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"/>
    </mc:Choice>
  </mc:AlternateContent>
  <xr:revisionPtr revIDLastSave="0" documentId="8_{BCFF8E58-86D9-495F-AC13-4C5B75033B2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 JANEIRO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9" i="16" l="1"/>
  <c r="B130" i="16"/>
  <c r="B59" i="16"/>
  <c r="B148" i="16"/>
  <c r="B187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89" i="16" s="1"/>
  <c r="B57" i="16"/>
  <c r="B51" i="16" l="1"/>
  <c r="B163" i="16"/>
  <c r="B120" i="16"/>
  <c r="B119" i="16" s="1"/>
  <c r="B101" i="16"/>
  <c r="B27" i="16"/>
  <c r="B49" i="16" s="1"/>
  <c r="B156" i="16" l="1"/>
  <c r="B25" i="16"/>
  <c r="B193" i="16"/>
  <c r="B103" i="16"/>
  <c r="B117" i="16"/>
</calcChain>
</file>

<file path=xl/sharedStrings.xml><?xml version="1.0" encoding="utf-8"?>
<sst xmlns="http://schemas.openxmlformats.org/spreadsheetml/2006/main" count="181" uniqueCount="145">
  <si>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</si>
  <si>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</si>
  <si>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</si>
  <si>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</si>
  <si>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</si>
  <si>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</si>
  <si>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</si>
  <si>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</si>
  <si>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</si>
  <si>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</si>
  <si>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</si>
  <si>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</si>
  <si>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</si>
  <si>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</si>
  <si>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</si>
  <si>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</si>
  <si>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</si>
  <si>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</si>
  <si>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</si>
  <si>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</si>
  <si>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</si>
  <si>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</si>
  <si>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</si>
  <si>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</si>
  <si>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</si>
  <si>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</si>
  <si>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</si>
  <si>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</si>
  <si>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</si>
  <si>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</si>
  <si>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</si>
  <si>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</si>
  <si>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</si>
  <si>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</si>
  <si>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</si>
  <si>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</si>
  <si>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</si>
  <si>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</si>
  <si>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</si>
  <si>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</si>
  <si>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</si>
  <si>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</si>
  <si>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</si>
  <si>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</si>
  <si>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</si>
  <si>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</si>
  <si>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</si>
  <si>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</si>
  <si>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</si>
  <si>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</si>
  <si>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</si>
  <si>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</si>
  <si>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</si>
  <si>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</si>
  <si>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</si>
  <si>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</si>
  <si>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</si>
  <si>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</si>
  <si>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</si>
  <si>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</si>
  <si>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</si>
  <si>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</si>
  <si>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</si>
  <si>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</si>
  <si>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</si>
  <si>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</si>
  <si>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</si>
  <si>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</si>
  <si>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</si>
  <si>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</si>
  <si>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</si>
  <si>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</si>
  <si>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</si>
  <si>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</si>
  <si>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</si>
  <si>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</si>
  <si>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</si>
  <si>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</si>
  <si>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</si>
  <si>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</si>
  <si>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</si>
  <si>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</si>
  <si>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</si>
  <si>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</si>
  <si>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</si>
  <si>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</si>
  <si>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</si>
  <si>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</si>
  <si>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</si>
  <si>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</si>
  <si>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</si>
  <si>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</si>
  <si>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</si>
  <si>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</si>
  <si>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</si>
  <si>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</si>
  <si>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</si>
  <si>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</si>
  <si>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</si>
  <si>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</si>
  <si>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</si>
  <si>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</si>
  <si>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</si>
  <si>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</si>
  <si>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</si>
  <si>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</si>
  <si>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</si>
  <si>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</si>
  <si>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</si>
  <si>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</si>
  <si>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</si>
  <si>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</si>
  <si>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</si>
  <si>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</si>
  <si>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</si>
  <si>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</si>
  <si>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</si>
  <si>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</si>
  <si>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</si>
  <si>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</si>
  <si>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</si>
  <si>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</si>
  <si>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</si>
  <si>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</si>
  <si>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</si>
  <si>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</si>
  <si>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</si>
  <si>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</si>
  <si>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</si>
  <si>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</si>
  <si>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</si>
  <si>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</si>
  <si>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</si>
  <si>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</si>
  <si>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</si>
  <si>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</si>
  <si>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</si>
  <si>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</si>
  <si>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NOME DA UNIDADE GERIDA:  Hospital Estadual do Centro Norte Goiano - HCN</t>
  </si>
  <si>
    <t>CNPJ: 19.324.171/0008-70</t>
  </si>
  <si>
    <t>7.SALDO BANCÁRIO FINAL EM 30.11.2025</t>
  </si>
  <si>
    <t>VIGÊNCIA DO CONTRATO DE GESTÃO/TERMO ADITIVO:                                                             INÍCIO:    01/12/2021        E         TÉRMINO  30/11/2028</t>
  </si>
  <si>
    <t>Competência:  JANEIRO/2026</t>
  </si>
  <si>
    <t>PREVISÃO DE REPASSE MENSAL DO CONTRATO DE GESTÃO/ADITIVO - CUSTEIO : R$  19.414.625,88</t>
  </si>
  <si>
    <t>Uruaçu, 04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</si>
</sst>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="110" zoomScaleNormal="110" workbookViewId="0">
      <selection activeCell="B200" sqref="B20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101" t="s">
        <v>0</v>
      </c>
      <c r="B2" s="101"/>
    </row>
    <row r="3" spans="1:2" ht="18" customHeight="1" x14ac:dyDescent="0.25">
      <c r="A3" s="101"/>
      <c r="B3" s="101"/>
    </row>
    <row r="4" spans="1:2" ht="18" customHeight="1" x14ac:dyDescent="0.25">
      <c r="A4" s="101"/>
      <c r="B4" s="101"/>
    </row>
    <row r="5" spans="1:2" ht="18" customHeight="1" x14ac:dyDescent="0.25">
      <c r="A5" s="101"/>
      <c r="B5" s="101"/>
    </row>
    <row r="6" spans="1:2" ht="18" customHeight="1" x14ac:dyDescent="0.25">
      <c r="A6" s="101"/>
      <c r="B6" s="101"/>
    </row>
    <row r="7" spans="1:2" x14ac:dyDescent="0.25">
      <c r="A7" s="101"/>
      <c r="B7" s="101"/>
    </row>
    <row r="8" spans="1:2" ht="24.75" customHeight="1" x14ac:dyDescent="0.25">
      <c r="A8" s="104" t="s">
        <v>125</v>
      </c>
      <c r="B8" s="105"/>
    </row>
    <row r="9" spans="1:2" ht="35.25" customHeight="1" x14ac:dyDescent="0.25">
      <c r="A9" s="104" t="s">
        <v>126</v>
      </c>
      <c r="B9" s="105"/>
    </row>
    <row r="10" spans="1:2" ht="18" customHeight="1" x14ac:dyDescent="0.25">
      <c r="A10" s="102" t="s">
        <v>1</v>
      </c>
      <c r="B10" s="102"/>
    </row>
    <row r="11" spans="1:2" ht="18" customHeight="1" x14ac:dyDescent="0.25">
      <c r="A11" s="12" t="s">
        <v>68</v>
      </c>
      <c r="B11" s="13"/>
    </row>
    <row r="12" spans="1:2" ht="18" customHeight="1" x14ac:dyDescent="0.25">
      <c r="A12" s="103" t="s">
        <v>2</v>
      </c>
      <c r="B12" s="10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3" t="s">
        <v>138</v>
      </c>
      <c r="B14" s="103"/>
    </row>
    <row r="15" spans="1:2" ht="18" customHeight="1" x14ac:dyDescent="0.25">
      <c r="A15" s="14" t="s">
        <v>139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103" t="s">
        <v>141</v>
      </c>
      <c r="B17" s="103"/>
    </row>
    <row r="18" spans="1:2" ht="18" customHeight="1" x14ac:dyDescent="0.25">
      <c r="A18" s="14"/>
      <c r="B18" s="13"/>
    </row>
    <row r="19" spans="1:2" ht="18" customHeight="1" x14ac:dyDescent="0.25">
      <c r="A19" s="1" t="s">
        <v>143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7" t="s">
        <v>6</v>
      </c>
      <c r="B22" s="97"/>
    </row>
    <row r="23" spans="1:2" ht="18" customHeight="1" x14ac:dyDescent="0.25">
      <c r="A23" s="15"/>
      <c r="B23" s="98"/>
    </row>
    <row r="24" spans="1:2" ht="18" customHeight="1" x14ac:dyDescent="0.25">
      <c r="A24" s="3" t="s">
        <v>142</v>
      </c>
      <c r="B24" s="98"/>
    </row>
    <row r="25" spans="1:2" ht="18" customHeight="1" x14ac:dyDescent="0.25">
      <c r="A25" s="64" t="s">
        <v>7</v>
      </c>
      <c r="B25" s="57">
        <f>B26+B27+B38</f>
        <v>19930951.050000001</v>
      </c>
    </row>
    <row r="26" spans="1:2" ht="18" customHeight="1" x14ac:dyDescent="0.25">
      <c r="A26" s="47" t="s">
        <v>8</v>
      </c>
      <c r="B26" s="48">
        <v>0</v>
      </c>
    </row>
    <row r="27" spans="1:2" ht="19.5" customHeight="1" x14ac:dyDescent="0.25">
      <c r="A27" s="47" t="s">
        <v>9</v>
      </c>
      <c r="B27" s="56">
        <f>B35+B34+B33+B32+B31+B30+B29+B28</f>
        <v>0</v>
      </c>
    </row>
    <row r="28" spans="1:2" ht="18" customHeight="1" x14ac:dyDescent="0.25">
      <c r="A28" s="16" t="s">
        <v>85</v>
      </c>
      <c r="B28" s="32">
        <v>0</v>
      </c>
    </row>
    <row r="29" spans="1:2" ht="18" customHeight="1" x14ac:dyDescent="0.25">
      <c r="A29" s="16" t="s">
        <v>86</v>
      </c>
      <c r="B29" s="33">
        <v>0</v>
      </c>
    </row>
    <row r="30" spans="1:2" ht="18" customHeight="1" x14ac:dyDescent="0.25">
      <c r="A30" s="16" t="s">
        <v>87</v>
      </c>
      <c r="B30" s="33">
        <v>0</v>
      </c>
    </row>
    <row r="31" spans="1:2" ht="18" customHeight="1" x14ac:dyDescent="0.25">
      <c r="A31" s="14" t="s">
        <v>130</v>
      </c>
      <c r="B31" s="34">
        <v>0</v>
      </c>
    </row>
    <row r="32" spans="1:2" ht="18" customHeight="1" x14ac:dyDescent="0.25">
      <c r="A32" s="14" t="s">
        <v>131</v>
      </c>
      <c r="B32" s="37">
        <v>0</v>
      </c>
    </row>
    <row r="33" spans="1:2" ht="18" customHeight="1" x14ac:dyDescent="0.25">
      <c r="A33" s="14" t="s">
        <v>132</v>
      </c>
      <c r="B33" s="37">
        <v>0</v>
      </c>
    </row>
    <row r="34" spans="1:2" ht="18" customHeight="1" x14ac:dyDescent="0.25">
      <c r="A34" s="16" t="s">
        <v>110</v>
      </c>
      <c r="B34" s="33">
        <v>0</v>
      </c>
    </row>
    <row r="35" spans="1:2" ht="18" customHeight="1" x14ac:dyDescent="0.25">
      <c r="A35" s="16" t="s">
        <v>133</v>
      </c>
      <c r="B35" s="37">
        <v>0</v>
      </c>
    </row>
    <row r="36" spans="1:2" ht="18" customHeight="1" x14ac:dyDescent="0.25">
      <c r="A36" s="16" t="s">
        <v>10</v>
      </c>
      <c r="B36" s="33">
        <v>0</v>
      </c>
    </row>
    <row r="37" spans="1:2" ht="18" customHeight="1" x14ac:dyDescent="0.25">
      <c r="A37" s="16" t="s">
        <v>134</v>
      </c>
      <c r="B37" s="33">
        <v>0</v>
      </c>
    </row>
    <row r="38" spans="1:2" ht="18" customHeight="1" x14ac:dyDescent="0.25">
      <c r="A38" s="50" t="s">
        <v>11</v>
      </c>
      <c r="B38" s="48">
        <f>SUM(B39:B48)</f>
        <v>19930951.050000001</v>
      </c>
    </row>
    <row r="39" spans="1:2" ht="18" customHeight="1" x14ac:dyDescent="0.25">
      <c r="A39" s="16" t="s">
        <v>88</v>
      </c>
      <c r="B39" s="87">
        <v>0</v>
      </c>
    </row>
    <row r="40" spans="1:2" ht="18" customHeight="1" x14ac:dyDescent="0.25">
      <c r="A40" s="16" t="s">
        <v>89</v>
      </c>
      <c r="B40" s="87">
        <v>0</v>
      </c>
    </row>
    <row r="41" spans="1:2" ht="18" customHeight="1" x14ac:dyDescent="0.25">
      <c r="A41" s="16" t="s">
        <v>90</v>
      </c>
      <c r="B41" s="88">
        <v>0</v>
      </c>
    </row>
    <row r="42" spans="1:2" ht="18" customHeight="1" x14ac:dyDescent="0.25">
      <c r="A42" s="14" t="s">
        <v>91</v>
      </c>
      <c r="B42" s="87">
        <v>0</v>
      </c>
    </row>
    <row r="43" spans="1:2" ht="18" customHeight="1" x14ac:dyDescent="0.25">
      <c r="A43" s="14" t="s">
        <v>135</v>
      </c>
      <c r="B43" s="37">
        <v>4313506.41</v>
      </c>
    </row>
    <row r="44" spans="1:2" ht="18" customHeight="1" x14ac:dyDescent="0.25">
      <c r="A44" s="14" t="s">
        <v>136</v>
      </c>
      <c r="B44" s="37">
        <v>1055750.2</v>
      </c>
    </row>
    <row r="45" spans="1:2" ht="18" customHeight="1" x14ac:dyDescent="0.25">
      <c r="A45" s="14" t="s">
        <v>137</v>
      </c>
      <c r="B45" s="37">
        <v>14561694.439999999</v>
      </c>
    </row>
    <row r="46" spans="1:2" ht="18" customHeight="1" x14ac:dyDescent="0.25">
      <c r="A46" s="14" t="s">
        <v>111</v>
      </c>
      <c r="B46" s="34">
        <v>0</v>
      </c>
    </row>
    <row r="47" spans="1:2" ht="18" customHeight="1" x14ac:dyDescent="0.25">
      <c r="A47" s="14" t="s">
        <v>109</v>
      </c>
      <c r="B47" s="32">
        <v>0</v>
      </c>
    </row>
    <row r="48" spans="1:2" ht="18" customHeight="1" x14ac:dyDescent="0.25">
      <c r="A48" s="14" t="s">
        <v>92</v>
      </c>
      <c r="B48" s="32">
        <v>0</v>
      </c>
    </row>
    <row r="49" spans="1:2" ht="18" customHeight="1" x14ac:dyDescent="0.25">
      <c r="A49" s="63" t="s">
        <v>12</v>
      </c>
      <c r="B49" s="58">
        <f>B27+B38</f>
        <v>19930951.050000001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13</v>
      </c>
      <c r="B51" s="61">
        <f>SUM(B52+B57+B59+B70+B72)</f>
        <v>18949801.759999998</v>
      </c>
    </row>
    <row r="52" spans="1:2" ht="18" customHeight="1" x14ac:dyDescent="0.25">
      <c r="A52" s="49" t="s">
        <v>14</v>
      </c>
      <c r="B52" s="51">
        <f>SUM(B53:B56)</f>
        <v>18735671.039999999</v>
      </c>
    </row>
    <row r="53" spans="1:2" ht="18" customHeight="1" x14ac:dyDescent="0.25">
      <c r="A53" s="16" t="s">
        <v>77</v>
      </c>
      <c r="B53" s="37">
        <v>0</v>
      </c>
    </row>
    <row r="54" spans="1:2" ht="18" customHeight="1" x14ac:dyDescent="0.25">
      <c r="A54" s="24" t="s">
        <v>78</v>
      </c>
      <c r="B54" s="37">
        <v>0</v>
      </c>
    </row>
    <row r="55" spans="1:2" ht="18" customHeight="1" x14ac:dyDescent="0.25">
      <c r="A55" s="14" t="s">
        <v>130</v>
      </c>
      <c r="B55" s="37">
        <v>17829171.109999999</v>
      </c>
    </row>
    <row r="56" spans="1:2" ht="18" customHeight="1" x14ac:dyDescent="0.25">
      <c r="A56" s="14" t="s">
        <v>132</v>
      </c>
      <c r="B56" s="37">
        <v>906499.93</v>
      </c>
    </row>
    <row r="57" spans="1:2" ht="18" customHeight="1" x14ac:dyDescent="0.25">
      <c r="A57" s="49" t="s">
        <v>15</v>
      </c>
      <c r="B57" s="54">
        <f>B58</f>
        <v>0</v>
      </c>
    </row>
    <row r="58" spans="1:2" ht="18" customHeight="1" x14ac:dyDescent="0.25">
      <c r="A58" s="14" t="s">
        <v>131</v>
      </c>
      <c r="B58" s="35">
        <v>0</v>
      </c>
    </row>
    <row r="59" spans="1:2" ht="18" customHeight="1" x14ac:dyDescent="0.25">
      <c r="A59" s="30" t="s">
        <v>16</v>
      </c>
      <c r="B59" s="52">
        <f>SUM(B60:B69)</f>
        <v>203604.31</v>
      </c>
    </row>
    <row r="60" spans="1:2" ht="18" customHeight="1" x14ac:dyDescent="0.25">
      <c r="A60" s="26" t="s">
        <v>88</v>
      </c>
      <c r="B60" s="37">
        <v>0</v>
      </c>
    </row>
    <row r="61" spans="1:2" ht="18" customHeight="1" x14ac:dyDescent="0.25">
      <c r="A61" s="31" t="s">
        <v>91</v>
      </c>
      <c r="B61" s="37">
        <v>0</v>
      </c>
    </row>
    <row r="62" spans="1:2" ht="18" customHeight="1" x14ac:dyDescent="0.25">
      <c r="A62" s="31" t="s">
        <v>93</v>
      </c>
      <c r="B62" s="37">
        <v>0</v>
      </c>
    </row>
    <row r="63" spans="1:2" ht="18" customHeight="1" x14ac:dyDescent="0.25">
      <c r="A63" s="31" t="s">
        <v>94</v>
      </c>
      <c r="B63" s="37">
        <v>0</v>
      </c>
    </row>
    <row r="64" spans="1:2" ht="18" customHeight="1" x14ac:dyDescent="0.25">
      <c r="A64" s="14" t="s">
        <v>135</v>
      </c>
      <c r="B64" s="37">
        <v>47035.9</v>
      </c>
    </row>
    <row r="65" spans="1:2" ht="18" customHeight="1" x14ac:dyDescent="0.25">
      <c r="A65" s="14" t="s">
        <v>137</v>
      </c>
      <c r="B65" s="37">
        <v>156568.41</v>
      </c>
    </row>
    <row r="66" spans="1:2" ht="18" customHeight="1" x14ac:dyDescent="0.25">
      <c r="A66" s="26" t="s">
        <v>89</v>
      </c>
      <c r="B66" s="38">
        <v>0</v>
      </c>
    </row>
    <row r="67" spans="1:2" ht="18" customHeight="1" x14ac:dyDescent="0.25">
      <c r="A67" s="26" t="s">
        <v>90</v>
      </c>
      <c r="B67" s="37">
        <v>0</v>
      </c>
    </row>
    <row r="68" spans="1:2" ht="18" customHeight="1" x14ac:dyDescent="0.25">
      <c r="A68" s="26" t="s">
        <v>95</v>
      </c>
      <c r="B68" s="37">
        <v>0</v>
      </c>
    </row>
    <row r="69" spans="1:2" ht="18" customHeight="1" x14ac:dyDescent="0.25">
      <c r="A69" s="26" t="s">
        <v>96</v>
      </c>
      <c r="B69" s="37">
        <v>0</v>
      </c>
    </row>
    <row r="70" spans="1:2" ht="18" customHeight="1" x14ac:dyDescent="0.25">
      <c r="A70" s="30" t="s">
        <v>17</v>
      </c>
      <c r="B70" s="51">
        <f>B71</f>
        <v>7496.38</v>
      </c>
    </row>
    <row r="71" spans="1:2" ht="18" customHeight="1" x14ac:dyDescent="0.25">
      <c r="A71" s="14" t="s">
        <v>136</v>
      </c>
      <c r="B71" s="37">
        <v>7496.38</v>
      </c>
    </row>
    <row r="72" spans="1:2" ht="18" customHeight="1" x14ac:dyDescent="0.25">
      <c r="A72" s="30" t="s">
        <v>79</v>
      </c>
      <c r="B72" s="51">
        <f>SUM(B73:B86)</f>
        <v>3030.03</v>
      </c>
    </row>
    <row r="73" spans="1:2" ht="18" customHeight="1" x14ac:dyDescent="0.25">
      <c r="A73" s="25" t="s">
        <v>112</v>
      </c>
      <c r="B73" s="37">
        <v>0</v>
      </c>
    </row>
    <row r="74" spans="1:2" ht="18" customHeight="1" x14ac:dyDescent="0.25">
      <c r="A74" s="25" t="s">
        <v>113</v>
      </c>
      <c r="B74" s="37">
        <v>0</v>
      </c>
    </row>
    <row r="75" spans="1:2" ht="18" customHeight="1" x14ac:dyDescent="0.25">
      <c r="A75" s="25" t="s">
        <v>83</v>
      </c>
      <c r="B75" s="36">
        <v>0</v>
      </c>
    </row>
    <row r="76" spans="1:2" ht="18" customHeight="1" x14ac:dyDescent="0.25">
      <c r="A76" s="25" t="s">
        <v>114</v>
      </c>
      <c r="B76" s="36">
        <v>0</v>
      </c>
    </row>
    <row r="77" spans="1:2" ht="18" customHeight="1" x14ac:dyDescent="0.25">
      <c r="A77" s="25" t="s">
        <v>115</v>
      </c>
      <c r="B77" s="39">
        <v>0</v>
      </c>
    </row>
    <row r="78" spans="1:2" ht="18" customHeight="1" x14ac:dyDescent="0.25">
      <c r="A78" s="25" t="s">
        <v>116</v>
      </c>
      <c r="B78" s="39">
        <v>0</v>
      </c>
    </row>
    <row r="79" spans="1:2" ht="18" customHeight="1" x14ac:dyDescent="0.25">
      <c r="A79" s="25" t="s">
        <v>18</v>
      </c>
      <c r="B79" s="37">
        <v>3030.03</v>
      </c>
    </row>
    <row r="80" spans="1:2" ht="18" customHeight="1" x14ac:dyDescent="0.25">
      <c r="A80" s="25" t="s">
        <v>75</v>
      </c>
      <c r="B80" s="37">
        <v>0</v>
      </c>
    </row>
    <row r="81" spans="1:2" ht="18" customHeight="1" x14ac:dyDescent="0.25">
      <c r="A81" s="25" t="s">
        <v>72</v>
      </c>
      <c r="B81" s="37">
        <v>0</v>
      </c>
    </row>
    <row r="82" spans="1:2" ht="18" customHeight="1" x14ac:dyDescent="0.25">
      <c r="A82" s="25" t="s">
        <v>117</v>
      </c>
      <c r="B82" s="37">
        <v>0</v>
      </c>
    </row>
    <row r="83" spans="1:2" ht="18" customHeight="1" x14ac:dyDescent="0.25">
      <c r="A83" s="25" t="s">
        <v>19</v>
      </c>
      <c r="B83" s="37">
        <v>0</v>
      </c>
    </row>
    <row r="84" spans="1:2" ht="18" customHeight="1" x14ac:dyDescent="0.25">
      <c r="A84" s="25" t="s">
        <v>118</v>
      </c>
      <c r="B84" s="37">
        <v>0</v>
      </c>
    </row>
    <row r="85" spans="1:2" ht="18" customHeight="1" x14ac:dyDescent="0.25">
      <c r="A85" s="25" t="s">
        <v>69</v>
      </c>
      <c r="B85" s="37">
        <v>0</v>
      </c>
    </row>
    <row r="86" spans="1:2" ht="18" customHeight="1" x14ac:dyDescent="0.25">
      <c r="A86" s="19" t="s">
        <v>20</v>
      </c>
      <c r="B86" s="34">
        <v>0</v>
      </c>
    </row>
    <row r="87" spans="1:2" ht="18" customHeight="1" x14ac:dyDescent="0.25">
      <c r="A87" s="62" t="s">
        <v>21</v>
      </c>
      <c r="B87" s="59">
        <f>B52+B64+B65+B68+B71+B79+B80</f>
        <v>18949801.759999998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22</v>
      </c>
      <c r="B89" s="68">
        <f>B90+B99</f>
        <v>17898982.68</v>
      </c>
    </row>
    <row r="90" spans="1:2" ht="18" customHeight="1" x14ac:dyDescent="0.25">
      <c r="A90" s="53" t="s">
        <v>23</v>
      </c>
      <c r="B90" s="54">
        <f>SUM(B91:B98)</f>
        <v>17473572.379999999</v>
      </c>
    </row>
    <row r="91" spans="1:2" ht="18" customHeight="1" x14ac:dyDescent="0.25">
      <c r="A91" s="16" t="s">
        <v>88</v>
      </c>
      <c r="B91" s="37">
        <v>0</v>
      </c>
    </row>
    <row r="92" spans="1:2" ht="18" customHeight="1" x14ac:dyDescent="0.25">
      <c r="A92" s="14" t="s">
        <v>91</v>
      </c>
      <c r="B92" s="35">
        <v>0</v>
      </c>
    </row>
    <row r="93" spans="1:2" ht="18" customHeight="1" x14ac:dyDescent="0.25">
      <c r="A93" s="16" t="s">
        <v>90</v>
      </c>
      <c r="B93" s="35">
        <v>0</v>
      </c>
    </row>
    <row r="94" spans="1:2" ht="18" customHeight="1" x14ac:dyDescent="0.25">
      <c r="A94" s="16" t="s">
        <v>95</v>
      </c>
      <c r="B94" s="35">
        <v>0</v>
      </c>
    </row>
    <row r="95" spans="1:2" ht="18" customHeight="1" x14ac:dyDescent="0.25">
      <c r="A95" s="14" t="s">
        <v>97</v>
      </c>
      <c r="B95" s="35">
        <v>0</v>
      </c>
    </row>
    <row r="96" spans="1:2" ht="18" customHeight="1" x14ac:dyDescent="0.25">
      <c r="A96" s="14" t="s">
        <v>135</v>
      </c>
      <c r="B96" s="37">
        <v>17250587.739999998</v>
      </c>
    </row>
    <row r="97" spans="1:2" ht="18" customHeight="1" x14ac:dyDescent="0.25">
      <c r="A97" s="14" t="s">
        <v>137</v>
      </c>
      <c r="B97" s="34">
        <v>222984.64</v>
      </c>
    </row>
    <row r="98" spans="1:2" ht="18" customHeight="1" x14ac:dyDescent="0.25">
      <c r="A98" s="16" t="s">
        <v>96</v>
      </c>
      <c r="B98" s="41">
        <v>0</v>
      </c>
    </row>
    <row r="99" spans="1:2" ht="18" customHeight="1" x14ac:dyDescent="0.25">
      <c r="A99" s="53" t="s">
        <v>24</v>
      </c>
      <c r="B99" s="92">
        <f>B100</f>
        <v>425410.3</v>
      </c>
    </row>
    <row r="100" spans="1:2" ht="18" customHeight="1" x14ac:dyDescent="0.25">
      <c r="A100" s="14" t="s">
        <v>136</v>
      </c>
      <c r="B100" s="37">
        <v>425410.3</v>
      </c>
    </row>
    <row r="101" spans="1:2" ht="18" customHeight="1" x14ac:dyDescent="0.25">
      <c r="A101" s="62" t="s">
        <v>25</v>
      </c>
      <c r="B101" s="69">
        <f>SUM(B90+B99)</f>
        <v>17898982.68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26</v>
      </c>
      <c r="B103" s="68">
        <f>B104+B114</f>
        <v>17829864.879999999</v>
      </c>
    </row>
    <row r="104" spans="1:2" ht="18" customHeight="1" x14ac:dyDescent="0.25">
      <c r="A104" s="55" t="s">
        <v>27</v>
      </c>
      <c r="B104" s="42">
        <f>SUM(B105+B106+B107+B108+B109+B110+B111+B112)</f>
        <v>17829864.879999999</v>
      </c>
    </row>
    <row r="105" spans="1:2" ht="18" customHeight="1" x14ac:dyDescent="0.25">
      <c r="A105" s="16" t="s">
        <v>88</v>
      </c>
      <c r="B105" s="34">
        <v>0</v>
      </c>
    </row>
    <row r="106" spans="1:2" ht="18" customHeight="1" x14ac:dyDescent="0.25">
      <c r="A106" s="14" t="s">
        <v>91</v>
      </c>
      <c r="B106" s="37">
        <v>0</v>
      </c>
    </row>
    <row r="107" spans="1:2" ht="18" customHeight="1" x14ac:dyDescent="0.25">
      <c r="A107" s="14" t="s">
        <v>98</v>
      </c>
      <c r="B107" s="37">
        <v>0</v>
      </c>
    </row>
    <row r="108" spans="1:2" ht="18" customHeight="1" x14ac:dyDescent="0.25">
      <c r="A108" s="16" t="s">
        <v>90</v>
      </c>
      <c r="B108" s="37">
        <v>0</v>
      </c>
    </row>
    <row r="109" spans="1:2" ht="18" customHeight="1" x14ac:dyDescent="0.25">
      <c r="A109" s="14" t="s">
        <v>135</v>
      </c>
      <c r="B109" s="37">
        <v>16923364.949999999</v>
      </c>
    </row>
    <row r="110" spans="1:2" ht="18" customHeight="1" x14ac:dyDescent="0.25">
      <c r="A110" s="14" t="s">
        <v>137</v>
      </c>
      <c r="B110" s="37">
        <v>906499.93</v>
      </c>
    </row>
    <row r="111" spans="1:2" ht="18" customHeight="1" x14ac:dyDescent="0.25">
      <c r="A111" s="16" t="s">
        <v>95</v>
      </c>
      <c r="B111" s="37">
        <v>0</v>
      </c>
    </row>
    <row r="112" spans="1:2" ht="18" customHeight="1" x14ac:dyDescent="0.25">
      <c r="A112" s="16" t="s">
        <v>96</v>
      </c>
      <c r="B112" s="37">
        <v>0</v>
      </c>
    </row>
    <row r="113" spans="1:2" ht="18" customHeight="1" x14ac:dyDescent="0.25">
      <c r="A113" s="7" t="s">
        <v>28</v>
      </c>
      <c r="B113" s="42">
        <f>SUM(B105:B112)</f>
        <v>17829864.879999999</v>
      </c>
    </row>
    <row r="114" spans="1:2" ht="18" customHeight="1" x14ac:dyDescent="0.25">
      <c r="A114" s="7" t="s">
        <v>29</v>
      </c>
      <c r="B114" s="42">
        <f>B115</f>
        <v>0</v>
      </c>
    </row>
    <row r="115" spans="1:2" ht="18" customHeight="1" x14ac:dyDescent="0.25">
      <c r="A115" s="14" t="s">
        <v>136</v>
      </c>
      <c r="B115" s="37">
        <v>0</v>
      </c>
    </row>
    <row r="116" spans="1:2" ht="18" customHeight="1" x14ac:dyDescent="0.25">
      <c r="A116" s="7" t="s">
        <v>30</v>
      </c>
      <c r="B116" s="42">
        <f>B114</f>
        <v>0</v>
      </c>
    </row>
    <row r="117" spans="1:2" ht="18" customHeight="1" x14ac:dyDescent="0.25">
      <c r="A117" s="6" t="s">
        <v>31</v>
      </c>
      <c r="B117" s="44">
        <f>SUM(B104+B114)</f>
        <v>17829864.879999999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32</v>
      </c>
      <c r="B119" s="73">
        <f>B120+B150</f>
        <v>18382408.57</v>
      </c>
    </row>
    <row r="120" spans="1:2" ht="18" customHeight="1" x14ac:dyDescent="0.25">
      <c r="A120" s="60" t="s">
        <v>33</v>
      </c>
      <c r="B120" s="71">
        <f>SUM(B121+B122+B123+B126+B127+B128+B129+B130)</f>
        <v>18382408.57</v>
      </c>
    </row>
    <row r="121" spans="1:2" ht="18" customHeight="1" x14ac:dyDescent="0.25">
      <c r="A121" s="27" t="s">
        <v>34</v>
      </c>
      <c r="B121" s="94">
        <v>3070544.48</v>
      </c>
    </row>
    <row r="122" spans="1:2" ht="18" customHeight="1" x14ac:dyDescent="0.25">
      <c r="A122" s="28" t="s">
        <v>35</v>
      </c>
      <c r="B122" s="94">
        <v>10784251.369999999</v>
      </c>
    </row>
    <row r="123" spans="1:2" ht="18" customHeight="1" x14ac:dyDescent="0.25">
      <c r="A123" s="28" t="s">
        <v>82</v>
      </c>
      <c r="B123" s="94">
        <v>1168128.6200000001</v>
      </c>
    </row>
    <row r="124" spans="1:2" ht="18" customHeight="1" x14ac:dyDescent="0.25">
      <c r="A124" s="28" t="s">
        <v>81</v>
      </c>
      <c r="B124" s="94">
        <v>0</v>
      </c>
    </row>
    <row r="125" spans="1:2" ht="18" customHeight="1" x14ac:dyDescent="0.25">
      <c r="A125" s="27" t="s">
        <v>73</v>
      </c>
      <c r="B125" s="94">
        <v>425410.3</v>
      </c>
    </row>
    <row r="126" spans="1:2" ht="18" customHeight="1" x14ac:dyDescent="0.25">
      <c r="A126" s="27" t="s">
        <v>36</v>
      </c>
      <c r="B126" s="95">
        <v>0</v>
      </c>
    </row>
    <row r="127" spans="1:2" ht="18" customHeight="1" x14ac:dyDescent="0.25">
      <c r="A127" s="27" t="s">
        <v>37</v>
      </c>
      <c r="B127" s="94">
        <v>724531.73</v>
      </c>
    </row>
    <row r="128" spans="1:2" ht="18" customHeight="1" x14ac:dyDescent="0.25">
      <c r="A128" s="27" t="s">
        <v>38</v>
      </c>
      <c r="B128" s="94">
        <v>1922581.03</v>
      </c>
    </row>
    <row r="129" spans="1:2" ht="24" customHeight="1" x14ac:dyDescent="0.25">
      <c r="A129" s="27" t="s">
        <v>39</v>
      </c>
      <c r="B129" s="95">
        <v>0</v>
      </c>
    </row>
    <row r="130" spans="1:2" ht="18" customHeight="1" x14ac:dyDescent="0.25">
      <c r="A130" s="86" t="s">
        <v>80</v>
      </c>
      <c r="B130" s="96">
        <f>SUM(B131:B147)</f>
        <v>712371.34</v>
      </c>
    </row>
    <row r="131" spans="1:2" ht="18" customHeight="1" x14ac:dyDescent="0.25">
      <c r="A131" s="29" t="s">
        <v>40</v>
      </c>
      <c r="B131" s="94">
        <v>417146.64</v>
      </c>
    </row>
    <row r="132" spans="1:2" ht="18" customHeight="1" x14ac:dyDescent="0.25">
      <c r="A132" s="29" t="s">
        <v>120</v>
      </c>
      <c r="B132" s="94">
        <v>0</v>
      </c>
    </row>
    <row r="133" spans="1:2" ht="18" customHeight="1" x14ac:dyDescent="0.25">
      <c r="A133" s="29" t="s">
        <v>119</v>
      </c>
      <c r="B133" s="94">
        <v>4.32</v>
      </c>
    </row>
    <row r="134" spans="1:2" ht="18" customHeight="1" x14ac:dyDescent="0.25">
      <c r="A134" s="29" t="s">
        <v>74</v>
      </c>
      <c r="B134" s="94">
        <v>9206.36</v>
      </c>
    </row>
    <row r="135" spans="1:2" ht="18" customHeight="1" x14ac:dyDescent="0.25">
      <c r="A135" s="29" t="s">
        <v>121</v>
      </c>
      <c r="B135" s="94">
        <v>0</v>
      </c>
    </row>
    <row r="136" spans="1:2" ht="18" customHeight="1" x14ac:dyDescent="0.25">
      <c r="A136" s="29" t="s">
        <v>72</v>
      </c>
      <c r="B136" s="94">
        <v>0</v>
      </c>
    </row>
    <row r="137" spans="1:2" ht="18" customHeight="1" x14ac:dyDescent="0.25">
      <c r="A137" s="29" t="s">
        <v>76</v>
      </c>
      <c r="B137" s="94">
        <v>41753.22</v>
      </c>
    </row>
    <row r="138" spans="1:2" ht="18" customHeight="1" x14ac:dyDescent="0.25">
      <c r="A138" s="29" t="s">
        <v>41</v>
      </c>
      <c r="B138" s="94">
        <v>160654.93</v>
      </c>
    </row>
    <row r="139" spans="1:2" ht="18" customHeight="1" x14ac:dyDescent="0.25">
      <c r="A139" s="29" t="s">
        <v>71</v>
      </c>
      <c r="B139" s="94">
        <v>0</v>
      </c>
    </row>
    <row r="140" spans="1:2" ht="18" customHeight="1" x14ac:dyDescent="0.25">
      <c r="A140" s="29" t="s">
        <v>42</v>
      </c>
      <c r="B140" s="94">
        <v>1165</v>
      </c>
    </row>
    <row r="141" spans="1:2" ht="18" customHeight="1" x14ac:dyDescent="0.25">
      <c r="A141" s="29" t="s">
        <v>123</v>
      </c>
      <c r="B141" s="94">
        <v>0</v>
      </c>
    </row>
    <row r="142" spans="1:2" ht="18" customHeight="1" x14ac:dyDescent="0.25">
      <c r="A142" s="29" t="s">
        <v>84</v>
      </c>
      <c r="B142" s="94">
        <v>13426.17</v>
      </c>
    </row>
    <row r="143" spans="1:2" ht="18" customHeight="1" x14ac:dyDescent="0.25">
      <c r="A143" s="29" t="s">
        <v>43</v>
      </c>
      <c r="B143" s="94">
        <v>69014.7</v>
      </c>
    </row>
    <row r="144" spans="1:2" ht="18" customHeight="1" x14ac:dyDescent="0.25">
      <c r="A144" s="29" t="s">
        <v>122</v>
      </c>
      <c r="B144" s="94">
        <v>0</v>
      </c>
    </row>
    <row r="145" spans="1:2" ht="18" customHeight="1" x14ac:dyDescent="0.25">
      <c r="A145" s="25" t="s">
        <v>44</v>
      </c>
      <c r="B145" s="95">
        <v>0</v>
      </c>
    </row>
    <row r="146" spans="1:2" ht="18" customHeight="1" x14ac:dyDescent="0.25">
      <c r="A146" s="25" t="s">
        <v>19</v>
      </c>
      <c r="B146" s="95">
        <v>0</v>
      </c>
    </row>
    <row r="147" spans="1:2" ht="18" customHeight="1" x14ac:dyDescent="0.25">
      <c r="A147" s="25" t="s">
        <v>127</v>
      </c>
      <c r="B147" s="70">
        <v>0</v>
      </c>
    </row>
    <row r="148" spans="1:2" ht="18" customHeight="1" x14ac:dyDescent="0.25">
      <c r="A148" s="90" t="s">
        <v>70</v>
      </c>
      <c r="B148" s="91">
        <f>B121+B122+B123+B125+B126+B127+B128+B129+B131+B132+B133+B134+B135+B136+B137+B138+B139+B140+B141+B142+B143+B144+B145+B146+B147</f>
        <v>18807818.870000001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45</v>
      </c>
      <c r="B150" s="71">
        <f>SUM(B151:B154)</f>
        <v>0</v>
      </c>
    </row>
    <row r="151" spans="1:2" ht="18" customHeight="1" x14ac:dyDescent="0.25">
      <c r="A151" s="10" t="s">
        <v>46</v>
      </c>
      <c r="B151" s="41">
        <v>0</v>
      </c>
    </row>
    <row r="152" spans="1:2" ht="18" customHeight="1" x14ac:dyDescent="0.25">
      <c r="A152" s="10" t="s">
        <v>47</v>
      </c>
      <c r="B152" s="41">
        <v>0</v>
      </c>
    </row>
    <row r="153" spans="1:2" ht="18" customHeight="1" x14ac:dyDescent="0.25">
      <c r="A153" s="9" t="s">
        <v>48</v>
      </c>
      <c r="B153" s="45">
        <v>0</v>
      </c>
    </row>
    <row r="154" spans="1:2" ht="18" customHeight="1" x14ac:dyDescent="0.25">
      <c r="A154" s="9" t="s">
        <v>124</v>
      </c>
      <c r="B154" s="45"/>
    </row>
    <row r="155" spans="1:2" ht="18" customHeight="1" x14ac:dyDescent="0.25">
      <c r="A155" s="7" t="s">
        <v>49</v>
      </c>
      <c r="B155" s="40">
        <f xml:space="preserve"> SUM(B151:B154)</f>
        <v>0</v>
      </c>
    </row>
    <row r="156" spans="1:2" ht="18" customHeight="1" x14ac:dyDescent="0.25">
      <c r="A156" s="72" t="s">
        <v>50</v>
      </c>
      <c r="B156" s="59">
        <f>B120+B150</f>
        <v>18382408.57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51</v>
      </c>
      <c r="B158" s="67">
        <f>B159+B160</f>
        <v>0</v>
      </c>
    </row>
    <row r="159" spans="1:2" ht="18" customHeight="1" x14ac:dyDescent="0.25">
      <c r="A159" s="10" t="s">
        <v>52</v>
      </c>
      <c r="B159" s="43">
        <v>0</v>
      </c>
    </row>
    <row r="160" spans="1:2" ht="18" customHeight="1" x14ac:dyDescent="0.25">
      <c r="A160" s="10" t="s">
        <v>53</v>
      </c>
      <c r="B160" s="46">
        <v>0</v>
      </c>
    </row>
    <row r="161" spans="1:2" ht="18" customHeight="1" x14ac:dyDescent="0.25">
      <c r="A161" s="75" t="s">
        <v>54</v>
      </c>
      <c r="B161" s="76">
        <f>SUM(B159+B160)</f>
        <v>0</v>
      </c>
    </row>
    <row r="162" spans="1:2" ht="18" customHeight="1" x14ac:dyDescent="0.25">
      <c r="A162" s="99"/>
      <c r="B162" s="99"/>
    </row>
    <row r="163" spans="1:2" ht="18" customHeight="1" x14ac:dyDescent="0.25">
      <c r="A163" s="64" t="s">
        <v>140</v>
      </c>
      <c r="B163" s="84">
        <f>B164+B165+B176</f>
        <v>20072933.940000001</v>
      </c>
    </row>
    <row r="164" spans="1:2" ht="18" customHeight="1" x14ac:dyDescent="0.25">
      <c r="A164" s="18" t="s">
        <v>55</v>
      </c>
      <c r="B164" s="77">
        <v>0</v>
      </c>
    </row>
    <row r="165" spans="1:2" ht="18" customHeight="1" x14ac:dyDescent="0.25">
      <c r="A165" s="79" t="s">
        <v>56</v>
      </c>
      <c r="B165" s="78">
        <f>SUM(B166:B175)</f>
        <v>0</v>
      </c>
    </row>
    <row r="166" spans="1:2" ht="18" customHeight="1" x14ac:dyDescent="0.25">
      <c r="A166" s="18" t="s">
        <v>128</v>
      </c>
      <c r="B166" s="34">
        <v>0</v>
      </c>
    </row>
    <row r="167" spans="1:2" ht="18" customHeight="1" x14ac:dyDescent="0.25">
      <c r="A167" s="18" t="s">
        <v>99</v>
      </c>
      <c r="B167" s="34">
        <v>0</v>
      </c>
    </row>
    <row r="168" spans="1:2" ht="18" customHeight="1" x14ac:dyDescent="0.25">
      <c r="A168" s="16" t="s">
        <v>129</v>
      </c>
      <c r="B168" s="34">
        <v>0</v>
      </c>
    </row>
    <row r="169" spans="1:2" ht="18" customHeight="1" x14ac:dyDescent="0.25">
      <c r="A169" s="14" t="s">
        <v>130</v>
      </c>
      <c r="B169" s="93">
        <v>0</v>
      </c>
    </row>
    <row r="170" spans="1:2" ht="18" customHeight="1" x14ac:dyDescent="0.25">
      <c r="A170" s="14" t="s">
        <v>131</v>
      </c>
      <c r="B170" s="34">
        <v>0</v>
      </c>
    </row>
    <row r="171" spans="1:2" ht="18" customHeight="1" x14ac:dyDescent="0.25">
      <c r="A171" s="14" t="s">
        <v>132</v>
      </c>
      <c r="B171" s="34">
        <v>0</v>
      </c>
    </row>
    <row r="172" spans="1:2" ht="18" customHeight="1" x14ac:dyDescent="0.25">
      <c r="A172" s="16" t="s">
        <v>100</v>
      </c>
      <c r="B172" s="77">
        <v>0</v>
      </c>
    </row>
    <row r="173" spans="1:2" ht="18" customHeight="1" x14ac:dyDescent="0.25">
      <c r="A173" s="16" t="s">
        <v>101</v>
      </c>
      <c r="B173" s="77">
        <v>0</v>
      </c>
    </row>
    <row r="174" spans="1:2" ht="18" customHeight="1" x14ac:dyDescent="0.25">
      <c r="A174" s="16" t="s">
        <v>102</v>
      </c>
      <c r="B174" s="89">
        <v>0</v>
      </c>
    </row>
    <row r="175" spans="1:2" ht="18" customHeight="1" x14ac:dyDescent="0.25">
      <c r="A175" s="18" t="s">
        <v>10</v>
      </c>
      <c r="B175" s="77">
        <v>0</v>
      </c>
    </row>
    <row r="176" spans="1:2" ht="18" customHeight="1" x14ac:dyDescent="0.25">
      <c r="A176" s="79" t="s">
        <v>57</v>
      </c>
      <c r="B176" s="78">
        <f>SUM(B177:B186)</f>
        <v>20072933.940000001</v>
      </c>
    </row>
    <row r="177" spans="1:2" ht="18" customHeight="1" x14ac:dyDescent="0.25">
      <c r="A177" s="16" t="s">
        <v>103</v>
      </c>
      <c r="B177" s="34">
        <v>0</v>
      </c>
    </row>
    <row r="178" spans="1:2" ht="18" customHeight="1" x14ac:dyDescent="0.25">
      <c r="A178" s="16" t="s">
        <v>104</v>
      </c>
      <c r="B178" s="34">
        <v>0</v>
      </c>
    </row>
    <row r="179" spans="1:2" ht="18" customHeight="1" x14ac:dyDescent="0.25">
      <c r="A179" s="16" t="s">
        <v>105</v>
      </c>
      <c r="B179" s="89">
        <v>0</v>
      </c>
    </row>
    <row r="180" spans="1:2" ht="18" customHeight="1" x14ac:dyDescent="0.25">
      <c r="A180" s="14" t="s">
        <v>106</v>
      </c>
      <c r="B180" s="89">
        <v>0</v>
      </c>
    </row>
    <row r="181" spans="1:2" ht="18" customHeight="1" x14ac:dyDescent="0.25">
      <c r="A181" s="14" t="s">
        <v>135</v>
      </c>
      <c r="B181" s="37">
        <v>4033319.52</v>
      </c>
    </row>
    <row r="182" spans="1:2" ht="18" customHeight="1" x14ac:dyDescent="0.25">
      <c r="A182" s="14" t="s">
        <v>136</v>
      </c>
      <c r="B182" s="37">
        <v>637836.28</v>
      </c>
    </row>
    <row r="183" spans="1:2" ht="18" customHeight="1" x14ac:dyDescent="0.25">
      <c r="A183" s="14" t="s">
        <v>137</v>
      </c>
      <c r="B183" s="37">
        <v>15401778.140000001</v>
      </c>
    </row>
    <row r="184" spans="1:2" ht="18" customHeight="1" x14ac:dyDescent="0.25">
      <c r="A184" s="14" t="s">
        <v>107</v>
      </c>
      <c r="B184" s="37">
        <v>0</v>
      </c>
    </row>
    <row r="185" spans="1:2" ht="18" customHeight="1" x14ac:dyDescent="0.25">
      <c r="A185" s="14" t="s">
        <v>108</v>
      </c>
      <c r="B185" s="37">
        <v>0</v>
      </c>
    </row>
    <row r="186" spans="1:2" ht="18" customHeight="1" x14ac:dyDescent="0.25">
      <c r="A186" s="14" t="s">
        <v>109</v>
      </c>
      <c r="B186" s="37">
        <v>0</v>
      </c>
    </row>
    <row r="187" spans="1:2" ht="18" customHeight="1" x14ac:dyDescent="0.25">
      <c r="A187" s="75" t="s">
        <v>58</v>
      </c>
      <c r="B187" s="85">
        <f>B169+B181+B182+B183+B184+B185+B186</f>
        <v>20072933.940000001</v>
      </c>
    </row>
    <row r="188" spans="1:2" ht="18" customHeight="1" x14ac:dyDescent="0.25">
      <c r="A188" s="22" t="s">
        <v>59</v>
      </c>
      <c r="B188" s="34">
        <v>0</v>
      </c>
    </row>
    <row r="189" spans="1:2" ht="18" customHeight="1" x14ac:dyDescent="0.25">
      <c r="A189" s="11" t="s">
        <v>60</v>
      </c>
      <c r="B189" s="34">
        <v>0</v>
      </c>
    </row>
    <row r="190" spans="1:2" ht="18" customHeight="1" x14ac:dyDescent="0.25">
      <c r="A190" s="80" t="s">
        <v>61</v>
      </c>
      <c r="B190" s="81">
        <v>0</v>
      </c>
    </row>
    <row r="191" spans="1:2" ht="18" customHeight="1" x14ac:dyDescent="0.25">
      <c r="A191" s="80" t="s">
        <v>62</v>
      </c>
      <c r="B191" s="81">
        <v>0</v>
      </c>
    </row>
    <row r="192" spans="1:2" ht="18" customHeight="1" x14ac:dyDescent="0.25">
      <c r="A192" s="80" t="s">
        <v>63</v>
      </c>
      <c r="B192" s="81">
        <v>0</v>
      </c>
    </row>
    <row r="193" spans="1:2" ht="18" customHeight="1" x14ac:dyDescent="0.25">
      <c r="A193" s="82" t="s">
        <v>64</v>
      </c>
      <c r="B193" s="83">
        <f>B190+B191+B192</f>
        <v>0</v>
      </c>
    </row>
    <row r="194" spans="1:2" ht="18" customHeight="1" x14ac:dyDescent="0.25">
      <c r="A194" s="100" t="s">
        <v>65</v>
      </c>
      <c r="B194" s="100"/>
    </row>
    <row r="195" spans="1:2" ht="18" customHeight="1" x14ac:dyDescent="0.25">
      <c r="A195" s="100"/>
      <c r="B195" s="100"/>
    </row>
    <row r="196" spans="1:2" ht="18" customHeight="1" x14ac:dyDescent="0.25">
      <c r="A196" s="100"/>
      <c r="B196" s="100"/>
    </row>
    <row r="197" spans="1:2" ht="18" customHeight="1" x14ac:dyDescent="0.25">
      <c r="A197" s="20" t="s">
        <v>66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67</v>
      </c>
      <c r="B199" s="20" t="s">
        <v>144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JANEIRO2026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2026-02-04T20:30:16Z</cp:lastPrinted>
  <dcterms:created xsi:type="dcterms:W3CDTF">2021-09-23T15:15:00Z</dcterms:created>
  <dcterms:modified xsi:type="dcterms:W3CDTF">2026-02-09T14:56:45Z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