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3CENTRO NORTE HCN\2026\"/>
    </mc:Choice>
  </mc:AlternateContent>
  <xr:revisionPtr revIDLastSave="0" documentId="8_{FFB2226B-6E6E-473D-AA81-CCDAEEEEC56E}" xr6:coauthVersionLast="47" xr6:coauthVersionMax="47" xr10:uidLastSave="{00000000-0000-0000-0000-000000000000}"/>
  <bookViews>
    <workbookView xWindow="-120" yWindow="-120" windowWidth="20730" windowHeight="11040" firstSheet="1" activeTab="1" xr2:uid="{33CE9089-F48E-4E33-AB0B-99C9C726FCCA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Desempenho!$A$1:$CL$110</definedName>
    <definedName name="_xlnm.Print_Area" localSheetId="2">Efetividade!$A$1:$EV$219</definedName>
    <definedName name="_xlnm.Print_Area" localSheetId="0">Produção!$B$1:$CQ$484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Desempenho!$1:$10</definedName>
    <definedName name="_xlnm.Print_Titles" localSheetId="2">Efetividade!$A:$A,Efetividade!$1:$8</definedName>
    <definedName name="_xlnm.Print_Titles" localSheetId="0">Produção!$A:$B,Produção!$1:$9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D70" i="2" l="1"/>
  <c r="EU215" i="3"/>
  <c r="ES215" i="3"/>
  <c r="EV215" i="3"/>
  <c r="ER215" i="3"/>
  <c r="ET215" i="3"/>
  <c r="EP215" i="3"/>
  <c r="EN215" i="3"/>
  <c r="EQ215" i="3"/>
  <c r="EM215" i="3"/>
  <c r="EO215" i="3" s="1"/>
  <c r="EK215" i="3"/>
  <c r="EI215" i="3"/>
  <c r="EL215" i="3"/>
  <c r="EH215" i="3"/>
  <c r="EJ215" i="3"/>
  <c r="EF215" i="3"/>
  <c r="ED215" i="3"/>
  <c r="EG215" i="3" s="1"/>
  <c r="EC215" i="3"/>
  <c r="EE215" i="3" s="1"/>
  <c r="EA215" i="3"/>
  <c r="DY215" i="3"/>
  <c r="DX215" i="3"/>
  <c r="DV215" i="3"/>
  <c r="DT215" i="3"/>
  <c r="DW215" i="3" s="1"/>
  <c r="DS215" i="3"/>
  <c r="DU215" i="3" s="1"/>
  <c r="DQ215" i="3"/>
  <c r="DO215" i="3"/>
  <c r="DN215" i="3"/>
  <c r="DP215" i="3"/>
  <c r="DL215" i="3"/>
  <c r="DJ215" i="3"/>
  <c r="DM215" i="3" s="1"/>
  <c r="DI215" i="3"/>
  <c r="DK215" i="3"/>
  <c r="DG215" i="3"/>
  <c r="DE215" i="3"/>
  <c r="DH215" i="3"/>
  <c r="DD215" i="3"/>
  <c r="DB215" i="3"/>
  <c r="CZ215" i="3"/>
  <c r="DC215" i="3"/>
  <c r="CY215" i="3"/>
  <c r="DA215" i="3" s="1"/>
  <c r="CW215" i="3"/>
  <c r="CU215" i="3"/>
  <c r="CX215" i="3" s="1"/>
  <c r="CT215" i="3"/>
  <c r="CV215" i="3"/>
  <c r="CR215" i="3"/>
  <c r="CP215" i="3"/>
  <c r="CS215" i="3" s="1"/>
  <c r="CO215" i="3"/>
  <c r="CQ215" i="3" s="1"/>
  <c r="CM215" i="3"/>
  <c r="CK215" i="3"/>
  <c r="CJ215" i="3"/>
  <c r="EV214" i="3"/>
  <c r="ET214" i="3"/>
  <c r="EQ214" i="3"/>
  <c r="EO214" i="3"/>
  <c r="EL214" i="3"/>
  <c r="EJ214" i="3"/>
  <c r="EG214" i="3"/>
  <c r="EE214" i="3"/>
  <c r="EB214" i="3"/>
  <c r="DZ214" i="3"/>
  <c r="DW214" i="3"/>
  <c r="DU214" i="3"/>
  <c r="DR214" i="3"/>
  <c r="DP214" i="3"/>
  <c r="DM214" i="3"/>
  <c r="DK214" i="3"/>
  <c r="DH214" i="3"/>
  <c r="DF214" i="3"/>
  <c r="DC214" i="3"/>
  <c r="DA214" i="3"/>
  <c r="CX214" i="3"/>
  <c r="CV214" i="3"/>
  <c r="CS214" i="3"/>
  <c r="CQ214" i="3"/>
  <c r="CN214" i="3"/>
  <c r="CL214" i="3"/>
  <c r="EV213" i="3"/>
  <c r="ET213" i="3"/>
  <c r="EQ213" i="3"/>
  <c r="EO213" i="3"/>
  <c r="EL213" i="3"/>
  <c r="EJ213" i="3"/>
  <c r="EG213" i="3"/>
  <c r="EE213" i="3"/>
  <c r="EB213" i="3"/>
  <c r="DZ213" i="3"/>
  <c r="DW213" i="3"/>
  <c r="DU213" i="3"/>
  <c r="DR213" i="3"/>
  <c r="DP213" i="3"/>
  <c r="DM213" i="3"/>
  <c r="DK213" i="3"/>
  <c r="DH213" i="3"/>
  <c r="DF213" i="3"/>
  <c r="DC213" i="3"/>
  <c r="DA213" i="3"/>
  <c r="CX213" i="3"/>
  <c r="CV213" i="3"/>
  <c r="CS213" i="3"/>
  <c r="CQ213" i="3"/>
  <c r="CN213" i="3"/>
  <c r="CL213" i="3"/>
  <c r="EV212" i="3"/>
  <c r="ET212" i="3"/>
  <c r="EQ212" i="3"/>
  <c r="EO212" i="3"/>
  <c r="EL212" i="3"/>
  <c r="EJ212" i="3"/>
  <c r="EG212" i="3"/>
  <c r="EE212" i="3"/>
  <c r="EB212" i="3"/>
  <c r="DZ212" i="3"/>
  <c r="DW212" i="3"/>
  <c r="DU212" i="3"/>
  <c r="DR212" i="3"/>
  <c r="DP212" i="3"/>
  <c r="DM212" i="3"/>
  <c r="DK212" i="3"/>
  <c r="DH212" i="3"/>
  <c r="DF212" i="3"/>
  <c r="DC212" i="3"/>
  <c r="DA212" i="3"/>
  <c r="CX212" i="3"/>
  <c r="CV212" i="3"/>
  <c r="CS212" i="3"/>
  <c r="CQ212" i="3"/>
  <c r="CN212" i="3"/>
  <c r="CL212" i="3"/>
  <c r="EV211" i="3"/>
  <c r="ET211" i="3"/>
  <c r="EQ211" i="3"/>
  <c r="EO211" i="3"/>
  <c r="EL211" i="3"/>
  <c r="EJ211" i="3"/>
  <c r="EG211" i="3"/>
  <c r="EE211" i="3"/>
  <c r="EB211" i="3"/>
  <c r="DZ211" i="3"/>
  <c r="DW211" i="3"/>
  <c r="DU211" i="3"/>
  <c r="DR211" i="3"/>
  <c r="DP211" i="3"/>
  <c r="DM211" i="3"/>
  <c r="DK211" i="3"/>
  <c r="DH211" i="3"/>
  <c r="DF211" i="3"/>
  <c r="DC211" i="3"/>
  <c r="DA211" i="3"/>
  <c r="CX211" i="3"/>
  <c r="CV211" i="3"/>
  <c r="CS211" i="3"/>
  <c r="CQ211" i="3"/>
  <c r="CN211" i="3"/>
  <c r="CL211" i="3"/>
  <c r="EV210" i="3"/>
  <c r="ET210" i="3"/>
  <c r="EQ210" i="3"/>
  <c r="EO210" i="3"/>
  <c r="EL210" i="3"/>
  <c r="EJ210" i="3"/>
  <c r="EG210" i="3"/>
  <c r="EE210" i="3"/>
  <c r="EB210" i="3"/>
  <c r="DZ210" i="3"/>
  <c r="DW210" i="3"/>
  <c r="DU210" i="3"/>
  <c r="DR210" i="3"/>
  <c r="DP210" i="3"/>
  <c r="DM210" i="3"/>
  <c r="DK210" i="3"/>
  <c r="DH210" i="3"/>
  <c r="DF210" i="3"/>
  <c r="DC210" i="3"/>
  <c r="DA210" i="3"/>
  <c r="CX210" i="3"/>
  <c r="CV210" i="3"/>
  <c r="CS210" i="3"/>
  <c r="CQ210" i="3"/>
  <c r="CN210" i="3"/>
  <c r="CL210" i="3"/>
  <c r="EV209" i="3"/>
  <c r="ET209" i="3"/>
  <c r="EQ209" i="3"/>
  <c r="EO209" i="3"/>
  <c r="EL209" i="3"/>
  <c r="EJ209" i="3"/>
  <c r="EG209" i="3"/>
  <c r="EE209" i="3"/>
  <c r="EB209" i="3"/>
  <c r="DZ209" i="3"/>
  <c r="DW209" i="3"/>
  <c r="DU209" i="3"/>
  <c r="DR209" i="3"/>
  <c r="DP209" i="3"/>
  <c r="DM209" i="3"/>
  <c r="DK209" i="3"/>
  <c r="DH209" i="3"/>
  <c r="DF209" i="3"/>
  <c r="DC209" i="3"/>
  <c r="DA209" i="3"/>
  <c r="CX209" i="3"/>
  <c r="CV209" i="3"/>
  <c r="CS209" i="3"/>
  <c r="CQ209" i="3"/>
  <c r="CN209" i="3"/>
  <c r="CL209" i="3"/>
  <c r="EV208" i="3"/>
  <c r="ET208" i="3"/>
  <c r="EQ208" i="3"/>
  <c r="EO208" i="3"/>
  <c r="EL208" i="3"/>
  <c r="EJ208" i="3"/>
  <c r="EG208" i="3"/>
  <c r="EE208" i="3"/>
  <c r="EB208" i="3"/>
  <c r="DZ208" i="3"/>
  <c r="DW208" i="3"/>
  <c r="DU208" i="3"/>
  <c r="DR208" i="3"/>
  <c r="DP208" i="3"/>
  <c r="DM208" i="3"/>
  <c r="DK208" i="3"/>
  <c r="DH208" i="3"/>
  <c r="DF208" i="3"/>
  <c r="DC208" i="3"/>
  <c r="DA208" i="3"/>
  <c r="CX208" i="3"/>
  <c r="CV208" i="3"/>
  <c r="CS208" i="3"/>
  <c r="CQ208" i="3"/>
  <c r="CN208" i="3"/>
  <c r="CL208" i="3"/>
  <c r="EV207" i="3"/>
  <c r="ET207" i="3"/>
  <c r="EQ207" i="3"/>
  <c r="EO207" i="3"/>
  <c r="EL207" i="3"/>
  <c r="EJ207" i="3"/>
  <c r="EG207" i="3"/>
  <c r="EE207" i="3"/>
  <c r="EB207" i="3"/>
  <c r="DZ207" i="3"/>
  <c r="DW207" i="3"/>
  <c r="DU207" i="3"/>
  <c r="DR207" i="3"/>
  <c r="DP207" i="3"/>
  <c r="DM207" i="3"/>
  <c r="DK207" i="3"/>
  <c r="DH207" i="3"/>
  <c r="DF207" i="3"/>
  <c r="DC207" i="3"/>
  <c r="DA207" i="3"/>
  <c r="CX207" i="3"/>
  <c r="CV207" i="3"/>
  <c r="CS207" i="3"/>
  <c r="CQ207" i="3"/>
  <c r="CN207" i="3"/>
  <c r="CL207" i="3"/>
  <c r="EV206" i="3"/>
  <c r="ET206" i="3"/>
  <c r="EQ206" i="3"/>
  <c r="EO206" i="3"/>
  <c r="EL206" i="3"/>
  <c r="EJ206" i="3"/>
  <c r="EG206" i="3"/>
  <c r="EE206" i="3"/>
  <c r="EB206" i="3"/>
  <c r="DZ206" i="3"/>
  <c r="DW206" i="3"/>
  <c r="DU206" i="3"/>
  <c r="DR206" i="3"/>
  <c r="DP206" i="3"/>
  <c r="DM206" i="3"/>
  <c r="DK206" i="3"/>
  <c r="DH206" i="3"/>
  <c r="DF206" i="3"/>
  <c r="DC206" i="3"/>
  <c r="DA206" i="3"/>
  <c r="CX206" i="3"/>
  <c r="CV206" i="3"/>
  <c r="CS206" i="3"/>
  <c r="CQ206" i="3"/>
  <c r="CN206" i="3"/>
  <c r="CL206" i="3"/>
  <c r="EV205" i="3"/>
  <c r="ET205" i="3"/>
  <c r="EQ205" i="3"/>
  <c r="EO205" i="3"/>
  <c r="EL205" i="3"/>
  <c r="EJ205" i="3"/>
  <c r="EG205" i="3"/>
  <c r="EE205" i="3"/>
  <c r="EB205" i="3"/>
  <c r="DZ205" i="3"/>
  <c r="DW205" i="3"/>
  <c r="DU205" i="3"/>
  <c r="DR205" i="3"/>
  <c r="DP205" i="3"/>
  <c r="DM205" i="3"/>
  <c r="DK205" i="3"/>
  <c r="DH205" i="3"/>
  <c r="DF205" i="3"/>
  <c r="DC205" i="3"/>
  <c r="DA205" i="3"/>
  <c r="CX205" i="3"/>
  <c r="CV205" i="3"/>
  <c r="CS205" i="3"/>
  <c r="CQ205" i="3"/>
  <c r="CN205" i="3"/>
  <c r="CL205" i="3"/>
  <c r="EV204" i="3"/>
  <c r="ET204" i="3"/>
  <c r="EQ204" i="3"/>
  <c r="EO204" i="3"/>
  <c r="EL204" i="3"/>
  <c r="EJ204" i="3"/>
  <c r="EG204" i="3"/>
  <c r="EE204" i="3"/>
  <c r="EB204" i="3"/>
  <c r="DZ204" i="3"/>
  <c r="DW204" i="3"/>
  <c r="DU204" i="3"/>
  <c r="DR204" i="3"/>
  <c r="DP204" i="3"/>
  <c r="DM204" i="3"/>
  <c r="DK204" i="3"/>
  <c r="DH204" i="3"/>
  <c r="DF204" i="3"/>
  <c r="DC204" i="3"/>
  <c r="DA204" i="3"/>
  <c r="CX204" i="3"/>
  <c r="CV204" i="3"/>
  <c r="CS204" i="3"/>
  <c r="CQ204" i="3"/>
  <c r="CN204" i="3"/>
  <c r="CL204" i="3"/>
  <c r="EV203" i="3"/>
  <c r="ET203" i="3"/>
  <c r="EV202" i="3"/>
  <c r="ET202" i="3"/>
  <c r="EQ202" i="3"/>
  <c r="EO202" i="3"/>
  <c r="EL202" i="3"/>
  <c r="EJ202" i="3"/>
  <c r="EG202" i="3"/>
  <c r="EE202" i="3"/>
  <c r="EB202" i="3"/>
  <c r="DZ202" i="3"/>
  <c r="DW202" i="3"/>
  <c r="DU202" i="3"/>
  <c r="DR202" i="3"/>
  <c r="DP202" i="3"/>
  <c r="DM202" i="3"/>
  <c r="DK202" i="3"/>
  <c r="DH202" i="3"/>
  <c r="DF202" i="3"/>
  <c r="DC202" i="3"/>
  <c r="DA202" i="3"/>
  <c r="CX202" i="3"/>
  <c r="CV202" i="3"/>
  <c r="CS202" i="3"/>
  <c r="CQ202" i="3"/>
  <c r="CN202" i="3"/>
  <c r="CL202" i="3"/>
  <c r="EV201" i="3"/>
  <c r="ET201" i="3"/>
  <c r="EQ201" i="3"/>
  <c r="EO201" i="3"/>
  <c r="EL201" i="3"/>
  <c r="EJ201" i="3"/>
  <c r="EG201" i="3"/>
  <c r="EE201" i="3"/>
  <c r="EB201" i="3"/>
  <c r="DZ201" i="3"/>
  <c r="DW201" i="3"/>
  <c r="DU201" i="3"/>
  <c r="DR201" i="3"/>
  <c r="DP201" i="3"/>
  <c r="DM201" i="3"/>
  <c r="DK201" i="3"/>
  <c r="DH201" i="3"/>
  <c r="DF201" i="3"/>
  <c r="DC201" i="3"/>
  <c r="DA201" i="3"/>
  <c r="CX201" i="3"/>
  <c r="CV201" i="3"/>
  <c r="CS201" i="3"/>
  <c r="CQ201" i="3"/>
  <c r="CN201" i="3"/>
  <c r="CL201" i="3"/>
  <c r="EV200" i="3"/>
  <c r="ET200" i="3"/>
  <c r="EQ200" i="3"/>
  <c r="EO200" i="3"/>
  <c r="EL200" i="3"/>
  <c r="EJ200" i="3"/>
  <c r="EG200" i="3"/>
  <c r="EE200" i="3"/>
  <c r="EB200" i="3"/>
  <c r="DZ200" i="3"/>
  <c r="DW200" i="3"/>
  <c r="DU200" i="3"/>
  <c r="DR200" i="3"/>
  <c r="DP200" i="3"/>
  <c r="DM200" i="3"/>
  <c r="DK200" i="3"/>
  <c r="DH200" i="3"/>
  <c r="DF200" i="3"/>
  <c r="DC200" i="3"/>
  <c r="DA200" i="3"/>
  <c r="CX200" i="3"/>
  <c r="CV200" i="3"/>
  <c r="CS200" i="3"/>
  <c r="CQ200" i="3"/>
  <c r="CN200" i="3"/>
  <c r="CL200" i="3"/>
  <c r="EV199" i="3"/>
  <c r="ET199" i="3"/>
  <c r="EQ199" i="3"/>
  <c r="EO199" i="3"/>
  <c r="EL199" i="3"/>
  <c r="EJ199" i="3"/>
  <c r="EG199" i="3"/>
  <c r="EE199" i="3"/>
  <c r="EB199" i="3"/>
  <c r="DZ199" i="3"/>
  <c r="DW199" i="3"/>
  <c r="DU199" i="3"/>
  <c r="DR199" i="3"/>
  <c r="DP199" i="3"/>
  <c r="DM199" i="3"/>
  <c r="DK199" i="3"/>
  <c r="DH199" i="3"/>
  <c r="DF199" i="3"/>
  <c r="DC199" i="3"/>
  <c r="DA199" i="3"/>
  <c r="CX199" i="3"/>
  <c r="CV199" i="3"/>
  <c r="CS199" i="3"/>
  <c r="CQ199" i="3"/>
  <c r="CN199" i="3"/>
  <c r="CL199" i="3"/>
  <c r="EV198" i="3"/>
  <c r="ET198" i="3"/>
  <c r="EQ198" i="3"/>
  <c r="EO198" i="3"/>
  <c r="EL198" i="3"/>
  <c r="EJ198" i="3"/>
  <c r="EG198" i="3"/>
  <c r="EE198" i="3"/>
  <c r="EB198" i="3"/>
  <c r="DZ198" i="3"/>
  <c r="DW198" i="3"/>
  <c r="DU198" i="3"/>
  <c r="DR198" i="3"/>
  <c r="DP198" i="3"/>
  <c r="DM198" i="3"/>
  <c r="DK198" i="3"/>
  <c r="DH198" i="3"/>
  <c r="DF198" i="3"/>
  <c r="DC198" i="3"/>
  <c r="DA198" i="3"/>
  <c r="CX198" i="3"/>
  <c r="CV198" i="3"/>
  <c r="CS198" i="3"/>
  <c r="CQ198" i="3"/>
  <c r="CN198" i="3"/>
  <c r="CL198" i="3"/>
  <c r="EV197" i="3"/>
  <c r="ET197" i="3"/>
  <c r="ER195" i="3"/>
  <c r="EM195" i="3"/>
  <c r="EH195" i="3"/>
  <c r="EC195" i="3"/>
  <c r="DX195" i="3"/>
  <c r="DN195" i="3"/>
  <c r="DI195" i="3"/>
  <c r="DD195" i="3"/>
  <c r="CY195" i="3"/>
  <c r="CT195" i="3"/>
  <c r="CO195" i="3"/>
  <c r="CJ195" i="3"/>
  <c r="EH192" i="3"/>
  <c r="EC192" i="3"/>
  <c r="DX192" i="3"/>
  <c r="DS192" i="3"/>
  <c r="DN192" i="3"/>
  <c r="DI192" i="3"/>
  <c r="DD192" i="3"/>
  <c r="CY192" i="3"/>
  <c r="CT192" i="3"/>
  <c r="CO192" i="3"/>
  <c r="CJ192" i="3"/>
  <c r="EH191" i="3"/>
  <c r="EC191" i="3"/>
  <c r="DX191" i="3"/>
  <c r="DS191" i="3"/>
  <c r="DN191" i="3"/>
  <c r="DI191" i="3"/>
  <c r="DD191" i="3"/>
  <c r="CY191" i="3"/>
  <c r="CT191" i="3"/>
  <c r="CO191" i="3"/>
  <c r="CJ191" i="3"/>
  <c r="CH191" i="3"/>
  <c r="CF191" i="3"/>
  <c r="CD191" i="3"/>
  <c r="CB191" i="3"/>
  <c r="BZ191" i="3"/>
  <c r="BX191" i="3"/>
  <c r="BV191" i="3"/>
  <c r="BT191" i="3"/>
  <c r="BR191" i="3"/>
  <c r="BP191" i="3"/>
  <c r="BN191" i="3"/>
  <c r="BL191" i="3"/>
  <c r="BJ191" i="3"/>
  <c r="BH191" i="3"/>
  <c r="BF191" i="3"/>
  <c r="BD191" i="3"/>
  <c r="BB191" i="3"/>
  <c r="AZ191" i="3"/>
  <c r="AX191" i="3"/>
  <c r="AV191" i="3"/>
  <c r="AT191" i="3"/>
  <c r="AR191" i="3"/>
  <c r="AP191" i="3"/>
  <c r="AN191" i="3"/>
  <c r="AL191" i="3"/>
  <c r="AJ191" i="3"/>
  <c r="AH191" i="3"/>
  <c r="AF191" i="3"/>
  <c r="AD191" i="3"/>
  <c r="AB191" i="3"/>
  <c r="Z191" i="3"/>
  <c r="X191" i="3"/>
  <c r="V191" i="3"/>
  <c r="T191" i="3"/>
  <c r="R191" i="3"/>
  <c r="P191" i="3"/>
  <c r="N191" i="3"/>
  <c r="L191" i="3"/>
  <c r="J191" i="3"/>
  <c r="H191" i="3"/>
  <c r="F191" i="3"/>
  <c r="D191" i="3"/>
  <c r="B191" i="3"/>
  <c r="EH190" i="3"/>
  <c r="EC190" i="3"/>
  <c r="DX190" i="3"/>
  <c r="DS190" i="3"/>
  <c r="DN190" i="3"/>
  <c r="DI190" i="3"/>
  <c r="DD190" i="3"/>
  <c r="CY190" i="3"/>
  <c r="CT190" i="3"/>
  <c r="CO190" i="3"/>
  <c r="CJ190" i="3"/>
  <c r="CH190" i="3"/>
  <c r="CF190" i="3"/>
  <c r="CD190" i="3"/>
  <c r="CB190" i="3"/>
  <c r="BZ190" i="3"/>
  <c r="BX190" i="3"/>
  <c r="BV190" i="3"/>
  <c r="BT190" i="3"/>
  <c r="BR190" i="3"/>
  <c r="BP190" i="3"/>
  <c r="BN190" i="3"/>
  <c r="BL190" i="3"/>
  <c r="BJ190" i="3"/>
  <c r="BH190" i="3"/>
  <c r="BF190" i="3"/>
  <c r="BD190" i="3"/>
  <c r="BB190" i="3"/>
  <c r="AZ190" i="3"/>
  <c r="AX190" i="3"/>
  <c r="AV190" i="3"/>
  <c r="AT190" i="3"/>
  <c r="AR190" i="3"/>
  <c r="AP190" i="3"/>
  <c r="AN190" i="3"/>
  <c r="AL190" i="3"/>
  <c r="AJ190" i="3"/>
  <c r="AH190" i="3"/>
  <c r="AF190" i="3"/>
  <c r="AD190" i="3"/>
  <c r="AB190" i="3"/>
  <c r="Z190" i="3"/>
  <c r="X190" i="3"/>
  <c r="V190" i="3"/>
  <c r="T190" i="3"/>
  <c r="R190" i="3"/>
  <c r="P190" i="3"/>
  <c r="N190" i="3"/>
  <c r="L190" i="3"/>
  <c r="J190" i="3"/>
  <c r="H190" i="3"/>
  <c r="F190" i="3"/>
  <c r="D190" i="3"/>
  <c r="B190" i="3"/>
  <c r="EH189" i="3"/>
  <c r="EC189" i="3"/>
  <c r="DX189" i="3"/>
  <c r="DS189" i="3"/>
  <c r="DN189" i="3"/>
  <c r="DI189" i="3"/>
  <c r="DD189" i="3"/>
  <c r="CY189" i="3"/>
  <c r="CT189" i="3"/>
  <c r="CO189" i="3"/>
  <c r="CJ189" i="3"/>
  <c r="EH185" i="3"/>
  <c r="EC185" i="3"/>
  <c r="DX185" i="3"/>
  <c r="DS185" i="3"/>
  <c r="DN185" i="3"/>
  <c r="DI185" i="3"/>
  <c r="DD185" i="3"/>
  <c r="CY185" i="3"/>
  <c r="CT185" i="3"/>
  <c r="CO185" i="3"/>
  <c r="CJ185" i="3"/>
  <c r="EH184" i="3"/>
  <c r="EC184" i="3"/>
  <c r="DX184" i="3"/>
  <c r="DS184" i="3"/>
  <c r="DN184" i="3"/>
  <c r="DI184" i="3"/>
  <c r="DD184" i="3"/>
  <c r="CY184" i="3"/>
  <c r="CT184" i="3"/>
  <c r="CO184" i="3"/>
  <c r="CJ184" i="3"/>
  <c r="EH180" i="3"/>
  <c r="EC180" i="3"/>
  <c r="DX180" i="3"/>
  <c r="DS180" i="3"/>
  <c r="DN180" i="3"/>
  <c r="DI180" i="3"/>
  <c r="DD180" i="3"/>
  <c r="CY180" i="3"/>
  <c r="CT180" i="3"/>
  <c r="CO180" i="3"/>
  <c r="CJ180" i="3"/>
  <c r="CH180" i="3"/>
  <c r="CF180" i="3"/>
  <c r="CD180" i="3"/>
  <c r="CB180" i="3"/>
  <c r="BZ180" i="3"/>
  <c r="BX180" i="3"/>
  <c r="BV180" i="3"/>
  <c r="BT180" i="3"/>
  <c r="BR180" i="3"/>
  <c r="BP180" i="3"/>
  <c r="BN180" i="3"/>
  <c r="BL180" i="3"/>
  <c r="BJ180" i="3"/>
  <c r="BH180" i="3"/>
  <c r="BF180" i="3"/>
  <c r="BD180" i="3"/>
  <c r="BB180" i="3"/>
  <c r="AZ180" i="3"/>
  <c r="AX180" i="3"/>
  <c r="AV180" i="3"/>
  <c r="AT180" i="3"/>
  <c r="AR180" i="3"/>
  <c r="AP180" i="3"/>
  <c r="AN180" i="3"/>
  <c r="AL180" i="3"/>
  <c r="AJ180" i="3"/>
  <c r="AH180" i="3"/>
  <c r="AF180" i="3"/>
  <c r="AD180" i="3"/>
  <c r="AB180" i="3"/>
  <c r="Z180" i="3"/>
  <c r="X180" i="3"/>
  <c r="V180" i="3"/>
  <c r="T180" i="3"/>
  <c r="R180" i="3"/>
  <c r="P180" i="3"/>
  <c r="N180" i="3"/>
  <c r="L180" i="3"/>
  <c r="J180" i="3"/>
  <c r="H180" i="3"/>
  <c r="F180" i="3"/>
  <c r="D180" i="3"/>
  <c r="B180" i="3"/>
  <c r="EH179" i="3"/>
  <c r="EC179" i="3"/>
  <c r="DX179" i="3"/>
  <c r="DS179" i="3"/>
  <c r="DN179" i="3"/>
  <c r="DI179" i="3"/>
  <c r="DD179" i="3"/>
  <c r="CY179" i="3"/>
  <c r="CT179" i="3"/>
  <c r="CO179" i="3"/>
  <c r="CJ179" i="3"/>
  <c r="ER175" i="3"/>
  <c r="EM175" i="3"/>
  <c r="EH175" i="3"/>
  <c r="EC175" i="3"/>
  <c r="DX175" i="3"/>
  <c r="DS175" i="3"/>
  <c r="DS195" i="3"/>
  <c r="DN175" i="3"/>
  <c r="DI175" i="3"/>
  <c r="DD175" i="3"/>
  <c r="CY175" i="3"/>
  <c r="CT175" i="3"/>
  <c r="CO175" i="3"/>
  <c r="CJ175" i="3"/>
  <c r="B175" i="3"/>
  <c r="ER150" i="3"/>
  <c r="EM150" i="3"/>
  <c r="EH150" i="3"/>
  <c r="EC150" i="3"/>
  <c r="DX150" i="3"/>
  <c r="DS150" i="3"/>
  <c r="DN150" i="3"/>
  <c r="DI150" i="3"/>
  <c r="DD150" i="3"/>
  <c r="CY150" i="3"/>
  <c r="CT150" i="3"/>
  <c r="CO150" i="3"/>
  <c r="CJ150" i="3"/>
  <c r="B150" i="3"/>
  <c r="ER133" i="3"/>
  <c r="EM133" i="3"/>
  <c r="EH133" i="3"/>
  <c r="EC133" i="3"/>
  <c r="DX133" i="3"/>
  <c r="BT133" i="3"/>
  <c r="BR133" i="3"/>
  <c r="BP133" i="3"/>
  <c r="BN133" i="3"/>
  <c r="BL133" i="3"/>
  <c r="BJ133" i="3"/>
  <c r="BH133" i="3"/>
  <c r="BF133" i="3"/>
  <c r="BD133" i="3"/>
  <c r="BB133" i="3"/>
  <c r="AZ133" i="3"/>
  <c r="AX133" i="3"/>
  <c r="AV133" i="3"/>
  <c r="AT133" i="3"/>
  <c r="AR133" i="3"/>
  <c r="AP133" i="3"/>
  <c r="AN133" i="3"/>
  <c r="AL133" i="3"/>
  <c r="AJ133" i="3"/>
  <c r="AH133" i="3"/>
  <c r="AF133" i="3"/>
  <c r="AD133" i="3"/>
  <c r="AB133" i="3"/>
  <c r="Z133" i="3"/>
  <c r="X133" i="3"/>
  <c r="B133" i="3"/>
  <c r="ER130" i="3"/>
  <c r="EM130" i="3"/>
  <c r="EH130" i="3"/>
  <c r="EC130" i="3"/>
  <c r="DX130" i="3"/>
  <c r="DS130" i="3"/>
  <c r="DN130" i="3"/>
  <c r="DI130" i="3"/>
  <c r="DD130" i="3"/>
  <c r="CY130" i="3"/>
  <c r="CT130" i="3"/>
  <c r="CO130" i="3"/>
  <c r="CJ130" i="3"/>
  <c r="CH130" i="3"/>
  <c r="CF130" i="3"/>
  <c r="CD130" i="3"/>
  <c r="CB130" i="3"/>
  <c r="BZ130" i="3"/>
  <c r="BX130" i="3"/>
  <c r="BV130" i="3"/>
  <c r="BT130" i="3"/>
  <c r="BR130" i="3"/>
  <c r="BP130" i="3"/>
  <c r="BN130" i="3"/>
  <c r="BL130" i="3"/>
  <c r="BJ130" i="3"/>
  <c r="BH130" i="3"/>
  <c r="BF130" i="3"/>
  <c r="BD130" i="3"/>
  <c r="BB130" i="3"/>
  <c r="AZ130" i="3"/>
  <c r="AX130" i="3"/>
  <c r="AV130" i="3"/>
  <c r="AT130" i="3"/>
  <c r="AR130" i="3"/>
  <c r="AP130" i="3"/>
  <c r="AN130" i="3"/>
  <c r="AL130" i="3"/>
  <c r="AJ130" i="3"/>
  <c r="AH130" i="3"/>
  <c r="AF130" i="3"/>
  <c r="AD130" i="3"/>
  <c r="AB130" i="3"/>
  <c r="Z130" i="3"/>
  <c r="X130" i="3"/>
  <c r="V130" i="3"/>
  <c r="T130" i="3"/>
  <c r="R130" i="3"/>
  <c r="P130" i="3"/>
  <c r="N130" i="3"/>
  <c r="L130" i="3"/>
  <c r="J130" i="3"/>
  <c r="H130" i="3"/>
  <c r="ER128" i="3"/>
  <c r="EM128" i="3"/>
  <c r="EH128" i="3"/>
  <c r="EC128" i="3"/>
  <c r="DX128" i="3"/>
  <c r="DS128" i="3"/>
  <c r="DN128" i="3"/>
  <c r="DI128" i="3"/>
  <c r="DD128" i="3"/>
  <c r="CY128" i="3"/>
  <c r="CT128" i="3"/>
  <c r="CO128" i="3"/>
  <c r="CJ128" i="3"/>
  <c r="CH128" i="3"/>
  <c r="CF128" i="3"/>
  <c r="CD128" i="3"/>
  <c r="CB128" i="3"/>
  <c r="BZ128" i="3"/>
  <c r="BX128" i="3"/>
  <c r="BV128" i="3"/>
  <c r="BT128" i="3"/>
  <c r="BR128" i="3"/>
  <c r="BP128" i="3"/>
  <c r="BN128" i="3"/>
  <c r="BL128" i="3"/>
  <c r="BJ128" i="3"/>
  <c r="BH128" i="3"/>
  <c r="BF128" i="3"/>
  <c r="BD128" i="3"/>
  <c r="BB128" i="3"/>
  <c r="AZ128" i="3"/>
  <c r="AX128" i="3"/>
  <c r="AV128" i="3"/>
  <c r="AT128" i="3"/>
  <c r="AR128" i="3"/>
  <c r="AP128" i="3"/>
  <c r="AN128" i="3"/>
  <c r="AL128" i="3"/>
  <c r="AJ128" i="3"/>
  <c r="AH128" i="3"/>
  <c r="AF128" i="3"/>
  <c r="AD128" i="3"/>
  <c r="AB128" i="3"/>
  <c r="Z128" i="3"/>
  <c r="X128" i="3"/>
  <c r="V128" i="3"/>
  <c r="T128" i="3"/>
  <c r="R128" i="3"/>
  <c r="P128" i="3"/>
  <c r="N128" i="3"/>
  <c r="L128" i="3"/>
  <c r="J128" i="3"/>
  <c r="H128" i="3"/>
  <c r="ER127" i="3"/>
  <c r="EM127" i="3"/>
  <c r="EH127" i="3"/>
  <c r="EC127" i="3"/>
  <c r="DX127" i="3"/>
  <c r="DS127" i="3"/>
  <c r="DN127" i="3"/>
  <c r="DI127" i="3"/>
  <c r="DD127" i="3"/>
  <c r="CY127" i="3"/>
  <c r="CT127" i="3"/>
  <c r="CO127" i="3"/>
  <c r="CJ127" i="3"/>
  <c r="CH127" i="3"/>
  <c r="CF127" i="3"/>
  <c r="CD127" i="3"/>
  <c r="CB127" i="3"/>
  <c r="BZ127" i="3"/>
  <c r="BX127" i="3"/>
  <c r="BV127" i="3"/>
  <c r="BT127" i="3"/>
  <c r="BR127" i="3"/>
  <c r="BP127" i="3"/>
  <c r="BN127" i="3"/>
  <c r="BL127" i="3"/>
  <c r="BJ127" i="3"/>
  <c r="BH127" i="3"/>
  <c r="BF127" i="3"/>
  <c r="BD127" i="3"/>
  <c r="BB127" i="3"/>
  <c r="AZ127" i="3"/>
  <c r="AX127" i="3"/>
  <c r="AV127" i="3"/>
  <c r="AT127" i="3"/>
  <c r="AR127" i="3"/>
  <c r="AP127" i="3"/>
  <c r="AN127" i="3"/>
  <c r="AL127" i="3"/>
  <c r="AJ127" i="3"/>
  <c r="AH127" i="3"/>
  <c r="AF127" i="3"/>
  <c r="AD127" i="3"/>
  <c r="AB127" i="3"/>
  <c r="Z127" i="3"/>
  <c r="X127" i="3"/>
  <c r="V127" i="3"/>
  <c r="T127" i="3"/>
  <c r="R127" i="3"/>
  <c r="P127" i="3"/>
  <c r="N127" i="3"/>
  <c r="L127" i="3"/>
  <c r="J127" i="3"/>
  <c r="H127" i="3"/>
  <c r="ER126" i="3"/>
  <c r="EM126" i="3"/>
  <c r="EH126" i="3"/>
  <c r="EC126" i="3"/>
  <c r="DX126" i="3"/>
  <c r="DS126" i="3"/>
  <c r="DN126" i="3"/>
  <c r="DI126" i="3"/>
  <c r="DD126" i="3"/>
  <c r="CY126" i="3"/>
  <c r="CT126" i="3"/>
  <c r="CO126" i="3"/>
  <c r="CJ126" i="3"/>
  <c r="CH126" i="3"/>
  <c r="CF126" i="3"/>
  <c r="CD126" i="3"/>
  <c r="CB126" i="3"/>
  <c r="BZ126" i="3"/>
  <c r="BX126" i="3"/>
  <c r="BV126" i="3"/>
  <c r="BT126" i="3"/>
  <c r="BR126" i="3"/>
  <c r="BP126" i="3"/>
  <c r="BN126" i="3"/>
  <c r="BL126" i="3"/>
  <c r="BJ126" i="3"/>
  <c r="BH126" i="3"/>
  <c r="BF126" i="3"/>
  <c r="BD126" i="3"/>
  <c r="BB126" i="3"/>
  <c r="AZ126" i="3"/>
  <c r="AX126" i="3"/>
  <c r="AV126" i="3"/>
  <c r="AT126" i="3"/>
  <c r="AR126" i="3"/>
  <c r="AP126" i="3"/>
  <c r="AN126" i="3"/>
  <c r="AL126" i="3"/>
  <c r="AJ126" i="3"/>
  <c r="AH126" i="3"/>
  <c r="AF126" i="3"/>
  <c r="AD126" i="3"/>
  <c r="AB126" i="3"/>
  <c r="Z126" i="3"/>
  <c r="X126" i="3"/>
  <c r="V126" i="3"/>
  <c r="T126" i="3"/>
  <c r="R126" i="3"/>
  <c r="P126" i="3"/>
  <c r="N126" i="3"/>
  <c r="L126" i="3"/>
  <c r="J126" i="3"/>
  <c r="H126" i="3"/>
  <c r="ER125" i="3"/>
  <c r="EM125" i="3"/>
  <c r="EH125" i="3"/>
  <c r="EC125" i="3"/>
  <c r="DX125" i="3"/>
  <c r="DS125" i="3"/>
  <c r="DS133" i="3"/>
  <c r="DN125" i="3"/>
  <c r="DN133" i="3" s="1"/>
  <c r="DI125" i="3"/>
  <c r="DI133" i="3"/>
  <c r="DD125" i="3"/>
  <c r="DD133" i="3" s="1"/>
  <c r="CY125" i="3"/>
  <c r="CY133" i="3"/>
  <c r="CT125" i="3"/>
  <c r="CT133" i="3"/>
  <c r="CO125" i="3"/>
  <c r="CO133" i="3"/>
  <c r="CJ125" i="3"/>
  <c r="CJ133" i="3" s="1"/>
  <c r="B125" i="3"/>
  <c r="ER107" i="3"/>
  <c r="EM107" i="3"/>
  <c r="EH107" i="3"/>
  <c r="EC107" i="3"/>
  <c r="DX107" i="3"/>
  <c r="DS107" i="3"/>
  <c r="DN107" i="3"/>
  <c r="DI107" i="3"/>
  <c r="DD107" i="3"/>
  <c r="CY107" i="3"/>
  <c r="CT107" i="3"/>
  <c r="CO107" i="3"/>
  <c r="CJ107" i="3"/>
  <c r="B107" i="3"/>
  <c r="ER94" i="3"/>
  <c r="EM94" i="3"/>
  <c r="EH94" i="3"/>
  <c r="EC94" i="3"/>
  <c r="DX94" i="3"/>
  <c r="DS94" i="3"/>
  <c r="DN94" i="3"/>
  <c r="DI94" i="3"/>
  <c r="DD94" i="3"/>
  <c r="CY94" i="3"/>
  <c r="CT94" i="3"/>
  <c r="CO94" i="3"/>
  <c r="CJ94" i="3"/>
  <c r="ER93" i="3"/>
  <c r="EM93" i="3"/>
  <c r="EH93" i="3"/>
  <c r="EC93" i="3"/>
  <c r="DX93" i="3"/>
  <c r="DS93" i="3"/>
  <c r="DN93" i="3"/>
  <c r="DI93" i="3"/>
  <c r="DD93" i="3"/>
  <c r="CY93" i="3"/>
  <c r="CT93" i="3"/>
  <c r="CO93" i="3"/>
  <c r="CJ93" i="3"/>
  <c r="ER92" i="3"/>
  <c r="EM92" i="3"/>
  <c r="EH92" i="3"/>
  <c r="EC92" i="3"/>
  <c r="DX92" i="3"/>
  <c r="DS92" i="3"/>
  <c r="DN92" i="3"/>
  <c r="DI92" i="3"/>
  <c r="DD92" i="3"/>
  <c r="CY92" i="3"/>
  <c r="CT92" i="3"/>
  <c r="CO92" i="3"/>
  <c r="CJ92" i="3"/>
  <c r="ER91" i="3"/>
  <c r="EM91" i="3"/>
  <c r="EH91" i="3"/>
  <c r="EC91" i="3"/>
  <c r="DX91" i="3"/>
  <c r="DS91" i="3"/>
  <c r="DN91" i="3"/>
  <c r="DI91" i="3"/>
  <c r="DD91" i="3"/>
  <c r="CY91" i="3"/>
  <c r="CT91" i="3"/>
  <c r="CO91" i="3"/>
  <c r="CJ91" i="3"/>
  <c r="ER90" i="3"/>
  <c r="EM90" i="3"/>
  <c r="EH90" i="3"/>
  <c r="EC90" i="3"/>
  <c r="DX90" i="3"/>
  <c r="DS90" i="3"/>
  <c r="DN90" i="3"/>
  <c r="DI90" i="3"/>
  <c r="DD90" i="3"/>
  <c r="CY90" i="3"/>
  <c r="CT90" i="3"/>
  <c r="CO90" i="3"/>
  <c r="CJ90" i="3"/>
  <c r="F90" i="3"/>
  <c r="H90" i="3"/>
  <c r="J90" i="3"/>
  <c r="L90" i="3"/>
  <c r="N90" i="3"/>
  <c r="P90" i="3"/>
  <c r="R90" i="3"/>
  <c r="T90" i="3"/>
  <c r="V90" i="3"/>
  <c r="X90" i="3"/>
  <c r="Z90" i="3"/>
  <c r="AB90" i="3"/>
  <c r="AD90" i="3"/>
  <c r="AF90" i="3"/>
  <c r="AH90" i="3"/>
  <c r="AJ90" i="3"/>
  <c r="AL90" i="3"/>
  <c r="AN90" i="3"/>
  <c r="AP90" i="3"/>
  <c r="AR90" i="3"/>
  <c r="AT90" i="3"/>
  <c r="AV90" i="3"/>
  <c r="AX90" i="3"/>
  <c r="AZ90" i="3"/>
  <c r="BB90" i="3"/>
  <c r="BD90" i="3"/>
  <c r="BF90" i="3"/>
  <c r="BH90" i="3"/>
  <c r="BJ90" i="3"/>
  <c r="BL90" i="3"/>
  <c r="BN90" i="3"/>
  <c r="BP90" i="3"/>
  <c r="BR90" i="3"/>
  <c r="BT90" i="3"/>
  <c r="BV90" i="3"/>
  <c r="BX90" i="3"/>
  <c r="BZ90" i="3"/>
  <c r="CB90" i="3"/>
  <c r="CD90" i="3"/>
  <c r="CF90" i="3"/>
  <c r="CH90" i="3"/>
  <c r="D90" i="3"/>
  <c r="ER77" i="3"/>
  <c r="EM77" i="3"/>
  <c r="EH77" i="3"/>
  <c r="EC77" i="3"/>
  <c r="DX77" i="3"/>
  <c r="DS77" i="3"/>
  <c r="DN77" i="3"/>
  <c r="DI77" i="3"/>
  <c r="DD77" i="3"/>
  <c r="CY77" i="3"/>
  <c r="CT77" i="3"/>
  <c r="CO77" i="3"/>
  <c r="CJ77" i="3"/>
  <c r="D77" i="3"/>
  <c r="F77" i="3"/>
  <c r="H77" i="3"/>
  <c r="J77" i="3"/>
  <c r="L77" i="3"/>
  <c r="N77" i="3"/>
  <c r="P77" i="3"/>
  <c r="R77" i="3"/>
  <c r="T77" i="3"/>
  <c r="V77" i="3"/>
  <c r="X77" i="3"/>
  <c r="Z77" i="3"/>
  <c r="AB77" i="3"/>
  <c r="AD77" i="3"/>
  <c r="AF77" i="3"/>
  <c r="AH77" i="3"/>
  <c r="AJ77" i="3"/>
  <c r="AL77" i="3"/>
  <c r="AN77" i="3"/>
  <c r="AP77" i="3"/>
  <c r="AR77" i="3"/>
  <c r="AT77" i="3"/>
  <c r="AV77" i="3"/>
  <c r="AX77" i="3"/>
  <c r="AZ77" i="3"/>
  <c r="BB77" i="3"/>
  <c r="BD77" i="3"/>
  <c r="BF77" i="3"/>
  <c r="BH77" i="3"/>
  <c r="BJ77" i="3"/>
  <c r="BL77" i="3"/>
  <c r="BN77" i="3"/>
  <c r="BP77" i="3"/>
  <c r="BR77" i="3"/>
  <c r="BT77" i="3"/>
  <c r="BV77" i="3"/>
  <c r="BX77" i="3"/>
  <c r="BZ77" i="3"/>
  <c r="CB77" i="3"/>
  <c r="CD77" i="3"/>
  <c r="CF77" i="3"/>
  <c r="CH77" i="3"/>
  <c r="ER74" i="3"/>
  <c r="EM74" i="3"/>
  <c r="EH74" i="3"/>
  <c r="EC74" i="3"/>
  <c r="DX74" i="3"/>
  <c r="DS74" i="3"/>
  <c r="DN74" i="3"/>
  <c r="DI74" i="3"/>
  <c r="DD74" i="3"/>
  <c r="CY74" i="3"/>
  <c r="CT74" i="3"/>
  <c r="CO74" i="3"/>
  <c r="CJ74" i="3"/>
  <c r="CH74" i="3"/>
  <c r="CF74" i="3"/>
  <c r="CD74" i="3"/>
  <c r="CB74" i="3"/>
  <c r="BZ74" i="3"/>
  <c r="BX74" i="3"/>
  <c r="BV74" i="3"/>
  <c r="BT74" i="3"/>
  <c r="BR74" i="3"/>
  <c r="BP74" i="3"/>
  <c r="BN74" i="3"/>
  <c r="BL74" i="3"/>
  <c r="BJ74" i="3"/>
  <c r="BH74" i="3"/>
  <c r="BF74" i="3"/>
  <c r="BD74" i="3"/>
  <c r="BB74" i="3"/>
  <c r="AZ74" i="3"/>
  <c r="AX74" i="3"/>
  <c r="AV74" i="3"/>
  <c r="AT74" i="3"/>
  <c r="AR74" i="3"/>
  <c r="AP74" i="3"/>
  <c r="AN74" i="3"/>
  <c r="AL74" i="3"/>
  <c r="AJ74" i="3"/>
  <c r="AH74" i="3"/>
  <c r="AF74" i="3"/>
  <c r="AD74" i="3"/>
  <c r="AB74" i="3"/>
  <c r="Z74" i="3"/>
  <c r="X74" i="3"/>
  <c r="V74" i="3"/>
  <c r="T74" i="3"/>
  <c r="R74" i="3"/>
  <c r="ER73" i="3"/>
  <c r="EM73" i="3"/>
  <c r="EH73" i="3"/>
  <c r="EC73" i="3"/>
  <c r="DX73" i="3"/>
  <c r="DS73" i="3"/>
  <c r="DN73" i="3"/>
  <c r="DI73" i="3"/>
  <c r="DD73" i="3"/>
  <c r="CY73" i="3"/>
  <c r="CT73" i="3"/>
  <c r="CO73" i="3"/>
  <c r="CJ73" i="3"/>
  <c r="ER72" i="3"/>
  <c r="EM72" i="3"/>
  <c r="EH72" i="3"/>
  <c r="EC72" i="3"/>
  <c r="DX72" i="3"/>
  <c r="DS72" i="3"/>
  <c r="DN72" i="3"/>
  <c r="DI72" i="3"/>
  <c r="DD72" i="3"/>
  <c r="CY72" i="3"/>
  <c r="CT72" i="3"/>
  <c r="CO72" i="3"/>
  <c r="CJ72" i="3"/>
  <c r="CH72" i="3"/>
  <c r="CF72" i="3"/>
  <c r="CD72" i="3"/>
  <c r="CB72" i="3"/>
  <c r="BZ72" i="3"/>
  <c r="BX72" i="3"/>
  <c r="BV72" i="3"/>
  <c r="BT72" i="3"/>
  <c r="BR72" i="3"/>
  <c r="BP72" i="3"/>
  <c r="BN72" i="3"/>
  <c r="BL72" i="3"/>
  <c r="BJ72" i="3"/>
  <c r="BH72" i="3"/>
  <c r="BF72" i="3"/>
  <c r="BD72" i="3"/>
  <c r="BB72" i="3"/>
  <c r="AZ72" i="3"/>
  <c r="AX72" i="3"/>
  <c r="AV72" i="3"/>
  <c r="AT72" i="3"/>
  <c r="AR72" i="3"/>
  <c r="AP72" i="3"/>
  <c r="AN72" i="3"/>
  <c r="AL72" i="3"/>
  <c r="AJ72" i="3"/>
  <c r="AH72" i="3"/>
  <c r="AF72" i="3"/>
  <c r="AD72" i="3"/>
  <c r="AB72" i="3"/>
  <c r="Z72" i="3"/>
  <c r="X72" i="3"/>
  <c r="V72" i="3"/>
  <c r="T72" i="3"/>
  <c r="R72" i="3"/>
  <c r="ER71" i="3"/>
  <c r="EM71" i="3"/>
  <c r="EH71" i="3"/>
  <c r="EC71" i="3"/>
  <c r="DX71" i="3"/>
  <c r="DS71" i="3"/>
  <c r="DN71" i="3"/>
  <c r="DI71" i="3"/>
  <c r="DD71" i="3"/>
  <c r="CY71" i="3"/>
  <c r="CT71" i="3"/>
  <c r="CO71" i="3"/>
  <c r="CJ71" i="3"/>
  <c r="CH71" i="3"/>
  <c r="CF71" i="3"/>
  <c r="CD71" i="3"/>
  <c r="CB71" i="3"/>
  <c r="BZ71" i="3"/>
  <c r="BX71" i="3"/>
  <c r="BV71" i="3"/>
  <c r="BT71" i="3"/>
  <c r="BR71" i="3"/>
  <c r="BP71" i="3"/>
  <c r="BN71" i="3"/>
  <c r="BL71" i="3"/>
  <c r="BJ71" i="3"/>
  <c r="BH71" i="3"/>
  <c r="BF71" i="3"/>
  <c r="BD71" i="3"/>
  <c r="BB71" i="3"/>
  <c r="AZ71" i="3"/>
  <c r="AX71" i="3"/>
  <c r="AV71" i="3"/>
  <c r="AT71" i="3"/>
  <c r="AR71" i="3"/>
  <c r="AP71" i="3"/>
  <c r="AN71" i="3"/>
  <c r="AL71" i="3"/>
  <c r="AJ71" i="3"/>
  <c r="AH71" i="3"/>
  <c r="AF71" i="3"/>
  <c r="AD71" i="3"/>
  <c r="AB71" i="3"/>
  <c r="Z71" i="3"/>
  <c r="X71" i="3"/>
  <c r="V71" i="3"/>
  <c r="T71" i="3"/>
  <c r="R71" i="3"/>
  <c r="ER70" i="3"/>
  <c r="EM70" i="3"/>
  <c r="EH70" i="3"/>
  <c r="EC70" i="3"/>
  <c r="DX70" i="3"/>
  <c r="DS70" i="3"/>
  <c r="DN70" i="3"/>
  <c r="DI70" i="3"/>
  <c r="DD70" i="3"/>
  <c r="CY70" i="3"/>
  <c r="CT70" i="3"/>
  <c r="CO70" i="3"/>
  <c r="CJ70" i="3"/>
  <c r="CH70" i="3"/>
  <c r="CF70" i="3"/>
  <c r="CD70" i="3"/>
  <c r="CB70" i="3"/>
  <c r="BZ70" i="3"/>
  <c r="BX70" i="3"/>
  <c r="BV70" i="3"/>
  <c r="BT70" i="3"/>
  <c r="BR70" i="3"/>
  <c r="BP70" i="3"/>
  <c r="BN70" i="3"/>
  <c r="BL70" i="3"/>
  <c r="BJ70" i="3"/>
  <c r="BH70" i="3"/>
  <c r="BF70" i="3"/>
  <c r="BD70" i="3"/>
  <c r="BB70" i="3"/>
  <c r="AZ70" i="3"/>
  <c r="AX70" i="3"/>
  <c r="AV70" i="3"/>
  <c r="AT70" i="3"/>
  <c r="AR70" i="3"/>
  <c r="AP70" i="3"/>
  <c r="AN70" i="3"/>
  <c r="AL70" i="3"/>
  <c r="AJ70" i="3"/>
  <c r="AH70" i="3"/>
  <c r="AF70" i="3"/>
  <c r="AD70" i="3"/>
  <c r="AB70" i="3"/>
  <c r="Z70" i="3"/>
  <c r="X70" i="3"/>
  <c r="V70" i="3"/>
  <c r="T70" i="3"/>
  <c r="R70" i="3"/>
  <c r="ER69" i="3"/>
  <c r="EM69" i="3"/>
  <c r="EH69" i="3"/>
  <c r="EC69" i="3"/>
  <c r="DX69" i="3"/>
  <c r="DS69" i="3"/>
  <c r="DN69" i="3"/>
  <c r="DI69" i="3"/>
  <c r="DD69" i="3"/>
  <c r="CY69" i="3"/>
  <c r="CT69" i="3"/>
  <c r="CO69" i="3"/>
  <c r="CJ69" i="3"/>
  <c r="CH69" i="3"/>
  <c r="CF69" i="3"/>
  <c r="CD69" i="3"/>
  <c r="CB69" i="3"/>
  <c r="BZ69" i="3"/>
  <c r="BX69" i="3"/>
  <c r="BV69" i="3"/>
  <c r="BT69" i="3"/>
  <c r="BR69" i="3"/>
  <c r="BP69" i="3"/>
  <c r="BN69" i="3"/>
  <c r="BL69" i="3"/>
  <c r="BJ69" i="3"/>
  <c r="BH69" i="3"/>
  <c r="BF69" i="3"/>
  <c r="BD69" i="3"/>
  <c r="BB69" i="3"/>
  <c r="AZ69" i="3"/>
  <c r="AX69" i="3"/>
  <c r="AV69" i="3"/>
  <c r="AT69" i="3"/>
  <c r="AR69" i="3"/>
  <c r="AP69" i="3"/>
  <c r="AN69" i="3"/>
  <c r="AL69" i="3"/>
  <c r="AJ69" i="3"/>
  <c r="AH69" i="3"/>
  <c r="AF69" i="3"/>
  <c r="AD69" i="3"/>
  <c r="AB69" i="3"/>
  <c r="Z69" i="3"/>
  <c r="X69" i="3"/>
  <c r="V69" i="3"/>
  <c r="T69" i="3"/>
  <c r="R69" i="3"/>
  <c r="ER68" i="3"/>
  <c r="EM68" i="3"/>
  <c r="EH68" i="3"/>
  <c r="EC68" i="3"/>
  <c r="DX68" i="3"/>
  <c r="DS68" i="3"/>
  <c r="DN68" i="3"/>
  <c r="DI68" i="3"/>
  <c r="DD68" i="3"/>
  <c r="CY68" i="3"/>
  <c r="CT68" i="3"/>
  <c r="CO68" i="3"/>
  <c r="CJ68" i="3"/>
  <c r="CH68" i="3"/>
  <c r="CF68" i="3"/>
  <c r="CD68" i="3"/>
  <c r="CB68" i="3"/>
  <c r="BZ68" i="3"/>
  <c r="BX68" i="3"/>
  <c r="BV68" i="3"/>
  <c r="BT68" i="3"/>
  <c r="BR68" i="3"/>
  <c r="BP68" i="3"/>
  <c r="BN68" i="3"/>
  <c r="BL68" i="3"/>
  <c r="BJ68" i="3"/>
  <c r="BH68" i="3"/>
  <c r="BF68" i="3"/>
  <c r="BD68" i="3"/>
  <c r="BB68" i="3"/>
  <c r="AZ68" i="3"/>
  <c r="AX68" i="3"/>
  <c r="AV68" i="3"/>
  <c r="AT68" i="3"/>
  <c r="AR68" i="3"/>
  <c r="AP68" i="3"/>
  <c r="AN68" i="3"/>
  <c r="AL68" i="3"/>
  <c r="AJ68" i="3"/>
  <c r="AH68" i="3"/>
  <c r="AF68" i="3"/>
  <c r="AD68" i="3"/>
  <c r="AB68" i="3"/>
  <c r="Z68" i="3"/>
  <c r="X68" i="3"/>
  <c r="V68" i="3"/>
  <c r="R68" i="3"/>
  <c r="ER67" i="3"/>
  <c r="EM67" i="3"/>
  <c r="EH67" i="3"/>
  <c r="EC67" i="3"/>
  <c r="DX67" i="3"/>
  <c r="DS67" i="3"/>
  <c r="DN67" i="3"/>
  <c r="DI67" i="3"/>
  <c r="DD67" i="3"/>
  <c r="CY67" i="3"/>
  <c r="CT67" i="3"/>
  <c r="CO67" i="3"/>
  <c r="CJ67" i="3"/>
  <c r="CH67" i="3"/>
  <c r="CF67" i="3"/>
  <c r="CD67" i="3"/>
  <c r="CB67" i="3"/>
  <c r="BZ67" i="3"/>
  <c r="BX67" i="3"/>
  <c r="BV67" i="3"/>
  <c r="BT67" i="3"/>
  <c r="BR67" i="3"/>
  <c r="BP67" i="3"/>
  <c r="BN67" i="3"/>
  <c r="BL67" i="3"/>
  <c r="BJ67" i="3"/>
  <c r="BH67" i="3"/>
  <c r="BF67" i="3"/>
  <c r="BD67" i="3"/>
  <c r="BB67" i="3"/>
  <c r="AZ67" i="3"/>
  <c r="AX67" i="3"/>
  <c r="AV67" i="3"/>
  <c r="AT67" i="3"/>
  <c r="AR67" i="3"/>
  <c r="AP67" i="3"/>
  <c r="AN67" i="3"/>
  <c r="AL67" i="3"/>
  <c r="AJ67" i="3"/>
  <c r="AH67" i="3"/>
  <c r="AF67" i="3"/>
  <c r="AD67" i="3"/>
  <c r="AB67" i="3"/>
  <c r="Z67" i="3"/>
  <c r="X67" i="3"/>
  <c r="V67" i="3"/>
  <c r="R67" i="3"/>
  <c r="ER66" i="3"/>
  <c r="EM66" i="3"/>
  <c r="EH66" i="3"/>
  <c r="EC66" i="3"/>
  <c r="DX66" i="3"/>
  <c r="DS66" i="3"/>
  <c r="DN66" i="3"/>
  <c r="DI66" i="3"/>
  <c r="DD66" i="3"/>
  <c r="CY66" i="3"/>
  <c r="CT66" i="3"/>
  <c r="CO66" i="3"/>
  <c r="CJ66" i="3"/>
  <c r="CH66" i="3"/>
  <c r="CF66" i="3"/>
  <c r="CD66" i="3"/>
  <c r="CB66" i="3"/>
  <c r="BZ66" i="3"/>
  <c r="BX66" i="3"/>
  <c r="BV66" i="3"/>
  <c r="BT66" i="3"/>
  <c r="BR66" i="3"/>
  <c r="BP66" i="3"/>
  <c r="BN66" i="3"/>
  <c r="BL66" i="3"/>
  <c r="BJ66" i="3"/>
  <c r="BH66" i="3"/>
  <c r="BF66" i="3"/>
  <c r="BD66" i="3"/>
  <c r="BB66" i="3"/>
  <c r="AZ66" i="3"/>
  <c r="AX66" i="3"/>
  <c r="AV66" i="3"/>
  <c r="AT66" i="3"/>
  <c r="AR66" i="3"/>
  <c r="AP66" i="3"/>
  <c r="AN66" i="3"/>
  <c r="AL66" i="3"/>
  <c r="AJ66" i="3"/>
  <c r="AH66" i="3"/>
  <c r="AF66" i="3"/>
  <c r="AD66" i="3"/>
  <c r="AB66" i="3"/>
  <c r="Z66" i="3"/>
  <c r="X66" i="3"/>
  <c r="V66" i="3"/>
  <c r="T66" i="3"/>
  <c r="R66" i="3"/>
  <c r="ER65" i="3"/>
  <c r="EM65" i="3"/>
  <c r="EH65" i="3"/>
  <c r="EC65" i="3"/>
  <c r="DX65" i="3"/>
  <c r="DS65" i="3"/>
  <c r="DN65" i="3"/>
  <c r="DI65" i="3"/>
  <c r="DD65" i="3"/>
  <c r="CY65" i="3"/>
  <c r="CT65" i="3"/>
  <c r="CO65" i="3"/>
  <c r="CJ65" i="3"/>
  <c r="CH65" i="3"/>
  <c r="CF65" i="3"/>
  <c r="CD65" i="3"/>
  <c r="CB65" i="3"/>
  <c r="BZ65" i="3"/>
  <c r="BX65" i="3"/>
  <c r="BV65" i="3"/>
  <c r="BT65" i="3"/>
  <c r="BR65" i="3"/>
  <c r="BP65" i="3"/>
  <c r="BN65" i="3"/>
  <c r="BL65" i="3"/>
  <c r="BJ65" i="3"/>
  <c r="BH65" i="3"/>
  <c r="BF65" i="3"/>
  <c r="BD65" i="3"/>
  <c r="BB65" i="3"/>
  <c r="AZ65" i="3"/>
  <c r="AX65" i="3"/>
  <c r="AV65" i="3"/>
  <c r="AT65" i="3"/>
  <c r="AR65" i="3"/>
  <c r="AP65" i="3"/>
  <c r="AN65" i="3"/>
  <c r="AL65" i="3"/>
  <c r="AJ65" i="3"/>
  <c r="AH65" i="3"/>
  <c r="AF65" i="3"/>
  <c r="AD65" i="3"/>
  <c r="AB65" i="3"/>
  <c r="Z65" i="3"/>
  <c r="X65" i="3"/>
  <c r="V65" i="3"/>
  <c r="T65" i="3"/>
  <c r="R65" i="3"/>
  <c r="ER64" i="3"/>
  <c r="EM64" i="3"/>
  <c r="EH64" i="3"/>
  <c r="EC64" i="3"/>
  <c r="DX64" i="3"/>
  <c r="DS64" i="3"/>
  <c r="DN64" i="3"/>
  <c r="DI64" i="3"/>
  <c r="DD64" i="3"/>
  <c r="CY64" i="3"/>
  <c r="CT64" i="3"/>
  <c r="CO64" i="3"/>
  <c r="CJ64" i="3"/>
  <c r="CH64" i="3"/>
  <c r="CF64" i="3"/>
  <c r="CD64" i="3"/>
  <c r="CB64" i="3"/>
  <c r="BZ64" i="3"/>
  <c r="BX64" i="3"/>
  <c r="BV64" i="3"/>
  <c r="BT64" i="3"/>
  <c r="BR64" i="3"/>
  <c r="BP64" i="3"/>
  <c r="BN64" i="3"/>
  <c r="BL64" i="3"/>
  <c r="BJ64" i="3"/>
  <c r="BH64" i="3"/>
  <c r="BF64" i="3"/>
  <c r="BD64" i="3"/>
  <c r="BB64" i="3"/>
  <c r="AZ64" i="3"/>
  <c r="AX64" i="3"/>
  <c r="AV64" i="3"/>
  <c r="AT64" i="3"/>
  <c r="AR64" i="3"/>
  <c r="AP64" i="3"/>
  <c r="AN64" i="3"/>
  <c r="AL64" i="3"/>
  <c r="AJ64" i="3"/>
  <c r="AH64" i="3"/>
  <c r="AF64" i="3"/>
  <c r="AD64" i="3"/>
  <c r="AB64" i="3"/>
  <c r="Z64" i="3"/>
  <c r="X64" i="3"/>
  <c r="V64" i="3"/>
  <c r="T64" i="3"/>
  <c r="R64" i="3"/>
  <c r="ER63" i="3"/>
  <c r="EM63" i="3"/>
  <c r="EH63" i="3"/>
  <c r="EC63" i="3"/>
  <c r="DX63" i="3"/>
  <c r="DS63" i="3"/>
  <c r="DN63" i="3"/>
  <c r="DI63" i="3"/>
  <c r="DD63" i="3"/>
  <c r="CY63" i="3"/>
  <c r="CT63" i="3"/>
  <c r="CO63" i="3"/>
  <c r="CJ63" i="3"/>
  <c r="CH63" i="3"/>
  <c r="CF63" i="3"/>
  <c r="CD63" i="3"/>
  <c r="CB63" i="3"/>
  <c r="BZ63" i="3"/>
  <c r="BX63" i="3"/>
  <c r="BV63" i="3"/>
  <c r="BT63" i="3"/>
  <c r="BR63" i="3"/>
  <c r="BP63" i="3"/>
  <c r="BN63" i="3"/>
  <c r="BL63" i="3"/>
  <c r="BJ63" i="3"/>
  <c r="BH63" i="3"/>
  <c r="BF63" i="3"/>
  <c r="BD63" i="3"/>
  <c r="BB63" i="3"/>
  <c r="AZ63" i="3"/>
  <c r="AX63" i="3"/>
  <c r="AV63" i="3"/>
  <c r="AT63" i="3"/>
  <c r="AR63" i="3"/>
  <c r="AP63" i="3"/>
  <c r="AN63" i="3"/>
  <c r="AL63" i="3"/>
  <c r="AJ63" i="3"/>
  <c r="AH63" i="3"/>
  <c r="AF63" i="3"/>
  <c r="AD63" i="3"/>
  <c r="AB63" i="3"/>
  <c r="Z63" i="3"/>
  <c r="X63" i="3"/>
  <c r="V63" i="3"/>
  <c r="T63" i="3"/>
  <c r="R63" i="3"/>
  <c r="ER62" i="3"/>
  <c r="EM62" i="3"/>
  <c r="EH62" i="3"/>
  <c r="EC62" i="3"/>
  <c r="DX62" i="3"/>
  <c r="DS62" i="3"/>
  <c r="DN62" i="3"/>
  <c r="DI62" i="3"/>
  <c r="DD62" i="3"/>
  <c r="CY62" i="3"/>
  <c r="CT62" i="3"/>
  <c r="CO62" i="3"/>
  <c r="CJ62" i="3"/>
  <c r="CH62" i="3"/>
  <c r="CF62" i="3"/>
  <c r="CD62" i="3"/>
  <c r="CB62" i="3"/>
  <c r="BZ62" i="3"/>
  <c r="BX62" i="3"/>
  <c r="BV62" i="3"/>
  <c r="BT62" i="3"/>
  <c r="BR62" i="3"/>
  <c r="BP62" i="3"/>
  <c r="BN62" i="3"/>
  <c r="BL62" i="3"/>
  <c r="BJ62" i="3"/>
  <c r="BH62" i="3"/>
  <c r="BF62" i="3"/>
  <c r="BD62" i="3"/>
  <c r="BB62" i="3"/>
  <c r="AZ62" i="3"/>
  <c r="AX62" i="3"/>
  <c r="AV62" i="3"/>
  <c r="AT62" i="3"/>
  <c r="AR62" i="3"/>
  <c r="AP62" i="3"/>
  <c r="AN62" i="3"/>
  <c r="AL62" i="3"/>
  <c r="AJ62" i="3"/>
  <c r="AH62" i="3"/>
  <c r="AF62" i="3"/>
  <c r="AD62" i="3"/>
  <c r="AB62" i="3"/>
  <c r="Z62" i="3"/>
  <c r="X62" i="3"/>
  <c r="V62" i="3"/>
  <c r="T62" i="3"/>
  <c r="R62" i="3"/>
  <c r="ER61" i="3"/>
  <c r="EM61" i="3"/>
  <c r="EH61" i="3"/>
  <c r="EC61" i="3"/>
  <c r="DX61" i="3"/>
  <c r="DS61" i="3"/>
  <c r="DN61" i="3"/>
  <c r="DI61" i="3"/>
  <c r="DD61" i="3"/>
  <c r="CY61" i="3"/>
  <c r="CT61" i="3"/>
  <c r="CO61" i="3"/>
  <c r="CJ61" i="3"/>
  <c r="CH61" i="3"/>
  <c r="CF61" i="3"/>
  <c r="CD61" i="3"/>
  <c r="CB61" i="3"/>
  <c r="BZ61" i="3"/>
  <c r="BX61" i="3"/>
  <c r="BV61" i="3"/>
  <c r="BT61" i="3"/>
  <c r="BR61" i="3"/>
  <c r="BP61" i="3"/>
  <c r="BN61" i="3"/>
  <c r="BL61" i="3"/>
  <c r="BJ61" i="3"/>
  <c r="BH61" i="3"/>
  <c r="BF61" i="3"/>
  <c r="BD61" i="3"/>
  <c r="BB61" i="3"/>
  <c r="AZ61" i="3"/>
  <c r="AX61" i="3"/>
  <c r="AV61" i="3"/>
  <c r="AT61" i="3"/>
  <c r="AR61" i="3"/>
  <c r="AP61" i="3"/>
  <c r="AN61" i="3"/>
  <c r="AL61" i="3"/>
  <c r="AJ61" i="3"/>
  <c r="AH61" i="3"/>
  <c r="AF61" i="3"/>
  <c r="AD61" i="3"/>
  <c r="AB61" i="3"/>
  <c r="Z61" i="3"/>
  <c r="X61" i="3"/>
  <c r="V61" i="3"/>
  <c r="T61" i="3"/>
  <c r="R61" i="3"/>
  <c r="ER60" i="3"/>
  <c r="EM60" i="3"/>
  <c r="EH60" i="3"/>
  <c r="EC60" i="3"/>
  <c r="DX60" i="3"/>
  <c r="DS60" i="3"/>
  <c r="DN60" i="3"/>
  <c r="DI60" i="3"/>
  <c r="DD60" i="3"/>
  <c r="CY60" i="3"/>
  <c r="CT60" i="3"/>
  <c r="CO60" i="3"/>
  <c r="CJ60" i="3"/>
  <c r="B60" i="3"/>
  <c r="ER43" i="3"/>
  <c r="EM43" i="3"/>
  <c r="EH43" i="3"/>
  <c r="EC43" i="3"/>
  <c r="DX43" i="3"/>
  <c r="DS43" i="3"/>
  <c r="DN43" i="3"/>
  <c r="DI43" i="3"/>
  <c r="DD43" i="3"/>
  <c r="CY43" i="3"/>
  <c r="CT43" i="3"/>
  <c r="CO43" i="3"/>
  <c r="CJ43" i="3"/>
  <c r="B43" i="3"/>
  <c r="EH40" i="3"/>
  <c r="DX40" i="3"/>
  <c r="DS40" i="3"/>
  <c r="DN40" i="3"/>
  <c r="DI40" i="3"/>
  <c r="DD40" i="3"/>
  <c r="CY40" i="3"/>
  <c r="CT40" i="3"/>
  <c r="CO40" i="3"/>
  <c r="CJ40" i="3"/>
  <c r="ER28" i="3"/>
  <c r="EM28" i="3"/>
  <c r="EH28" i="3"/>
  <c r="EC28" i="3"/>
  <c r="DX28" i="3"/>
  <c r="DS28" i="3"/>
  <c r="DN28" i="3"/>
  <c r="DI28" i="3"/>
  <c r="DD28" i="3"/>
  <c r="CY28" i="3"/>
  <c r="CT28" i="3"/>
  <c r="CO28" i="3"/>
  <c r="CJ28" i="3"/>
  <c r="BH28" i="3"/>
  <c r="BJ28" i="3"/>
  <c r="BL28" i="3"/>
  <c r="BN28" i="3"/>
  <c r="BP28" i="3"/>
  <c r="BR28" i="3"/>
  <c r="BT28" i="3"/>
  <c r="BV28" i="3"/>
  <c r="BX28" i="3"/>
  <c r="BZ28" i="3"/>
  <c r="CB28" i="3"/>
  <c r="CD28" i="3"/>
  <c r="CF28" i="3"/>
  <c r="CH28" i="3"/>
  <c r="D28" i="3"/>
  <c r="F28" i="3"/>
  <c r="H28" i="3"/>
  <c r="J28" i="3"/>
  <c r="L28" i="3"/>
  <c r="N28" i="3"/>
  <c r="P28" i="3"/>
  <c r="R28" i="3"/>
  <c r="T28" i="3"/>
  <c r="V28" i="3"/>
  <c r="X28" i="3"/>
  <c r="Z28" i="3"/>
  <c r="AB28" i="3"/>
  <c r="AD28" i="3"/>
  <c r="AF28" i="3"/>
  <c r="AH28" i="3"/>
  <c r="AJ28" i="3"/>
  <c r="AL28" i="3"/>
  <c r="AN28" i="3"/>
  <c r="AP28" i="3"/>
  <c r="AR28" i="3"/>
  <c r="AT28" i="3"/>
  <c r="AV28" i="3"/>
  <c r="AX28" i="3"/>
  <c r="AZ28" i="3"/>
  <c r="BB28" i="3"/>
  <c r="BD28" i="3"/>
  <c r="BF28" i="3"/>
  <c r="D11" i="3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O97" i="2"/>
  <c r="N97" i="2"/>
  <c r="M97" i="2"/>
  <c r="L97" i="2"/>
  <c r="K97" i="2"/>
  <c r="J97" i="2"/>
  <c r="I97" i="2"/>
  <c r="H97" i="2"/>
  <c r="G97" i="2"/>
  <c r="F97" i="2"/>
  <c r="E97" i="2"/>
  <c r="D97" i="2"/>
  <c r="C97" i="2"/>
  <c r="CL94" i="2"/>
  <c r="CK94" i="2"/>
  <c r="CJ94" i="2"/>
  <c r="CI94" i="2"/>
  <c r="CH94" i="2"/>
  <c r="CG94" i="2"/>
  <c r="CF94" i="2"/>
  <c r="CE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O94" i="2"/>
  <c r="N94" i="2"/>
  <c r="M94" i="2"/>
  <c r="L94" i="2"/>
  <c r="K94" i="2"/>
  <c r="J94" i="2"/>
  <c r="I94" i="2"/>
  <c r="H94" i="2"/>
  <c r="G94" i="2"/>
  <c r="F94" i="2"/>
  <c r="E94" i="2"/>
  <c r="D94" i="2"/>
  <c r="C94" i="2"/>
  <c r="CL91" i="2"/>
  <c r="CK91" i="2"/>
  <c r="CJ91" i="2"/>
  <c r="CI91" i="2"/>
  <c r="CH91" i="2"/>
  <c r="CG91" i="2"/>
  <c r="CF91" i="2"/>
  <c r="CE91" i="2"/>
  <c r="CD91" i="2"/>
  <c r="CC91" i="2"/>
  <c r="CB91" i="2"/>
  <c r="CA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BC91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CL88" i="2"/>
  <c r="CK88" i="2"/>
  <c r="CJ88" i="2"/>
  <c r="CI88" i="2"/>
  <c r="CH88" i="2"/>
  <c r="CG88" i="2"/>
  <c r="CF88" i="2"/>
  <c r="CE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AZ88" i="2"/>
  <c r="AY88" i="2"/>
  <c r="AX88" i="2"/>
  <c r="AW88" i="2"/>
  <c r="AV88" i="2"/>
  <c r="AU88" i="2"/>
  <c r="AT88" i="2"/>
  <c r="AS88" i="2"/>
  <c r="AR88" i="2"/>
  <c r="AQ88" i="2"/>
  <c r="AP88" i="2"/>
  <c r="AO88" i="2"/>
  <c r="AN88" i="2"/>
  <c r="AM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CL87" i="2"/>
  <c r="CK87" i="2"/>
  <c r="CK85" i="2"/>
  <c r="CJ87" i="2"/>
  <c r="CI87" i="2"/>
  <c r="CI85" i="2"/>
  <c r="CH87" i="2"/>
  <c r="CG87" i="2"/>
  <c r="CF87" i="2"/>
  <c r="CE87" i="2"/>
  <c r="CD87" i="2"/>
  <c r="CC87" i="2"/>
  <c r="CC85" i="2"/>
  <c r="CB87" i="2"/>
  <c r="CA87" i="2"/>
  <c r="CA85" i="2"/>
  <c r="BZ87" i="2"/>
  <c r="BY87" i="2"/>
  <c r="BX87" i="2"/>
  <c r="BW87" i="2"/>
  <c r="BV87" i="2"/>
  <c r="BU87" i="2"/>
  <c r="BU85" i="2"/>
  <c r="BT87" i="2"/>
  <c r="BS87" i="2"/>
  <c r="BS85" i="2"/>
  <c r="BR87" i="2"/>
  <c r="BQ87" i="2"/>
  <c r="BP87" i="2"/>
  <c r="BO87" i="2"/>
  <c r="BN87" i="2"/>
  <c r="BM87" i="2"/>
  <c r="BM85" i="2"/>
  <c r="BL87" i="2"/>
  <c r="BK87" i="2"/>
  <c r="BK85" i="2"/>
  <c r="BJ87" i="2"/>
  <c r="BI87" i="2"/>
  <c r="BH87" i="2"/>
  <c r="BG87" i="2"/>
  <c r="BF87" i="2"/>
  <c r="BE87" i="2"/>
  <c r="BE85" i="2"/>
  <c r="BD87" i="2"/>
  <c r="BC87" i="2"/>
  <c r="BC85" i="2"/>
  <c r="AZ87" i="2"/>
  <c r="AY87" i="2"/>
  <c r="AX87" i="2"/>
  <c r="AW87" i="2"/>
  <c r="AV87" i="2"/>
  <c r="AU87" i="2"/>
  <c r="AU85" i="2"/>
  <c r="AT87" i="2"/>
  <c r="AS87" i="2"/>
  <c r="AS85" i="2"/>
  <c r="AR87" i="2"/>
  <c r="AQ87" i="2"/>
  <c r="AP87" i="2"/>
  <c r="AO87" i="2"/>
  <c r="AM87" i="2"/>
  <c r="AK87" i="2"/>
  <c r="AK85" i="2"/>
  <c r="AJ87" i="2"/>
  <c r="AI87" i="2"/>
  <c r="AI85" i="2"/>
  <c r="AH87" i="2"/>
  <c r="AG87" i="2"/>
  <c r="AG85" i="2"/>
  <c r="AF87" i="2"/>
  <c r="AE87" i="2"/>
  <c r="AC87" i="2"/>
  <c r="AB87" i="2"/>
  <c r="AB85" i="2"/>
  <c r="AA87" i="2"/>
  <c r="Z87" i="2"/>
  <c r="Y87" i="2"/>
  <c r="X87" i="2"/>
  <c r="W87" i="2"/>
  <c r="U87" i="2"/>
  <c r="R87" i="2"/>
  <c r="Q87" i="2"/>
  <c r="Q85" i="2"/>
  <c r="O87" i="2"/>
  <c r="M87" i="2"/>
  <c r="M85" i="2"/>
  <c r="L87" i="2"/>
  <c r="J87" i="2"/>
  <c r="J85" i="2"/>
  <c r="I87" i="2"/>
  <c r="H87" i="2"/>
  <c r="F87" i="2"/>
  <c r="E87" i="2"/>
  <c r="E85" i="2"/>
  <c r="D87" i="2"/>
  <c r="C87" i="2"/>
  <c r="C85" i="2"/>
  <c r="CL85" i="2"/>
  <c r="CJ85" i="2"/>
  <c r="CH85" i="2"/>
  <c r="CG85" i="2"/>
  <c r="CF85" i="2"/>
  <c r="CE85" i="2"/>
  <c r="CD85" i="2"/>
  <c r="CB85" i="2"/>
  <c r="BZ85" i="2"/>
  <c r="BY85" i="2"/>
  <c r="BX85" i="2"/>
  <c r="BW85" i="2"/>
  <c r="BV85" i="2"/>
  <c r="BT85" i="2"/>
  <c r="BR85" i="2"/>
  <c r="BQ85" i="2"/>
  <c r="BP85" i="2"/>
  <c r="BO85" i="2"/>
  <c r="BN85" i="2"/>
  <c r="BL85" i="2"/>
  <c r="BJ85" i="2"/>
  <c r="BI85" i="2"/>
  <c r="BH85" i="2"/>
  <c r="BG85" i="2"/>
  <c r="BF85" i="2"/>
  <c r="BD85" i="2"/>
  <c r="AZ85" i="2"/>
  <c r="AY85" i="2"/>
  <c r="AX85" i="2"/>
  <c r="AW85" i="2"/>
  <c r="AV85" i="2"/>
  <c r="AT85" i="2"/>
  <c r="AR85" i="2"/>
  <c r="AQ85" i="2"/>
  <c r="AP85" i="2"/>
  <c r="AO85" i="2"/>
  <c r="AN85" i="2"/>
  <c r="AM85" i="2"/>
  <c r="AJ85" i="2"/>
  <c r="AH85" i="2"/>
  <c r="AF85" i="2"/>
  <c r="AE85" i="2"/>
  <c r="AD85" i="2"/>
  <c r="AC85" i="2"/>
  <c r="AA85" i="2"/>
  <c r="Z85" i="2"/>
  <c r="Y85" i="2"/>
  <c r="X85" i="2"/>
  <c r="W85" i="2"/>
  <c r="V85" i="2"/>
  <c r="U85" i="2"/>
  <c r="T85" i="2"/>
  <c r="S85" i="2"/>
  <c r="R85" i="2"/>
  <c r="O85" i="2"/>
  <c r="N85" i="2"/>
  <c r="L85" i="2"/>
  <c r="K85" i="2"/>
  <c r="I85" i="2"/>
  <c r="H85" i="2"/>
  <c r="G85" i="2"/>
  <c r="F85" i="2"/>
  <c r="D85" i="2"/>
  <c r="CL82" i="2"/>
  <c r="CK82" i="2"/>
  <c r="CJ82" i="2"/>
  <c r="CI82" i="2"/>
  <c r="CH82" i="2"/>
  <c r="CG82" i="2"/>
  <c r="CF82" i="2"/>
  <c r="CE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AZ82" i="2"/>
  <c r="AY82" i="2"/>
  <c r="AX82" i="2"/>
  <c r="AW82" i="2"/>
  <c r="AV82" i="2"/>
  <c r="AU82" i="2"/>
  <c r="AT82" i="2"/>
  <c r="AS82" i="2"/>
  <c r="AR82" i="2"/>
  <c r="AQ82" i="2"/>
  <c r="AP82" i="2"/>
  <c r="AO82" i="2"/>
  <c r="AN82" i="2"/>
  <c r="AM82" i="2"/>
  <c r="AK82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AB81" i="2"/>
  <c r="AA81" i="2"/>
  <c r="AA79" i="2"/>
  <c r="Z81" i="2"/>
  <c r="Y81" i="2"/>
  <c r="X81" i="2"/>
  <c r="W81" i="2"/>
  <c r="W79" i="2"/>
  <c r="V81" i="2"/>
  <c r="U81" i="2"/>
  <c r="U79" i="2"/>
  <c r="T81" i="2"/>
  <c r="S81" i="2"/>
  <c r="S79" i="2"/>
  <c r="R81" i="2"/>
  <c r="Q81" i="2"/>
  <c r="O81" i="2"/>
  <c r="N81" i="2"/>
  <c r="N79" i="2"/>
  <c r="M81" i="2"/>
  <c r="L81" i="2"/>
  <c r="L79" i="2"/>
  <c r="K81" i="2"/>
  <c r="J81" i="2"/>
  <c r="J79" i="2"/>
  <c r="I81" i="2"/>
  <c r="H81" i="2"/>
  <c r="F81" i="2"/>
  <c r="E81" i="2"/>
  <c r="E79" i="2"/>
  <c r="D81" i="2"/>
  <c r="D79" i="2"/>
  <c r="C81" i="2"/>
  <c r="C79" i="2"/>
  <c r="CL79" i="2"/>
  <c r="CK79" i="2"/>
  <c r="CJ79" i="2"/>
  <c r="CI79" i="2"/>
  <c r="CH79" i="2"/>
  <c r="CG79" i="2"/>
  <c r="CF79" i="2"/>
  <c r="CE79" i="2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AZ79" i="2"/>
  <c r="AY79" i="2"/>
  <c r="AX79" i="2"/>
  <c r="AW79" i="2"/>
  <c r="AV79" i="2"/>
  <c r="AU79" i="2"/>
  <c r="AT79" i="2"/>
  <c r="AS79" i="2"/>
  <c r="AR79" i="2"/>
  <c r="AQ79" i="2"/>
  <c r="AP79" i="2"/>
  <c r="AO79" i="2"/>
  <c r="AN79" i="2"/>
  <c r="AM79" i="2"/>
  <c r="AK79" i="2"/>
  <c r="AJ79" i="2"/>
  <c r="AI79" i="2"/>
  <c r="AH79" i="2"/>
  <c r="AG79" i="2"/>
  <c r="AF79" i="2"/>
  <c r="AE79" i="2"/>
  <c r="AD79" i="2"/>
  <c r="AC79" i="2"/>
  <c r="AB79" i="2"/>
  <c r="Z79" i="2"/>
  <c r="Y79" i="2"/>
  <c r="X79" i="2"/>
  <c r="V79" i="2"/>
  <c r="T79" i="2"/>
  <c r="R79" i="2"/>
  <c r="Q79" i="2"/>
  <c r="O79" i="2"/>
  <c r="M79" i="2"/>
  <c r="K79" i="2"/>
  <c r="I79" i="2"/>
  <c r="H79" i="2"/>
  <c r="G79" i="2"/>
  <c r="F79" i="2"/>
  <c r="CL76" i="2"/>
  <c r="CK76" i="2"/>
  <c r="CJ76" i="2"/>
  <c r="CI76" i="2"/>
  <c r="CH76" i="2"/>
  <c r="CG76" i="2"/>
  <c r="CF76" i="2"/>
  <c r="CE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AZ76" i="2"/>
  <c r="AY76" i="2"/>
  <c r="AX76" i="2"/>
  <c r="AW76" i="2"/>
  <c r="AV76" i="2"/>
  <c r="AU76" i="2"/>
  <c r="AT76" i="2"/>
  <c r="AS76" i="2"/>
  <c r="AR76" i="2"/>
  <c r="AQ76" i="2"/>
  <c r="AP76" i="2"/>
  <c r="AO76" i="2"/>
  <c r="AN76" i="2"/>
  <c r="AM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O76" i="2"/>
  <c r="N76" i="2"/>
  <c r="M76" i="2"/>
  <c r="L76" i="2"/>
  <c r="K76" i="2"/>
  <c r="J76" i="2"/>
  <c r="I76" i="2"/>
  <c r="H76" i="2"/>
  <c r="G76" i="2"/>
  <c r="F76" i="2"/>
  <c r="E76" i="2"/>
  <c r="D76" i="2"/>
  <c r="C76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CL70" i="2"/>
  <c r="CK70" i="2"/>
  <c r="CJ70" i="2"/>
  <c r="CI70" i="2"/>
  <c r="CH70" i="2"/>
  <c r="CG70" i="2"/>
  <c r="CF70" i="2"/>
  <c r="CE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C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CL67" i="2"/>
  <c r="CK67" i="2"/>
  <c r="CJ67" i="2"/>
  <c r="CI67" i="2"/>
  <c r="CH67" i="2"/>
  <c r="CG67" i="2"/>
  <c r="CF67" i="2"/>
  <c r="CE67" i="2"/>
  <c r="CD67" i="2"/>
  <c r="CC67" i="2"/>
  <c r="CB67" i="2"/>
  <c r="CA67" i="2"/>
  <c r="BZ67" i="2"/>
  <c r="BY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BC67" i="2"/>
  <c r="AZ67" i="2"/>
  <c r="AY67" i="2"/>
  <c r="AX67" i="2"/>
  <c r="AW67" i="2"/>
  <c r="AV67" i="2"/>
  <c r="AU67" i="2"/>
  <c r="AT67" i="2"/>
  <c r="AS67" i="2"/>
  <c r="AR67" i="2"/>
  <c r="AQ67" i="2"/>
  <c r="AP67" i="2"/>
  <c r="AO67" i="2"/>
  <c r="AN67" i="2"/>
  <c r="AM67" i="2"/>
  <c r="CL64" i="2"/>
  <c r="CK64" i="2"/>
  <c r="CJ64" i="2"/>
  <c r="CI64" i="2"/>
  <c r="CH64" i="2"/>
  <c r="CG64" i="2"/>
  <c r="CF64" i="2"/>
  <c r="CE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F64" i="2"/>
  <c r="BE64" i="2"/>
  <c r="BD64" i="2"/>
  <c r="BC64" i="2"/>
  <c r="AZ64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CL61" i="2"/>
  <c r="CK61" i="2"/>
  <c r="CJ61" i="2"/>
  <c r="CI61" i="2"/>
  <c r="CH61" i="2"/>
  <c r="CG61" i="2"/>
  <c r="CF61" i="2"/>
  <c r="CE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BG61" i="2"/>
  <c r="BF61" i="2"/>
  <c r="BE61" i="2"/>
  <c r="BD61" i="2"/>
  <c r="BC61" i="2"/>
  <c r="AZ61" i="2"/>
  <c r="AY61" i="2"/>
  <c r="AX61" i="2"/>
  <c r="AW61" i="2"/>
  <c r="AV61" i="2"/>
  <c r="AU61" i="2"/>
  <c r="AT61" i="2"/>
  <c r="AS61" i="2"/>
  <c r="AR61" i="2"/>
  <c r="AQ61" i="2"/>
  <c r="AP61" i="2"/>
  <c r="AO61" i="2"/>
  <c r="AN61" i="2"/>
  <c r="AM61" i="2"/>
  <c r="CL58" i="2"/>
  <c r="CK58" i="2"/>
  <c r="CJ58" i="2"/>
  <c r="CI58" i="2"/>
  <c r="CH58" i="2"/>
  <c r="CG58" i="2"/>
  <c r="CF58" i="2"/>
  <c r="CE58" i="2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F58" i="2"/>
  <c r="BE58" i="2"/>
  <c r="BD58" i="2"/>
  <c r="BC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CL55" i="2"/>
  <c r="CK55" i="2"/>
  <c r="CJ55" i="2"/>
  <c r="CI55" i="2"/>
  <c r="CH55" i="2"/>
  <c r="CG55" i="2"/>
  <c r="CF55" i="2"/>
  <c r="CE55" i="2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CL52" i="2"/>
  <c r="CK52" i="2"/>
  <c r="CJ52" i="2"/>
  <c r="CI52" i="2"/>
  <c r="CH52" i="2"/>
  <c r="CG52" i="2"/>
  <c r="CF52" i="2"/>
  <c r="CE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CL49" i="2"/>
  <c r="CK49" i="2"/>
  <c r="CJ49" i="2"/>
  <c r="CI49" i="2"/>
  <c r="CH49" i="2"/>
  <c r="CG49" i="2"/>
  <c r="CF49" i="2"/>
  <c r="CE49" i="2"/>
  <c r="CD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CL46" i="2"/>
  <c r="CK46" i="2"/>
  <c r="CJ46" i="2"/>
  <c r="CI46" i="2"/>
  <c r="CH46" i="2"/>
  <c r="CG46" i="2"/>
  <c r="CF46" i="2"/>
  <c r="CE46" i="2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CL43" i="2"/>
  <c r="CK43" i="2"/>
  <c r="CJ43" i="2"/>
  <c r="CI43" i="2"/>
  <c r="CH43" i="2"/>
  <c r="CG43" i="2"/>
  <c r="CF43" i="2"/>
  <c r="CE43" i="2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CL40" i="2"/>
  <c r="CK40" i="2"/>
  <c r="CJ40" i="2"/>
  <c r="CI40" i="2"/>
  <c r="CH40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CL37" i="2"/>
  <c r="CK37" i="2"/>
  <c r="CJ37" i="2"/>
  <c r="CI37" i="2"/>
  <c r="CH37" i="2"/>
  <c r="CG37" i="2"/>
  <c r="CF37" i="2"/>
  <c r="CE37" i="2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CL34" i="2"/>
  <c r="CK34" i="2"/>
  <c r="CJ34" i="2"/>
  <c r="CI34" i="2"/>
  <c r="CH34" i="2"/>
  <c r="CG34" i="2"/>
  <c r="CF34" i="2"/>
  <c r="CE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M33" i="2"/>
  <c r="AN33" i="2"/>
  <c r="AO33" i="2"/>
  <c r="CL30" i="2"/>
  <c r="CK30" i="2"/>
  <c r="CJ30" i="2"/>
  <c r="CI30" i="2"/>
  <c r="CH30" i="2"/>
  <c r="CG30" i="2"/>
  <c r="CF30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O30" i="2"/>
  <c r="N30" i="2"/>
  <c r="M30" i="2"/>
  <c r="L30" i="2"/>
  <c r="K30" i="2"/>
  <c r="J30" i="2"/>
  <c r="I30" i="2"/>
  <c r="H30" i="2"/>
  <c r="G30" i="2"/>
  <c r="F30" i="2"/>
  <c r="E30" i="2"/>
  <c r="D30" i="2"/>
  <c r="AP29" i="2"/>
  <c r="D29" i="2"/>
  <c r="E29" i="2"/>
  <c r="F29" i="2"/>
  <c r="G29" i="2"/>
  <c r="H29" i="2"/>
  <c r="I29" i="2"/>
  <c r="J29" i="2"/>
  <c r="K29" i="2"/>
  <c r="L29" i="2"/>
  <c r="M29" i="2"/>
  <c r="N29" i="2"/>
  <c r="O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M29" i="2"/>
  <c r="AN29" i="2"/>
  <c r="BC27" i="2"/>
  <c r="BC26" i="2"/>
  <c r="CL26" i="2"/>
  <c r="CK26" i="2"/>
  <c r="CJ26" i="2"/>
  <c r="CI26" i="2"/>
  <c r="CH26" i="2"/>
  <c r="CG26" i="2"/>
  <c r="CF26" i="2"/>
  <c r="CE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CL23" i="2"/>
  <c r="CK23" i="2"/>
  <c r="CJ23" i="2"/>
  <c r="CI23" i="2"/>
  <c r="CH23" i="2"/>
  <c r="CG23" i="2"/>
  <c r="CF23" i="2"/>
  <c r="CE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CL20" i="2"/>
  <c r="CK20" i="2"/>
  <c r="CJ20" i="2"/>
  <c r="CI20" i="2"/>
  <c r="CH20" i="2"/>
  <c r="CG20" i="2"/>
  <c r="CF20" i="2"/>
  <c r="CE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CL15" i="2"/>
  <c r="CL14" i="2"/>
  <c r="CL19" i="2"/>
  <c r="CK15" i="2"/>
  <c r="CK14" i="2"/>
  <c r="CK19" i="2"/>
  <c r="CJ15" i="2"/>
  <c r="CI15" i="2"/>
  <c r="CI14" i="2"/>
  <c r="CI19" i="2"/>
  <c r="CH15" i="2"/>
  <c r="CG15" i="2"/>
  <c r="CG14" i="2"/>
  <c r="CG19" i="2"/>
  <c r="CF15" i="2"/>
  <c r="CE15" i="2"/>
  <c r="CD15" i="2"/>
  <c r="CD14" i="2"/>
  <c r="CD19" i="2"/>
  <c r="CC15" i="2"/>
  <c r="CC14" i="2"/>
  <c r="CC19" i="2"/>
  <c r="CB15" i="2"/>
  <c r="CA15" i="2"/>
  <c r="CA14" i="2"/>
  <c r="CA19" i="2"/>
  <c r="BZ15" i="2"/>
  <c r="BY15" i="2"/>
  <c r="BY14" i="2"/>
  <c r="BY19" i="2"/>
  <c r="BX15" i="2"/>
  <c r="BW15" i="2"/>
  <c r="BV15" i="2"/>
  <c r="BV14" i="2"/>
  <c r="BV19" i="2"/>
  <c r="BU15" i="2"/>
  <c r="BU14" i="2"/>
  <c r="BU19" i="2"/>
  <c r="BT15" i="2"/>
  <c r="BS15" i="2"/>
  <c r="BS14" i="2"/>
  <c r="BS19" i="2"/>
  <c r="BR15" i="2"/>
  <c r="BQ15" i="2"/>
  <c r="BQ14" i="2"/>
  <c r="BQ19" i="2"/>
  <c r="BP15" i="2"/>
  <c r="BO15" i="2"/>
  <c r="BN15" i="2"/>
  <c r="BN14" i="2"/>
  <c r="BN19" i="2"/>
  <c r="BM15" i="2"/>
  <c r="BM14" i="2"/>
  <c r="BM19" i="2"/>
  <c r="BL15" i="2"/>
  <c r="BK15" i="2"/>
  <c r="BK14" i="2"/>
  <c r="BK19" i="2"/>
  <c r="BJ15" i="2"/>
  <c r="BI15" i="2"/>
  <c r="BI14" i="2"/>
  <c r="BI19" i="2"/>
  <c r="BH15" i="2"/>
  <c r="BG15" i="2"/>
  <c r="BF15" i="2"/>
  <c r="BF14" i="2"/>
  <c r="BF19" i="2"/>
  <c r="BE15" i="2"/>
  <c r="BE14" i="2"/>
  <c r="BE19" i="2"/>
  <c r="AZ15" i="2"/>
  <c r="AY15" i="2"/>
  <c r="AY14" i="2"/>
  <c r="AY19" i="2"/>
  <c r="AX15" i="2"/>
  <c r="AW15" i="2"/>
  <c r="AW14" i="2"/>
  <c r="AW19" i="2"/>
  <c r="AV15" i="2"/>
  <c r="AU15" i="2"/>
  <c r="AU14" i="2"/>
  <c r="AU19" i="2"/>
  <c r="AT15" i="2"/>
  <c r="AS15" i="2"/>
  <c r="AR15" i="2"/>
  <c r="AQ15" i="2"/>
  <c r="AQ14" i="2"/>
  <c r="AQ19" i="2"/>
  <c r="AP15" i="2"/>
  <c r="AO15" i="2"/>
  <c r="AO14" i="2"/>
  <c r="AO19" i="2"/>
  <c r="AN15" i="2"/>
  <c r="AM15" i="2"/>
  <c r="AM14" i="2"/>
  <c r="AM19" i="2"/>
  <c r="AK15" i="2"/>
  <c r="AJ15" i="2"/>
  <c r="AI15" i="2"/>
  <c r="AH15" i="2"/>
  <c r="AH14" i="2"/>
  <c r="AH19" i="2"/>
  <c r="AG15" i="2"/>
  <c r="AF15" i="2"/>
  <c r="AF14" i="2"/>
  <c r="AF19" i="2"/>
  <c r="AE15" i="2"/>
  <c r="AD15" i="2"/>
  <c r="AD14" i="2"/>
  <c r="AD19" i="2"/>
  <c r="AC15" i="2"/>
  <c r="AB15" i="2"/>
  <c r="AA15" i="2"/>
  <c r="Z15" i="2"/>
  <c r="Z14" i="2"/>
  <c r="Z19" i="2"/>
  <c r="Y15" i="2"/>
  <c r="X15" i="2"/>
  <c r="X14" i="2"/>
  <c r="X19" i="2"/>
  <c r="W15" i="2"/>
  <c r="V15" i="2"/>
  <c r="V14" i="2"/>
  <c r="V19" i="2"/>
  <c r="U15" i="2"/>
  <c r="T15" i="2"/>
  <c r="S15" i="2"/>
  <c r="R15" i="2"/>
  <c r="R14" i="2"/>
  <c r="R19" i="2"/>
  <c r="Q15" i="2"/>
  <c r="O15" i="2"/>
  <c r="O14" i="2"/>
  <c r="O19" i="2"/>
  <c r="N15" i="2"/>
  <c r="M15" i="2"/>
  <c r="M14" i="2"/>
  <c r="M19" i="2"/>
  <c r="L15" i="2"/>
  <c r="J15" i="2"/>
  <c r="I15" i="2"/>
  <c r="H15" i="2"/>
  <c r="H14" i="2"/>
  <c r="H19" i="2"/>
  <c r="G15" i="2"/>
  <c r="F15" i="2"/>
  <c r="F14" i="2"/>
  <c r="F19" i="2"/>
  <c r="E15" i="2"/>
  <c r="D15" i="2"/>
  <c r="C15" i="2"/>
  <c r="C14" i="2"/>
  <c r="C19" i="2"/>
  <c r="CJ14" i="2"/>
  <c r="CJ19" i="2"/>
  <c r="CH14" i="2"/>
  <c r="CH19" i="2"/>
  <c r="CF14" i="2"/>
  <c r="CF19" i="2"/>
  <c r="CE14" i="2"/>
  <c r="CE19" i="2"/>
  <c r="CB14" i="2"/>
  <c r="CB19" i="2" s="1"/>
  <c r="BZ14" i="2"/>
  <c r="BZ19" i="2"/>
  <c r="BX14" i="2"/>
  <c r="BX19" i="2"/>
  <c r="BW14" i="2"/>
  <c r="BW19" i="2"/>
  <c r="BT14" i="2"/>
  <c r="BT19" i="2"/>
  <c r="BR14" i="2"/>
  <c r="BR19" i="2"/>
  <c r="BP14" i="2"/>
  <c r="BP19" i="2"/>
  <c r="BO14" i="2"/>
  <c r="BO19" i="2"/>
  <c r="BL14" i="2"/>
  <c r="BL19" i="2" s="1"/>
  <c r="BJ14" i="2"/>
  <c r="BJ19" i="2"/>
  <c r="BH14" i="2"/>
  <c r="BH19" i="2"/>
  <c r="BG14" i="2"/>
  <c r="BG19" i="2"/>
  <c r="BD14" i="2"/>
  <c r="BD19" i="2"/>
  <c r="BC14" i="2"/>
  <c r="BC19" i="2"/>
  <c r="AZ14" i="2"/>
  <c r="AZ19" i="2"/>
  <c r="AX14" i="2"/>
  <c r="AX19" i="2"/>
  <c r="AV14" i="2"/>
  <c r="AV19" i="2" s="1"/>
  <c r="AT14" i="2"/>
  <c r="AT19" i="2"/>
  <c r="AS14" i="2"/>
  <c r="AS19" i="2"/>
  <c r="AR14" i="2"/>
  <c r="AR19" i="2"/>
  <c r="AP14" i="2"/>
  <c r="AP19" i="2"/>
  <c r="AN14" i="2"/>
  <c r="AN19" i="2" s="1"/>
  <c r="AK14" i="2"/>
  <c r="AK19" i="2"/>
  <c r="AJ14" i="2"/>
  <c r="AJ19" i="2"/>
  <c r="AI14" i="2"/>
  <c r="AI19" i="2"/>
  <c r="AG14" i="2"/>
  <c r="AG19" i="2"/>
  <c r="AE14" i="2"/>
  <c r="AE19" i="2" s="1"/>
  <c r="AC14" i="2"/>
  <c r="AC19" i="2" s="1"/>
  <c r="AB14" i="2"/>
  <c r="AB19" i="2"/>
  <c r="AA14" i="2"/>
  <c r="AA19" i="2"/>
  <c r="Y14" i="2"/>
  <c r="Y19" i="2"/>
  <c r="W14" i="2"/>
  <c r="W19" i="2" s="1"/>
  <c r="U14" i="2"/>
  <c r="U19" i="2"/>
  <c r="T14" i="2"/>
  <c r="T19" i="2"/>
  <c r="S14" i="2"/>
  <c r="S19" i="2"/>
  <c r="Q14" i="2"/>
  <c r="Q19" i="2"/>
  <c r="N14" i="2"/>
  <c r="N19" i="2" s="1"/>
  <c r="L14" i="2"/>
  <c r="L19" i="2" s="1"/>
  <c r="J14" i="2"/>
  <c r="J19" i="2"/>
  <c r="I14" i="2"/>
  <c r="I19" i="2" s="1"/>
  <c r="G14" i="2"/>
  <c r="G19" i="2"/>
  <c r="E14" i="2"/>
  <c r="E19" i="2" s="1"/>
  <c r="D14" i="2"/>
  <c r="D19" i="2" s="1"/>
  <c r="CL11" i="2"/>
  <c r="CL18" i="2"/>
  <c r="CL17" i="2"/>
  <c r="CK11" i="2"/>
  <c r="CK18" i="2" s="1"/>
  <c r="CK17" i="2" s="1"/>
  <c r="CJ11" i="2"/>
  <c r="CJ18" i="2"/>
  <c r="CJ17" i="2"/>
  <c r="CI11" i="2"/>
  <c r="CI18" i="2"/>
  <c r="CI17" i="2"/>
  <c r="CH11" i="2"/>
  <c r="CH18" i="2" s="1"/>
  <c r="CG11" i="2"/>
  <c r="CG18" i="2" s="1"/>
  <c r="CG17" i="2" s="1"/>
  <c r="CF11" i="2"/>
  <c r="CF18" i="2"/>
  <c r="CF17" i="2"/>
  <c r="CE11" i="2"/>
  <c r="CE18" i="2"/>
  <c r="CE17" i="2"/>
  <c r="CD11" i="2"/>
  <c r="CD18" i="2"/>
  <c r="CD17" i="2"/>
  <c r="CC11" i="2"/>
  <c r="CC18" i="2" s="1"/>
  <c r="CB11" i="2"/>
  <c r="CB18" i="2"/>
  <c r="CB17" i="2"/>
  <c r="CA11" i="2"/>
  <c r="CA18" i="2"/>
  <c r="CA17" i="2"/>
  <c r="BZ11" i="2"/>
  <c r="BZ18" i="2" s="1"/>
  <c r="BY11" i="2"/>
  <c r="BY18" i="2" s="1"/>
  <c r="BY17" i="2" s="1"/>
  <c r="BX11" i="2"/>
  <c r="BX18" i="2" s="1"/>
  <c r="BW11" i="2"/>
  <c r="BW18" i="2"/>
  <c r="BW17" i="2"/>
  <c r="BV11" i="2"/>
  <c r="BV18" i="2"/>
  <c r="BV17" i="2"/>
  <c r="BU11" i="2"/>
  <c r="BU18" i="2" s="1"/>
  <c r="BU17" i="2" s="1"/>
  <c r="BT11" i="2"/>
  <c r="BT18" i="2"/>
  <c r="BT17" i="2" s="1"/>
  <c r="BS11" i="2"/>
  <c r="BS18" i="2"/>
  <c r="BS17" i="2"/>
  <c r="BR11" i="2"/>
  <c r="BR18" i="2" s="1"/>
  <c r="BQ11" i="2"/>
  <c r="BQ18" i="2" s="1"/>
  <c r="BQ17" i="2" s="1"/>
  <c r="BP11" i="2"/>
  <c r="BP18" i="2"/>
  <c r="BP17" i="2"/>
  <c r="BO11" i="2"/>
  <c r="BO18" i="2"/>
  <c r="BO17" i="2"/>
  <c r="BN11" i="2"/>
  <c r="BN18" i="2"/>
  <c r="BN17" i="2" s="1"/>
  <c r="BM11" i="2"/>
  <c r="BM18" i="2" s="1"/>
  <c r="BL11" i="2"/>
  <c r="BL18" i="2"/>
  <c r="BL17" i="2" s="1"/>
  <c r="BK11" i="2"/>
  <c r="BK18" i="2"/>
  <c r="BK17" i="2"/>
  <c r="BJ11" i="2"/>
  <c r="BJ18" i="2" s="1"/>
  <c r="BI11" i="2"/>
  <c r="BI18" i="2" s="1"/>
  <c r="BI17" i="2" s="1"/>
  <c r="BH11" i="2"/>
  <c r="BH18" i="2" s="1"/>
  <c r="BG11" i="2"/>
  <c r="BG18" i="2"/>
  <c r="BG17" i="2"/>
  <c r="BF11" i="2"/>
  <c r="BF18" i="2"/>
  <c r="BF17" i="2"/>
  <c r="BE11" i="2"/>
  <c r="BE18" i="2" s="1"/>
  <c r="BE17" i="2" s="1"/>
  <c r="BD11" i="2"/>
  <c r="BD18" i="2"/>
  <c r="BD17" i="2"/>
  <c r="BC11" i="2"/>
  <c r="BC18" i="2"/>
  <c r="BC17" i="2"/>
  <c r="AZ11" i="2"/>
  <c r="AZ18" i="2" s="1"/>
  <c r="AY11" i="2"/>
  <c r="AY18" i="2" s="1"/>
  <c r="AY17" i="2" s="1"/>
  <c r="AX11" i="2"/>
  <c r="AX18" i="2"/>
  <c r="AX17" i="2"/>
  <c r="AW11" i="2"/>
  <c r="AW18" i="2"/>
  <c r="AW17" i="2"/>
  <c r="AV11" i="2"/>
  <c r="AV18" i="2"/>
  <c r="AV17" i="2"/>
  <c r="AU11" i="2"/>
  <c r="AU18" i="2" s="1"/>
  <c r="AT11" i="2"/>
  <c r="AT18" i="2"/>
  <c r="AT17" i="2"/>
  <c r="AS11" i="2"/>
  <c r="AS18" i="2"/>
  <c r="AR11" i="2"/>
  <c r="AR18" i="2" s="1"/>
  <c r="AQ11" i="2"/>
  <c r="AQ18" i="2" s="1"/>
  <c r="AQ17" i="2" s="1"/>
  <c r="AP11" i="2"/>
  <c r="AP18" i="2" s="1"/>
  <c r="AP17" i="2" s="1"/>
  <c r="AO11" i="2"/>
  <c r="AO18" i="2"/>
  <c r="AO17" i="2"/>
  <c r="AN11" i="2"/>
  <c r="AN18" i="2"/>
  <c r="AN17" i="2"/>
  <c r="AM11" i="2"/>
  <c r="AM18" i="2" s="1"/>
  <c r="AK11" i="2"/>
  <c r="AK18" i="2"/>
  <c r="AK17" i="2" s="1"/>
  <c r="AJ11" i="2"/>
  <c r="AJ18" i="2"/>
  <c r="AJ17" i="2"/>
  <c r="AI11" i="2"/>
  <c r="AI18" i="2" s="1"/>
  <c r="AI17" i="2" s="1"/>
  <c r="AH11" i="2"/>
  <c r="AH18" i="2" s="1"/>
  <c r="AH17" i="2" s="1"/>
  <c r="AG11" i="2"/>
  <c r="AG18" i="2"/>
  <c r="AG17" i="2"/>
  <c r="AF11" i="2"/>
  <c r="AF18" i="2"/>
  <c r="AF17" i="2"/>
  <c r="AE11" i="2"/>
  <c r="AE18" i="2"/>
  <c r="AE17" i="2" s="1"/>
  <c r="AD11" i="2"/>
  <c r="AD18" i="2" s="1"/>
  <c r="AC11" i="2"/>
  <c r="AC18" i="2"/>
  <c r="AC17" i="2" s="1"/>
  <c r="AB11" i="2"/>
  <c r="AB18" i="2"/>
  <c r="AB17" i="2"/>
  <c r="AA11" i="2"/>
  <c r="AA18" i="2" s="1"/>
  <c r="Z11" i="2"/>
  <c r="Z18" i="2" s="1"/>
  <c r="Z17" i="2" s="1"/>
  <c r="Y11" i="2"/>
  <c r="Y18" i="2" s="1"/>
  <c r="Y17" i="2" s="1"/>
  <c r="X11" i="2"/>
  <c r="X18" i="2"/>
  <c r="X17" i="2"/>
  <c r="W11" i="2"/>
  <c r="W18" i="2"/>
  <c r="W17" i="2"/>
  <c r="V11" i="2"/>
  <c r="V18" i="2" s="1"/>
  <c r="U11" i="2"/>
  <c r="U18" i="2"/>
  <c r="U17" i="2"/>
  <c r="T11" i="2"/>
  <c r="T18" i="2"/>
  <c r="S11" i="2"/>
  <c r="S18" i="2" s="1"/>
  <c r="R11" i="2"/>
  <c r="R18" i="2" s="1"/>
  <c r="R17" i="2" s="1"/>
  <c r="Q11" i="2"/>
  <c r="Q18" i="2"/>
  <c r="Q17" i="2"/>
  <c r="O11" i="2"/>
  <c r="O18" i="2"/>
  <c r="O17" i="2"/>
  <c r="N11" i="2"/>
  <c r="N18" i="2"/>
  <c r="N17" i="2"/>
  <c r="M11" i="2"/>
  <c r="M18" i="2" s="1"/>
  <c r="L11" i="2"/>
  <c r="L18" i="2"/>
  <c r="L17" i="2"/>
  <c r="K11" i="2"/>
  <c r="K18" i="2"/>
  <c r="J11" i="2"/>
  <c r="J18" i="2" s="1"/>
  <c r="I11" i="2"/>
  <c r="I18" i="2" s="1"/>
  <c r="I17" i="2" s="1"/>
  <c r="H11" i="2"/>
  <c r="H18" i="2" s="1"/>
  <c r="H17" i="2" s="1"/>
  <c r="G11" i="2"/>
  <c r="G18" i="2"/>
  <c r="G17" i="2"/>
  <c r="F11" i="2"/>
  <c r="F18" i="2"/>
  <c r="F17" i="2"/>
  <c r="E11" i="2"/>
  <c r="E18" i="2" s="1"/>
  <c r="E17" i="2" s="1"/>
  <c r="D11" i="2"/>
  <c r="D18" i="2"/>
  <c r="D17" i="2" s="1"/>
  <c r="C11" i="2"/>
  <c r="C18" i="2"/>
  <c r="L10" i="2"/>
  <c r="M10" i="2"/>
  <c r="N10" i="2"/>
  <c r="O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M10" i="2"/>
  <c r="AN10" i="2"/>
  <c r="AO10" i="2"/>
  <c r="AP10" i="2"/>
  <c r="D10" i="2"/>
  <c r="E10" i="2"/>
  <c r="F10" i="2"/>
  <c r="G10" i="2"/>
  <c r="H10" i="2"/>
  <c r="I10" i="2"/>
  <c r="J10" i="2"/>
  <c r="K10" i="2"/>
  <c r="BF476" i="1"/>
  <c r="BE476" i="1"/>
  <c r="BD476" i="1"/>
  <c r="BC476" i="1"/>
  <c r="BB476" i="1"/>
  <c r="BA476" i="1"/>
  <c r="AZ476" i="1"/>
  <c r="AY476" i="1"/>
  <c r="AX476" i="1"/>
  <c r="AW476" i="1"/>
  <c r="AV476" i="1"/>
  <c r="AU476" i="1"/>
  <c r="AT476" i="1"/>
  <c r="AQ476" i="1"/>
  <c r="AN476" i="1"/>
  <c r="AL476" i="1"/>
  <c r="AK476" i="1"/>
  <c r="AJ476" i="1"/>
  <c r="AI476" i="1"/>
  <c r="AH476" i="1"/>
  <c r="AG476" i="1"/>
  <c r="AF476" i="1"/>
  <c r="AE476" i="1"/>
  <c r="AD476" i="1"/>
  <c r="AC476" i="1"/>
  <c r="AB476" i="1"/>
  <c r="AA476" i="1"/>
  <c r="Z476" i="1"/>
  <c r="Y476" i="1"/>
  <c r="X476" i="1"/>
  <c r="W476" i="1"/>
  <c r="V476" i="1"/>
  <c r="U476" i="1"/>
  <c r="T476" i="1"/>
  <c r="S476" i="1"/>
  <c r="R476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C476" i="1"/>
  <c r="AS475" i="1"/>
  <c r="AS474" i="1"/>
  <c r="AS473" i="1"/>
  <c r="AS476" i="1"/>
  <c r="AQ472" i="1"/>
  <c r="AN472" i="1"/>
  <c r="C472" i="1"/>
  <c r="BF470" i="1"/>
  <c r="BE470" i="1"/>
  <c r="BD470" i="1"/>
  <c r="BC470" i="1"/>
  <c r="BB470" i="1"/>
  <c r="BA470" i="1"/>
  <c r="AZ470" i="1"/>
  <c r="AY470" i="1"/>
  <c r="AX470" i="1"/>
  <c r="AW470" i="1"/>
  <c r="AV470" i="1"/>
  <c r="AU470" i="1"/>
  <c r="AT470" i="1"/>
  <c r="AQ470" i="1"/>
  <c r="AN470" i="1"/>
  <c r="AL470" i="1"/>
  <c r="AK470" i="1"/>
  <c r="AJ470" i="1"/>
  <c r="AI470" i="1"/>
  <c r="AH470" i="1"/>
  <c r="AG470" i="1"/>
  <c r="AF470" i="1"/>
  <c r="AE470" i="1"/>
  <c r="AD470" i="1"/>
  <c r="AC470" i="1"/>
  <c r="AB470" i="1"/>
  <c r="AA470" i="1"/>
  <c r="Z470" i="1"/>
  <c r="Y470" i="1"/>
  <c r="X470" i="1"/>
  <c r="W470" i="1"/>
  <c r="V470" i="1"/>
  <c r="U470" i="1"/>
  <c r="T470" i="1"/>
  <c r="S470" i="1"/>
  <c r="R470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C470" i="1"/>
  <c r="AS469" i="1"/>
  <c r="AS468" i="1"/>
  <c r="AS467" i="1"/>
  <c r="AS470" i="1" s="1"/>
  <c r="AQ466" i="1"/>
  <c r="AN466" i="1"/>
  <c r="C466" i="1"/>
  <c r="BF464" i="1"/>
  <c r="BE464" i="1"/>
  <c r="BD464" i="1"/>
  <c r="BC464" i="1"/>
  <c r="BB464" i="1"/>
  <c r="BA464" i="1"/>
  <c r="AZ464" i="1"/>
  <c r="AY464" i="1"/>
  <c r="AX464" i="1"/>
  <c r="AW464" i="1"/>
  <c r="AV464" i="1"/>
  <c r="AU464" i="1"/>
  <c r="AT464" i="1"/>
  <c r="AQ464" i="1"/>
  <c r="AN464" i="1"/>
  <c r="AL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V464" i="1"/>
  <c r="U464" i="1"/>
  <c r="T464" i="1"/>
  <c r="S464" i="1"/>
  <c r="R464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C464" i="1"/>
  <c r="AS463" i="1"/>
  <c r="AS462" i="1"/>
  <c r="AS461" i="1"/>
  <c r="AS464" i="1" s="1"/>
  <c r="AQ460" i="1"/>
  <c r="AN460" i="1"/>
  <c r="C460" i="1"/>
  <c r="BF458" i="1"/>
  <c r="BE458" i="1"/>
  <c r="BD458" i="1"/>
  <c r="BC458" i="1"/>
  <c r="BB458" i="1"/>
  <c r="BA458" i="1"/>
  <c r="AZ458" i="1"/>
  <c r="AY458" i="1"/>
  <c r="AX458" i="1"/>
  <c r="AW458" i="1"/>
  <c r="AV458" i="1"/>
  <c r="AU458" i="1"/>
  <c r="AT458" i="1"/>
  <c r="AQ458" i="1"/>
  <c r="AN458" i="1"/>
  <c r="AL458" i="1"/>
  <c r="AK458" i="1"/>
  <c r="AJ458" i="1"/>
  <c r="AI458" i="1"/>
  <c r="AH458" i="1"/>
  <c r="AG458" i="1"/>
  <c r="AF458" i="1"/>
  <c r="AE458" i="1"/>
  <c r="AD458" i="1"/>
  <c r="AC458" i="1"/>
  <c r="AB458" i="1"/>
  <c r="AA458" i="1"/>
  <c r="Z458" i="1"/>
  <c r="Y458" i="1"/>
  <c r="X458" i="1"/>
  <c r="W458" i="1"/>
  <c r="V458" i="1"/>
  <c r="U458" i="1"/>
  <c r="T458" i="1"/>
  <c r="S458" i="1"/>
  <c r="R458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C458" i="1"/>
  <c r="AS457" i="1"/>
  <c r="AS456" i="1"/>
  <c r="AS455" i="1"/>
  <c r="AS458" i="1" s="1"/>
  <c r="AQ454" i="1"/>
  <c r="AN454" i="1"/>
  <c r="C454" i="1"/>
  <c r="BF452" i="1"/>
  <c r="BE452" i="1"/>
  <c r="BD452" i="1"/>
  <c r="BC452" i="1"/>
  <c r="BB452" i="1"/>
  <c r="BA452" i="1"/>
  <c r="AZ452" i="1"/>
  <c r="AY452" i="1"/>
  <c r="AX452" i="1"/>
  <c r="AW452" i="1"/>
  <c r="AV452" i="1"/>
  <c r="AU452" i="1"/>
  <c r="AT452" i="1"/>
  <c r="AQ452" i="1"/>
  <c r="AN452" i="1"/>
  <c r="AL452" i="1"/>
  <c r="AK452" i="1"/>
  <c r="AJ452" i="1"/>
  <c r="AI452" i="1"/>
  <c r="AH452" i="1"/>
  <c r="AG452" i="1"/>
  <c r="AF452" i="1"/>
  <c r="AE452" i="1"/>
  <c r="AD452" i="1"/>
  <c r="AC452" i="1"/>
  <c r="AB452" i="1"/>
  <c r="AA452" i="1"/>
  <c r="Z452" i="1"/>
  <c r="Y452" i="1"/>
  <c r="X452" i="1"/>
  <c r="W452" i="1"/>
  <c r="V452" i="1"/>
  <c r="U452" i="1"/>
  <c r="T452" i="1"/>
  <c r="S452" i="1"/>
  <c r="R452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C452" i="1"/>
  <c r="AS450" i="1"/>
  <c r="AS449" i="1"/>
  <c r="AS448" i="1"/>
  <c r="AS447" i="1"/>
  <c r="AS446" i="1"/>
  <c r="AS445" i="1"/>
  <c r="AS444" i="1"/>
  <c r="AS443" i="1"/>
  <c r="AS442" i="1"/>
  <c r="AS441" i="1"/>
  <c r="AS440" i="1"/>
  <c r="AS439" i="1"/>
  <c r="AS438" i="1"/>
  <c r="AS437" i="1"/>
  <c r="AS436" i="1"/>
  <c r="AS435" i="1"/>
  <c r="AQ434" i="1"/>
  <c r="AN434" i="1"/>
  <c r="C434" i="1"/>
  <c r="BF432" i="1"/>
  <c r="BE432" i="1"/>
  <c r="BD432" i="1"/>
  <c r="BC432" i="1"/>
  <c r="BB432" i="1"/>
  <c r="BA432" i="1"/>
  <c r="AZ432" i="1"/>
  <c r="AY432" i="1"/>
  <c r="AX432" i="1"/>
  <c r="AW432" i="1"/>
  <c r="AV432" i="1"/>
  <c r="AU432" i="1"/>
  <c r="AT432" i="1"/>
  <c r="AQ432" i="1"/>
  <c r="AN432" i="1"/>
  <c r="AL432" i="1"/>
  <c r="AK432" i="1"/>
  <c r="AJ432" i="1"/>
  <c r="AI432" i="1"/>
  <c r="AH432" i="1"/>
  <c r="AG432" i="1"/>
  <c r="AF432" i="1"/>
  <c r="AE432" i="1"/>
  <c r="AD432" i="1"/>
  <c r="AC432" i="1"/>
  <c r="AB432" i="1"/>
  <c r="AA432" i="1"/>
  <c r="Z432" i="1"/>
  <c r="Y432" i="1"/>
  <c r="X432" i="1"/>
  <c r="W432" i="1"/>
  <c r="V432" i="1"/>
  <c r="U432" i="1"/>
  <c r="T432" i="1"/>
  <c r="S432" i="1"/>
  <c r="R432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C432" i="1"/>
  <c r="AS431" i="1"/>
  <c r="AS430" i="1"/>
  <c r="AS429" i="1"/>
  <c r="AS428" i="1"/>
  <c r="AS427" i="1"/>
  <c r="AS426" i="1"/>
  <c r="AS425" i="1"/>
  <c r="AS424" i="1"/>
  <c r="AS423" i="1"/>
  <c r="AS422" i="1"/>
  <c r="AS421" i="1"/>
  <c r="AS420" i="1"/>
  <c r="AQ419" i="1"/>
  <c r="AN419" i="1"/>
  <c r="C419" i="1"/>
  <c r="BF417" i="1"/>
  <c r="BE417" i="1"/>
  <c r="BD417" i="1"/>
  <c r="BC417" i="1"/>
  <c r="BB417" i="1"/>
  <c r="BA417" i="1"/>
  <c r="AZ417" i="1"/>
  <c r="AY417" i="1"/>
  <c r="AX417" i="1"/>
  <c r="AW417" i="1"/>
  <c r="AV417" i="1"/>
  <c r="AU417" i="1"/>
  <c r="AT417" i="1"/>
  <c r="AQ417" i="1"/>
  <c r="AN417" i="1"/>
  <c r="AL417" i="1"/>
  <c r="AK417" i="1"/>
  <c r="AJ417" i="1"/>
  <c r="AI417" i="1"/>
  <c r="AH417" i="1"/>
  <c r="AG417" i="1"/>
  <c r="AF417" i="1"/>
  <c r="AE417" i="1"/>
  <c r="AD417" i="1"/>
  <c r="AC417" i="1"/>
  <c r="AB417" i="1"/>
  <c r="AA417" i="1"/>
  <c r="Z417" i="1"/>
  <c r="Y417" i="1"/>
  <c r="X417" i="1"/>
  <c r="W417" i="1"/>
  <c r="V417" i="1"/>
  <c r="U417" i="1"/>
  <c r="T417" i="1"/>
  <c r="S417" i="1"/>
  <c r="R417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C417" i="1"/>
  <c r="AS416" i="1"/>
  <c r="AS415" i="1"/>
  <c r="AS414" i="1"/>
  <c r="AS413" i="1"/>
  <c r="AS412" i="1"/>
  <c r="AS411" i="1"/>
  <c r="AS410" i="1"/>
  <c r="AS409" i="1"/>
  <c r="AS408" i="1"/>
  <c r="AS407" i="1"/>
  <c r="AS406" i="1"/>
  <c r="AQ405" i="1"/>
  <c r="AN405" i="1"/>
  <c r="C405" i="1"/>
  <c r="BF403" i="1"/>
  <c r="BE403" i="1"/>
  <c r="BD403" i="1"/>
  <c r="BC403" i="1"/>
  <c r="BB403" i="1"/>
  <c r="BA403" i="1"/>
  <c r="AZ403" i="1"/>
  <c r="AY403" i="1"/>
  <c r="AX403" i="1"/>
  <c r="AW403" i="1"/>
  <c r="AV403" i="1"/>
  <c r="AU403" i="1"/>
  <c r="AT403" i="1"/>
  <c r="AQ403" i="1"/>
  <c r="AN403" i="1"/>
  <c r="AL403" i="1"/>
  <c r="AK403" i="1"/>
  <c r="AJ403" i="1"/>
  <c r="AH403" i="1"/>
  <c r="AG403" i="1"/>
  <c r="AF403" i="1"/>
  <c r="AE403" i="1"/>
  <c r="AD403" i="1"/>
  <c r="AC403" i="1"/>
  <c r="AB403" i="1"/>
  <c r="AA403" i="1"/>
  <c r="Z403" i="1"/>
  <c r="Y403" i="1"/>
  <c r="X403" i="1"/>
  <c r="W403" i="1"/>
  <c r="V403" i="1"/>
  <c r="U403" i="1"/>
  <c r="T403" i="1"/>
  <c r="S403" i="1"/>
  <c r="R403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C403" i="1"/>
  <c r="AS401" i="1"/>
  <c r="AS400" i="1"/>
  <c r="AS399" i="1"/>
  <c r="AS398" i="1"/>
  <c r="AS397" i="1"/>
  <c r="AS396" i="1"/>
  <c r="AS395" i="1"/>
  <c r="AS394" i="1"/>
  <c r="AS393" i="1"/>
  <c r="AS392" i="1"/>
  <c r="AS391" i="1"/>
  <c r="AS390" i="1"/>
  <c r="AS389" i="1"/>
  <c r="AS388" i="1"/>
  <c r="AS387" i="1"/>
  <c r="AS386" i="1"/>
  <c r="AS385" i="1"/>
  <c r="AS384" i="1"/>
  <c r="AS383" i="1"/>
  <c r="AS382" i="1"/>
  <c r="AS381" i="1"/>
  <c r="AS380" i="1"/>
  <c r="AS379" i="1"/>
  <c r="AS378" i="1"/>
  <c r="AS377" i="1"/>
  <c r="AS376" i="1"/>
  <c r="AS375" i="1"/>
  <c r="AS374" i="1"/>
  <c r="AS373" i="1"/>
  <c r="AS372" i="1"/>
  <c r="AS371" i="1"/>
  <c r="AS370" i="1"/>
  <c r="AS369" i="1"/>
  <c r="AS368" i="1"/>
  <c r="AQ367" i="1"/>
  <c r="AN367" i="1"/>
  <c r="C367" i="1"/>
  <c r="CR365" i="1"/>
  <c r="CQ365" i="1"/>
  <c r="CP365" i="1"/>
  <c r="CO365" i="1"/>
  <c r="CN365" i="1"/>
  <c r="CM365" i="1"/>
  <c r="CL365" i="1"/>
  <c r="CK365" i="1"/>
  <c r="CJ365" i="1"/>
  <c r="CI365" i="1"/>
  <c r="CH365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M365" i="1"/>
  <c r="BL365" i="1"/>
  <c r="BK365" i="1"/>
  <c r="BJ365" i="1"/>
  <c r="BI365" i="1"/>
  <c r="BF365" i="1"/>
  <c r="BE365" i="1"/>
  <c r="BD365" i="1"/>
  <c r="BC365" i="1"/>
  <c r="BB365" i="1"/>
  <c r="BA365" i="1"/>
  <c r="AZ365" i="1"/>
  <c r="AY365" i="1"/>
  <c r="AX365" i="1"/>
  <c r="AW365" i="1"/>
  <c r="AV365" i="1"/>
  <c r="AU365" i="1"/>
  <c r="AT365" i="1"/>
  <c r="AQ365" i="1"/>
  <c r="AN365" i="1"/>
  <c r="AL365" i="1"/>
  <c r="AK365" i="1"/>
  <c r="AJ365" i="1"/>
  <c r="AI365" i="1"/>
  <c r="AH365" i="1"/>
  <c r="AG365" i="1"/>
  <c r="AF365" i="1"/>
  <c r="AE365" i="1"/>
  <c r="AD365" i="1"/>
  <c r="AC365" i="1"/>
  <c r="AB365" i="1"/>
  <c r="AA365" i="1"/>
  <c r="Z365" i="1"/>
  <c r="Y365" i="1"/>
  <c r="X365" i="1"/>
  <c r="W365" i="1"/>
  <c r="V365" i="1"/>
  <c r="U365" i="1"/>
  <c r="T365" i="1"/>
  <c r="S365" i="1"/>
  <c r="R365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C365" i="1"/>
  <c r="AS364" i="1"/>
  <c r="AS363" i="1"/>
  <c r="AS365" i="1" s="1"/>
  <c r="AQ362" i="1"/>
  <c r="AN362" i="1"/>
  <c r="C362" i="1"/>
  <c r="AS360" i="1"/>
  <c r="AQ359" i="1"/>
  <c r="AN359" i="1"/>
  <c r="C359" i="1"/>
  <c r="AS357" i="1"/>
  <c r="AQ356" i="1"/>
  <c r="AN356" i="1"/>
  <c r="C356" i="1"/>
  <c r="BF354" i="1"/>
  <c r="BE354" i="1"/>
  <c r="BD354" i="1"/>
  <c r="BC354" i="1"/>
  <c r="BB354" i="1"/>
  <c r="BA354" i="1"/>
  <c r="AZ354" i="1"/>
  <c r="AY354" i="1"/>
  <c r="AX354" i="1"/>
  <c r="AW354" i="1"/>
  <c r="AV354" i="1"/>
  <c r="AU354" i="1"/>
  <c r="AT354" i="1"/>
  <c r="AQ354" i="1"/>
  <c r="AN354" i="1"/>
  <c r="AL354" i="1"/>
  <c r="AK354" i="1"/>
  <c r="AJ354" i="1"/>
  <c r="AI354" i="1"/>
  <c r="AH354" i="1"/>
  <c r="AG354" i="1"/>
  <c r="AF354" i="1"/>
  <c r="AE354" i="1"/>
  <c r="AD354" i="1"/>
  <c r="AC354" i="1"/>
  <c r="AB354" i="1"/>
  <c r="AA354" i="1"/>
  <c r="Z354" i="1"/>
  <c r="Y354" i="1"/>
  <c r="X354" i="1"/>
  <c r="W354" i="1"/>
  <c r="V354" i="1"/>
  <c r="U354" i="1"/>
  <c r="T354" i="1"/>
  <c r="S354" i="1"/>
  <c r="R354" i="1"/>
  <c r="Q354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C354" i="1"/>
  <c r="B354" i="1"/>
  <c r="AS353" i="1"/>
  <c r="AS352" i="1"/>
  <c r="AS354" i="1" s="1"/>
  <c r="AM352" i="1"/>
  <c r="AM354" i="1"/>
  <c r="AQ351" i="1"/>
  <c r="AN351" i="1"/>
  <c r="AM351" i="1"/>
  <c r="C351" i="1"/>
  <c r="AS349" i="1"/>
  <c r="AM349" i="1"/>
  <c r="AQ348" i="1"/>
  <c r="AN348" i="1"/>
  <c r="AM348" i="1"/>
  <c r="C348" i="1"/>
  <c r="AS346" i="1"/>
  <c r="AM346" i="1"/>
  <c r="AQ345" i="1"/>
  <c r="AN345" i="1"/>
  <c r="AM345" i="1"/>
  <c r="C345" i="1"/>
  <c r="BF342" i="1"/>
  <c r="BE342" i="1"/>
  <c r="BD342" i="1"/>
  <c r="BC342" i="1"/>
  <c r="BB342" i="1"/>
  <c r="BA342" i="1"/>
  <c r="AZ342" i="1"/>
  <c r="AY342" i="1"/>
  <c r="AX342" i="1"/>
  <c r="AW342" i="1"/>
  <c r="AV342" i="1"/>
  <c r="AU342" i="1"/>
  <c r="AT342" i="1"/>
  <c r="AQ342" i="1"/>
  <c r="BF341" i="1"/>
  <c r="BE341" i="1"/>
  <c r="BD341" i="1"/>
  <c r="BC341" i="1"/>
  <c r="BB341" i="1"/>
  <c r="BA341" i="1"/>
  <c r="AZ341" i="1"/>
  <c r="AY341" i="1"/>
  <c r="AX341" i="1"/>
  <c r="AW341" i="1"/>
  <c r="AV341" i="1"/>
  <c r="AU341" i="1"/>
  <c r="AT341" i="1"/>
  <c r="AQ341" i="1"/>
  <c r="BF340" i="1"/>
  <c r="BE340" i="1"/>
  <c r="BD340" i="1"/>
  <c r="BC340" i="1"/>
  <c r="BB340" i="1"/>
  <c r="BA340" i="1"/>
  <c r="AZ340" i="1"/>
  <c r="AY340" i="1"/>
  <c r="AX340" i="1"/>
  <c r="AW340" i="1"/>
  <c r="AV340" i="1"/>
  <c r="AU340" i="1"/>
  <c r="AT340" i="1"/>
  <c r="AQ340" i="1"/>
  <c r="BF339" i="1"/>
  <c r="BE339" i="1"/>
  <c r="BD339" i="1"/>
  <c r="BC339" i="1"/>
  <c r="BB339" i="1"/>
  <c r="BA339" i="1"/>
  <c r="AZ339" i="1"/>
  <c r="AY339" i="1"/>
  <c r="AX339" i="1"/>
  <c r="AW339" i="1"/>
  <c r="AV339" i="1"/>
  <c r="AU339" i="1"/>
  <c r="AT339" i="1"/>
  <c r="AQ339" i="1"/>
  <c r="BF338" i="1"/>
  <c r="BE338" i="1"/>
  <c r="BD338" i="1"/>
  <c r="BC338" i="1"/>
  <c r="BB338" i="1"/>
  <c r="BA338" i="1"/>
  <c r="AZ338" i="1"/>
  <c r="AY338" i="1"/>
  <c r="AX338" i="1"/>
  <c r="AW338" i="1"/>
  <c r="AV338" i="1"/>
  <c r="AU338" i="1"/>
  <c r="AT338" i="1"/>
  <c r="AQ338" i="1"/>
  <c r="BF337" i="1"/>
  <c r="BE337" i="1"/>
  <c r="BD337" i="1"/>
  <c r="BC337" i="1"/>
  <c r="BB337" i="1"/>
  <c r="BA337" i="1"/>
  <c r="AZ337" i="1"/>
  <c r="AY337" i="1"/>
  <c r="AX337" i="1"/>
  <c r="AW337" i="1"/>
  <c r="AV337" i="1"/>
  <c r="AU337" i="1"/>
  <c r="AT337" i="1"/>
  <c r="AQ337" i="1"/>
  <c r="BF336" i="1"/>
  <c r="BE336" i="1"/>
  <c r="BD336" i="1"/>
  <c r="BC336" i="1"/>
  <c r="BB336" i="1"/>
  <c r="BA336" i="1"/>
  <c r="AZ336" i="1"/>
  <c r="AY336" i="1"/>
  <c r="AX336" i="1"/>
  <c r="AW336" i="1"/>
  <c r="AV336" i="1"/>
  <c r="AU336" i="1"/>
  <c r="AT336" i="1"/>
  <c r="AQ336" i="1"/>
  <c r="BF335" i="1"/>
  <c r="BE335" i="1"/>
  <c r="BD335" i="1"/>
  <c r="BC335" i="1"/>
  <c r="BB335" i="1"/>
  <c r="BA335" i="1"/>
  <c r="AZ335" i="1"/>
  <c r="AY335" i="1"/>
  <c r="AX335" i="1"/>
  <c r="AW335" i="1"/>
  <c r="AV335" i="1"/>
  <c r="AU335" i="1"/>
  <c r="AT335" i="1"/>
  <c r="AQ335" i="1"/>
  <c r="BF334" i="1"/>
  <c r="BE334" i="1"/>
  <c r="BD334" i="1"/>
  <c r="BC334" i="1"/>
  <c r="BB334" i="1"/>
  <c r="BA334" i="1"/>
  <c r="AZ334" i="1"/>
  <c r="AY334" i="1"/>
  <c r="AX334" i="1"/>
  <c r="AW334" i="1"/>
  <c r="AV334" i="1"/>
  <c r="AU334" i="1"/>
  <c r="AT334" i="1"/>
  <c r="AQ334" i="1"/>
  <c r="BF333" i="1"/>
  <c r="BE333" i="1"/>
  <c r="BD333" i="1"/>
  <c r="BC333" i="1"/>
  <c r="BB333" i="1"/>
  <c r="BA333" i="1"/>
  <c r="AZ333" i="1"/>
  <c r="AY333" i="1"/>
  <c r="AX333" i="1"/>
  <c r="AW333" i="1"/>
  <c r="AV333" i="1"/>
  <c r="AU333" i="1"/>
  <c r="AT333" i="1"/>
  <c r="AQ333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Q332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Q331" i="1"/>
  <c r="BF330" i="1"/>
  <c r="BE330" i="1"/>
  <c r="BD330" i="1"/>
  <c r="BC330" i="1"/>
  <c r="BB330" i="1"/>
  <c r="BA330" i="1"/>
  <c r="AZ330" i="1"/>
  <c r="AY330" i="1"/>
  <c r="AX330" i="1"/>
  <c r="AW330" i="1"/>
  <c r="AV330" i="1"/>
  <c r="AU330" i="1"/>
  <c r="AT330" i="1"/>
  <c r="AQ330" i="1"/>
  <c r="BF329" i="1"/>
  <c r="BE329" i="1"/>
  <c r="BD329" i="1"/>
  <c r="BC329" i="1"/>
  <c r="BB329" i="1"/>
  <c r="BA329" i="1"/>
  <c r="AZ329" i="1"/>
  <c r="AY329" i="1"/>
  <c r="AX329" i="1"/>
  <c r="AW329" i="1"/>
  <c r="AV329" i="1"/>
  <c r="AU329" i="1"/>
  <c r="AT329" i="1"/>
  <c r="AQ329" i="1"/>
  <c r="BF328" i="1"/>
  <c r="BE328" i="1"/>
  <c r="BD328" i="1"/>
  <c r="BC328" i="1"/>
  <c r="BB328" i="1"/>
  <c r="BA328" i="1"/>
  <c r="AZ328" i="1"/>
  <c r="AY328" i="1"/>
  <c r="AX328" i="1"/>
  <c r="AW328" i="1"/>
  <c r="AV328" i="1"/>
  <c r="AU328" i="1"/>
  <c r="AT328" i="1"/>
  <c r="AQ328" i="1"/>
  <c r="BF327" i="1"/>
  <c r="BE327" i="1"/>
  <c r="BD327" i="1"/>
  <c r="BC327" i="1"/>
  <c r="BB327" i="1"/>
  <c r="BA327" i="1"/>
  <c r="AZ327" i="1"/>
  <c r="AY327" i="1"/>
  <c r="AX327" i="1"/>
  <c r="AW327" i="1"/>
  <c r="AV327" i="1"/>
  <c r="AU327" i="1"/>
  <c r="AT327" i="1"/>
  <c r="AQ327" i="1"/>
  <c r="AQ326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Q324" i="1"/>
  <c r="AS323" i="1"/>
  <c r="AS322" i="1"/>
  <c r="AS321" i="1"/>
  <c r="AS320" i="1"/>
  <c r="AS319" i="1"/>
  <c r="AS318" i="1"/>
  <c r="AS317" i="1"/>
  <c r="AS316" i="1"/>
  <c r="AS315" i="1"/>
  <c r="AS314" i="1"/>
  <c r="AS313" i="1"/>
  <c r="AS312" i="1"/>
  <c r="AS311" i="1"/>
  <c r="AS310" i="1"/>
  <c r="AS309" i="1"/>
  <c r="AS308" i="1"/>
  <c r="AS324" i="1"/>
  <c r="AQ307" i="1"/>
  <c r="BF305" i="1"/>
  <c r="BE305" i="1"/>
  <c r="BD305" i="1"/>
  <c r="BC305" i="1"/>
  <c r="BB305" i="1"/>
  <c r="BA305" i="1"/>
  <c r="AZ305" i="1"/>
  <c r="AY305" i="1"/>
  <c r="AX305" i="1"/>
  <c r="AW305" i="1"/>
  <c r="AV305" i="1"/>
  <c r="AU305" i="1"/>
  <c r="AT305" i="1"/>
  <c r="AS305" i="1"/>
  <c r="BF290" i="1"/>
  <c r="BE290" i="1"/>
  <c r="BD290" i="1"/>
  <c r="BC290" i="1"/>
  <c r="BB290" i="1"/>
  <c r="BA290" i="1"/>
  <c r="AZ290" i="1"/>
  <c r="AY290" i="1"/>
  <c r="AX290" i="1"/>
  <c r="AW290" i="1"/>
  <c r="AV290" i="1"/>
  <c r="AU290" i="1"/>
  <c r="AT290" i="1"/>
  <c r="AS290" i="1"/>
  <c r="CR275" i="1"/>
  <c r="CQ275" i="1"/>
  <c r="CP275" i="1"/>
  <c r="CO275" i="1"/>
  <c r="CN275" i="1"/>
  <c r="CM275" i="1"/>
  <c r="CL275" i="1"/>
  <c r="CK275" i="1"/>
  <c r="CJ275" i="1"/>
  <c r="CI275" i="1"/>
  <c r="CH275" i="1"/>
  <c r="CG275" i="1"/>
  <c r="CF275" i="1"/>
  <c r="CE275" i="1"/>
  <c r="CD275" i="1"/>
  <c r="CC275" i="1"/>
  <c r="CB275" i="1"/>
  <c r="CA275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M275" i="1"/>
  <c r="BL275" i="1"/>
  <c r="BK275" i="1"/>
  <c r="BJ275" i="1"/>
  <c r="BI275" i="1"/>
  <c r="BF275" i="1"/>
  <c r="BE275" i="1"/>
  <c r="BD275" i="1"/>
  <c r="BC275" i="1"/>
  <c r="BB275" i="1"/>
  <c r="BA275" i="1"/>
  <c r="AZ275" i="1"/>
  <c r="AY275" i="1"/>
  <c r="AX275" i="1"/>
  <c r="AW275" i="1"/>
  <c r="AV275" i="1"/>
  <c r="AU275" i="1"/>
  <c r="AT275" i="1"/>
  <c r="AS275" i="1"/>
  <c r="CR265" i="1"/>
  <c r="CQ265" i="1"/>
  <c r="CP265" i="1"/>
  <c r="CO265" i="1"/>
  <c r="CN265" i="1"/>
  <c r="CM265" i="1"/>
  <c r="CL265" i="1"/>
  <c r="CK265" i="1"/>
  <c r="CJ265" i="1"/>
  <c r="CI265" i="1"/>
  <c r="CH265" i="1"/>
  <c r="CG265" i="1"/>
  <c r="CF265" i="1"/>
  <c r="CE265" i="1"/>
  <c r="CD265" i="1"/>
  <c r="CC265" i="1"/>
  <c r="CB265" i="1"/>
  <c r="CA265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M265" i="1"/>
  <c r="BL265" i="1"/>
  <c r="BK265" i="1"/>
  <c r="BJ265" i="1"/>
  <c r="BI265" i="1"/>
  <c r="BF265" i="1"/>
  <c r="BE265" i="1"/>
  <c r="BD265" i="1"/>
  <c r="BC265" i="1"/>
  <c r="BB265" i="1"/>
  <c r="BA265" i="1"/>
  <c r="AZ265" i="1"/>
  <c r="AY265" i="1"/>
  <c r="AX265" i="1"/>
  <c r="AW265" i="1"/>
  <c r="AV265" i="1"/>
  <c r="AU265" i="1"/>
  <c r="AT265" i="1"/>
  <c r="AS265" i="1"/>
  <c r="CR260" i="1"/>
  <c r="CQ260" i="1"/>
  <c r="CP260" i="1"/>
  <c r="CO260" i="1"/>
  <c r="CN260" i="1"/>
  <c r="CM260" i="1"/>
  <c r="CL260" i="1"/>
  <c r="CK260" i="1"/>
  <c r="CJ260" i="1"/>
  <c r="CI260" i="1"/>
  <c r="CH260" i="1"/>
  <c r="CG260" i="1"/>
  <c r="CF260" i="1"/>
  <c r="CE260" i="1"/>
  <c r="CD260" i="1"/>
  <c r="CC260" i="1"/>
  <c r="CB260" i="1"/>
  <c r="CA260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M260" i="1"/>
  <c r="BL260" i="1"/>
  <c r="BK260" i="1"/>
  <c r="BJ260" i="1"/>
  <c r="BI260" i="1"/>
  <c r="BF260" i="1"/>
  <c r="BE260" i="1"/>
  <c r="BD260" i="1"/>
  <c r="BC260" i="1"/>
  <c r="BB260" i="1"/>
  <c r="BA260" i="1"/>
  <c r="AZ260" i="1"/>
  <c r="AY260" i="1"/>
  <c r="AX260" i="1"/>
  <c r="AW260" i="1"/>
  <c r="AV260" i="1"/>
  <c r="AU260" i="1"/>
  <c r="AT260" i="1"/>
  <c r="AS260" i="1"/>
  <c r="CR246" i="1"/>
  <c r="CQ246" i="1"/>
  <c r="CP246" i="1"/>
  <c r="CO246" i="1"/>
  <c r="CN246" i="1"/>
  <c r="CM246" i="1"/>
  <c r="CL246" i="1"/>
  <c r="CK246" i="1"/>
  <c r="CJ246" i="1"/>
  <c r="CI246" i="1"/>
  <c r="CH246" i="1"/>
  <c r="CG246" i="1"/>
  <c r="CF246" i="1"/>
  <c r="CE246" i="1"/>
  <c r="CD246" i="1"/>
  <c r="CC246" i="1"/>
  <c r="CB246" i="1"/>
  <c r="CA246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M246" i="1"/>
  <c r="BL246" i="1"/>
  <c r="BK246" i="1"/>
  <c r="BJ246" i="1"/>
  <c r="BI246" i="1"/>
  <c r="BF246" i="1"/>
  <c r="BE246" i="1"/>
  <c r="BD246" i="1"/>
  <c r="BC246" i="1"/>
  <c r="BB246" i="1"/>
  <c r="BA246" i="1"/>
  <c r="AZ246" i="1"/>
  <c r="AY246" i="1"/>
  <c r="AX246" i="1"/>
  <c r="AW246" i="1"/>
  <c r="AV246" i="1"/>
  <c r="AU246" i="1"/>
  <c r="AT246" i="1"/>
  <c r="AQ246" i="1"/>
  <c r="AN246" i="1"/>
  <c r="AL246" i="1"/>
  <c r="AK246" i="1"/>
  <c r="AJ246" i="1"/>
  <c r="AI246" i="1"/>
  <c r="AH246" i="1"/>
  <c r="AG246" i="1"/>
  <c r="AF246" i="1"/>
  <c r="AE246" i="1"/>
  <c r="AD246" i="1"/>
  <c r="AC246" i="1"/>
  <c r="AB246" i="1"/>
  <c r="AA246" i="1"/>
  <c r="Z246" i="1"/>
  <c r="Y246" i="1"/>
  <c r="X246" i="1"/>
  <c r="W246" i="1"/>
  <c r="V246" i="1"/>
  <c r="U246" i="1"/>
  <c r="T246" i="1"/>
  <c r="S246" i="1"/>
  <c r="R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C246" i="1"/>
  <c r="AS245" i="1"/>
  <c r="AS244" i="1"/>
  <c r="AS243" i="1"/>
  <c r="AS242" i="1"/>
  <c r="AS241" i="1"/>
  <c r="AS240" i="1"/>
  <c r="AS246" i="1" s="1"/>
  <c r="AQ239" i="1"/>
  <c r="AN239" i="1"/>
  <c r="C239" i="1"/>
  <c r="CR237" i="1"/>
  <c r="CQ237" i="1"/>
  <c r="CP237" i="1"/>
  <c r="CO237" i="1"/>
  <c r="CN237" i="1"/>
  <c r="CM237" i="1"/>
  <c r="CL237" i="1"/>
  <c r="CK237" i="1"/>
  <c r="CJ237" i="1"/>
  <c r="CI237" i="1"/>
  <c r="CH237" i="1"/>
  <c r="CG237" i="1"/>
  <c r="CF237" i="1"/>
  <c r="CE237" i="1"/>
  <c r="CD237" i="1"/>
  <c r="CC237" i="1"/>
  <c r="CB237" i="1"/>
  <c r="CA237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M237" i="1"/>
  <c r="BL237" i="1"/>
  <c r="BK237" i="1"/>
  <c r="BJ237" i="1"/>
  <c r="BI237" i="1"/>
  <c r="BF237" i="1"/>
  <c r="BE237" i="1"/>
  <c r="BD237" i="1"/>
  <c r="BC237" i="1"/>
  <c r="BB237" i="1"/>
  <c r="BA237" i="1"/>
  <c r="AZ237" i="1"/>
  <c r="AY237" i="1"/>
  <c r="AX237" i="1"/>
  <c r="AW237" i="1"/>
  <c r="AV237" i="1"/>
  <c r="AU237" i="1"/>
  <c r="AT237" i="1"/>
  <c r="AS237" i="1"/>
  <c r="AQ237" i="1"/>
  <c r="AQ234" i="1"/>
  <c r="CR232" i="1"/>
  <c r="CQ232" i="1"/>
  <c r="CP232" i="1"/>
  <c r="CO232" i="1"/>
  <c r="CN232" i="1"/>
  <c r="CM232" i="1"/>
  <c r="CL232" i="1"/>
  <c r="CK232" i="1"/>
  <c r="CJ232" i="1"/>
  <c r="CI232" i="1"/>
  <c r="CH232" i="1"/>
  <c r="CG232" i="1"/>
  <c r="CF232" i="1"/>
  <c r="CE232" i="1"/>
  <c r="CD232" i="1"/>
  <c r="CC232" i="1"/>
  <c r="CB232" i="1"/>
  <c r="CA232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M232" i="1"/>
  <c r="BL232" i="1"/>
  <c r="BK232" i="1"/>
  <c r="BJ232" i="1"/>
  <c r="BI232" i="1"/>
  <c r="BF232" i="1"/>
  <c r="BE232" i="1"/>
  <c r="BD232" i="1"/>
  <c r="BC232" i="1"/>
  <c r="BB232" i="1"/>
  <c r="BA232" i="1"/>
  <c r="AZ232" i="1"/>
  <c r="AY232" i="1"/>
  <c r="AX232" i="1"/>
  <c r="AW232" i="1"/>
  <c r="AV232" i="1"/>
  <c r="AU232" i="1"/>
  <c r="AT232" i="1"/>
  <c r="AQ232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6" i="1"/>
  <c r="AS215" i="1"/>
  <c r="AS214" i="1"/>
  <c r="AS213" i="1"/>
  <c r="AS232" i="1" s="1"/>
  <c r="AQ210" i="1"/>
  <c r="CR208" i="1"/>
  <c r="CQ208" i="1"/>
  <c r="CP208" i="1"/>
  <c r="CO208" i="1"/>
  <c r="CN208" i="1"/>
  <c r="CM208" i="1"/>
  <c r="CL208" i="1"/>
  <c r="CK208" i="1"/>
  <c r="CJ208" i="1"/>
  <c r="CI208" i="1"/>
  <c r="CH208" i="1"/>
  <c r="CG208" i="1"/>
  <c r="CF208" i="1"/>
  <c r="CE208" i="1"/>
  <c r="CD208" i="1"/>
  <c r="CC208" i="1"/>
  <c r="CB208" i="1"/>
  <c r="CA208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M208" i="1"/>
  <c r="BL208" i="1"/>
  <c r="BK208" i="1"/>
  <c r="BJ208" i="1"/>
  <c r="BI208" i="1"/>
  <c r="BF208" i="1"/>
  <c r="BE208" i="1"/>
  <c r="BD208" i="1"/>
  <c r="BC208" i="1"/>
  <c r="BB208" i="1"/>
  <c r="BA208" i="1"/>
  <c r="AZ208" i="1"/>
  <c r="AY208" i="1"/>
  <c r="AX208" i="1"/>
  <c r="AW208" i="1"/>
  <c r="AV208" i="1"/>
  <c r="AU208" i="1"/>
  <c r="AT208" i="1"/>
  <c r="AR208" i="1"/>
  <c r="AQ208" i="1"/>
  <c r="AN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Y208" i="1"/>
  <c r="X208" i="1"/>
  <c r="W208" i="1"/>
  <c r="V208" i="1"/>
  <c r="U208" i="1"/>
  <c r="T208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C208" i="1"/>
  <c r="B208" i="1"/>
  <c r="AS207" i="1"/>
  <c r="AP207" i="1"/>
  <c r="AM207" i="1"/>
  <c r="AS206" i="1"/>
  <c r="AP206" i="1"/>
  <c r="AM206" i="1"/>
  <c r="AS205" i="1"/>
  <c r="AP205" i="1"/>
  <c r="AM205" i="1"/>
  <c r="AS204" i="1"/>
  <c r="AP204" i="1"/>
  <c r="AM204" i="1"/>
  <c r="AS203" i="1"/>
  <c r="AP203" i="1"/>
  <c r="AM203" i="1"/>
  <c r="AS202" i="1"/>
  <c r="AP202" i="1"/>
  <c r="AM202" i="1"/>
  <c r="AS201" i="1"/>
  <c r="AP201" i="1"/>
  <c r="AM201" i="1"/>
  <c r="AS200" i="1"/>
  <c r="AP200" i="1"/>
  <c r="AM200" i="1"/>
  <c r="AS199" i="1"/>
  <c r="AM199" i="1"/>
  <c r="AS198" i="1"/>
  <c r="AP198" i="1"/>
  <c r="AM198" i="1"/>
  <c r="AS197" i="1"/>
  <c r="AP197" i="1"/>
  <c r="AM197" i="1"/>
  <c r="AS196" i="1"/>
  <c r="AP196" i="1"/>
  <c r="AM196" i="1"/>
  <c r="AS195" i="1"/>
  <c r="AM195" i="1"/>
  <c r="AS194" i="1"/>
  <c r="AP194" i="1"/>
  <c r="AM194" i="1"/>
  <c r="AS193" i="1"/>
  <c r="AP193" i="1"/>
  <c r="AM193" i="1"/>
  <c r="AS192" i="1"/>
  <c r="AP192" i="1"/>
  <c r="AM192" i="1"/>
  <c r="AS191" i="1"/>
  <c r="AP191" i="1"/>
  <c r="AM191" i="1"/>
  <c r="AS190" i="1"/>
  <c r="AP190" i="1"/>
  <c r="AS189" i="1"/>
  <c r="AM189" i="1"/>
  <c r="AR188" i="1"/>
  <c r="AQ188" i="1"/>
  <c r="AP188" i="1"/>
  <c r="AN188" i="1"/>
  <c r="AM188" i="1"/>
  <c r="C188" i="1"/>
  <c r="BH185" i="1"/>
  <c r="CR183" i="1"/>
  <c r="CQ183" i="1"/>
  <c r="CP183" i="1"/>
  <c r="CO183" i="1"/>
  <c r="CN183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BI183" i="1"/>
  <c r="BH183" i="1"/>
  <c r="BF183" i="1"/>
  <c r="BF343" i="1"/>
  <c r="BE183" i="1"/>
  <c r="BE343" i="1"/>
  <c r="BD183" i="1"/>
  <c r="BD343" i="1"/>
  <c r="BC183" i="1"/>
  <c r="BC343" i="1"/>
  <c r="BB183" i="1"/>
  <c r="BB343" i="1"/>
  <c r="BA183" i="1"/>
  <c r="BA343" i="1"/>
  <c r="AZ183" i="1"/>
  <c r="AZ343" i="1"/>
  <c r="AY183" i="1"/>
  <c r="AY343" i="1"/>
  <c r="AX183" i="1"/>
  <c r="AX343" i="1"/>
  <c r="AW183" i="1"/>
  <c r="AW343" i="1"/>
  <c r="AV183" i="1"/>
  <c r="AV343" i="1"/>
  <c r="AU183" i="1"/>
  <c r="AU343" i="1"/>
  <c r="AT183" i="1"/>
  <c r="AT343" i="1"/>
  <c r="AR183" i="1"/>
  <c r="AQ183" i="1"/>
  <c r="AQ343" i="1"/>
  <c r="AN183" i="1"/>
  <c r="AL183" i="1"/>
  <c r="AK183" i="1"/>
  <c r="AJ183" i="1"/>
  <c r="AI183" i="1"/>
  <c r="AH183" i="1"/>
  <c r="AG183" i="1"/>
  <c r="AF183" i="1"/>
  <c r="AE183" i="1"/>
  <c r="AD183" i="1"/>
  <c r="AC183" i="1"/>
  <c r="AB183" i="1"/>
  <c r="AA183" i="1"/>
  <c r="Z183" i="1"/>
  <c r="Y183" i="1"/>
  <c r="X183" i="1"/>
  <c r="W183" i="1"/>
  <c r="V183" i="1"/>
  <c r="U183" i="1"/>
  <c r="T183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C183" i="1"/>
  <c r="B183" i="1"/>
  <c r="AS182" i="1"/>
  <c r="AS342" i="1"/>
  <c r="AP182" i="1"/>
  <c r="AM182" i="1"/>
  <c r="AS181" i="1"/>
  <c r="AS341" i="1"/>
  <c r="AP181" i="1"/>
  <c r="AM181" i="1"/>
  <c r="AS180" i="1"/>
  <c r="AS340" i="1"/>
  <c r="AP180" i="1"/>
  <c r="AM180" i="1"/>
  <c r="AS179" i="1"/>
  <c r="AS339" i="1"/>
  <c r="AP179" i="1"/>
  <c r="AM179" i="1"/>
  <c r="AS178" i="1"/>
  <c r="AS338" i="1"/>
  <c r="AP178" i="1"/>
  <c r="AM178" i="1"/>
  <c r="AS177" i="1"/>
  <c r="AS337" i="1"/>
  <c r="AP177" i="1"/>
  <c r="AM177" i="1"/>
  <c r="AS176" i="1"/>
  <c r="AS336" i="1"/>
  <c r="AP176" i="1"/>
  <c r="AM176" i="1"/>
  <c r="AS175" i="1"/>
  <c r="AS335" i="1"/>
  <c r="AP175" i="1"/>
  <c r="AM175" i="1"/>
  <c r="AS174" i="1"/>
  <c r="AM174" i="1"/>
  <c r="AS173" i="1"/>
  <c r="AS334" i="1"/>
  <c r="AP173" i="1"/>
  <c r="AM173" i="1"/>
  <c r="AS172" i="1"/>
  <c r="AS333" i="1"/>
  <c r="AP172" i="1"/>
  <c r="AM172" i="1"/>
  <c r="AS171" i="1"/>
  <c r="AS332" i="1"/>
  <c r="AP171" i="1"/>
  <c r="AM171" i="1"/>
  <c r="AS170" i="1"/>
  <c r="AM170" i="1"/>
  <c r="AS169" i="1"/>
  <c r="AS331" i="1"/>
  <c r="AP169" i="1"/>
  <c r="AM169" i="1"/>
  <c r="AS168" i="1"/>
  <c r="AS330" i="1"/>
  <c r="AP168" i="1"/>
  <c r="AM168" i="1"/>
  <c r="AS167" i="1"/>
  <c r="AS329" i="1"/>
  <c r="AP167" i="1"/>
  <c r="AM167" i="1"/>
  <c r="AS166" i="1"/>
  <c r="AS328" i="1"/>
  <c r="AP166" i="1"/>
  <c r="AM166" i="1"/>
  <c r="AS165" i="1"/>
  <c r="AS327" i="1"/>
  <c r="AP165" i="1"/>
  <c r="AS164" i="1"/>
  <c r="AM164" i="1"/>
  <c r="BH163" i="1"/>
  <c r="AR163" i="1"/>
  <c r="AQ163" i="1"/>
  <c r="AP163" i="1"/>
  <c r="AN163" i="1"/>
  <c r="AM163" i="1"/>
  <c r="C163" i="1"/>
  <c r="CR161" i="1"/>
  <c r="CQ161" i="1"/>
  <c r="CP161" i="1"/>
  <c r="CO161" i="1"/>
  <c r="CN161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M161" i="1"/>
  <c r="BL161" i="1"/>
  <c r="BK161" i="1"/>
  <c r="BJ161" i="1"/>
  <c r="BI161" i="1"/>
  <c r="BF161" i="1"/>
  <c r="BE161" i="1"/>
  <c r="BD161" i="1"/>
  <c r="BC161" i="1"/>
  <c r="BB161" i="1"/>
  <c r="BA161" i="1"/>
  <c r="AZ161" i="1"/>
  <c r="AY161" i="1"/>
  <c r="AX161" i="1"/>
  <c r="AW161" i="1"/>
  <c r="AV161" i="1"/>
  <c r="AU161" i="1"/>
  <c r="AT161" i="1"/>
  <c r="AS161" i="1"/>
  <c r="BH150" i="1"/>
  <c r="BH161" i="1"/>
  <c r="AR150" i="1"/>
  <c r="AR161" i="1" s="1"/>
  <c r="CR147" i="1"/>
  <c r="CQ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M147" i="1"/>
  <c r="BL147" i="1"/>
  <c r="BK147" i="1"/>
  <c r="BJ147" i="1"/>
  <c r="BI147" i="1"/>
  <c r="BF147" i="1"/>
  <c r="BE147" i="1"/>
  <c r="BD147" i="1"/>
  <c r="BC147" i="1"/>
  <c r="BB147" i="1"/>
  <c r="BA147" i="1"/>
  <c r="AZ147" i="1"/>
  <c r="AY147" i="1"/>
  <c r="AX147" i="1"/>
  <c r="AW147" i="1"/>
  <c r="AV147" i="1"/>
  <c r="AU147" i="1"/>
  <c r="AT147" i="1"/>
  <c r="AS147" i="1"/>
  <c r="BH137" i="1"/>
  <c r="BH147" i="1"/>
  <c r="AR137" i="1"/>
  <c r="AR147" i="1" s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F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BH111" i="1"/>
  <c r="BH134" i="1"/>
  <c r="AR111" i="1"/>
  <c r="AR134" i="1" s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AT108" i="1"/>
  <c r="AR108" i="1"/>
  <c r="AQ108" i="1"/>
  <c r="AN108" i="1"/>
  <c r="AL108" i="1"/>
  <c r="AK108" i="1"/>
  <c r="AJ108" i="1"/>
  <c r="AI108" i="1"/>
  <c r="AH108" i="1"/>
  <c r="AG108" i="1"/>
  <c r="AF108" i="1"/>
  <c r="AE108" i="1"/>
  <c r="AD108" i="1"/>
  <c r="Q108" i="1"/>
  <c r="P108" i="1"/>
  <c r="N108" i="1"/>
  <c r="L108" i="1"/>
  <c r="K108" i="1"/>
  <c r="J108" i="1"/>
  <c r="F108" i="1"/>
  <c r="E108" i="1"/>
  <c r="D108" i="1"/>
  <c r="C108" i="1"/>
  <c r="B108" i="1"/>
  <c r="AS107" i="1"/>
  <c r="AP107" i="1"/>
  <c r="AS106" i="1"/>
  <c r="AP106" i="1"/>
  <c r="AM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O106" i="1"/>
  <c r="M106" i="1"/>
  <c r="M108" i="1"/>
  <c r="I106" i="1"/>
  <c r="H106" i="1"/>
  <c r="G106" i="1"/>
  <c r="AS105" i="1"/>
  <c r="AP105" i="1"/>
  <c r="AM105" i="1"/>
  <c r="AS104" i="1"/>
  <c r="AS108" i="1" s="1"/>
  <c r="AP104" i="1"/>
  <c r="AM104" i="1"/>
  <c r="AM108" i="1"/>
  <c r="AC104" i="1"/>
  <c r="AC108" i="1"/>
  <c r="AB104" i="1"/>
  <c r="AB108" i="1" s="1"/>
  <c r="AA104" i="1"/>
  <c r="AA108" i="1" s="1"/>
  <c r="Z104" i="1"/>
  <c r="Z108" i="1"/>
  <c r="Y104" i="1"/>
  <c r="Y108" i="1"/>
  <c r="X104" i="1"/>
  <c r="W104" i="1"/>
  <c r="W108" i="1"/>
  <c r="V104" i="1"/>
  <c r="V108" i="1"/>
  <c r="U104" i="1"/>
  <c r="U108" i="1"/>
  <c r="T104" i="1"/>
  <c r="T108" i="1" s="1"/>
  <c r="S104" i="1"/>
  <c r="S108" i="1"/>
  <c r="R104" i="1"/>
  <c r="R108" i="1"/>
  <c r="O104" i="1"/>
  <c r="O108" i="1" s="1"/>
  <c r="I104" i="1"/>
  <c r="H104" i="1"/>
  <c r="H108" i="1"/>
  <c r="G104" i="1"/>
  <c r="G108" i="1"/>
  <c r="BH103" i="1"/>
  <c r="AR103" i="1"/>
  <c r="AQ103" i="1"/>
  <c r="AP103" i="1"/>
  <c r="AN103" i="1"/>
  <c r="AM103" i="1"/>
  <c r="C103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BH45" i="1"/>
  <c r="AR45" i="1"/>
  <c r="AM43" i="1"/>
  <c r="AN42" i="1"/>
  <c r="AM42" i="1"/>
  <c r="C42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H46" i="1"/>
  <c r="BH59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R40" i="1"/>
  <c r="AR46" i="1"/>
  <c r="AR59" i="1"/>
  <c r="AQ40" i="1"/>
  <c r="AS38" i="1"/>
  <c r="AP38" i="1"/>
  <c r="AS37" i="1"/>
  <c r="AP37" i="1"/>
  <c r="AS36" i="1"/>
  <c r="AS40" i="1"/>
  <c r="AP36" i="1"/>
  <c r="AP40" i="1"/>
  <c r="BH35" i="1"/>
  <c r="AR35" i="1"/>
  <c r="AQ35" i="1"/>
  <c r="AP35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F33" i="1"/>
  <c r="BE33" i="1"/>
  <c r="BD33" i="1"/>
  <c r="BC33" i="1"/>
  <c r="BB33" i="1"/>
  <c r="BA33" i="1"/>
  <c r="AZ33" i="1"/>
  <c r="AY33" i="1"/>
  <c r="AX33" i="1"/>
  <c r="AW33" i="1"/>
  <c r="AV33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R22" i="1"/>
  <c r="AQ22" i="1"/>
  <c r="AN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16" i="2"/>
  <c r="K14" i="2"/>
  <c r="K19" i="2"/>
  <c r="K22" i="1"/>
  <c r="J22" i="1"/>
  <c r="I22" i="1"/>
  <c r="H22" i="1"/>
  <c r="G22" i="1"/>
  <c r="F22" i="1"/>
  <c r="E22" i="1"/>
  <c r="D22" i="1"/>
  <c r="C22" i="1"/>
  <c r="B22" i="1"/>
  <c r="AS21" i="1"/>
  <c r="AP21" i="1"/>
  <c r="AM21" i="1"/>
  <c r="AS20" i="1"/>
  <c r="AP20" i="1"/>
  <c r="AM20" i="1"/>
  <c r="AP19" i="1"/>
  <c r="AS18" i="1"/>
  <c r="AP18" i="1"/>
  <c r="AM18" i="1"/>
  <c r="AS17" i="1"/>
  <c r="AM17" i="1"/>
  <c r="AS16" i="1"/>
  <c r="AM16" i="1"/>
  <c r="AP15" i="1"/>
  <c r="AS14" i="1"/>
  <c r="AP14" i="1"/>
  <c r="AM14" i="1"/>
  <c r="AS13" i="1"/>
  <c r="AP13" i="1"/>
  <c r="AM13" i="1"/>
  <c r="AS12" i="1"/>
  <c r="AS22" i="1"/>
  <c r="AP12" i="1"/>
  <c r="AP22" i="1"/>
  <c r="AM12" i="1"/>
  <c r="AM22" i="1"/>
  <c r="E11" i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P9" i="1"/>
  <c r="BO9" i="1"/>
  <c r="BN9" i="1"/>
  <c r="BM9" i="1"/>
  <c r="BL9" i="1"/>
  <c r="BK9" i="1"/>
  <c r="BJ9" i="1"/>
  <c r="BI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I108" i="1"/>
  <c r="X108" i="1"/>
  <c r="AS208" i="1"/>
  <c r="E472" i="1"/>
  <c r="E405" i="1"/>
  <c r="E434" i="1"/>
  <c r="E419" i="1"/>
  <c r="E466" i="1"/>
  <c r="E362" i="1"/>
  <c r="E454" i="1"/>
  <c r="E460" i="1"/>
  <c r="E367" i="1"/>
  <c r="E356" i="1"/>
  <c r="E359" i="1"/>
  <c r="E345" i="1"/>
  <c r="E351" i="1"/>
  <c r="E188" i="1"/>
  <c r="E348" i="1"/>
  <c r="E163" i="1"/>
  <c r="E239" i="1"/>
  <c r="E103" i="1"/>
  <c r="E42" i="1"/>
  <c r="AP208" i="1"/>
  <c r="AM208" i="1"/>
  <c r="F11" i="1"/>
  <c r="AS183" i="1"/>
  <c r="AS343" i="1"/>
  <c r="AP183" i="1"/>
  <c r="AM183" i="1"/>
  <c r="AP108" i="1"/>
  <c r="AP33" i="2"/>
  <c r="AQ29" i="2"/>
  <c r="AQ10" i="2"/>
  <c r="AR29" i="2" s="1"/>
  <c r="AS403" i="1"/>
  <c r="AS417" i="1"/>
  <c r="AS432" i="1"/>
  <c r="AS452" i="1"/>
  <c r="BX17" i="2"/>
  <c r="BH17" i="2"/>
  <c r="J17" i="2"/>
  <c r="AA17" i="2"/>
  <c r="AR17" i="2"/>
  <c r="BJ17" i="2"/>
  <c r="BZ17" i="2"/>
  <c r="M17" i="2"/>
  <c r="AD17" i="2"/>
  <c r="AU17" i="2"/>
  <c r="BM17" i="2"/>
  <c r="CC17" i="2"/>
  <c r="C17" i="2"/>
  <c r="K17" i="2"/>
  <c r="T17" i="2"/>
  <c r="AS17" i="2"/>
  <c r="S17" i="2"/>
  <c r="AZ17" i="2"/>
  <c r="BR17" i="2"/>
  <c r="CH17" i="2"/>
  <c r="V17" i="2"/>
  <c r="AM17" i="2"/>
  <c r="D175" i="3"/>
  <c r="F11" i="3"/>
  <c r="F133" i="3" s="1"/>
  <c r="CN215" i="3"/>
  <c r="CL215" i="3"/>
  <c r="DR215" i="3"/>
  <c r="EB215" i="3"/>
  <c r="DZ215" i="3"/>
  <c r="DF215" i="3"/>
  <c r="AR10" i="2"/>
  <c r="F175" i="3"/>
  <c r="F150" i="3"/>
  <c r="F43" i="3"/>
  <c r="F125" i="3"/>
  <c r="F107" i="3"/>
  <c r="H11" i="3"/>
  <c r="F434" i="1"/>
  <c r="F419" i="1"/>
  <c r="F466" i="1"/>
  <c r="F454" i="1"/>
  <c r="F460" i="1"/>
  <c r="F367" i="1"/>
  <c r="F348" i="1"/>
  <c r="F351" i="1"/>
  <c r="F472" i="1"/>
  <c r="F359" i="1"/>
  <c r="F345" i="1"/>
  <c r="F405" i="1"/>
  <c r="F362" i="1"/>
  <c r="F356" i="1"/>
  <c r="F188" i="1"/>
  <c r="F163" i="1"/>
  <c r="F239" i="1"/>
  <c r="F103" i="1"/>
  <c r="G11" i="1"/>
  <c r="G472" i="1" s="1"/>
  <c r="F42" i="1"/>
  <c r="G466" i="1"/>
  <c r="G460" i="1"/>
  <c r="G367" i="1"/>
  <c r="G359" i="1"/>
  <c r="G348" i="1"/>
  <c r="G351" i="1"/>
  <c r="G405" i="1"/>
  <c r="G362" i="1"/>
  <c r="G188" i="1"/>
  <c r="G345" i="1"/>
  <c r="G103" i="1"/>
  <c r="H11" i="1"/>
  <c r="G163" i="1"/>
  <c r="G42" i="1"/>
  <c r="J11" i="3"/>
  <c r="AS10" i="2"/>
  <c r="AS33" i="2" s="1"/>
  <c r="J60" i="3"/>
  <c r="J43" i="3"/>
  <c r="J125" i="3"/>
  <c r="J107" i="3"/>
  <c r="L11" i="3"/>
  <c r="J175" i="3"/>
  <c r="J150" i="3"/>
  <c r="J133" i="3"/>
  <c r="AT10" i="2"/>
  <c r="H472" i="1"/>
  <c r="H466" i="1"/>
  <c r="H454" i="1"/>
  <c r="H460" i="1"/>
  <c r="H359" i="1"/>
  <c r="H434" i="1"/>
  <c r="H419" i="1"/>
  <c r="H356" i="1"/>
  <c r="H345" i="1"/>
  <c r="H348" i="1"/>
  <c r="H362" i="1"/>
  <c r="H351" i="1"/>
  <c r="H188" i="1"/>
  <c r="H239" i="1"/>
  <c r="H405" i="1"/>
  <c r="H103" i="1"/>
  <c r="H367" i="1"/>
  <c r="I11" i="1"/>
  <c r="I405" i="1" s="1"/>
  <c r="H163" i="1"/>
  <c r="H42" i="1"/>
  <c r="J11" i="1"/>
  <c r="J419" i="1" s="1"/>
  <c r="N11" i="3"/>
  <c r="N125" i="3" s="1"/>
  <c r="AU29" i="2"/>
  <c r="AT33" i="2"/>
  <c r="AU10" i="2"/>
  <c r="AU33" i="2" s="1"/>
  <c r="N107" i="3"/>
  <c r="N150" i="3"/>
  <c r="N43" i="3"/>
  <c r="P11" i="3"/>
  <c r="P107" i="3" s="1"/>
  <c r="AV10" i="2"/>
  <c r="AW29" i="2" s="1"/>
  <c r="J460" i="1"/>
  <c r="J405" i="1"/>
  <c r="J434" i="1"/>
  <c r="J356" i="1"/>
  <c r="J454" i="1"/>
  <c r="J466" i="1"/>
  <c r="J239" i="1"/>
  <c r="J345" i="1"/>
  <c r="J188" i="1"/>
  <c r="K11" i="1"/>
  <c r="P125" i="3"/>
  <c r="R11" i="3"/>
  <c r="R150" i="3" s="1"/>
  <c r="P43" i="3"/>
  <c r="L11" i="1"/>
  <c r="AW10" i="2"/>
  <c r="AW33" i="2"/>
  <c r="AX10" i="2"/>
  <c r="AY29" i="2" s="1"/>
  <c r="AX29" i="2"/>
  <c r="R175" i="3"/>
  <c r="R107" i="3"/>
  <c r="T11" i="3"/>
  <c r="T43" i="3" s="1"/>
  <c r="L472" i="1"/>
  <c r="L405" i="1"/>
  <c r="L434" i="1"/>
  <c r="L419" i="1"/>
  <c r="L362" i="1"/>
  <c r="L454" i="1"/>
  <c r="L345" i="1"/>
  <c r="L356" i="1"/>
  <c r="L367" i="1"/>
  <c r="L348" i="1"/>
  <c r="L466" i="1"/>
  <c r="L351" i="1"/>
  <c r="L460" i="1"/>
  <c r="L359" i="1"/>
  <c r="L188" i="1"/>
  <c r="L239" i="1"/>
  <c r="L163" i="1"/>
  <c r="M11" i="1"/>
  <c r="M419" i="1" s="1"/>
  <c r="L42" i="1"/>
  <c r="L103" i="1"/>
  <c r="M472" i="1"/>
  <c r="M434" i="1"/>
  <c r="M362" i="1"/>
  <c r="M454" i="1"/>
  <c r="M466" i="1"/>
  <c r="M359" i="1"/>
  <c r="M345" i="1"/>
  <c r="M188" i="1"/>
  <c r="M163" i="1"/>
  <c r="M367" i="1"/>
  <c r="M103" i="1"/>
  <c r="N11" i="1"/>
  <c r="N434" i="1" s="1"/>
  <c r="T175" i="3"/>
  <c r="T150" i="3"/>
  <c r="T133" i="3"/>
  <c r="T60" i="3"/>
  <c r="T125" i="3"/>
  <c r="T107" i="3"/>
  <c r="V11" i="3"/>
  <c r="V133" i="3" s="1"/>
  <c r="AX33" i="2"/>
  <c r="AY10" i="2"/>
  <c r="AZ29" i="2" s="1"/>
  <c r="AZ10" i="2"/>
  <c r="AZ33" i="2" s="1"/>
  <c r="N472" i="1"/>
  <c r="N419" i="1"/>
  <c r="N359" i="1"/>
  <c r="N362" i="1"/>
  <c r="N405" i="1"/>
  <c r="N163" i="1"/>
  <c r="N239" i="1"/>
  <c r="O11" i="1"/>
  <c r="O460" i="1" s="1"/>
  <c r="N42" i="1"/>
  <c r="V175" i="3"/>
  <c r="V150" i="3"/>
  <c r="V60" i="3"/>
  <c r="V43" i="3"/>
  <c r="V125" i="3"/>
  <c r="V107" i="3"/>
  <c r="X11" i="3"/>
  <c r="X60" i="3" s="1"/>
  <c r="X125" i="3"/>
  <c r="Z11" i="3"/>
  <c r="X175" i="3"/>
  <c r="X150" i="3"/>
  <c r="X43" i="3"/>
  <c r="O466" i="1"/>
  <c r="O472" i="1"/>
  <c r="O454" i="1"/>
  <c r="O367" i="1"/>
  <c r="O359" i="1"/>
  <c r="O362" i="1"/>
  <c r="O348" i="1"/>
  <c r="O351" i="1"/>
  <c r="O356" i="1"/>
  <c r="O434" i="1"/>
  <c r="O188" i="1"/>
  <c r="O405" i="1"/>
  <c r="O345" i="1"/>
  <c r="O239" i="1"/>
  <c r="P11" i="1"/>
  <c r="P367" i="1" s="1"/>
  <c r="O42" i="1"/>
  <c r="O103" i="1"/>
  <c r="O163" i="1"/>
  <c r="BC29" i="2"/>
  <c r="BC10" i="2"/>
  <c r="BC33" i="2" s="1"/>
  <c r="P472" i="1"/>
  <c r="P454" i="1"/>
  <c r="P345" i="1"/>
  <c r="P434" i="1"/>
  <c r="P356" i="1"/>
  <c r="P351" i="1"/>
  <c r="R11" i="1"/>
  <c r="R345" i="1" s="1"/>
  <c r="Z60" i="3"/>
  <c r="Z43" i="3"/>
  <c r="Z125" i="3"/>
  <c r="Z107" i="3"/>
  <c r="AB11" i="3"/>
  <c r="AB107" i="3" s="1"/>
  <c r="Z175" i="3"/>
  <c r="Z150" i="3"/>
  <c r="BD29" i="2"/>
  <c r="BD10" i="2"/>
  <c r="AD11" i="3"/>
  <c r="AD150" i="3" s="1"/>
  <c r="BE10" i="2"/>
  <c r="R454" i="1"/>
  <c r="R460" i="1"/>
  <c r="R434" i="1"/>
  <c r="R351" i="1"/>
  <c r="R472" i="1"/>
  <c r="R356" i="1"/>
  <c r="R163" i="1"/>
  <c r="R239" i="1"/>
  <c r="R419" i="1"/>
  <c r="R188" i="1"/>
  <c r="S11" i="1"/>
  <c r="S460" i="1" s="1"/>
  <c r="AD107" i="3"/>
  <c r="AD175" i="3"/>
  <c r="AD60" i="3"/>
  <c r="AD43" i="3"/>
  <c r="AF11" i="3"/>
  <c r="AF107" i="3" s="1"/>
  <c r="S367" i="1"/>
  <c r="S466" i="1"/>
  <c r="S405" i="1"/>
  <c r="S434" i="1"/>
  <c r="S419" i="1"/>
  <c r="S356" i="1"/>
  <c r="S472" i="1"/>
  <c r="S359" i="1"/>
  <c r="S454" i="1"/>
  <c r="S239" i="1"/>
  <c r="S348" i="1"/>
  <c r="S345" i="1"/>
  <c r="S362" i="1"/>
  <c r="S188" i="1"/>
  <c r="S42" i="1"/>
  <c r="S103" i="1"/>
  <c r="T11" i="1"/>
  <c r="T419" i="1" s="1"/>
  <c r="BF29" i="2"/>
  <c r="BF10" i="2"/>
  <c r="BF33" i="2" s="1"/>
  <c r="BE33" i="2"/>
  <c r="AF125" i="3"/>
  <c r="AH11" i="3"/>
  <c r="AH43" i="3" s="1"/>
  <c r="AF175" i="3"/>
  <c r="AF150" i="3"/>
  <c r="AF60" i="3"/>
  <c r="AF43" i="3"/>
  <c r="BG29" i="2"/>
  <c r="BG10" i="2"/>
  <c r="T460" i="1"/>
  <c r="T434" i="1"/>
  <c r="T356" i="1"/>
  <c r="T362" i="1"/>
  <c r="T348" i="1"/>
  <c r="T351" i="1"/>
  <c r="U11" i="1"/>
  <c r="U345" i="1" s="1"/>
  <c r="T163" i="1"/>
  <c r="T188" i="1"/>
  <c r="U472" i="1"/>
  <c r="U466" i="1"/>
  <c r="U419" i="1"/>
  <c r="U362" i="1"/>
  <c r="U454" i="1"/>
  <c r="U356" i="1"/>
  <c r="U348" i="1"/>
  <c r="U351" i="1"/>
  <c r="U367" i="1"/>
  <c r="U188" i="1"/>
  <c r="U103" i="1"/>
  <c r="U163" i="1"/>
  <c r="V11" i="1"/>
  <c r="V454" i="1" s="1"/>
  <c r="AH175" i="3"/>
  <c r="AH150" i="3"/>
  <c r="AH60" i="3"/>
  <c r="AH107" i="3"/>
  <c r="AJ11" i="3"/>
  <c r="AJ107" i="3" s="1"/>
  <c r="BH29" i="2"/>
  <c r="BH10" i="2"/>
  <c r="BI29" i="2" s="1"/>
  <c r="BG33" i="2"/>
  <c r="V405" i="1"/>
  <c r="V434" i="1"/>
  <c r="V419" i="1"/>
  <c r="V472" i="1"/>
  <c r="V362" i="1"/>
  <c r="V460" i="1"/>
  <c r="V359" i="1"/>
  <c r="V367" i="1"/>
  <c r="V345" i="1"/>
  <c r="V348" i="1"/>
  <c r="V188" i="1"/>
  <c r="V163" i="1"/>
  <c r="V239" i="1"/>
  <c r="V466" i="1"/>
  <c r="V356" i="1"/>
  <c r="V103" i="1"/>
  <c r="W11" i="1"/>
  <c r="W367" i="1" s="1"/>
  <c r="V42" i="1"/>
  <c r="AJ43" i="3"/>
  <c r="AJ125" i="3"/>
  <c r="AL11" i="3"/>
  <c r="AL43" i="3" s="1"/>
  <c r="BH33" i="2"/>
  <c r="BI10" i="2"/>
  <c r="AL150" i="3"/>
  <c r="AL125" i="3"/>
  <c r="AN11" i="3"/>
  <c r="AN107" i="3" s="1"/>
  <c r="W472" i="1"/>
  <c r="W460" i="1"/>
  <c r="W351" i="1"/>
  <c r="W359" i="1"/>
  <c r="X11" i="1"/>
  <c r="X460" i="1" s="1"/>
  <c r="BJ29" i="2"/>
  <c r="BI33" i="2"/>
  <c r="BJ10" i="2"/>
  <c r="BJ33" i="2" s="1"/>
  <c r="AN125" i="3"/>
  <c r="AP11" i="3"/>
  <c r="AN175" i="3"/>
  <c r="AN150" i="3"/>
  <c r="AN60" i="3"/>
  <c r="AN43" i="3"/>
  <c r="BK29" i="2"/>
  <c r="BK10" i="2"/>
  <c r="X472" i="1"/>
  <c r="Y11" i="1"/>
  <c r="Y472" i="1" s="1"/>
  <c r="Y239" i="1"/>
  <c r="Z11" i="1"/>
  <c r="Z454" i="1" s="1"/>
  <c r="AP60" i="3"/>
  <c r="AP43" i="3"/>
  <c r="AP125" i="3"/>
  <c r="AP107" i="3"/>
  <c r="AR11" i="3"/>
  <c r="AP175" i="3"/>
  <c r="AP150" i="3"/>
  <c r="BK33" i="2"/>
  <c r="BL29" i="2"/>
  <c r="BL10" i="2"/>
  <c r="BM10" i="2"/>
  <c r="Z472" i="1"/>
  <c r="Z466" i="1"/>
  <c r="Z405" i="1"/>
  <c r="Z434" i="1"/>
  <c r="Z362" i="1"/>
  <c r="Z359" i="1"/>
  <c r="Z348" i="1"/>
  <c r="Z163" i="1"/>
  <c r="Z239" i="1"/>
  <c r="Z103" i="1"/>
  <c r="Z419" i="1"/>
  <c r="AA11" i="1"/>
  <c r="AT11" i="3"/>
  <c r="AT125" i="3" s="1"/>
  <c r="AR175" i="3"/>
  <c r="AA460" i="1"/>
  <c r="AA472" i="1"/>
  <c r="AA367" i="1"/>
  <c r="AA466" i="1"/>
  <c r="AA405" i="1"/>
  <c r="AA434" i="1"/>
  <c r="AA419" i="1"/>
  <c r="AA356" i="1"/>
  <c r="AA359" i="1"/>
  <c r="AA351" i="1"/>
  <c r="AA362" i="1"/>
  <c r="AA345" i="1"/>
  <c r="AA239" i="1"/>
  <c r="AA454" i="1"/>
  <c r="AA188" i="1"/>
  <c r="AA348" i="1"/>
  <c r="AA163" i="1"/>
  <c r="AA42" i="1"/>
  <c r="AA103" i="1"/>
  <c r="AB11" i="1"/>
  <c r="AB345" i="1" s="1"/>
  <c r="BN10" i="2"/>
  <c r="AT175" i="3"/>
  <c r="AT150" i="3"/>
  <c r="AT60" i="3"/>
  <c r="AT43" i="3"/>
  <c r="AV11" i="3"/>
  <c r="AV125" i="3" s="1"/>
  <c r="AX11" i="3"/>
  <c r="AV175" i="3"/>
  <c r="AV150" i="3"/>
  <c r="AV60" i="3"/>
  <c r="AV43" i="3"/>
  <c r="BO10" i="2"/>
  <c r="AB460" i="1"/>
  <c r="AB434" i="1"/>
  <c r="AB419" i="1"/>
  <c r="AB356" i="1"/>
  <c r="AB367" i="1"/>
  <c r="AB348" i="1"/>
  <c r="AB362" i="1"/>
  <c r="AB359" i="1"/>
  <c r="AC11" i="1"/>
  <c r="AC405" i="1" s="1"/>
  <c r="AB188" i="1"/>
  <c r="AB103" i="1"/>
  <c r="AB42" i="1"/>
  <c r="AC472" i="1"/>
  <c r="AC460" i="1"/>
  <c r="AC434" i="1"/>
  <c r="AC419" i="1"/>
  <c r="AC362" i="1"/>
  <c r="AC454" i="1"/>
  <c r="AC345" i="1"/>
  <c r="AC367" i="1"/>
  <c r="AC351" i="1"/>
  <c r="AC188" i="1"/>
  <c r="AC356" i="1"/>
  <c r="AC239" i="1"/>
  <c r="AC163" i="1"/>
  <c r="AC103" i="1"/>
  <c r="AD11" i="1"/>
  <c r="AD434" i="1" s="1"/>
  <c r="AX175" i="3"/>
  <c r="AX150" i="3"/>
  <c r="AX60" i="3"/>
  <c r="AX43" i="3"/>
  <c r="AX107" i="3"/>
  <c r="AZ11" i="3"/>
  <c r="AZ150" i="3" s="1"/>
  <c r="AX125" i="3"/>
  <c r="BP10" i="2"/>
  <c r="BO33" i="2"/>
  <c r="BP29" i="2"/>
  <c r="BP33" i="2"/>
  <c r="BQ29" i="2"/>
  <c r="BQ10" i="2"/>
  <c r="BR29" i="2" s="1"/>
  <c r="AZ175" i="3"/>
  <c r="AZ125" i="3"/>
  <c r="AZ107" i="3"/>
  <c r="BB11" i="3"/>
  <c r="BB60" i="3" s="1"/>
  <c r="AD472" i="1"/>
  <c r="AD405" i="1"/>
  <c r="AD466" i="1"/>
  <c r="AD419" i="1"/>
  <c r="AD362" i="1"/>
  <c r="AD454" i="1"/>
  <c r="AD356" i="1"/>
  <c r="AD345" i="1"/>
  <c r="AD359" i="1"/>
  <c r="AD367" i="1"/>
  <c r="AD188" i="1"/>
  <c r="AD163" i="1"/>
  <c r="AD239" i="1"/>
  <c r="AD348" i="1"/>
  <c r="AD460" i="1"/>
  <c r="AD103" i="1"/>
  <c r="AE11" i="1"/>
  <c r="AE351" i="1" s="1"/>
  <c r="BR10" i="2"/>
  <c r="BB175" i="3"/>
  <c r="BB150" i="3"/>
  <c r="BD11" i="3"/>
  <c r="BD175" i="3" s="1"/>
  <c r="AE466" i="1"/>
  <c r="AE434" i="1"/>
  <c r="AE419" i="1"/>
  <c r="AE454" i="1"/>
  <c r="AE367" i="1"/>
  <c r="AE472" i="1"/>
  <c r="AE460" i="1"/>
  <c r="AE348" i="1"/>
  <c r="AE405" i="1"/>
  <c r="AE356" i="1"/>
  <c r="AE359" i="1"/>
  <c r="AE345" i="1"/>
  <c r="AE163" i="1"/>
  <c r="AE362" i="1"/>
  <c r="AE239" i="1"/>
  <c r="AF11" i="1"/>
  <c r="AF239" i="1" s="1"/>
  <c r="AE103" i="1"/>
  <c r="AE42" i="1"/>
  <c r="AF348" i="1"/>
  <c r="AF188" i="1"/>
  <c r="AF356" i="1"/>
  <c r="AG11" i="1"/>
  <c r="AG454" i="1" s="1"/>
  <c r="BS29" i="2"/>
  <c r="BR33" i="2"/>
  <c r="BS10" i="2"/>
  <c r="BT29" i="2" s="1"/>
  <c r="BF11" i="3"/>
  <c r="BD60" i="3"/>
  <c r="BD43" i="3"/>
  <c r="BT10" i="2"/>
  <c r="BT33" i="2" s="1"/>
  <c r="BF60" i="3"/>
  <c r="BF43" i="3"/>
  <c r="BF125" i="3"/>
  <c r="BF107" i="3"/>
  <c r="BH11" i="3"/>
  <c r="BF175" i="3"/>
  <c r="BF150" i="3"/>
  <c r="AG472" i="1"/>
  <c r="AG359" i="1"/>
  <c r="AG460" i="1"/>
  <c r="AG419" i="1"/>
  <c r="AG405" i="1"/>
  <c r="AG367" i="1"/>
  <c r="AG356" i="1"/>
  <c r="AG466" i="1"/>
  <c r="AG351" i="1"/>
  <c r="AG345" i="1"/>
  <c r="AG348" i="1"/>
  <c r="AG188" i="1"/>
  <c r="AG434" i="1"/>
  <c r="AG239" i="1"/>
  <c r="AG103" i="1"/>
  <c r="AH11" i="1"/>
  <c r="AG42" i="1"/>
  <c r="AG163" i="1"/>
  <c r="BJ11" i="3"/>
  <c r="BJ107" i="3" s="1"/>
  <c r="AH454" i="1"/>
  <c r="AH367" i="1"/>
  <c r="AH472" i="1"/>
  <c r="AH460" i="1"/>
  <c r="AH405" i="1"/>
  <c r="AH434" i="1"/>
  <c r="AH356" i="1"/>
  <c r="AH359" i="1"/>
  <c r="AH345" i="1"/>
  <c r="AH348" i="1"/>
  <c r="AH419" i="1"/>
  <c r="AH163" i="1"/>
  <c r="AH239" i="1"/>
  <c r="AH351" i="1"/>
  <c r="AH362" i="1"/>
  <c r="AH103" i="1"/>
  <c r="AH466" i="1"/>
  <c r="AH188" i="1"/>
  <c r="AI11" i="1"/>
  <c r="AI454" i="1" s="1"/>
  <c r="AH42" i="1"/>
  <c r="BU29" i="2"/>
  <c r="BU10" i="2"/>
  <c r="BU33" i="2" s="1"/>
  <c r="BV10" i="2"/>
  <c r="BW29" i="2" s="1"/>
  <c r="BV29" i="2"/>
  <c r="BJ125" i="3"/>
  <c r="BL11" i="3"/>
  <c r="AI460" i="1"/>
  <c r="AI367" i="1"/>
  <c r="AI472" i="1"/>
  <c r="AI419" i="1"/>
  <c r="AI466" i="1"/>
  <c r="AI362" i="1"/>
  <c r="AI351" i="1"/>
  <c r="AI359" i="1"/>
  <c r="AI348" i="1"/>
  <c r="AI188" i="1"/>
  <c r="AI163" i="1"/>
  <c r="AI42" i="1"/>
  <c r="AI103" i="1"/>
  <c r="AJ11" i="1"/>
  <c r="AJ472" i="1" s="1"/>
  <c r="AJ434" i="1"/>
  <c r="AJ419" i="1"/>
  <c r="AJ356" i="1"/>
  <c r="AJ405" i="1"/>
  <c r="AJ367" i="1"/>
  <c r="AJ351" i="1"/>
  <c r="AJ345" i="1"/>
  <c r="AJ454" i="1"/>
  <c r="AJ239" i="1"/>
  <c r="AJ103" i="1"/>
  <c r="AJ163" i="1"/>
  <c r="AK11" i="1"/>
  <c r="AK472" i="1" s="1"/>
  <c r="AJ42" i="1"/>
  <c r="BW10" i="2"/>
  <c r="BW33" i="2" s="1"/>
  <c r="BL125" i="3"/>
  <c r="BN11" i="3"/>
  <c r="BN150" i="3" s="1"/>
  <c r="BL150" i="3"/>
  <c r="BL60" i="3"/>
  <c r="BL43" i="3"/>
  <c r="BX10" i="2"/>
  <c r="BY29" i="2" s="1"/>
  <c r="BN175" i="3"/>
  <c r="BN43" i="3"/>
  <c r="BP11" i="3"/>
  <c r="AK460" i="1"/>
  <c r="AK405" i="1"/>
  <c r="AK434" i="1"/>
  <c r="AK419" i="1"/>
  <c r="AK466" i="1"/>
  <c r="AK362" i="1"/>
  <c r="AK454" i="1"/>
  <c r="AK345" i="1"/>
  <c r="AK348" i="1"/>
  <c r="AK367" i="1"/>
  <c r="AK356" i="1"/>
  <c r="AK351" i="1"/>
  <c r="AK188" i="1"/>
  <c r="AK239" i="1"/>
  <c r="AK163" i="1"/>
  <c r="AL11" i="1"/>
  <c r="AL419" i="1" s="1"/>
  <c r="AK42" i="1"/>
  <c r="AL472" i="1"/>
  <c r="AL460" i="1"/>
  <c r="AL405" i="1"/>
  <c r="AL434" i="1"/>
  <c r="AL466" i="1"/>
  <c r="AL362" i="1"/>
  <c r="AL454" i="1"/>
  <c r="AL367" i="1"/>
  <c r="AL356" i="1"/>
  <c r="AL351" i="1"/>
  <c r="AL359" i="1"/>
  <c r="AL188" i="1"/>
  <c r="AL348" i="1"/>
  <c r="AL163" i="1"/>
  <c r="AL239" i="1"/>
  <c r="AL103" i="1"/>
  <c r="AS11" i="1"/>
  <c r="AL42" i="1"/>
  <c r="BP107" i="3"/>
  <c r="BR11" i="3"/>
  <c r="BR43" i="3" s="1"/>
  <c r="BX33" i="2"/>
  <c r="BY10" i="2"/>
  <c r="BZ29" i="2"/>
  <c r="BY33" i="2"/>
  <c r="BZ10" i="2"/>
  <c r="AS472" i="1"/>
  <c r="AS466" i="1"/>
  <c r="AS454" i="1"/>
  <c r="AS460" i="1"/>
  <c r="AS292" i="1"/>
  <c r="AS270" i="1"/>
  <c r="AS367" i="1"/>
  <c r="AS356" i="1"/>
  <c r="AS345" i="1"/>
  <c r="AS419" i="1"/>
  <c r="AS348" i="1"/>
  <c r="AS434" i="1"/>
  <c r="AS362" i="1"/>
  <c r="AS210" i="1"/>
  <c r="AS267" i="1"/>
  <c r="AS262" i="1"/>
  <c r="AS239" i="1"/>
  <c r="AS248" i="1"/>
  <c r="AS405" i="1"/>
  <c r="AS307" i="1"/>
  <c r="AS351" i="1"/>
  <c r="AS326" i="1"/>
  <c r="AS110" i="1"/>
  <c r="AS103" i="1"/>
  <c r="AS61" i="1"/>
  <c r="AS136" i="1"/>
  <c r="AS98" i="1"/>
  <c r="AT11" i="1"/>
  <c r="AT267" i="1" s="1"/>
  <c r="AS35" i="1"/>
  <c r="AS188" i="1"/>
  <c r="AS163" i="1"/>
  <c r="AS66" i="1"/>
  <c r="BR150" i="3"/>
  <c r="BR60" i="3"/>
  <c r="BR107" i="3"/>
  <c r="BT11" i="3"/>
  <c r="BT125" i="3"/>
  <c r="BT107" i="3"/>
  <c r="BV11" i="3"/>
  <c r="BT60" i="3"/>
  <c r="BT43" i="3"/>
  <c r="BT150" i="3"/>
  <c r="BT175" i="3"/>
  <c r="AT367" i="1"/>
  <c r="AT460" i="1"/>
  <c r="AT405" i="1"/>
  <c r="AT434" i="1"/>
  <c r="AT472" i="1"/>
  <c r="AT351" i="1"/>
  <c r="AT362" i="1"/>
  <c r="AT359" i="1"/>
  <c r="AT326" i="1"/>
  <c r="AT466" i="1"/>
  <c r="AT292" i="1"/>
  <c r="AT270" i="1"/>
  <c r="AT348" i="1"/>
  <c r="AT239" i="1"/>
  <c r="AT356" i="1"/>
  <c r="AT345" i="1"/>
  <c r="AT234" i="1"/>
  <c r="AT248" i="1"/>
  <c r="AT98" i="1"/>
  <c r="AT188" i="1"/>
  <c r="AT136" i="1"/>
  <c r="AT110" i="1"/>
  <c r="AT277" i="1"/>
  <c r="AT82" i="1"/>
  <c r="AT103" i="1"/>
  <c r="AU11" i="1"/>
  <c r="AT35" i="1"/>
  <c r="AT66" i="1"/>
  <c r="CA29" i="2"/>
  <c r="BZ33" i="2"/>
  <c r="CA10" i="2"/>
  <c r="CA33" i="2" s="1"/>
  <c r="CB29" i="2"/>
  <c r="CB10" i="2"/>
  <c r="BV125" i="3"/>
  <c r="BX11" i="3"/>
  <c r="BX107" i="3" s="1"/>
  <c r="AU460" i="1"/>
  <c r="AU367" i="1"/>
  <c r="AU419" i="1"/>
  <c r="AU356" i="1"/>
  <c r="AU351" i="1"/>
  <c r="AU267" i="1"/>
  <c r="AU345" i="1"/>
  <c r="AU307" i="1"/>
  <c r="AU348" i="1"/>
  <c r="AU466" i="1"/>
  <c r="AU454" i="1"/>
  <c r="AU239" i="1"/>
  <c r="AU270" i="1"/>
  <c r="AU234" i="1"/>
  <c r="AU149" i="1"/>
  <c r="AU136" i="1"/>
  <c r="AU110" i="1"/>
  <c r="AU163" i="1"/>
  <c r="AU326" i="1"/>
  <c r="AU277" i="1"/>
  <c r="AU82" i="1"/>
  <c r="AV11" i="1"/>
  <c r="AV434" i="1" s="1"/>
  <c r="AU98" i="1"/>
  <c r="AU35" i="1"/>
  <c r="AU66" i="1"/>
  <c r="BZ11" i="3"/>
  <c r="BX175" i="3"/>
  <c r="BX60" i="3"/>
  <c r="BX43" i="3"/>
  <c r="AV466" i="1"/>
  <c r="AV460" i="1"/>
  <c r="AV356" i="1"/>
  <c r="AV472" i="1"/>
  <c r="AV345" i="1"/>
  <c r="AV307" i="1"/>
  <c r="AV277" i="1"/>
  <c r="AV348" i="1"/>
  <c r="AV351" i="1"/>
  <c r="AV267" i="1"/>
  <c r="AV367" i="1"/>
  <c r="AV270" i="1"/>
  <c r="AV262" i="1"/>
  <c r="AV234" i="1"/>
  <c r="AV188" i="1"/>
  <c r="AV163" i="1"/>
  <c r="AV359" i="1"/>
  <c r="AV326" i="1"/>
  <c r="AV210" i="1"/>
  <c r="AV362" i="1"/>
  <c r="AV82" i="1"/>
  <c r="AV45" i="1"/>
  <c r="AW11" i="1"/>
  <c r="AW472" i="1" s="1"/>
  <c r="AV98" i="1"/>
  <c r="AV136" i="1"/>
  <c r="AV35" i="1"/>
  <c r="AV24" i="1"/>
  <c r="AV110" i="1"/>
  <c r="AV61" i="1"/>
  <c r="CC29" i="2"/>
  <c r="CB33" i="2"/>
  <c r="CC10" i="2"/>
  <c r="CC33" i="2" s="1"/>
  <c r="AW460" i="1"/>
  <c r="AW419" i="1"/>
  <c r="AW362" i="1"/>
  <c r="AW466" i="1"/>
  <c r="AW359" i="1"/>
  <c r="AW326" i="1"/>
  <c r="AW292" i="1"/>
  <c r="AW270" i="1"/>
  <c r="AW248" i="1"/>
  <c r="AW188" i="1"/>
  <c r="AW239" i="1"/>
  <c r="AW348" i="1"/>
  <c r="AW98" i="1"/>
  <c r="AW35" i="1"/>
  <c r="AW66" i="1"/>
  <c r="AW163" i="1"/>
  <c r="AW61" i="1"/>
  <c r="AW82" i="1"/>
  <c r="AW45" i="1"/>
  <c r="AX11" i="1"/>
  <c r="AX359" i="1" s="1"/>
  <c r="BZ125" i="3"/>
  <c r="BZ107" i="3"/>
  <c r="BZ175" i="3"/>
  <c r="BZ150" i="3"/>
  <c r="BZ60" i="3"/>
  <c r="BZ43" i="3"/>
  <c r="CB11" i="3"/>
  <c r="CB150" i="3" s="1"/>
  <c r="CD29" i="2"/>
  <c r="CD10" i="2"/>
  <c r="CE29" i="2" s="1"/>
  <c r="CD33" i="2"/>
  <c r="CE10" i="2"/>
  <c r="CF29" i="2" s="1"/>
  <c r="CB107" i="3"/>
  <c r="CD11" i="3"/>
  <c r="CB43" i="3"/>
  <c r="AX454" i="1"/>
  <c r="AX356" i="1"/>
  <c r="AX277" i="1"/>
  <c r="AX292" i="1"/>
  <c r="AX307" i="1"/>
  <c r="AX248" i="1"/>
  <c r="AY11" i="1"/>
  <c r="AX24" i="1"/>
  <c r="CD175" i="3"/>
  <c r="CD43" i="3"/>
  <c r="CF11" i="3"/>
  <c r="AY454" i="1"/>
  <c r="AY351" i="1"/>
  <c r="AY362" i="1"/>
  <c r="AY359" i="1"/>
  <c r="AY239" i="1"/>
  <c r="AY277" i="1"/>
  <c r="AY270" i="1"/>
  <c r="AY188" i="1"/>
  <c r="AZ11" i="1"/>
  <c r="AY82" i="1"/>
  <c r="AY98" i="1"/>
  <c r="AY35" i="1"/>
  <c r="CF10" i="2"/>
  <c r="CE33" i="2"/>
  <c r="CF33" i="2"/>
  <c r="CG29" i="2"/>
  <c r="CG10" i="2"/>
  <c r="CF175" i="3"/>
  <c r="CF150" i="3"/>
  <c r="CF60" i="3"/>
  <c r="CF43" i="3"/>
  <c r="CF125" i="3"/>
  <c r="CF107" i="3"/>
  <c r="CH11" i="3"/>
  <c r="AZ466" i="1"/>
  <c r="AZ472" i="1"/>
  <c r="AZ454" i="1"/>
  <c r="AZ362" i="1"/>
  <c r="AZ307" i="1"/>
  <c r="AZ460" i="1"/>
  <c r="AZ348" i="1"/>
  <c r="AZ262" i="1"/>
  <c r="AZ419" i="1"/>
  <c r="AZ234" i="1"/>
  <c r="AZ351" i="1"/>
  <c r="AZ248" i="1"/>
  <c r="AZ188" i="1"/>
  <c r="AZ267" i="1"/>
  <c r="AZ45" i="1"/>
  <c r="BA11" i="1"/>
  <c r="AZ82" i="1"/>
  <c r="AZ103" i="1"/>
  <c r="AZ136" i="1"/>
  <c r="BA359" i="1"/>
  <c r="BA419" i="1"/>
  <c r="BA405" i="1"/>
  <c r="BA345" i="1"/>
  <c r="BA307" i="1"/>
  <c r="BA210" i="1"/>
  <c r="BA239" i="1"/>
  <c r="BA326" i="1"/>
  <c r="BA149" i="1"/>
  <c r="BA24" i="1"/>
  <c r="BA163" i="1"/>
  <c r="BA45" i="1"/>
  <c r="BB11" i="1"/>
  <c r="BB434" i="1" s="1"/>
  <c r="BA98" i="1"/>
  <c r="BA66" i="1"/>
  <c r="CH29" i="2"/>
  <c r="CG33" i="2"/>
  <c r="CH10" i="2"/>
  <c r="CI29" i="2" s="1"/>
  <c r="CH125" i="3"/>
  <c r="CH107" i="3"/>
  <c r="BB454" i="1"/>
  <c r="BB472" i="1"/>
  <c r="BB466" i="1"/>
  <c r="BB367" i="1"/>
  <c r="BB419" i="1"/>
  <c r="BB267" i="1"/>
  <c r="BB351" i="1"/>
  <c r="BB356" i="1"/>
  <c r="BB326" i="1"/>
  <c r="BB292" i="1"/>
  <c r="BB270" i="1"/>
  <c r="BB307" i="1"/>
  <c r="BB210" i="1"/>
  <c r="BB239" i="1"/>
  <c r="BB262" i="1"/>
  <c r="BB248" i="1"/>
  <c r="BB98" i="1"/>
  <c r="BB188" i="1"/>
  <c r="BB136" i="1"/>
  <c r="BB82" i="1"/>
  <c r="BB24" i="1"/>
  <c r="BB163" i="1"/>
  <c r="BB61" i="1"/>
  <c r="BB45" i="1"/>
  <c r="BC11" i="1"/>
  <c r="BC419" i="1" s="1"/>
  <c r="CH33" i="2"/>
  <c r="CI10" i="2"/>
  <c r="CI33" i="2" s="1"/>
  <c r="BC460" i="1"/>
  <c r="BC472" i="1"/>
  <c r="BC405" i="1"/>
  <c r="BC434" i="1"/>
  <c r="BC267" i="1"/>
  <c r="BC345" i="1"/>
  <c r="BC262" i="1"/>
  <c r="BC239" i="1"/>
  <c r="BC234" i="1"/>
  <c r="BC326" i="1"/>
  <c r="BC136" i="1"/>
  <c r="BC110" i="1"/>
  <c r="BC359" i="1"/>
  <c r="BC351" i="1"/>
  <c r="BC163" i="1"/>
  <c r="BC270" i="1"/>
  <c r="BC103" i="1"/>
  <c r="BC61" i="1"/>
  <c r="BC45" i="1"/>
  <c r="BD11" i="1"/>
  <c r="BD262" i="1" s="1"/>
  <c r="BC98" i="1"/>
  <c r="BC66" i="1"/>
  <c r="CJ10" i="2"/>
  <c r="CK10" i="2"/>
  <c r="BD466" i="1"/>
  <c r="BD472" i="1"/>
  <c r="BD348" i="1"/>
  <c r="BE11" i="1"/>
  <c r="BE419" i="1" s="1"/>
  <c r="BD82" i="1"/>
  <c r="BD35" i="1"/>
  <c r="CK33" i="2"/>
  <c r="CL10" i="2"/>
  <c r="CL33" i="2"/>
  <c r="CL29" i="2"/>
  <c r="BE472" i="1"/>
  <c r="BE405" i="1"/>
  <c r="BE434" i="1"/>
  <c r="BE460" i="1"/>
  <c r="BE362" i="1"/>
  <c r="BE454" i="1"/>
  <c r="BE351" i="1"/>
  <c r="BE277" i="1"/>
  <c r="BE326" i="1"/>
  <c r="BE359" i="1"/>
  <c r="BE292" i="1"/>
  <c r="BE270" i="1"/>
  <c r="BE466" i="1"/>
  <c r="BE345" i="1"/>
  <c r="BE307" i="1"/>
  <c r="BE262" i="1"/>
  <c r="BE248" i="1"/>
  <c r="BE348" i="1"/>
  <c r="BE267" i="1"/>
  <c r="BE239" i="1"/>
  <c r="BE367" i="1"/>
  <c r="BE234" i="1"/>
  <c r="BE163" i="1"/>
  <c r="BE110" i="1"/>
  <c r="BE35" i="1"/>
  <c r="BE103" i="1"/>
  <c r="BE98" i="1"/>
  <c r="BE66" i="1"/>
  <c r="BE136" i="1"/>
  <c r="BE24" i="1"/>
  <c r="BE61" i="1"/>
  <c r="BE149" i="1"/>
  <c r="BE45" i="1"/>
  <c r="BF11" i="1"/>
  <c r="BF472" i="1"/>
  <c r="BF405" i="1"/>
  <c r="BF434" i="1"/>
  <c r="BF362" i="1"/>
  <c r="BF454" i="1"/>
  <c r="BF351" i="1"/>
  <c r="BF326" i="1"/>
  <c r="BF348" i="1"/>
  <c r="BF466" i="1"/>
  <c r="BF277" i="1"/>
  <c r="BF356" i="1"/>
  <c r="BF262" i="1"/>
  <c r="BF248" i="1"/>
  <c r="BF188" i="1"/>
  <c r="BF359" i="1"/>
  <c r="BF267" i="1"/>
  <c r="BF210" i="1"/>
  <c r="BF103" i="1"/>
  <c r="BF292" i="1"/>
  <c r="BF239" i="1"/>
  <c r="BF234" i="1"/>
  <c r="BF110" i="1"/>
  <c r="BF35" i="1"/>
  <c r="BF66" i="1"/>
  <c r="BF136" i="1"/>
  <c r="BF24" i="1"/>
  <c r="BI11" i="1"/>
  <c r="BF45" i="1"/>
  <c r="BF163" i="1"/>
  <c r="BI362" i="1"/>
  <c r="BI234" i="1"/>
  <c r="BI262" i="1"/>
  <c r="BI188" i="1"/>
  <c r="BI163" i="1"/>
  <c r="BI98" i="1"/>
  <c r="BI24" i="1"/>
  <c r="BI61" i="1"/>
  <c r="BI45" i="1"/>
  <c r="BJ11" i="1"/>
  <c r="BJ270" i="1"/>
  <c r="BJ262" i="1"/>
  <c r="BJ210" i="1"/>
  <c r="BJ267" i="1"/>
  <c r="BJ239" i="1"/>
  <c r="BJ234" i="1"/>
  <c r="BJ362" i="1"/>
  <c r="BJ188" i="1"/>
  <c r="BJ248" i="1"/>
  <c r="BJ185" i="1"/>
  <c r="BJ98" i="1"/>
  <c r="BJ136" i="1"/>
  <c r="BJ24" i="1"/>
  <c r="BJ61" i="1"/>
  <c r="BJ45" i="1"/>
  <c r="BK11" i="1"/>
  <c r="BJ163" i="1"/>
  <c r="BJ149" i="1"/>
  <c r="BJ35" i="1"/>
  <c r="BJ110" i="1"/>
  <c r="BJ103" i="1"/>
  <c r="BJ82" i="1"/>
  <c r="BJ66" i="1"/>
  <c r="BK270" i="1"/>
  <c r="BK362" i="1"/>
  <c r="BK210" i="1"/>
  <c r="BK267" i="1"/>
  <c r="BK239" i="1"/>
  <c r="BK234" i="1"/>
  <c r="BK262" i="1"/>
  <c r="BK136" i="1"/>
  <c r="BK24" i="1"/>
  <c r="BK61" i="1"/>
  <c r="BK45" i="1"/>
  <c r="BK185" i="1"/>
  <c r="BL11" i="1"/>
  <c r="BK188" i="1"/>
  <c r="BK149" i="1"/>
  <c r="BK35" i="1"/>
  <c r="BK110" i="1"/>
  <c r="BK103" i="1"/>
  <c r="BK82" i="1"/>
  <c r="BK66" i="1"/>
  <c r="BK98" i="1"/>
  <c r="BL267" i="1"/>
  <c r="BL270" i="1"/>
  <c r="BL149" i="1"/>
  <c r="BL136" i="1"/>
  <c r="BL110" i="1"/>
  <c r="BL61" i="1"/>
  <c r="BL45" i="1"/>
  <c r="BL185" i="1"/>
  <c r="BM11" i="1"/>
  <c r="BM188" i="1" s="1"/>
  <c r="BM267" i="1"/>
  <c r="BM262" i="1"/>
  <c r="BM362" i="1"/>
  <c r="BM239" i="1"/>
  <c r="BM270" i="1"/>
  <c r="BM234" i="1"/>
  <c r="BM149" i="1"/>
  <c r="BM136" i="1"/>
  <c r="BM110" i="1"/>
  <c r="BM248" i="1"/>
  <c r="BM185" i="1"/>
  <c r="BM210" i="1"/>
  <c r="BN11" i="1"/>
  <c r="BN185" i="1" s="1"/>
  <c r="BM35" i="1"/>
  <c r="BM66" i="1"/>
  <c r="BM103" i="1"/>
  <c r="BM82" i="1"/>
  <c r="BM98" i="1"/>
  <c r="BN267" i="1"/>
  <c r="BN248" i="1"/>
  <c r="BN270" i="1"/>
  <c r="BN234" i="1"/>
  <c r="BN188" i="1"/>
  <c r="BN239" i="1"/>
  <c r="BN136" i="1"/>
  <c r="BO11" i="1"/>
  <c r="BO103" i="1" s="1"/>
  <c r="BN35" i="1"/>
  <c r="BN163" i="1"/>
  <c r="BN82" i="1"/>
  <c r="BN110" i="1"/>
  <c r="BN98" i="1"/>
  <c r="BN24" i="1"/>
  <c r="BN61" i="1"/>
  <c r="BO185" i="1"/>
  <c r="BO262" i="1"/>
  <c r="BO248" i="1"/>
  <c r="BO149" i="1"/>
  <c r="BO66" i="1"/>
  <c r="BO82" i="1"/>
  <c r="BO45" i="1"/>
  <c r="BO136" i="1"/>
  <c r="BP11" i="1"/>
  <c r="BP262" i="1" s="1"/>
  <c r="BP98" i="1"/>
  <c r="BP149" i="1"/>
  <c r="BQ11" i="1"/>
  <c r="BP136" i="1"/>
  <c r="BQ267" i="1"/>
  <c r="BQ248" i="1"/>
  <c r="BQ185" i="1"/>
  <c r="BQ262" i="1"/>
  <c r="BQ210" i="1"/>
  <c r="BQ362" i="1"/>
  <c r="BQ239" i="1"/>
  <c r="BQ234" i="1"/>
  <c r="BQ270" i="1"/>
  <c r="BQ188" i="1"/>
  <c r="BQ163" i="1"/>
  <c r="BQ149" i="1"/>
  <c r="BQ136" i="1"/>
  <c r="BQ110" i="1"/>
  <c r="BQ66" i="1"/>
  <c r="BQ82" i="1"/>
  <c r="BQ103" i="1"/>
  <c r="BQ98" i="1"/>
  <c r="BQ24" i="1"/>
  <c r="BQ61" i="1"/>
  <c r="BQ45" i="1"/>
  <c r="BR11" i="1"/>
  <c r="BR262" i="1" s="1"/>
  <c r="BQ35" i="1"/>
  <c r="BR270" i="1"/>
  <c r="BR362" i="1"/>
  <c r="BR234" i="1"/>
  <c r="BR188" i="1"/>
  <c r="BR267" i="1"/>
  <c r="BR185" i="1"/>
  <c r="BR103" i="1"/>
  <c r="BR98" i="1"/>
  <c r="BR24" i="1"/>
  <c r="BR61" i="1"/>
  <c r="BS11" i="1"/>
  <c r="BS239" i="1" s="1"/>
  <c r="BR66" i="1"/>
  <c r="BS270" i="1"/>
  <c r="BS362" i="1"/>
  <c r="BS262" i="1"/>
  <c r="BS248" i="1"/>
  <c r="BS210" i="1"/>
  <c r="BS234" i="1"/>
  <c r="BS267" i="1"/>
  <c r="BS163" i="1"/>
  <c r="BS82" i="1"/>
  <c r="BS185" i="1"/>
  <c r="BS110" i="1"/>
  <c r="BS103" i="1"/>
  <c r="BS98" i="1"/>
  <c r="BS24" i="1"/>
  <c r="BS61" i="1"/>
  <c r="BS45" i="1"/>
  <c r="BS188" i="1"/>
  <c r="BT11" i="1"/>
  <c r="BT136" i="1" s="1"/>
  <c r="BS136" i="1"/>
  <c r="BS35" i="1"/>
  <c r="BS66" i="1"/>
  <c r="BS149" i="1"/>
  <c r="BT267" i="1"/>
  <c r="BT270" i="1"/>
  <c r="BT210" i="1"/>
  <c r="BT239" i="1"/>
  <c r="BT163" i="1"/>
  <c r="BT149" i="1"/>
  <c r="BT185" i="1"/>
  <c r="BT24" i="1"/>
  <c r="BT61" i="1"/>
  <c r="BT45" i="1"/>
  <c r="BU11" i="1"/>
  <c r="BU163" i="1" s="1"/>
  <c r="BU267" i="1"/>
  <c r="BU362" i="1"/>
  <c r="BU262" i="1"/>
  <c r="BU239" i="1"/>
  <c r="BU234" i="1"/>
  <c r="BU188" i="1"/>
  <c r="BU136" i="1"/>
  <c r="BU110" i="1"/>
  <c r="BU185" i="1"/>
  <c r="BU270" i="1"/>
  <c r="BU248" i="1"/>
  <c r="BU210" i="1"/>
  <c r="BU61" i="1"/>
  <c r="BU45" i="1"/>
  <c r="BV11" i="1"/>
  <c r="BV136" i="1" s="1"/>
  <c r="BU35" i="1"/>
  <c r="BU66" i="1"/>
  <c r="BU82" i="1"/>
  <c r="BV188" i="1"/>
  <c r="BV185" i="1"/>
  <c r="BV110" i="1"/>
  <c r="BW11" i="1"/>
  <c r="BW267" i="1" s="1"/>
  <c r="BV35" i="1"/>
  <c r="BV98" i="1"/>
  <c r="BV61" i="1"/>
  <c r="BW103" i="1"/>
  <c r="BW210" i="1"/>
  <c r="BW149" i="1"/>
  <c r="BW45" i="1"/>
  <c r="BX11" i="1"/>
  <c r="BX185" i="1" s="1"/>
  <c r="BX270" i="1"/>
  <c r="BX103" i="1"/>
  <c r="BX82" i="1"/>
  <c r="BX239" i="1"/>
  <c r="BX234" i="1"/>
  <c r="BX98" i="1"/>
  <c r="BX136" i="1"/>
  <c r="BY11" i="1"/>
  <c r="BX35" i="1"/>
  <c r="BY267" i="1"/>
  <c r="BY210" i="1"/>
  <c r="BY239" i="1"/>
  <c r="BY66" i="1"/>
  <c r="BY24" i="1"/>
  <c r="BY82" i="1"/>
  <c r="BZ11" i="1"/>
  <c r="BZ262" i="1" s="1"/>
  <c r="BY103" i="1"/>
  <c r="BY35" i="1"/>
  <c r="BZ270" i="1"/>
  <c r="BZ362" i="1"/>
  <c r="BZ248" i="1"/>
  <c r="BZ239" i="1"/>
  <c r="BZ234" i="1"/>
  <c r="BZ188" i="1"/>
  <c r="BZ185" i="1"/>
  <c r="BZ61" i="1"/>
  <c r="BZ45" i="1"/>
  <c r="BZ149" i="1"/>
  <c r="BZ98" i="1"/>
  <c r="CA11" i="1"/>
  <c r="CA82" i="1" s="1"/>
  <c r="BZ35" i="1"/>
  <c r="BZ66" i="1"/>
  <c r="CA188" i="1"/>
  <c r="CB11" i="1"/>
  <c r="CB163" i="1" s="1"/>
  <c r="CB270" i="1"/>
  <c r="CB210" i="1"/>
  <c r="CB98" i="1"/>
  <c r="CB188" i="1"/>
  <c r="CB45" i="1"/>
  <c r="CC11" i="1"/>
  <c r="CC110" i="1"/>
  <c r="CC185" i="1"/>
  <c r="CD11" i="1"/>
  <c r="CD98" i="1" s="1"/>
  <c r="CD234" i="1"/>
  <c r="CD362" i="1"/>
  <c r="CD82" i="1"/>
  <c r="CE11" i="1"/>
  <c r="CE103" i="1" s="1"/>
  <c r="CD24" i="1"/>
  <c r="CD61" i="1"/>
  <c r="CE185" i="1"/>
  <c r="CE163" i="1"/>
  <c r="CE110" i="1"/>
  <c r="CE45" i="1"/>
  <c r="CF11" i="1"/>
  <c r="CF149" i="1" s="1"/>
  <c r="CF185" i="1"/>
  <c r="CF103" i="1"/>
  <c r="CF82" i="1"/>
  <c r="CF234" i="1"/>
  <c r="CF270" i="1"/>
  <c r="CF98" i="1"/>
  <c r="CF110" i="1"/>
  <c r="CG11" i="1"/>
  <c r="CG185" i="1" s="1"/>
  <c r="CF61" i="1"/>
  <c r="CF45" i="1"/>
  <c r="CF35" i="1"/>
  <c r="CG362" i="1"/>
  <c r="CG267" i="1"/>
  <c r="CG248" i="1"/>
  <c r="CG210" i="1"/>
  <c r="CG239" i="1"/>
  <c r="CG262" i="1"/>
  <c r="CG234" i="1"/>
  <c r="CG270" i="1"/>
  <c r="CG188" i="1"/>
  <c r="CG163" i="1"/>
  <c r="CG136" i="1"/>
  <c r="CG110" i="1"/>
  <c r="CG66" i="1"/>
  <c r="CG103" i="1"/>
  <c r="CG24" i="1"/>
  <c r="CG61" i="1"/>
  <c r="CG45" i="1"/>
  <c r="CH11" i="1"/>
  <c r="CH210" i="1" s="1"/>
  <c r="CG82" i="1"/>
  <c r="CG35" i="1"/>
  <c r="CG98" i="1"/>
  <c r="CH362" i="1"/>
  <c r="CH270" i="1"/>
  <c r="CH262" i="1"/>
  <c r="CH239" i="1"/>
  <c r="CH234" i="1"/>
  <c r="CH248" i="1"/>
  <c r="CH188" i="1"/>
  <c r="CH267" i="1"/>
  <c r="CH185" i="1"/>
  <c r="CH149" i="1"/>
  <c r="CH103" i="1"/>
  <c r="CH163" i="1"/>
  <c r="CH24" i="1"/>
  <c r="CH136" i="1"/>
  <c r="CH61" i="1"/>
  <c r="CH45" i="1"/>
  <c r="CI11" i="1"/>
  <c r="CI234" i="1" s="1"/>
  <c r="CH35" i="1"/>
  <c r="CH98" i="1"/>
  <c r="CH66" i="1"/>
  <c r="CI270" i="1"/>
  <c r="CI362" i="1"/>
  <c r="CI210" i="1"/>
  <c r="CI239" i="1"/>
  <c r="CI248" i="1"/>
  <c r="CI267" i="1"/>
  <c r="CI163" i="1"/>
  <c r="CI188" i="1"/>
  <c r="CI24" i="1"/>
  <c r="CI136" i="1"/>
  <c r="CJ11" i="1"/>
  <c r="CJ239" i="1" s="1"/>
  <c r="CI82" i="1"/>
  <c r="CI35" i="1"/>
  <c r="CI185" i="1"/>
  <c r="CI98" i="1"/>
  <c r="CI66" i="1"/>
  <c r="CI103" i="1"/>
  <c r="CJ267" i="1"/>
  <c r="CJ362" i="1"/>
  <c r="CJ270" i="1"/>
  <c r="CJ210" i="1"/>
  <c r="CJ248" i="1"/>
  <c r="CJ98" i="1"/>
  <c r="CJ188" i="1"/>
  <c r="CJ163" i="1"/>
  <c r="CJ149" i="1"/>
  <c r="CJ82" i="1"/>
  <c r="CJ24" i="1"/>
  <c r="CJ61" i="1"/>
  <c r="CJ45" i="1"/>
  <c r="CK11" i="1"/>
  <c r="CK185" i="1"/>
  <c r="CK270" i="1"/>
  <c r="CL11" i="1"/>
  <c r="CL185" i="1" s="1"/>
  <c r="CL248" i="1"/>
  <c r="CL234" i="1"/>
  <c r="CL262" i="1"/>
  <c r="CL188" i="1"/>
  <c r="CL239" i="1"/>
  <c r="CM11" i="1"/>
  <c r="CM262" i="1" s="1"/>
  <c r="CL136" i="1"/>
  <c r="CL35" i="1"/>
  <c r="CL82" i="1"/>
  <c r="CL149" i="1"/>
  <c r="CL110" i="1"/>
  <c r="CL24" i="1"/>
  <c r="CL163" i="1"/>
  <c r="CL61" i="1"/>
  <c r="CM188" i="1"/>
  <c r="CM185" i="1"/>
  <c r="CM103" i="1"/>
  <c r="CM136" i="1"/>
  <c r="CM35" i="1"/>
  <c r="CM82" i="1"/>
  <c r="CM24" i="1"/>
  <c r="CM163" i="1"/>
  <c r="CM61" i="1"/>
  <c r="CM45" i="1"/>
  <c r="CN11" i="1"/>
  <c r="CN188" i="1" s="1"/>
  <c r="CN270" i="1"/>
  <c r="CN210" i="1"/>
  <c r="CN234" i="1"/>
  <c r="CO11" i="1"/>
  <c r="CN136" i="1"/>
  <c r="CN35" i="1"/>
  <c r="CO270" i="1"/>
  <c r="CO136" i="1"/>
  <c r="CO110" i="1"/>
  <c r="CO82" i="1"/>
  <c r="CO66" i="1"/>
  <c r="CP11" i="1"/>
  <c r="CP270" i="1"/>
  <c r="CP262" i="1"/>
  <c r="CP234" i="1"/>
  <c r="CP188" i="1"/>
  <c r="CP362" i="1"/>
  <c r="CP248" i="1"/>
  <c r="CP185" i="1"/>
  <c r="CP103" i="1"/>
  <c r="CP61" i="1"/>
  <c r="CP45" i="1"/>
  <c r="CP149" i="1"/>
  <c r="CQ11" i="1"/>
  <c r="CQ24" i="1" s="1"/>
  <c r="CP82" i="1"/>
  <c r="CP66" i="1"/>
  <c r="CQ210" i="1"/>
  <c r="CQ262" i="1"/>
  <c r="CR11" i="1"/>
  <c r="CQ163" i="1"/>
  <c r="CK248" i="1" l="1"/>
  <c r="CK210" i="1"/>
  <c r="CK103" i="1"/>
  <c r="CK188" i="1"/>
  <c r="CK61" i="1"/>
  <c r="CK24" i="1"/>
  <c r="CK163" i="1"/>
  <c r="CK45" i="1"/>
  <c r="CK149" i="1"/>
  <c r="CK267" i="1"/>
  <c r="CC270" i="1"/>
  <c r="CC210" i="1"/>
  <c r="CC66" i="1"/>
  <c r="CC234" i="1"/>
  <c r="CC61" i="1"/>
  <c r="CC24" i="1"/>
  <c r="CC188" i="1"/>
  <c r="CC45" i="1"/>
  <c r="CC267" i="1"/>
  <c r="CC163" i="1"/>
  <c r="CC82" i="1"/>
  <c r="CR234" i="1"/>
  <c r="CR248" i="1"/>
  <c r="CR66" i="1"/>
  <c r="CR98" i="1"/>
  <c r="CR103" i="1"/>
  <c r="CA267" i="1"/>
  <c r="CA61" i="1"/>
  <c r="CA35" i="1"/>
  <c r="CA262" i="1"/>
  <c r="CA45" i="1"/>
  <c r="CA66" i="1"/>
  <c r="CA248" i="1"/>
  <c r="CA149" i="1"/>
  <c r="CA185" i="1"/>
  <c r="CA239" i="1"/>
  <c r="CA98" i="1"/>
  <c r="CA136" i="1"/>
  <c r="CO267" i="1"/>
  <c r="CO188" i="1"/>
  <c r="CO24" i="1"/>
  <c r="CO248" i="1"/>
  <c r="CO163" i="1"/>
  <c r="CO103" i="1"/>
  <c r="CO185" i="1"/>
  <c r="CO149" i="1"/>
  <c r="CO61" i="1"/>
  <c r="CK110" i="1"/>
  <c r="CE149" i="1"/>
  <c r="CD136" i="1"/>
  <c r="CD262" i="1"/>
  <c r="CC136" i="1"/>
  <c r="CB61" i="1"/>
  <c r="CB362" i="1"/>
  <c r="CA24" i="1"/>
  <c r="BY248" i="1"/>
  <c r="BY188" i="1"/>
  <c r="BY61" i="1"/>
  <c r="BY362" i="1"/>
  <c r="BY163" i="1"/>
  <c r="BY45" i="1"/>
  <c r="BY185" i="1"/>
  <c r="BY149" i="1"/>
  <c r="BY98" i="1"/>
  <c r="BY270" i="1"/>
  <c r="BY136" i="1"/>
  <c r="BW66" i="1"/>
  <c r="BV103" i="1"/>
  <c r="BV234" i="1"/>
  <c r="BP103" i="1"/>
  <c r="CR262" i="1"/>
  <c r="CR110" i="1"/>
  <c r="CR267" i="1"/>
  <c r="CQ185" i="1"/>
  <c r="CQ270" i="1"/>
  <c r="CP210" i="1"/>
  <c r="CP98" i="1"/>
  <c r="CP163" i="1"/>
  <c r="CP267" i="1"/>
  <c r="CP24" i="1"/>
  <c r="CP35" i="1"/>
  <c r="CP239" i="1"/>
  <c r="CP136" i="1"/>
  <c r="CP110" i="1"/>
  <c r="CO234" i="1"/>
  <c r="CN45" i="1"/>
  <c r="CN149" i="1"/>
  <c r="CM66" i="1"/>
  <c r="CM248" i="1"/>
  <c r="CK66" i="1"/>
  <c r="CK136" i="1"/>
  <c r="CE35" i="1"/>
  <c r="CD66" i="1"/>
  <c r="CD270" i="1"/>
  <c r="CC149" i="1"/>
  <c r="CB24" i="1"/>
  <c r="CB267" i="1"/>
  <c r="CA234" i="1"/>
  <c r="BY110" i="1"/>
  <c r="BX110" i="1"/>
  <c r="BW136" i="1"/>
  <c r="BV163" i="1"/>
  <c r="BV248" i="1"/>
  <c r="BT110" i="1"/>
  <c r="BP248" i="1"/>
  <c r="CR239" i="1"/>
  <c r="CR82" i="1"/>
  <c r="CR270" i="1"/>
  <c r="CQ149" i="1"/>
  <c r="CQ362" i="1"/>
  <c r="CO35" i="1"/>
  <c r="CO262" i="1"/>
  <c r="CN185" i="1"/>
  <c r="CR35" i="1"/>
  <c r="CR136" i="1"/>
  <c r="CR362" i="1"/>
  <c r="CQ110" i="1"/>
  <c r="CO45" i="1"/>
  <c r="CO239" i="1"/>
  <c r="CN66" i="1"/>
  <c r="CN163" i="1"/>
  <c r="CM98" i="1"/>
  <c r="CK98" i="1"/>
  <c r="CK234" i="1"/>
  <c r="CF362" i="1"/>
  <c r="CF210" i="1"/>
  <c r="CF66" i="1"/>
  <c r="CF267" i="1"/>
  <c r="CF239" i="1"/>
  <c r="CF188" i="1"/>
  <c r="CF262" i="1"/>
  <c r="CF136" i="1"/>
  <c r="CF163" i="1"/>
  <c r="CF248" i="1"/>
  <c r="CF24" i="1"/>
  <c r="CE239" i="1"/>
  <c r="CD35" i="1"/>
  <c r="CC103" i="1"/>
  <c r="CC239" i="1"/>
  <c r="CB149" i="1"/>
  <c r="CA103" i="1"/>
  <c r="CA362" i="1"/>
  <c r="BY234" i="1"/>
  <c r="BX362" i="1"/>
  <c r="BX267" i="1"/>
  <c r="BX66" i="1"/>
  <c r="BX188" i="1"/>
  <c r="BX262" i="1"/>
  <c r="BX24" i="1"/>
  <c r="BX163" i="1"/>
  <c r="BX248" i="1"/>
  <c r="BX61" i="1"/>
  <c r="BX149" i="1"/>
  <c r="BX210" i="1"/>
  <c r="BX45" i="1"/>
  <c r="BW262" i="1"/>
  <c r="BP35" i="1"/>
  <c r="BD270" i="1"/>
  <c r="CR24" i="1"/>
  <c r="CR185" i="1"/>
  <c r="CR149" i="1"/>
  <c r="CQ98" i="1"/>
  <c r="CO98" i="1"/>
  <c r="CO210" i="1"/>
  <c r="CN98" i="1"/>
  <c r="CM267" i="1"/>
  <c r="CM210" i="1"/>
  <c r="CM362" i="1"/>
  <c r="CM239" i="1"/>
  <c r="CM149" i="1"/>
  <c r="CM270" i="1"/>
  <c r="CM234" i="1"/>
  <c r="CM110" i="1"/>
  <c r="CK82" i="1"/>
  <c r="CK239" i="1"/>
  <c r="CE82" i="1"/>
  <c r="CC35" i="1"/>
  <c r="CC248" i="1"/>
  <c r="CA110" i="1"/>
  <c r="CA210" i="1"/>
  <c r="BW110" i="1"/>
  <c r="BP362" i="1"/>
  <c r="BP82" i="1"/>
  <c r="BP110" i="1"/>
  <c r="BP267" i="1"/>
  <c r="BP210" i="1"/>
  <c r="BP188" i="1"/>
  <c r="BP239" i="1"/>
  <c r="BP24" i="1"/>
  <c r="BP163" i="1"/>
  <c r="BP234" i="1"/>
  <c r="BP61" i="1"/>
  <c r="BP185" i="1"/>
  <c r="BP270" i="1"/>
  <c r="BP45" i="1"/>
  <c r="CR210" i="1"/>
  <c r="CQ267" i="1"/>
  <c r="CQ103" i="1"/>
  <c r="CQ239" i="1"/>
  <c r="CQ61" i="1"/>
  <c r="CQ82" i="1"/>
  <c r="CQ45" i="1"/>
  <c r="CQ234" i="1"/>
  <c r="CQ66" i="1"/>
  <c r="CN362" i="1"/>
  <c r="CN103" i="1"/>
  <c r="CN110" i="1"/>
  <c r="CN262" i="1"/>
  <c r="CN82" i="1"/>
  <c r="CN24" i="1"/>
  <c r="CN248" i="1"/>
  <c r="CN267" i="1"/>
  <c r="CN61" i="1"/>
  <c r="CK35" i="1"/>
  <c r="CK362" i="1"/>
  <c r="CE262" i="1"/>
  <c r="CE66" i="1"/>
  <c r="CE362" i="1"/>
  <c r="CE248" i="1"/>
  <c r="CE210" i="1"/>
  <c r="CE270" i="1"/>
  <c r="CE234" i="1"/>
  <c r="CE136" i="1"/>
  <c r="CE267" i="1"/>
  <c r="CE98" i="1"/>
  <c r="CE24" i="1"/>
  <c r="CC98" i="1"/>
  <c r="CC262" i="1"/>
  <c r="CA163" i="1"/>
  <c r="CA270" i="1"/>
  <c r="BW248" i="1"/>
  <c r="BW82" i="1"/>
  <c r="BW362" i="1"/>
  <c r="BW239" i="1"/>
  <c r="BW24" i="1"/>
  <c r="BW270" i="1"/>
  <c r="BW234" i="1"/>
  <c r="BW163" i="1"/>
  <c r="BW188" i="1"/>
  <c r="BW35" i="1"/>
  <c r="BW98" i="1"/>
  <c r="BD460" i="1"/>
  <c r="BD362" i="1"/>
  <c r="BD188" i="1"/>
  <c r="BD24" i="1"/>
  <c r="BD405" i="1"/>
  <c r="BD359" i="1"/>
  <c r="BD163" i="1"/>
  <c r="BD110" i="1"/>
  <c r="BD61" i="1"/>
  <c r="BD434" i="1"/>
  <c r="BD454" i="1"/>
  <c r="BD292" i="1"/>
  <c r="BD103" i="1"/>
  <c r="BD419" i="1"/>
  <c r="BD367" i="1"/>
  <c r="BD210" i="1"/>
  <c r="BD98" i="1"/>
  <c r="BD356" i="1"/>
  <c r="BD267" i="1"/>
  <c r="BD239" i="1"/>
  <c r="BD66" i="1"/>
  <c r="BD345" i="1"/>
  <c r="BD248" i="1"/>
  <c r="BD149" i="1"/>
  <c r="BD136" i="1"/>
  <c r="BD307" i="1"/>
  <c r="BD234" i="1"/>
  <c r="BD45" i="1"/>
  <c r="BD351" i="1"/>
  <c r="BD326" i="1"/>
  <c r="CR45" i="1"/>
  <c r="CR163" i="1"/>
  <c r="CQ136" i="1"/>
  <c r="CQ188" i="1"/>
  <c r="CR61" i="1"/>
  <c r="CR188" i="1"/>
  <c r="CQ35" i="1"/>
  <c r="CQ248" i="1"/>
  <c r="CO362" i="1"/>
  <c r="CN239" i="1"/>
  <c r="CK262" i="1"/>
  <c r="CE61" i="1"/>
  <c r="CE188" i="1"/>
  <c r="CD188" i="1"/>
  <c r="CD149" i="1"/>
  <c r="CD45" i="1"/>
  <c r="CD185" i="1"/>
  <c r="CD103" i="1"/>
  <c r="CD267" i="1"/>
  <c r="CD210" i="1"/>
  <c r="CD163" i="1"/>
  <c r="CD248" i="1"/>
  <c r="CD239" i="1"/>
  <c r="CD110" i="1"/>
  <c r="CC362" i="1"/>
  <c r="CB262" i="1"/>
  <c r="CB136" i="1"/>
  <c r="CB35" i="1"/>
  <c r="CB248" i="1"/>
  <c r="CB110" i="1"/>
  <c r="CB66" i="1"/>
  <c r="CB239" i="1"/>
  <c r="CB103" i="1"/>
  <c r="CB185" i="1"/>
  <c r="CB234" i="1"/>
  <c r="CB82" i="1"/>
  <c r="BY262" i="1"/>
  <c r="BW61" i="1"/>
  <c r="BW185" i="1"/>
  <c r="BV270" i="1"/>
  <c r="BV66" i="1"/>
  <c r="BV45" i="1"/>
  <c r="BV262" i="1"/>
  <c r="BV149" i="1"/>
  <c r="BV362" i="1"/>
  <c r="BV210" i="1"/>
  <c r="BV82" i="1"/>
  <c r="BV267" i="1"/>
  <c r="BV239" i="1"/>
  <c r="BV24" i="1"/>
  <c r="BT234" i="1"/>
  <c r="BT262" i="1"/>
  <c r="BT362" i="1"/>
  <c r="BT248" i="1"/>
  <c r="BT35" i="1"/>
  <c r="BT98" i="1"/>
  <c r="BT103" i="1"/>
  <c r="BT66" i="1"/>
  <c r="BT188" i="1"/>
  <c r="BT82" i="1"/>
  <c r="BP66" i="1"/>
  <c r="BD277" i="1"/>
  <c r="CD150" i="3"/>
  <c r="CD60" i="3"/>
  <c r="CD107" i="3"/>
  <c r="BD33" i="2"/>
  <c r="BE29" i="2"/>
  <c r="AR33" i="2"/>
  <c r="AS29" i="2"/>
  <c r="BL362" i="1"/>
  <c r="BL163" i="1"/>
  <c r="BH175" i="3"/>
  <c r="BH150" i="3"/>
  <c r="BH60" i="3"/>
  <c r="BH43" i="3"/>
  <c r="BH125" i="3"/>
  <c r="BH107" i="3"/>
  <c r="L175" i="3"/>
  <c r="L150" i="3"/>
  <c r="L133" i="3"/>
  <c r="L60" i="3"/>
  <c r="L43" i="3"/>
  <c r="L125" i="3"/>
  <c r="L107" i="3"/>
  <c r="BO61" i="1"/>
  <c r="BO163" i="1"/>
  <c r="BO188" i="1"/>
  <c r="BL24" i="1"/>
  <c r="BL188" i="1"/>
  <c r="BI270" i="1"/>
  <c r="BI136" i="1"/>
  <c r="BI210" i="1"/>
  <c r="BI110" i="1"/>
  <c r="CK29" i="2"/>
  <c r="CJ33" i="2"/>
  <c r="BA292" i="1"/>
  <c r="BA367" i="1"/>
  <c r="BA460" i="1"/>
  <c r="BA61" i="1"/>
  <c r="BA35" i="1"/>
  <c r="BA270" i="1"/>
  <c r="BA362" i="1"/>
  <c r="BA262" i="1"/>
  <c r="BA110" i="1"/>
  <c r="BA136" i="1"/>
  <c r="AZ367" i="1"/>
  <c r="AZ434" i="1"/>
  <c r="AZ326" i="1"/>
  <c r="AZ149" i="1"/>
  <c r="AZ98" i="1"/>
  <c r="AZ359" i="1"/>
  <c r="AZ356" i="1"/>
  <c r="AZ277" i="1"/>
  <c r="AZ24" i="1"/>
  <c r="AZ35" i="1"/>
  <c r="AY367" i="1"/>
  <c r="AY292" i="1"/>
  <c r="AY262" i="1"/>
  <c r="AY66" i="1"/>
  <c r="AY460" i="1"/>
  <c r="AY348" i="1"/>
  <c r="AY163" i="1"/>
  <c r="AY234" i="1"/>
  <c r="AY24" i="1"/>
  <c r="AY419" i="1"/>
  <c r="AY405" i="1"/>
  <c r="AY307" i="1"/>
  <c r="AY248" i="1"/>
  <c r="AY45" i="1"/>
  <c r="AY472" i="1"/>
  <c r="AY267" i="1"/>
  <c r="AY210" i="1"/>
  <c r="BR35" i="1"/>
  <c r="BR110" i="1"/>
  <c r="BR239" i="1"/>
  <c r="BO210" i="1"/>
  <c r="BO35" i="1"/>
  <c r="BO267" i="1"/>
  <c r="BL82" i="1"/>
  <c r="BL98" i="1"/>
  <c r="BI66" i="1"/>
  <c r="BI239" i="1"/>
  <c r="CJ29" i="2"/>
  <c r="BA103" i="1"/>
  <c r="BA267" i="1"/>
  <c r="BA356" i="1"/>
  <c r="BA466" i="1"/>
  <c r="CH60" i="3"/>
  <c r="CH43" i="3"/>
  <c r="AY61" i="1"/>
  <c r="AY103" i="1"/>
  <c r="AY466" i="1"/>
  <c r="AX66" i="1"/>
  <c r="CL267" i="1"/>
  <c r="CL103" i="1"/>
  <c r="CL210" i="1"/>
  <c r="CL362" i="1"/>
  <c r="CJ66" i="1"/>
  <c r="CJ103" i="1"/>
  <c r="CJ262" i="1"/>
  <c r="CI110" i="1"/>
  <c r="CI45" i="1"/>
  <c r="CI262" i="1"/>
  <c r="CG149" i="1"/>
  <c r="BZ103" i="1"/>
  <c r="BZ82" i="1"/>
  <c r="BZ267" i="1"/>
  <c r="BU98" i="1"/>
  <c r="BU149" i="1"/>
  <c r="BR136" i="1"/>
  <c r="BR82" i="1"/>
  <c r="BR210" i="1"/>
  <c r="BO24" i="1"/>
  <c r="BO234" i="1"/>
  <c r="BO270" i="1"/>
  <c r="BN103" i="1"/>
  <c r="BN210" i="1"/>
  <c r="BN362" i="1"/>
  <c r="BM45" i="1"/>
  <c r="BM163" i="1"/>
  <c r="BL66" i="1"/>
  <c r="BL103" i="1"/>
  <c r="BL234" i="1"/>
  <c r="BI82" i="1"/>
  <c r="BI185" i="1"/>
  <c r="BC210" i="1"/>
  <c r="BC248" i="1"/>
  <c r="BC356" i="1"/>
  <c r="CH150" i="3"/>
  <c r="BA188" i="1"/>
  <c r="BA434" i="1"/>
  <c r="BA348" i="1"/>
  <c r="BA454" i="1"/>
  <c r="AZ110" i="1"/>
  <c r="AZ405" i="1"/>
  <c r="AZ345" i="1"/>
  <c r="AY110" i="1"/>
  <c r="AY345" i="1"/>
  <c r="AY434" i="1"/>
  <c r="AX362" i="1"/>
  <c r="AX348" i="1"/>
  <c r="AX210" i="1"/>
  <c r="AX136" i="1"/>
  <c r="AX61" i="1"/>
  <c r="AX466" i="1"/>
  <c r="AX345" i="1"/>
  <c r="AX103" i="1"/>
  <c r="AX35" i="1"/>
  <c r="AX45" i="1"/>
  <c r="AX472" i="1"/>
  <c r="AX351" i="1"/>
  <c r="AX267" i="1"/>
  <c r="AX262" i="1"/>
  <c r="AX163" i="1"/>
  <c r="AX405" i="1"/>
  <c r="AX367" i="1"/>
  <c r="AX188" i="1"/>
  <c r="AX234" i="1"/>
  <c r="AX149" i="1"/>
  <c r="AX460" i="1"/>
  <c r="AX419" i="1"/>
  <c r="AX326" i="1"/>
  <c r="AX82" i="1"/>
  <c r="AX98" i="1"/>
  <c r="AX110" i="1"/>
  <c r="BV175" i="3"/>
  <c r="BV60" i="3"/>
  <c r="BV43" i="3"/>
  <c r="BV107" i="3"/>
  <c r="BV150" i="3"/>
  <c r="CL66" i="1"/>
  <c r="CL270" i="1"/>
  <c r="CJ185" i="1"/>
  <c r="CJ110" i="1"/>
  <c r="CJ234" i="1"/>
  <c r="CI149" i="1"/>
  <c r="CI61" i="1"/>
  <c r="CH82" i="1"/>
  <c r="CH110" i="1"/>
  <c r="BZ110" i="1"/>
  <c r="BZ24" i="1"/>
  <c r="BZ210" i="1"/>
  <c r="BU24" i="1"/>
  <c r="BU103" i="1"/>
  <c r="BR163" i="1"/>
  <c r="BR248" i="1"/>
  <c r="BO98" i="1"/>
  <c r="BO239" i="1"/>
  <c r="BO362" i="1"/>
  <c r="BN66" i="1"/>
  <c r="BN262" i="1"/>
  <c r="BM24" i="1"/>
  <c r="BM61" i="1"/>
  <c r="BL35" i="1"/>
  <c r="BL248" i="1"/>
  <c r="BL239" i="1"/>
  <c r="BK248" i="1"/>
  <c r="BK163" i="1"/>
  <c r="BI35" i="1"/>
  <c r="BI103" i="1"/>
  <c r="BI248" i="1"/>
  <c r="BF419" i="1"/>
  <c r="BF367" i="1"/>
  <c r="BF270" i="1"/>
  <c r="BF307" i="1"/>
  <c r="BF61" i="1"/>
  <c r="BF460" i="1"/>
  <c r="BF345" i="1"/>
  <c r="BF82" i="1"/>
  <c r="BF98" i="1"/>
  <c r="BF149" i="1"/>
  <c r="BC24" i="1"/>
  <c r="BC292" i="1"/>
  <c r="BC277" i="1"/>
  <c r="BB66" i="1"/>
  <c r="BB149" i="1"/>
  <c r="BB345" i="1"/>
  <c r="CH175" i="3"/>
  <c r="BA82" i="1"/>
  <c r="BA248" i="1"/>
  <c r="BA277" i="1"/>
  <c r="BA472" i="1"/>
  <c r="AZ61" i="1"/>
  <c r="AZ239" i="1"/>
  <c r="AZ270" i="1"/>
  <c r="AY136" i="1"/>
  <c r="AY326" i="1"/>
  <c r="AX270" i="1"/>
  <c r="AX434" i="1"/>
  <c r="BP175" i="3"/>
  <c r="BP60" i="3"/>
  <c r="BP150" i="3"/>
  <c r="BP43" i="3"/>
  <c r="BP125" i="3"/>
  <c r="CL45" i="1"/>
  <c r="CL98" i="1"/>
  <c r="CJ35" i="1"/>
  <c r="CJ136" i="1"/>
  <c r="BZ163" i="1"/>
  <c r="BZ136" i="1"/>
  <c r="BR45" i="1"/>
  <c r="BR149" i="1"/>
  <c r="BO110" i="1"/>
  <c r="BN45" i="1"/>
  <c r="BN149" i="1"/>
  <c r="BL262" i="1"/>
  <c r="BL210" i="1"/>
  <c r="BI149" i="1"/>
  <c r="BI267" i="1"/>
  <c r="BC466" i="1"/>
  <c r="BC307" i="1"/>
  <c r="BC188" i="1"/>
  <c r="BC454" i="1"/>
  <c r="BC82" i="1"/>
  <c r="BC367" i="1"/>
  <c r="BC348" i="1"/>
  <c r="BC149" i="1"/>
  <c r="BC362" i="1"/>
  <c r="BC35" i="1"/>
  <c r="BB405" i="1"/>
  <c r="BB362" i="1"/>
  <c r="BB234" i="1"/>
  <c r="BB110" i="1"/>
  <c r="BB103" i="1"/>
  <c r="BB460" i="1"/>
  <c r="BB359" i="1"/>
  <c r="BB277" i="1"/>
  <c r="BB348" i="1"/>
  <c r="BB35" i="1"/>
  <c r="BA234" i="1"/>
  <c r="BA351" i="1"/>
  <c r="AZ66" i="1"/>
  <c r="AZ163" i="1"/>
  <c r="AZ210" i="1"/>
  <c r="AZ292" i="1"/>
  <c r="AY149" i="1"/>
  <c r="AY356" i="1"/>
  <c r="CD125" i="3"/>
  <c r="AX239" i="1"/>
  <c r="CB175" i="3"/>
  <c r="AW149" i="1"/>
  <c r="AW262" i="1"/>
  <c r="AW351" i="1"/>
  <c r="AW454" i="1"/>
  <c r="BX125" i="3"/>
  <c r="AU472" i="1"/>
  <c r="AU262" i="1"/>
  <c r="AU188" i="1"/>
  <c r="AU103" i="1"/>
  <c r="BN107" i="3"/>
  <c r="AF472" i="1"/>
  <c r="BO29" i="2"/>
  <c r="BN33" i="2"/>
  <c r="Y103" i="1"/>
  <c r="D133" i="3"/>
  <c r="D60" i="3"/>
  <c r="D43" i="3"/>
  <c r="D125" i="3"/>
  <c r="D107" i="3"/>
  <c r="D150" i="3"/>
  <c r="BR175" i="3"/>
  <c r="BN125" i="3"/>
  <c r="BJ175" i="3"/>
  <c r="BJ150" i="3"/>
  <c r="BJ43" i="3"/>
  <c r="AR150" i="3"/>
  <c r="AR60" i="3"/>
  <c r="AR43" i="3"/>
  <c r="AR107" i="3"/>
  <c r="Y345" i="1"/>
  <c r="K472" i="1"/>
  <c r="K367" i="1"/>
  <c r="K434" i="1"/>
  <c r="K348" i="1"/>
  <c r="K188" i="1"/>
  <c r="K419" i="1"/>
  <c r="K460" i="1"/>
  <c r="K42" i="1"/>
  <c r="K356" i="1"/>
  <c r="K351" i="1"/>
  <c r="K454" i="1"/>
  <c r="K362" i="1"/>
  <c r="K345" i="1"/>
  <c r="K239" i="1"/>
  <c r="K466" i="1"/>
  <c r="K405" i="1"/>
  <c r="K163" i="1"/>
  <c r="CB125" i="3"/>
  <c r="AF419" i="1"/>
  <c r="AF345" i="1"/>
  <c r="AF466" i="1"/>
  <c r="AF434" i="1"/>
  <c r="AF454" i="1"/>
  <c r="AF362" i="1"/>
  <c r="AF103" i="1"/>
  <c r="AF367" i="1"/>
  <c r="AF351" i="1"/>
  <c r="AF42" i="1"/>
  <c r="BD125" i="3"/>
  <c r="BD107" i="3"/>
  <c r="BD150" i="3"/>
  <c r="Y362" i="1"/>
  <c r="I419" i="1"/>
  <c r="I103" i="1"/>
  <c r="I466" i="1"/>
  <c r="I351" i="1"/>
  <c r="I359" i="1"/>
  <c r="I454" i="1"/>
  <c r="I345" i="1"/>
  <c r="I188" i="1"/>
  <c r="I460" i="1"/>
  <c r="I362" i="1"/>
  <c r="I367" i="1"/>
  <c r="I348" i="1"/>
  <c r="I42" i="1"/>
  <c r="I472" i="1"/>
  <c r="I163" i="1"/>
  <c r="I434" i="1"/>
  <c r="I239" i="1"/>
  <c r="H125" i="3"/>
  <c r="H107" i="3"/>
  <c r="H60" i="3"/>
  <c r="H43" i="3"/>
  <c r="H175" i="3"/>
  <c r="H133" i="3"/>
  <c r="AW103" i="1"/>
  <c r="AW136" i="1"/>
  <c r="AW267" i="1"/>
  <c r="AW356" i="1"/>
  <c r="AW434" i="1"/>
  <c r="BX150" i="3"/>
  <c r="BN60" i="3"/>
  <c r="AF405" i="1"/>
  <c r="BM33" i="2"/>
  <c r="BN29" i="2"/>
  <c r="BL33" i="2"/>
  <c r="BM29" i="2"/>
  <c r="Y434" i="1"/>
  <c r="Y351" i="1"/>
  <c r="Y454" i="1"/>
  <c r="Y356" i="1"/>
  <c r="Y460" i="1"/>
  <c r="Y348" i="1"/>
  <c r="Y163" i="1"/>
  <c r="Y359" i="1"/>
  <c r="Y188" i="1"/>
  <c r="Y42" i="1"/>
  <c r="Y466" i="1"/>
  <c r="Y405" i="1"/>
  <c r="Y419" i="1"/>
  <c r="Y367" i="1"/>
  <c r="X367" i="1"/>
  <c r="X345" i="1"/>
  <c r="X42" i="1"/>
  <c r="X359" i="1"/>
  <c r="X434" i="1"/>
  <c r="X356" i="1"/>
  <c r="X239" i="1"/>
  <c r="X348" i="1"/>
  <c r="X362" i="1"/>
  <c r="X466" i="1"/>
  <c r="X351" i="1"/>
  <c r="X103" i="1"/>
  <c r="X454" i="1"/>
  <c r="X405" i="1"/>
  <c r="X163" i="1"/>
  <c r="K103" i="1"/>
  <c r="BE210" i="1"/>
  <c r="BE82" i="1"/>
  <c r="BE188" i="1"/>
  <c r="BE356" i="1"/>
  <c r="CB60" i="3"/>
  <c r="AW110" i="1"/>
  <c r="AW210" i="1"/>
  <c r="AW307" i="1"/>
  <c r="AW367" i="1"/>
  <c r="AW405" i="1"/>
  <c r="AV149" i="1"/>
  <c r="AV103" i="1"/>
  <c r="AV292" i="1"/>
  <c r="AV454" i="1"/>
  <c r="AV419" i="1"/>
  <c r="AU61" i="1"/>
  <c r="AU292" i="1"/>
  <c r="AU359" i="1"/>
  <c r="AU434" i="1"/>
  <c r="AT163" i="1"/>
  <c r="AT149" i="1"/>
  <c r="AT262" i="1"/>
  <c r="BR125" i="3"/>
  <c r="AS359" i="1"/>
  <c r="AS277" i="1"/>
  <c r="AS234" i="1"/>
  <c r="AS82" i="1"/>
  <c r="AS149" i="1"/>
  <c r="BX29" i="2"/>
  <c r="BV33" i="2"/>
  <c r="AJ348" i="1"/>
  <c r="BL107" i="3"/>
  <c r="BL175" i="3"/>
  <c r="AF460" i="1"/>
  <c r="X188" i="1"/>
  <c r="K359" i="1"/>
  <c r="AW24" i="1"/>
  <c r="AW234" i="1"/>
  <c r="AW345" i="1"/>
  <c r="AW277" i="1"/>
  <c r="AV66" i="1"/>
  <c r="AV239" i="1"/>
  <c r="AV248" i="1"/>
  <c r="AV405" i="1"/>
  <c r="AU210" i="1"/>
  <c r="AU248" i="1"/>
  <c r="AU362" i="1"/>
  <c r="AU405" i="1"/>
  <c r="AT454" i="1"/>
  <c r="AT419" i="1"/>
  <c r="AT210" i="1"/>
  <c r="AT307" i="1"/>
  <c r="AT61" i="1"/>
  <c r="AJ466" i="1"/>
  <c r="AJ362" i="1"/>
  <c r="AJ188" i="1"/>
  <c r="AJ460" i="1"/>
  <c r="AJ359" i="1"/>
  <c r="BJ60" i="3"/>
  <c r="AI405" i="1"/>
  <c r="AI434" i="1"/>
  <c r="AI239" i="1"/>
  <c r="AI356" i="1"/>
  <c r="AI345" i="1"/>
  <c r="BS33" i="2"/>
  <c r="AF163" i="1"/>
  <c r="AF359" i="1"/>
  <c r="BQ33" i="2"/>
  <c r="AR125" i="3"/>
  <c r="X419" i="1"/>
  <c r="I356" i="1"/>
  <c r="H150" i="3"/>
  <c r="W42" i="1"/>
  <c r="W345" i="1"/>
  <c r="W454" i="1"/>
  <c r="AL60" i="3"/>
  <c r="AB125" i="3"/>
  <c r="P188" i="1"/>
  <c r="P405" i="1"/>
  <c r="R125" i="3"/>
  <c r="BB107" i="3"/>
  <c r="AZ43" i="3"/>
  <c r="AB405" i="1"/>
  <c r="AB466" i="1"/>
  <c r="AT107" i="3"/>
  <c r="Z42" i="1"/>
  <c r="Z356" i="1"/>
  <c r="Z460" i="1"/>
  <c r="W103" i="1"/>
  <c r="W466" i="1"/>
  <c r="W419" i="1"/>
  <c r="AL175" i="3"/>
  <c r="AJ60" i="3"/>
  <c r="T345" i="1"/>
  <c r="T466" i="1"/>
  <c r="AD125" i="3"/>
  <c r="R359" i="1"/>
  <c r="R405" i="1"/>
  <c r="AB43" i="3"/>
  <c r="P348" i="1"/>
  <c r="P359" i="1"/>
  <c r="P239" i="1" s="1"/>
  <c r="O419" i="1"/>
  <c r="N188" i="1"/>
  <c r="N367" i="1"/>
  <c r="AY33" i="2"/>
  <c r="M351" i="1"/>
  <c r="M356" i="1"/>
  <c r="M405" i="1"/>
  <c r="R43" i="3"/>
  <c r="P60" i="3"/>
  <c r="J103" i="1"/>
  <c r="J359" i="1"/>
  <c r="J472" i="1"/>
  <c r="N60" i="3"/>
  <c r="AQ33" i="2"/>
  <c r="AG362" i="1"/>
  <c r="AE188" i="1"/>
  <c r="BB125" i="3"/>
  <c r="AD42" i="1"/>
  <c r="AD351" i="1"/>
  <c r="AZ60" i="3"/>
  <c r="AC42" i="1"/>
  <c r="AC359" i="1"/>
  <c r="AC466" i="1"/>
  <c r="AB163" i="1"/>
  <c r="AB454" i="1"/>
  <c r="AV107" i="3"/>
  <c r="Z345" i="1"/>
  <c r="Z367" i="1"/>
  <c r="W239" i="1"/>
  <c r="W362" i="1"/>
  <c r="W434" i="1"/>
  <c r="AJ150" i="3"/>
  <c r="V351" i="1"/>
  <c r="U42" i="1"/>
  <c r="U359" i="1"/>
  <c r="U434" i="1"/>
  <c r="T103" i="1"/>
  <c r="T367" i="1"/>
  <c r="S163" i="1"/>
  <c r="S351" i="1"/>
  <c r="R42" i="1"/>
  <c r="R348" i="1"/>
  <c r="R466" i="1"/>
  <c r="AB60" i="3"/>
  <c r="P163" i="1"/>
  <c r="P362" i="1"/>
  <c r="P466" i="1"/>
  <c r="X107" i="3"/>
  <c r="N356" i="1"/>
  <c r="N460" i="1"/>
  <c r="M239" i="1"/>
  <c r="M460" i="1"/>
  <c r="R60" i="3"/>
  <c r="AV33" i="2"/>
  <c r="P133" i="3"/>
  <c r="J42" i="1"/>
  <c r="J362" i="1"/>
  <c r="J367" i="1"/>
  <c r="N133" i="3"/>
  <c r="G356" i="1"/>
  <c r="G454" i="1"/>
  <c r="AL345" i="1"/>
  <c r="AK103" i="1"/>
  <c r="AK359" i="1"/>
  <c r="BB43" i="3"/>
  <c r="AC348" i="1"/>
  <c r="AB239" i="1"/>
  <c r="AB472" i="1"/>
  <c r="Z188" i="1"/>
  <c r="Z351" i="1"/>
  <c r="W163" i="1"/>
  <c r="W348" i="1"/>
  <c r="AJ175" i="3"/>
  <c r="AH125" i="3"/>
  <c r="U460" i="1"/>
  <c r="U405" i="1"/>
  <c r="T239" i="1"/>
  <c r="T405" i="1"/>
  <c r="R362" i="1"/>
  <c r="R367" i="1"/>
  <c r="AB150" i="3"/>
  <c r="P42" i="1"/>
  <c r="P419" i="1"/>
  <c r="P460" i="1"/>
  <c r="N345" i="1"/>
  <c r="N466" i="1"/>
  <c r="R133" i="3"/>
  <c r="P150" i="3"/>
  <c r="AT29" i="2"/>
  <c r="AB351" i="1"/>
  <c r="W188" i="1"/>
  <c r="W356" i="1"/>
  <c r="AL107" i="3"/>
  <c r="T359" i="1"/>
  <c r="T472" i="1"/>
  <c r="AB175" i="3"/>
  <c r="N103" i="1"/>
  <c r="N351" i="1"/>
  <c r="N454" i="1"/>
  <c r="P175" i="3"/>
  <c r="J163" i="1"/>
  <c r="J351" i="1"/>
  <c r="AV29" i="2"/>
  <c r="N175" i="3"/>
  <c r="G419" i="1"/>
  <c r="G434" i="1"/>
  <c r="F60" i="3"/>
  <c r="W405" i="1"/>
  <c r="U239" i="1"/>
  <c r="T42" i="1"/>
  <c r="T454" i="1"/>
  <c r="R103" i="1"/>
  <c r="P103" i="1"/>
  <c r="N348" i="1"/>
  <c r="M42" i="1"/>
  <c r="M348" i="1"/>
  <c r="J348" i="1"/>
  <c r="G239" i="1"/>
</calcChain>
</file>

<file path=xl/sharedStrings.xml><?xml version="1.0" encoding="utf-8"?>
<sst xmlns="http://schemas.openxmlformats.org/spreadsheetml/2006/main" count="2921" uniqueCount="503">
  <si>
    <t>Hospital Centro-Norte Goiano - HCN</t>
  </si>
  <si>
    <t>PRODUÇÃO ASSISTENCIAL:</t>
  </si>
  <si>
    <t>Contrato de Gestão 080/2021 - 1º TA</t>
  </si>
  <si>
    <t>Contrato de Gestão 080/2021</t>
  </si>
  <si>
    <t>c+c+c+c+c+c+</t>
  </si>
  <si>
    <r>
      <t xml:space="preserve">Processo SEI: </t>
    </r>
    <r>
      <rPr>
        <sz val="10"/>
        <color indexed="8"/>
        <rFont val="Arial"/>
        <family val="2"/>
      </rPr>
      <t>202000010030869</t>
    </r>
    <r>
      <rPr>
        <b/>
        <sz val="10"/>
        <color indexed="8"/>
        <rFont val="Arial"/>
        <family val="2"/>
      </rPr>
      <t xml:space="preserve"> Termo: </t>
    </r>
    <r>
      <rPr>
        <sz val="10"/>
        <color indexed="8"/>
        <rFont val="Arial"/>
        <family val="2"/>
      </rPr>
      <t>80/2021</t>
    </r>
    <r>
      <rPr>
        <b/>
        <sz val="10"/>
        <color indexed="8"/>
        <rFont val="Arial"/>
        <family val="2"/>
      </rPr>
      <t xml:space="preserve"> Termo aditivo: </t>
    </r>
    <r>
      <rPr>
        <sz val="10"/>
        <color indexed="8"/>
        <rFont val="Arial"/>
        <family val="2"/>
      </rPr>
      <t>5º</t>
    </r>
    <r>
      <rPr>
        <b/>
        <sz val="10"/>
        <color indexed="8"/>
        <rFont val="Arial"/>
        <family val="2"/>
      </rPr>
      <t xml:space="preserve"> Vigência: </t>
    </r>
    <r>
      <rPr>
        <sz val="10"/>
        <color indexed="8"/>
        <rFont val="Arial"/>
        <family val="2"/>
      </rPr>
      <t>até 23/11/25</t>
    </r>
  </si>
  <si>
    <t>Processo SEI: 202000010030869 Contrato: 80/2021 Termo aditivo: 6º Vigência: até 30/11/28</t>
  </si>
  <si>
    <t>01 - Internações Hospitalares</t>
  </si>
  <si>
    <t>Meta</t>
  </si>
  <si>
    <t>Meta Parcial</t>
  </si>
  <si>
    <t>1-10-out-24</t>
  </si>
  <si>
    <t>01. Internações (Saídas Hospitalares)</t>
  </si>
  <si>
    <t>11-31-out-24</t>
  </si>
  <si>
    <t>Meta Mensal</t>
  </si>
  <si>
    <t>Saídas Clínicas / Clínica Médica</t>
  </si>
  <si>
    <t>Saídas Oncológicas</t>
  </si>
  <si>
    <t>Saídas Clínicas / Clínica Médica Pediátrica</t>
  </si>
  <si>
    <t>Saídas Cirúrgicas / Clínica Ortopedia</t>
  </si>
  <si>
    <t>Saídas Cirúrgicas / Clínica Cirúrgica</t>
  </si>
  <si>
    <t>Saídas Cirúrgicas / Programada</t>
  </si>
  <si>
    <t>Saídas Cirúrgicas / Oncológica</t>
  </si>
  <si>
    <t>Saídas Cirúrgicas / Especialidades</t>
  </si>
  <si>
    <t>Obstétrica</t>
  </si>
  <si>
    <t>Saúde Mental</t>
  </si>
  <si>
    <t>Total</t>
  </si>
  <si>
    <t>02. Atendimento ao paciente internado</t>
  </si>
  <si>
    <t>Assistência Social</t>
  </si>
  <si>
    <t>Farmácia</t>
  </si>
  <si>
    <t>Fisioterapia</t>
  </si>
  <si>
    <t>Fonoaudiologia</t>
  </si>
  <si>
    <t>Nutrição</t>
  </si>
  <si>
    <t>Odontologia</t>
  </si>
  <si>
    <t>Psicologia</t>
  </si>
  <si>
    <t>Terapia Ocupacional</t>
  </si>
  <si>
    <t>03. Cirurgias Eletivas</t>
  </si>
  <si>
    <t>Cirurgia eletiva hospitalar de alto giro</t>
  </si>
  <si>
    <t>Cirurgia eletiva hospitalar de média ou alta complexidade (sem alto custo)</t>
  </si>
  <si>
    <t>Cirurgia eletiva hospitalar de alto custo com ou sem uso de OPME</t>
  </si>
  <si>
    <t>Cirurgia Oncológica</t>
  </si>
  <si>
    <t>02 - Cirurgias Ambulatoriais</t>
  </si>
  <si>
    <t>Cirurgia Ambulatorial</t>
  </si>
  <si>
    <t>04. Especialidades de cirurgias eletivas</t>
  </si>
  <si>
    <t>Cirurgia geral</t>
  </si>
  <si>
    <t>Cirurgia do aparelho digestivo</t>
  </si>
  <si>
    <t>Neurocirugia</t>
  </si>
  <si>
    <t>Ginecologia</t>
  </si>
  <si>
    <t>Ortopedia</t>
  </si>
  <si>
    <t>Proctologia</t>
  </si>
  <si>
    <t>Urologia</t>
  </si>
  <si>
    <t>Angiologia e cirurgia vascular</t>
  </si>
  <si>
    <t>Cirurgia oncológica</t>
  </si>
  <si>
    <t>Dermatologia oncológica</t>
  </si>
  <si>
    <t>Ginecologia oncológica</t>
  </si>
  <si>
    <t>Mastologia oncológica</t>
  </si>
  <si>
    <t>Proctologia oncológica</t>
  </si>
  <si>
    <t>Urologia oncológica</t>
  </si>
  <si>
    <t>05. Tipos de Cirurgias</t>
  </si>
  <si>
    <t>Eletivas e 2º tempo</t>
  </si>
  <si>
    <t>Urgências</t>
  </si>
  <si>
    <t>06. Especialidade de cirurgias eletivas e de 2º tempo</t>
  </si>
  <si>
    <t>07. Especialidade de cirurgias de urgência</t>
  </si>
  <si>
    <t>Otorrinolaringologia</t>
  </si>
  <si>
    <t>Oncologia</t>
  </si>
  <si>
    <t>Bucomaxilo</t>
  </si>
  <si>
    <t>Cirurgia Pediatrica</t>
  </si>
  <si>
    <t>Neurocirurgia</t>
  </si>
  <si>
    <t>Cirurgia Torácica</t>
  </si>
  <si>
    <t>08. Tipos de partos</t>
  </si>
  <si>
    <t>Normal</t>
  </si>
  <si>
    <t>Cesárea</t>
  </si>
  <si>
    <t>03 - Atendimentos Ambulatoriais</t>
  </si>
  <si>
    <t>09. Atendimentos Ambulatoriais</t>
  </si>
  <si>
    <t>Consulta médica na atenção especializada</t>
  </si>
  <si>
    <t>Consulta médicas oncológicas</t>
  </si>
  <si>
    <t>Consulta multiprofissional na atenção especializada</t>
  </si>
  <si>
    <t>Procedimentos Ambulatoriais</t>
  </si>
  <si>
    <t>-</t>
  </si>
  <si>
    <t>10. Consulta médicas na atenção especializada</t>
  </si>
  <si>
    <t>Cardiologia (egresso e risco cirúrgico)</t>
  </si>
  <si>
    <t>Cirurgia Geral</t>
  </si>
  <si>
    <t>Clínica médica (egresso)</t>
  </si>
  <si>
    <t>Hematologia</t>
  </si>
  <si>
    <t>Infectologia (VVS)</t>
  </si>
  <si>
    <t>Mastologia</t>
  </si>
  <si>
    <t>Neurologia adulto</t>
  </si>
  <si>
    <t>Neurologia pediátrica</t>
  </si>
  <si>
    <t>Obstetrícia (pré-natal de alto risco)</t>
  </si>
  <si>
    <t>Ortopedia e Traumatologia</t>
  </si>
  <si>
    <t>Cuidados Paliativos - Paliativismo (egresso)</t>
  </si>
  <si>
    <t>Pediatria (egresso alto risco)</t>
  </si>
  <si>
    <t>Proctologia geral</t>
  </si>
  <si>
    <t>Pneumologia clínica</t>
  </si>
  <si>
    <t>Psiquiatria</t>
  </si>
  <si>
    <t>Angiologia e Cirurgia Vascular</t>
  </si>
  <si>
    <t>Anestesiologia ¹</t>
  </si>
  <si>
    <t>Cirurgia pediátrica ¹</t>
  </si>
  <si>
    <t>Cirurgia torácica ¹</t>
  </si>
  <si>
    <t>11. Consulta médicas oncológicas</t>
  </si>
  <si>
    <t>Oncologia clínica</t>
  </si>
  <si>
    <t>Pneumologia oncológica</t>
  </si>
  <si>
    <t>Cirurgia oncológica ¹</t>
  </si>
  <si>
    <t>Cirurgia vascular oncológica ¹</t>
  </si>
  <si>
    <t>12. Consulta multiprofisional na atenção especializada</t>
  </si>
  <si>
    <t>Fisioterapia (egresso)</t>
  </si>
  <si>
    <t>Terapia ocupacional (egresso)</t>
  </si>
  <si>
    <t>Fonoaudiologia (egresso)</t>
  </si>
  <si>
    <t>Enfermagem (egresso)</t>
  </si>
  <si>
    <t>Farmácia - VVS</t>
  </si>
  <si>
    <t>Psicologia - VVS</t>
  </si>
  <si>
    <t>Bucomaxilofacial ¹</t>
  </si>
  <si>
    <t>Psicologia ¹</t>
  </si>
  <si>
    <t>Serviço social ¹</t>
  </si>
  <si>
    <t>04 - SADT Externo Realizado</t>
  </si>
  <si>
    <t>13. SADT Externo Realizado</t>
  </si>
  <si>
    <t>Análises Clínicas</t>
  </si>
  <si>
    <t>Broncoscopia</t>
  </si>
  <si>
    <t>Cicloergometria (teste ergométrico)</t>
  </si>
  <si>
    <t>Colangiopancreatografia retrógrada endoscópica (CPRE)</t>
  </si>
  <si>
    <t>Colonoscopia</t>
  </si>
  <si>
    <t>Colonoscopia/Retossigmoidoscopia</t>
  </si>
  <si>
    <t>Ecocardiograma</t>
  </si>
  <si>
    <t>Eletrocardiograma</t>
  </si>
  <si>
    <t>Eletroencefalograma</t>
  </si>
  <si>
    <t>Eletroencefalograma com e sem estímulo</t>
  </si>
  <si>
    <t>Endoscopia digestiva</t>
  </si>
  <si>
    <t>Endoscopia digestiva alta</t>
  </si>
  <si>
    <t>Endoscopia das vias urinárias</t>
  </si>
  <si>
    <t>Endoscopia das vias respiratórias</t>
  </si>
  <si>
    <t>Holter</t>
  </si>
  <si>
    <t>MAPA</t>
  </si>
  <si>
    <t>Mamografia</t>
  </si>
  <si>
    <t>Raio-x</t>
  </si>
  <si>
    <t>Raio-X (Radiografia com e sem contraste)</t>
  </si>
  <si>
    <t>Ressonância magnética</t>
  </si>
  <si>
    <t>Ressonância magnética com e sem contraste</t>
  </si>
  <si>
    <t>Tomografia Computadorizada</t>
  </si>
  <si>
    <t>Tomografia Computadorizada com e sem contraste / Angiotomografia</t>
  </si>
  <si>
    <t>Ultrassonografia</t>
  </si>
  <si>
    <t>Ultrassonografia/Doppler</t>
  </si>
  <si>
    <t>Doppler Colorido de Vasos</t>
  </si>
  <si>
    <t>TOTAL</t>
  </si>
  <si>
    <t>14. Hospital Dia</t>
  </si>
  <si>
    <t>Atendimentos</t>
  </si>
  <si>
    <t>05 - SADT Externo Ofertado</t>
  </si>
  <si>
    <t>14. SADT Externo Ofertado</t>
  </si>
  <si>
    <t>15. SADT Externo Ofertado</t>
  </si>
  <si>
    <t>Ultrassonografia / Doppler</t>
  </si>
  <si>
    <t>15. SADT Interno Realizado</t>
  </si>
  <si>
    <t>16. SADT Interno Realizado</t>
  </si>
  <si>
    <t>Patologia Clínica</t>
  </si>
  <si>
    <t>Ecodoppler</t>
  </si>
  <si>
    <t>Quimioterapia</t>
  </si>
  <si>
    <t>16. Atendimento de Urgência e Emergência</t>
  </si>
  <si>
    <t>17. Atendimento de Urgência e Emergência</t>
  </si>
  <si>
    <t>Regulada</t>
  </si>
  <si>
    <t>Espontânea</t>
  </si>
  <si>
    <t>11 - Acolhimento, Avaliação e Classificação de Risco</t>
  </si>
  <si>
    <t>17. Acolhimento, Avaliação e Classificação de Risco</t>
  </si>
  <si>
    <t>18.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</si>
  <si>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</si>
  <si>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</si>
  <si>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</si>
  <si>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</si>
  <si>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</si>
  <si>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</si>
  <si>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Pouco Urgente</t>
  </si>
  <si>
    <t>Verde</t>
  </si>
  <si>
    <t>Não Urgente</t>
  </si>
  <si>
    <t>Azul</t>
  </si>
  <si>
    <t>Situação Incompatível</t>
  </si>
  <si>
    <t>--</t>
  </si>
  <si>
    <t>18. Atendimento de urgência e Emergência</t>
  </si>
  <si>
    <t>19. Atendimento de urgência e Emergência</t>
  </si>
  <si>
    <t>Cirurgia Bucomaxilofacial</t>
  </si>
  <si>
    <t>Clínica Médica</t>
  </si>
  <si>
    <t>Gastroenterologia</t>
  </si>
  <si>
    <t>Ginecologia/Obstetrícia</t>
  </si>
  <si>
    <t>Ortopedia e traumatologia</t>
  </si>
  <si>
    <t>Pediatria</t>
  </si>
  <si>
    <t>Outras especialidades</t>
  </si>
  <si>
    <t>19. Percentual de Cirurgias Ortopédicas Realizadas</t>
  </si>
  <si>
    <t>20. Percentual de Cirurgias Ortopédicas Realizadas</t>
  </si>
  <si>
    <t>Número de Cirurgias Ortopédicas Realizadas</t>
  </si>
  <si>
    <t>Total de Cirurgias Realizadas</t>
  </si>
  <si>
    <t>Percentual</t>
  </si>
  <si>
    <t>20. Tempo Médio de Espera por Cirúrgia Ortopédica com OPME de Alta Complexidade</t>
  </si>
  <si>
    <t>21. Tempo Médio de Espera por Cirúrgia Ortopédica com OPME de Alta Complexidade</t>
  </si>
  <si>
    <t>Tempo Médio de Espera (Dias)</t>
  </si>
  <si>
    <t>5 dias</t>
  </si>
  <si>
    <t>21. Número de Cirurgias de Segundo Tempo Realizada por especialidades</t>
  </si>
  <si>
    <t>22. Número de Cirurgias de Segundo Tempo Realizada por especialidades</t>
  </si>
  <si>
    <t>22. Cirurgias Eletivas por especialidades</t>
  </si>
  <si>
    <t>Cirurgia Vascular</t>
  </si>
  <si>
    <t>Otorrinolaringologista</t>
  </si>
  <si>
    <t>CIPE</t>
  </si>
  <si>
    <t>Total de Cirurgias</t>
  </si>
  <si>
    <t>22. Cirurgias de Urgência por especialidades</t>
  </si>
  <si>
    <t>24. SADT Externo Agendado</t>
  </si>
  <si>
    <t>25. SADT Externo Absenteísmo</t>
  </si>
  <si>
    <t>06 - Hospital Dia</t>
  </si>
  <si>
    <t>07 - Serviço de Quimioterapia</t>
  </si>
  <si>
    <t>Sessões de Quimioterapia</t>
  </si>
  <si>
    <t>08 -  Atendimento de Urgência e Emergência</t>
  </si>
  <si>
    <t>Estimativa</t>
  </si>
  <si>
    <t>Atend. Geral</t>
  </si>
  <si>
    <t>Atend. Covid</t>
  </si>
  <si>
    <t>09 - Saídas Cirúrgicas Resultantes de Internação Hospitalar</t>
  </si>
  <si>
    <t>Saídas Cirúrgicas Resultantes de Internação Hospitalar</t>
  </si>
  <si>
    <t>10 - SADT Interno</t>
  </si>
  <si>
    <t>Total de SADT Interno</t>
  </si>
  <si>
    <t xml:space="preserve">12 - Procedência das internações </t>
  </si>
  <si>
    <t xml:space="preserve">22. Procedência das internações </t>
  </si>
  <si>
    <t xml:space="preserve">23. Procedência das internações </t>
  </si>
  <si>
    <t>13 - Consulta médica por especialidades</t>
  </si>
  <si>
    <t>24. Consulta médica por especialidades</t>
  </si>
  <si>
    <t>Anestesiologista</t>
  </si>
  <si>
    <t>Angiologia / Cirurgia Vascular</t>
  </si>
  <si>
    <t>N/A</t>
  </si>
  <si>
    <t>Buco maxilar</t>
  </si>
  <si>
    <t>Cardiológica (Risco Cirúrgico)</t>
  </si>
  <si>
    <t>Cirurgia Pediátrica</t>
  </si>
  <si>
    <t>Cuidado Paliativo</t>
  </si>
  <si>
    <t>Mastologia Oncológica</t>
  </si>
  <si>
    <t>Neurologia</t>
  </si>
  <si>
    <t>Neurologia Pediátrica</t>
  </si>
  <si>
    <t>Obstetrícia (Pré-natal alto risco)</t>
  </si>
  <si>
    <t>Otorrinolaringologia Adulto</t>
  </si>
  <si>
    <t>Otorrinolaringologia Pediátrica</t>
  </si>
  <si>
    <t>Proctologia Geral</t>
  </si>
  <si>
    <t>Dermatológica Oncológica</t>
  </si>
  <si>
    <t>Gastroenterologia Oncológica</t>
  </si>
  <si>
    <t>Ginecologia Oncológica</t>
  </si>
  <si>
    <t>Oncologia Clínica</t>
  </si>
  <si>
    <t>Pneumologia Oncologia</t>
  </si>
  <si>
    <t>Proctologia Oncológica</t>
  </si>
  <si>
    <t>Urologia Oncológica</t>
  </si>
  <si>
    <t>Cirurgia Vascular Oncologica</t>
  </si>
  <si>
    <t>Pneumologia/Tisiologia</t>
  </si>
  <si>
    <t>Cirurgia Toracica</t>
  </si>
  <si>
    <t>14 - Consulta Não médica por especialidades</t>
  </si>
  <si>
    <t>25. Consulta Não médica por especialidades</t>
  </si>
  <si>
    <t>Assistente Social</t>
  </si>
  <si>
    <t>Enfermagem</t>
  </si>
  <si>
    <t>Nutricionista</t>
  </si>
  <si>
    <t>Farmácia (VVS)</t>
  </si>
  <si>
    <t>Psicologia (VVS)</t>
  </si>
  <si>
    <t>Assistente Social (VVS)</t>
  </si>
  <si>
    <t>15 - Especialidades iniciais na porta de entrada</t>
  </si>
  <si>
    <t>29. Especialidades iniciais na porta de entrada</t>
  </si>
  <si>
    <t>Cirurgia Buco Maxilo Facial</t>
  </si>
  <si>
    <t>Ginecologia / Obstetrícia</t>
  </si>
  <si>
    <t>Outras Especialidades</t>
  </si>
  <si>
    <t>16 - Cirurgias Eletivas por Especialidade</t>
  </si>
  <si>
    <t>23. Cirurgias Eletivas por Especialidade</t>
  </si>
  <si>
    <t>Dermatologia Oncológica</t>
  </si>
  <si>
    <t>17 - Saídas da UTI - ADULTO</t>
  </si>
  <si>
    <t>31. Saídas da UTI - ADULTO</t>
  </si>
  <si>
    <t>Óbito</t>
  </si>
  <si>
    <t>Transferência Externa</t>
  </si>
  <si>
    <t>Transferência Interna</t>
  </si>
  <si>
    <t>18 - Saídas da UTI - ADULTO COVID</t>
  </si>
  <si>
    <t>32. Saídas da UTI - ADULTO COVID</t>
  </si>
  <si>
    <t>19 - Saídas da UTI - PEDIATRICA (Ped + Neo)</t>
  </si>
  <si>
    <t>33. Saídas da UTI - PEDIATRICA (Ped + Neo)</t>
  </si>
  <si>
    <t>20 - Saídas da UTI - PEDIATRICA (Ped + Neo) COVID</t>
  </si>
  <si>
    <t>34. Saídas da UTI - PEDIATRICA (Ped + Neo) COVID</t>
  </si>
  <si>
    <t>Diretor Assistencial                                                                                               Diretor Técnico</t>
  </si>
  <si>
    <t xml:space="preserve">DESEMPENHO HOSPITALAR: </t>
  </si>
  <si>
    <t>Contrato de Gestão 080/2021 - 2º TA</t>
  </si>
  <si>
    <t>Indicadores</t>
  </si>
  <si>
    <t>01. Taxa de Ocupação Hospitalar</t>
  </si>
  <si>
    <t>≥ 85%</t>
  </si>
  <si>
    <t>≥ 90%</t>
  </si>
  <si>
    <t>Total de Pacientes-dia</t>
  </si>
  <si>
    <t>Total de leitos operacionais-dia do período</t>
  </si>
  <si>
    <t>02. Média de Permanência Hospitalar (dias)</t>
  </si>
  <si>
    <t>≤ 6 (Dias)</t>
  </si>
  <si>
    <t>≤ 6 Dias</t>
  </si>
  <si>
    <t>≤ 5 Dias</t>
  </si>
  <si>
    <t>Total de saídas no período</t>
  </si>
  <si>
    <t>03. Índice de Intervalo de Substituição (horas)</t>
  </si>
  <si>
    <t>≤ 26</t>
  </si>
  <si>
    <t>≤ 24</t>
  </si>
  <si>
    <t>≤ 13</t>
  </si>
  <si>
    <t>Taxa de Ocupação Hospitalar</t>
  </si>
  <si>
    <t>Média de Permanência Hospitalar</t>
  </si>
  <si>
    <t>04. Taxa de Readmissão Hospitalar (em até 29 dias)</t>
  </si>
  <si>
    <t>≤ 20%</t>
  </si>
  <si>
    <t>Nº de pacientes readmitidos entre 0 e 29 dias da última alta hospitalar</t>
  </si>
  <si>
    <t>Nº total de internações hospitalares</t>
  </si>
  <si>
    <t>05. Taxa de Readmissão em UTI em até 48 horas 
(readmissão precoce em UTI)</t>
  </si>
  <si>
    <t>&lt; 5%</t>
  </si>
  <si>
    <t>05. Taxa de Readmissão em UTI em até 48 horas (readmissão precoce em UTI)</t>
  </si>
  <si>
    <t>Nº de pacientes readmitidos entre 0 e 48 Horas da última alta da UTI</t>
  </si>
  <si>
    <t>Nº de saídas da UTI (Por Alta)</t>
  </si>
  <si>
    <t>06. Índice de Giro de Leitos Institucional</t>
  </si>
  <si>
    <t xml:space="preserve">≥ 5 </t>
  </si>
  <si>
    <t>Número de saídas no período</t>
  </si>
  <si>
    <t>Média do número de leitos operacionais período</t>
  </si>
  <si>
    <t>07. Percentual de Ocorrência de Glosas no SIH - DATASUS (Definitivo)</t>
  </si>
  <si>
    <t>≤ 1%</t>
  </si>
  <si>
    <t>≤ 7%</t>
  </si>
  <si>
    <t>Total de procedimentos rejeitados no SIH</t>
  </si>
  <si>
    <t>Total de procedimentos apresentados no SIH</t>
  </si>
  <si>
    <t>08. Percentual de Cirurgias Eletivas em Lista de Espera com Tempo Máximo Aceitável para Tratamento (TMAT) Expirado (↓)</t>
  </si>
  <si>
    <t>≤ 25%</t>
  </si>
  <si>
    <t>Nº de cirurgias eletivas realizadas com TMAT expirado 1º ano</t>
  </si>
  <si>
    <t>Nº de cirurgias eletivas em lista de espera da unidade com TMAT expirado</t>
  </si>
  <si>
    <t>Nº de cirurgias eletivas em lista de espera e encaminhado para a unidade</t>
  </si>
  <si>
    <t>Nº de cirurgias eletivas em lista de espera total da unidade</t>
  </si>
  <si>
    <t>09. Percentual de partos cesáreos (↓) Redução anual em 10% do percentual de cesariana até atingir o percentual ≤35%</t>
  </si>
  <si>
    <t>≤ 35%</t>
  </si>
  <si>
    <t>Nº de cesáreas realizadas</t>
  </si>
  <si>
    <t>Total de partos realizados</t>
  </si>
  <si>
    <t>10. Percentual de parto cesáreas nos grupos 1 e 3 de Robson*</t>
  </si>
  <si>
    <t>≤ 15%</t>
  </si>
  <si>
    <t>Nº de cesáreas realizadas - [Grupos 1 e 3 de Robson]</t>
  </si>
  <si>
    <t>Total de partos realizados - [Grupos 1 e 3 de Robson]</t>
  </si>
  <si>
    <t>11. Percentual de parto cesáreas no grupo 8 de Robson (↓)*</t>
  </si>
  <si>
    <t>≤ 60%</t>
  </si>
  <si>
    <t>Nº de cesáreas realizadas - [Grupos 8 de Robson]</t>
  </si>
  <si>
    <t>Total de partos realizados - [Grupos 8 de Robson]</t>
  </si>
  <si>
    <t>12. Percentual de parto cesáreo nos grupos 10 de Robson (↓)*</t>
  </si>
  <si>
    <t>≤ 40%</t>
  </si>
  <si>
    <t>Nº de cesáreas realizadas - [Grupos 10 de Robson]</t>
  </si>
  <si>
    <t>Total de partos realizados - [Grupos 10 de Robson]</t>
  </si>
  <si>
    <t>13. Proporção de Recém-nascidos com todas as triagens neonatais realizadas (↑)*</t>
  </si>
  <si>
    <t>≥ 95%</t>
  </si>
  <si>
    <t>Nº de RN’s que realizaram as 5 triagens neonatais antes da alta hospitalar</t>
  </si>
  <si>
    <t>Nº total de RN’s elegíveis para as triagens</t>
  </si>
  <si>
    <t>14. Percentual de recém-nascidos de baixo risco que receberam fórmula infantil após o nascimento (↓)*</t>
  </si>
  <si>
    <t>≤ 5%</t>
  </si>
  <si>
    <t>Nº de RN’s de baixo risco que receberam fórmula infantil</t>
  </si>
  <si>
    <t>Nº total de RN’s de baixo risco internados na unidade de saúde</t>
  </si>
  <si>
    <t>15. Percentual de Recém-Nascidos que receberam alta da unidade neonatal em Aleitamento Materno Exclusivo (↑)*</t>
  </si>
  <si>
    <t>≥ 60%</t>
  </si>
  <si>
    <t>Nº de RN’s que receberam alta da unidade neonatal em AME</t>
  </si>
  <si>
    <t>Nº total de RN’s que receberam alta da unidade neonatal</t>
  </si>
  <si>
    <t>16. Índice de Lesões por Extravasamento de Quimioterapia</t>
  </si>
  <si>
    <t>Casos de extravasamento por drogas antineoplásicas em 30 dias</t>
  </si>
  <si>
    <t>Total de pacientes que receberam a droga antineoplásica em 30 dias</t>
  </si>
  <si>
    <t>17. Percentual de exames de imagem com resultados disponibilizados em até 72 horas</t>
  </si>
  <si>
    <t>≥ 70%</t>
  </si>
  <si>
    <t>Número de exames de imagem liberados em até 72 horas</t>
  </si>
  <si>
    <t xml:space="preserve">Total de exames de imagem liberados no período </t>
  </si>
  <si>
    <t>18. Taxa de acurácia do estoque</t>
  </si>
  <si>
    <t>Número total de itens contados em conformidade</t>
  </si>
  <si>
    <t>Número total de itens padronizados cadastrados no sistema</t>
  </si>
  <si>
    <t>19. Taxa de perda financeira por vencimento de medicamentos</t>
  </si>
  <si>
    <t>≥ 2%</t>
  </si>
  <si>
    <t>≥ 1%</t>
  </si>
  <si>
    <t>Valor dos medicamentos por validade expirada (R$)</t>
  </si>
  <si>
    <t>Valor financeiro dos medicamentos inventariado no período (R$)</t>
  </si>
  <si>
    <t>20. Taxa de aceitabilidade das intervenções farmacêuticas</t>
  </si>
  <si>
    <t>≥ 80%</t>
  </si>
  <si>
    <t>Número absoluto de intervenções registradas</t>
  </si>
  <si>
    <t xml:space="preserve">Número de intervenções aceitas </t>
  </si>
  <si>
    <t>8. Percentual de cirurgias eletivas realizadas com TMAT (Tempo máximo aceitável para tratamento) expirado para o segundo ano</t>
  </si>
  <si>
    <t>Nº de cirurgias eletivas realizadas com TMAT expirado 2º ano</t>
  </si>
  <si>
    <t>9. Percentual de Suspensão de Cirurgias Programadas por condições operacionais - (causas relacionadas à organização da Unidade)</t>
  </si>
  <si>
    <t>Nº de cirurgias programadas suspensas 
(causas relacionadas à organização da Unidade)</t>
  </si>
  <si>
    <t>Nº de cirurgias programadas (mapa cirúrgico)</t>
  </si>
  <si>
    <t>8. Percentual de Suspensão de Cirurgias Programadas por condições operacionais (causas relacionadas ao paciente)</t>
  </si>
  <si>
    <t>Nº de cirurgias programadas suspensas (causas relacionadas ao paciente)</t>
  </si>
  <si>
    <t>10.Percentual de partos cesáreos</t>
  </si>
  <si>
    <t>11.Percentual de Aplicação da Classificação de Robson nas parturientes submetidas à cesárea</t>
  </si>
  <si>
    <t>N° de parturientes submetidas a cesárea classificadas pela Classificação de Robson no mês</t>
  </si>
  <si>
    <t>Total de parturientes submetidas a cesárea no mês</t>
  </si>
  <si>
    <t>13. Percentual de investigação da gravidade de reações adversas a medicamentos (Farmacovigilância)</t>
  </si>
  <si>
    <t>Nº de pacientes com RAM avaliada quanto à gravidade</t>
  </si>
  <si>
    <t>Nº total de pacientes com RAM</t>
  </si>
  <si>
    <t>14. Razão do Quantitativo de Consultas Ofertadas</t>
  </si>
  <si>
    <t>Número de consultas ofertadas</t>
  </si>
  <si>
    <t>Número de consultas propostas nas metas da unidade</t>
  </si>
  <si>
    <t>14. Percentual de Exames de Imagem com resultado disponibilizado em até 10 dias</t>
  </si>
  <si>
    <t>Número de exames de imagem entregues em até 10 dias</t>
  </si>
  <si>
    <t>Total de exames de imagem realizados no período</t>
  </si>
  <si>
    <t>15. Percentual de manifestações queixosas recebidas no sistema de ouvidoria do SUS</t>
  </si>
  <si>
    <t>Número de manifestações queixosas recebidas no sistema de ouvidoria do SUS</t>
  </si>
  <si>
    <t>Total de atendimentos realizados</t>
  </si>
  <si>
    <t>EFETIVIDADE HOSPITALAR</t>
  </si>
  <si>
    <t>01 - TAXA DE OCUPAÇÃO (%) POR CLÍNICA</t>
  </si>
  <si>
    <t>Unidade de Internação</t>
  </si>
  <si>
    <t>Clínica Cirúrgica</t>
  </si>
  <si>
    <t>Clínica Oncológica</t>
  </si>
  <si>
    <t>Clínica Obstétrica</t>
  </si>
  <si>
    <t>Clínica Pediátrica</t>
  </si>
  <si>
    <t>Enfermaria Covid</t>
  </si>
  <si>
    <t>UTI Covid</t>
  </si>
  <si>
    <t>UTI Geral</t>
  </si>
  <si>
    <t>99,,8%</t>
  </si>
  <si>
    <t>UTI Pediátrica</t>
  </si>
  <si>
    <t>UTI Neo</t>
  </si>
  <si>
    <t>UCIN Neo</t>
  </si>
  <si>
    <t>Pronto-socorro</t>
  </si>
  <si>
    <t>Geral</t>
  </si>
  <si>
    <t>02 - LEITOS OPERACIONAIS</t>
  </si>
  <si>
    <t>Leitos Operacionais</t>
  </si>
  <si>
    <t>03 - TEMPO MÉDIO DE PERMANÊNCIA (DIAS) POR CLÍNICA</t>
  </si>
  <si>
    <t>8, 00</t>
  </si>
  <si>
    <t>04 - ÍNDICE DE INTERVALO DE SUBSTITUIÇÃO POR CLÍNICA [HORAS]</t>
  </si>
  <si>
    <t>05 - INDICADORES HOSPITALARES DE EFETIVIDADE</t>
  </si>
  <si>
    <t>Total de Saídas</t>
  </si>
  <si>
    <t>Total de Óbitos no Mês</t>
  </si>
  <si>
    <t>Taxa de Mortalidade global (%)</t>
  </si>
  <si>
    <t>Total de Óbitos Tempo de Permanência &gt;24 horas</t>
  </si>
  <si>
    <t>Taxa de Mortalidade Institucional (óbitos &gt;24 horas) (%)</t>
  </si>
  <si>
    <t>Taxa de Mortalidade Operatória (≤7 dias do pós-operatório) (%)</t>
  </si>
  <si>
    <t>Tempo Médio de Espera para o Primeiro Atendimento Médico (horas)</t>
  </si>
  <si>
    <t>Taxa de Atendimento Médico Dentro do Tempo da Classificação de Risco (%)</t>
  </si>
  <si>
    <t>Taxa de Cirurgia de Urgência (%)</t>
  </si>
  <si>
    <t>Tempo médio de espera para a cirurgia ortopédica com OPME de alta complexidade (dias)</t>
  </si>
  <si>
    <t>06 - SAIDAS UTI</t>
  </si>
  <si>
    <t>UTI TOTAL</t>
  </si>
  <si>
    <t>Alta</t>
  </si>
  <si>
    <t>Transferência interna</t>
  </si>
  <si>
    <t>Transferência externa</t>
  </si>
  <si>
    <t>Óbitos</t>
  </si>
  <si>
    <t>UTI ADULTO</t>
  </si>
  <si>
    <t>UTI PEDIATRICA (Ped + Neo)</t>
  </si>
  <si>
    <t>07 - Número de Trabalhadores e Leitos Operacionais</t>
  </si>
  <si>
    <t>Informações</t>
  </si>
  <si>
    <t>Total de enfermeiros (Todos os vínculos)</t>
  </si>
  <si>
    <t>Total de técnicos de enfermagem (Todos os vínculos)</t>
  </si>
  <si>
    <t>Total de médicos (Todos os vínculos)</t>
  </si>
  <si>
    <t>Total de médicos especialistas</t>
  </si>
  <si>
    <t>Total de nutricionistas (Todos os vínculos)</t>
  </si>
  <si>
    <t>Total de fisioterapeutas (Todos os vínculos)</t>
  </si>
  <si>
    <t>Total de fonoaudiólogos (Todos os vínculos)</t>
  </si>
  <si>
    <t>Total de psicólogos (Todos os vínculos)</t>
  </si>
  <si>
    <t>Total de farmacêuticos (Todos os vínculos)</t>
  </si>
  <si>
    <t>Total de biomédico (Todos os vínculos)</t>
  </si>
  <si>
    <t>Total de assistentes sociais (Todos os vínculos)</t>
  </si>
  <si>
    <t>Total de terapeutas ocupacionais (Todos os vínculos)</t>
  </si>
  <si>
    <t>Total de odontólogos (Todos os vínculos)</t>
  </si>
  <si>
    <t>Total de trabalhadores assitenciais e administrativos</t>
  </si>
  <si>
    <t>Número leitos pactuados</t>
  </si>
  <si>
    <t>08 - Indicadores de Gestão de Recursos Humanos</t>
  </si>
  <si>
    <t>Relação enfermeiros/leitos</t>
  </si>
  <si>
    <t>Relação enfermergem/leitos</t>
  </si>
  <si>
    <t>Relação trabalhadores/leitos</t>
  </si>
  <si>
    <t>Turnover (%)</t>
  </si>
  <si>
    <t>Percentual de médicos especialistas</t>
  </si>
  <si>
    <t>09 - Rotatividade (%)</t>
  </si>
  <si>
    <t>Funções</t>
  </si>
  <si>
    <t>Enfermeiro</t>
  </si>
  <si>
    <t>Técnico de enfermagem</t>
  </si>
  <si>
    <t>Médico</t>
  </si>
  <si>
    <t>Médicos da Emergência</t>
  </si>
  <si>
    <t>Fisioterapeuta</t>
  </si>
  <si>
    <t>Psicólogo</t>
  </si>
  <si>
    <t>Farmacêutico</t>
  </si>
  <si>
    <t>Biomédico</t>
  </si>
  <si>
    <t>Assistente social</t>
  </si>
  <si>
    <t>Fonoaudiólogo</t>
  </si>
  <si>
    <t>Odontólogo</t>
  </si>
  <si>
    <t>Áreas administrativas e de suporte</t>
  </si>
  <si>
    <t>10 - Taxa de Absenteísmo (%)*</t>
  </si>
  <si>
    <t>Profissão</t>
  </si>
  <si>
    <t xml:space="preserve">Estatutário </t>
  </si>
  <si>
    <t>Celetista</t>
  </si>
  <si>
    <t>Terceirizados</t>
  </si>
  <si>
    <t>N/D</t>
  </si>
  <si>
    <t>Técnicos de radiologia</t>
  </si>
  <si>
    <t>Médico da Emergência</t>
  </si>
  <si>
    <t>Condutores</t>
  </si>
  <si>
    <t>Geral por Vínculo</t>
  </si>
  <si>
    <t>Auxiliar de Enfermagem</t>
  </si>
  <si>
    <t>Outros</t>
  </si>
  <si>
    <t>Técnico em Laboratório</t>
  </si>
  <si>
    <t xml:space="preserve">Obs.: * Preencher com N/A se não houver profissionais da categoria e vínculo determinado  </t>
  </si>
  <si>
    <r>
      <t>11 -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>(%)</t>
    </r>
  </si>
  <si>
    <t>Consultas Médicas Ofertadas</t>
  </si>
  <si>
    <t>Consultas Médicas Agendadas</t>
  </si>
  <si>
    <t>Consultas Médicas Realizadas</t>
  </si>
  <si>
    <t>Perda Primária Consultas Médicas (%)</t>
  </si>
  <si>
    <t>Absenteísmo Consultas Médicas (%)</t>
  </si>
  <si>
    <t>Consultas Médicas Oncológicas Ofertadas</t>
  </si>
  <si>
    <t>Consultas Médicas Oncológicas  Agendadas</t>
  </si>
  <si>
    <t>Consultas Médicas Oncológicas Realizadas</t>
  </si>
  <si>
    <t>Perda Primária Consultas Médicas Oncológicas (%)</t>
  </si>
  <si>
    <t>Absenteísmo Consultas Médicas Oncológicas (%)</t>
  </si>
  <si>
    <t>Consultas Não Médicas Ofertadas</t>
  </si>
  <si>
    <t>Consultas Não Médicas Agendadas</t>
  </si>
  <si>
    <t>Consultas Não Médicas Realizadas</t>
  </si>
  <si>
    <t>Perda Primária Consultas Não Médicas (%)</t>
  </si>
  <si>
    <t>Absenteismo em Consultas Não Médicas (%)</t>
  </si>
  <si>
    <t>Taxa de Perda Primária Geral (%)</t>
  </si>
  <si>
    <t>Taxa de Absenteísmo Geral (%)</t>
  </si>
  <si>
    <t>12 - Indicador de Gestão Ambulatorial - SADT (%)</t>
  </si>
  <si>
    <t>Procedimento</t>
  </si>
  <si>
    <t>Ofertado</t>
  </si>
  <si>
    <t>Agendado</t>
  </si>
  <si>
    <t>Perda primária</t>
  </si>
  <si>
    <t>Realizado</t>
  </si>
  <si>
    <t>Absenteísmo</t>
  </si>
  <si>
    <t>Colangiopancreatogrfia Retrógrada Endoscópica (CPRE)</t>
  </si>
  <si>
    <t>Colonoscopia/ Retossigmoidoscopia</t>
  </si>
  <si>
    <t xml:space="preserve">Mamografia </t>
  </si>
  <si>
    <t>Radiografia</t>
  </si>
  <si>
    <t xml:space="preserve">Tomografia computadorizada/Angiotomografia </t>
  </si>
  <si>
    <t xml:space="preserve">Ultrassonografia /doppler </t>
  </si>
  <si>
    <t>Diretor Assistencial                                                                                                         Diretor Técnico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</si>
</sst>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R$&quot;\ #,##0.00;[Red]\-&quot;R$&quot;\ #,##0.00"/>
    <numFmt numFmtId="164" formatCode="_(* #,##0.00_);_(* \(#,##0.00\);_(* &quot;-&quot;??_);_(@_)"/>
    <numFmt numFmtId="165" formatCode="[$-416]mmm\-yy;@"/>
    <numFmt numFmtId="166" formatCode="0.0%"/>
    <numFmt numFmtId="167" formatCode="&quot;R$&quot;\ #,##0.00"/>
    <numFmt numFmtId="168" formatCode="[$-416]mmmm\-yy"/>
  </numFmts>
  <fonts count="2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9" tint="0.79998168889431442"/>
      <name val="Arial"/>
      <family val="2"/>
    </font>
    <font>
      <i/>
      <sz val="10"/>
      <color rgb="FF000000"/>
      <name val="Arial"/>
      <family val="2"/>
    </font>
    <font>
      <sz val="10"/>
      <color rgb="FF242424"/>
      <name val="Arial"/>
      <family val="2"/>
    </font>
    <font>
      <b/>
      <u/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444444"/>
      <name val="Calibri"/>
      <family val="2"/>
      <charset val="1"/>
    </font>
    <font>
      <b/>
      <sz val="12"/>
      <color rgb="FF000000"/>
      <name val="Arial"/>
      <family val="2"/>
    </font>
    <font>
      <sz val="11"/>
      <color theme="1"/>
      <name val="Aptos Narrow"/>
      <family val="2"/>
    </font>
  </fonts>
  <fills count="23">
    <fill>
      <patternFill patternType="none"/>
    </fill>
    <fill>
      <patternFill patternType="gray125"/>
    </fill>
    <fill>
      <patternFill patternType="solid">
        <fgColor rgb="FFCCFFCC"/>
        <bgColor rgb="FFE6E6FF"/>
      </patternFill>
    </fill>
    <fill>
      <patternFill patternType="solid">
        <fgColor rgb="FFCCFFCC"/>
        <bgColor rgb="FFCCFFCC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5"/>
        <bgColor theme="5"/>
      </patternFill>
    </fill>
    <fill>
      <patternFill patternType="solid">
        <fgColor rgb="FFFFFF00"/>
        <bgColor rgb="FFFFFF00"/>
      </patternFill>
    </fill>
    <fill>
      <patternFill patternType="solid">
        <fgColor rgb="FF00B050"/>
        <bgColor rgb="FF00B050"/>
      </patternFill>
    </fill>
    <fill>
      <patternFill patternType="solid">
        <fgColor rgb="FF00B0F0"/>
        <bgColor rgb="FF00B0F0"/>
      </patternFill>
    </fill>
    <fill>
      <patternFill patternType="solid">
        <fgColor rgb="FFFFFFFF"/>
        <bgColor rgb="FFFFFFCC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CFFCC"/>
        <bgColor rgb="FFD6FBD1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0"/>
      </patternFill>
    </fill>
    <fill>
      <patternFill patternType="solid">
        <fgColor rgb="FFCCFFCC"/>
        <bgColor rgb="FFE2EFD9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7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720">
    <xf numFmtId="0" fontId="0" fillId="0" borderId="0" xfId="0"/>
    <xf numFmtId="3" fontId="9" fillId="0" borderId="0" xfId="2" applyNumberFormat="1" applyFont="1" applyAlignment="1">
      <alignment vertical="center"/>
    </xf>
    <xf numFmtId="3" fontId="10" fillId="2" borderId="1" xfId="0" applyNumberFormat="1" applyFont="1" applyFill="1" applyBorder="1" applyAlignment="1">
      <alignment horizontal="left" vertical="center"/>
    </xf>
    <xf numFmtId="3" fontId="11" fillId="0" borderId="2" xfId="0" applyNumberFormat="1" applyFont="1" applyBorder="1" applyAlignment="1">
      <alignment vertical="center"/>
    </xf>
    <xf numFmtId="3" fontId="12" fillId="0" borderId="2" xfId="0" applyNumberFormat="1" applyFont="1" applyBorder="1" applyAlignment="1">
      <alignment vertical="center"/>
    </xf>
    <xf numFmtId="3" fontId="11" fillId="0" borderId="2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165" fontId="13" fillId="3" borderId="1" xfId="0" applyNumberFormat="1" applyFont="1" applyFill="1" applyBorder="1" applyAlignment="1">
      <alignment horizontal="left" vertical="center"/>
    </xf>
    <xf numFmtId="165" fontId="13" fillId="3" borderId="1" xfId="0" applyNumberFormat="1" applyFont="1" applyFill="1" applyBorder="1" applyAlignment="1">
      <alignment horizontal="center" vertical="center" wrapText="1"/>
    </xf>
    <xf numFmtId="165" fontId="10" fillId="3" borderId="1" xfId="0" applyNumberFormat="1" applyFont="1" applyFill="1" applyBorder="1" applyAlignment="1">
      <alignment horizontal="center" vertical="center" wrapText="1"/>
    </xf>
    <xf numFmtId="165" fontId="10" fillId="0" borderId="0" xfId="2" applyNumberFormat="1" applyFont="1" applyAlignment="1">
      <alignment vertical="center"/>
    </xf>
    <xf numFmtId="3" fontId="14" fillId="0" borderId="1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readingOrder="1"/>
    </xf>
    <xf numFmtId="3" fontId="9" fillId="0" borderId="1" xfId="0" applyNumberFormat="1" applyFont="1" applyBorder="1" applyAlignment="1">
      <alignment horizontal="center" vertical="center" readingOrder="1"/>
    </xf>
    <xf numFmtId="3" fontId="14" fillId="4" borderId="1" xfId="0" applyNumberFormat="1" applyFont="1" applyFill="1" applyBorder="1" applyAlignment="1">
      <alignment horizontal="center" vertical="center" readingOrder="1"/>
    </xf>
    <xf numFmtId="3" fontId="13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vertical="center" readingOrder="1"/>
    </xf>
    <xf numFmtId="0" fontId="14" fillId="0" borderId="14" xfId="0" applyFont="1" applyBorder="1" applyAlignment="1">
      <alignment horizontal="center" readingOrder="1"/>
    </xf>
    <xf numFmtId="0" fontId="14" fillId="0" borderId="15" xfId="0" applyFont="1" applyBorder="1" applyAlignment="1">
      <alignment horizontal="center" readingOrder="1"/>
    </xf>
    <xf numFmtId="3" fontId="13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/>
    </xf>
    <xf numFmtId="3" fontId="14" fillId="5" borderId="1" xfId="0" applyNumberFormat="1" applyFont="1" applyFill="1" applyBorder="1" applyAlignment="1">
      <alignment horizontal="center" vertical="center" readingOrder="1"/>
    </xf>
    <xf numFmtId="3" fontId="9" fillId="5" borderId="1" xfId="0" applyNumberFormat="1" applyFont="1" applyFill="1" applyBorder="1" applyAlignment="1">
      <alignment horizontal="center" vertical="center" readingOrder="1"/>
    </xf>
    <xf numFmtId="3" fontId="13" fillId="5" borderId="1" xfId="0" applyNumberFormat="1" applyFont="1" applyFill="1" applyBorder="1" applyAlignment="1">
      <alignment horizontal="center" vertical="center" readingOrder="1"/>
    </xf>
    <xf numFmtId="3" fontId="13" fillId="5" borderId="1" xfId="0" applyNumberFormat="1" applyFont="1" applyFill="1" applyBorder="1" applyAlignment="1">
      <alignment horizontal="left" vertical="center" readingOrder="1"/>
    </xf>
    <xf numFmtId="0" fontId="14" fillId="6" borderId="1" xfId="0" applyFont="1" applyFill="1" applyBorder="1" applyAlignment="1">
      <alignment horizontal="center" vertical="center" readingOrder="1"/>
    </xf>
    <xf numFmtId="0" fontId="15" fillId="6" borderId="1" xfId="0" applyFont="1" applyFill="1" applyBorder="1" applyAlignment="1">
      <alignment horizontal="center" vertical="center" readingOrder="1"/>
    </xf>
    <xf numFmtId="0" fontId="15" fillId="6" borderId="15" xfId="0" applyFont="1" applyFill="1" applyBorder="1" applyAlignment="1">
      <alignment horizontal="center" readingOrder="1"/>
    </xf>
    <xf numFmtId="3" fontId="14" fillId="7" borderId="1" xfId="0" applyNumberFormat="1" applyFont="1" applyFill="1" applyBorder="1" applyAlignment="1">
      <alignment horizontal="left" vertical="center"/>
    </xf>
    <xf numFmtId="3" fontId="13" fillId="8" borderId="1" xfId="0" applyNumberFormat="1" applyFont="1" applyFill="1" applyBorder="1" applyAlignment="1">
      <alignment horizontal="left" vertical="center"/>
    </xf>
    <xf numFmtId="3" fontId="13" fillId="9" borderId="1" xfId="0" applyNumberFormat="1" applyFont="1" applyFill="1" applyBorder="1" applyAlignment="1">
      <alignment horizontal="center" vertical="center" wrapText="1"/>
    </xf>
    <xf numFmtId="3" fontId="10" fillId="9" borderId="1" xfId="0" applyNumberFormat="1" applyFont="1" applyFill="1" applyBorder="1" applyAlignment="1">
      <alignment horizontal="center" vertical="center"/>
    </xf>
    <xf numFmtId="3" fontId="12" fillId="7" borderId="2" xfId="0" applyNumberFormat="1" applyFont="1" applyFill="1" applyBorder="1" applyAlignment="1">
      <alignment vertical="center"/>
    </xf>
    <xf numFmtId="3" fontId="12" fillId="0" borderId="0" xfId="0" applyNumberFormat="1" applyFont="1" applyAlignment="1">
      <alignment vertical="center"/>
    </xf>
    <xf numFmtId="3" fontId="12" fillId="0" borderId="0" xfId="2" applyNumberFormat="1" applyFont="1" applyAlignment="1">
      <alignment vertical="center"/>
    </xf>
    <xf numFmtId="165" fontId="13" fillId="3" borderId="3" xfId="0" applyNumberFormat="1" applyFont="1" applyFill="1" applyBorder="1" applyAlignment="1">
      <alignment horizontal="left" vertical="center"/>
    </xf>
    <xf numFmtId="165" fontId="10" fillId="3" borderId="4" xfId="0" applyNumberFormat="1" applyFont="1" applyFill="1" applyBorder="1" applyAlignment="1">
      <alignment horizontal="center" vertical="center" wrapText="1"/>
    </xf>
    <xf numFmtId="165" fontId="10" fillId="3" borderId="3" xfId="0" applyNumberFormat="1" applyFont="1" applyFill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left" vertical="center"/>
    </xf>
    <xf numFmtId="3" fontId="14" fillId="7" borderId="4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wrapText="1" readingOrder="1"/>
    </xf>
    <xf numFmtId="3" fontId="14" fillId="0" borderId="14" xfId="0" applyNumberFormat="1" applyFont="1" applyBorder="1" applyAlignment="1">
      <alignment horizontal="center" vertical="center" readingOrder="1"/>
    </xf>
    <xf numFmtId="3" fontId="14" fillId="0" borderId="16" xfId="0" applyNumberFormat="1" applyFont="1" applyBorder="1" applyAlignment="1">
      <alignment horizontal="center" vertical="center" readingOrder="1"/>
    </xf>
    <xf numFmtId="3" fontId="14" fillId="0" borderId="17" xfId="0" applyNumberFormat="1" applyFont="1" applyBorder="1" applyAlignment="1">
      <alignment horizontal="center" vertical="center" readingOrder="1"/>
    </xf>
    <xf numFmtId="3" fontId="14" fillId="0" borderId="1" xfId="0" applyNumberFormat="1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4" xfId="0" applyFont="1" applyBorder="1" applyAlignment="1">
      <alignment horizontal="center" wrapText="1" readingOrder="1"/>
    </xf>
    <xf numFmtId="3" fontId="14" fillId="0" borderId="14" xfId="0" applyNumberFormat="1" applyFont="1" applyBorder="1" applyAlignment="1">
      <alignment horizontal="center" wrapText="1" readingOrder="1"/>
    </xf>
    <xf numFmtId="0" fontId="14" fillId="0" borderId="15" xfId="0" applyFont="1" applyBorder="1" applyAlignment="1">
      <alignment horizontal="center" wrapText="1" readingOrder="1"/>
    </xf>
    <xf numFmtId="3" fontId="14" fillId="0" borderId="15" xfId="0" applyNumberFormat="1" applyFont="1" applyBorder="1" applyAlignment="1">
      <alignment horizontal="center" wrapText="1" readingOrder="1"/>
    </xf>
    <xf numFmtId="3" fontId="12" fillId="0" borderId="4" xfId="0" applyNumberFormat="1" applyFont="1" applyBorder="1" applyAlignment="1">
      <alignment vertical="center"/>
    </xf>
    <xf numFmtId="0" fontId="14" fillId="0" borderId="14" xfId="0" applyFont="1" applyBorder="1" applyAlignment="1">
      <alignment horizontal="center" vertical="center" readingOrder="1"/>
    </xf>
    <xf numFmtId="0" fontId="14" fillId="0" borderId="16" xfId="0" applyFont="1" applyBorder="1" applyAlignment="1">
      <alignment horizontal="center" vertical="center" readingOrder="1"/>
    </xf>
    <xf numFmtId="0" fontId="14" fillId="0" borderId="17" xfId="0" applyFont="1" applyBorder="1" applyAlignment="1">
      <alignment horizontal="center" vertical="center" readingOrder="1"/>
    </xf>
    <xf numFmtId="3" fontId="14" fillId="0" borderId="18" xfId="0" applyNumberFormat="1" applyFont="1" applyBorder="1" applyAlignment="1">
      <alignment horizontal="center" vertical="center" wrapText="1" readingOrder="1"/>
    </xf>
    <xf numFmtId="0" fontId="14" fillId="0" borderId="14" xfId="0" applyFont="1" applyBorder="1" applyAlignment="1">
      <alignment horizontal="center" vertical="center" wrapText="1" readingOrder="1"/>
    </xf>
    <xf numFmtId="0" fontId="14" fillId="0" borderId="18" xfId="0" applyFont="1" applyBorder="1" applyAlignment="1">
      <alignment horizontal="center" vertical="center" wrapText="1" readingOrder="1"/>
    </xf>
    <xf numFmtId="3" fontId="14" fillId="7" borderId="3" xfId="0" applyNumberFormat="1" applyFont="1" applyFill="1" applyBorder="1" applyAlignment="1">
      <alignment horizontal="left" vertical="center"/>
    </xf>
    <xf numFmtId="3" fontId="13" fillId="8" borderId="3" xfId="0" applyNumberFormat="1" applyFont="1" applyFill="1" applyBorder="1" applyAlignment="1">
      <alignment horizontal="left" vertical="center"/>
    </xf>
    <xf numFmtId="3" fontId="10" fillId="9" borderId="4" xfId="0" applyNumberFormat="1" applyFont="1" applyFill="1" applyBorder="1" applyAlignment="1">
      <alignment horizontal="center" vertical="center"/>
    </xf>
    <xf numFmtId="3" fontId="10" fillId="9" borderId="3" xfId="0" applyNumberFormat="1" applyFont="1" applyFill="1" applyBorder="1" applyAlignment="1">
      <alignment horizontal="center" vertical="center"/>
    </xf>
    <xf numFmtId="165" fontId="13" fillId="5" borderId="1" xfId="0" applyNumberFormat="1" applyFont="1" applyFill="1" applyBorder="1" applyAlignment="1">
      <alignment horizontal="center" vertical="center" wrapText="1"/>
    </xf>
    <xf numFmtId="165" fontId="9" fillId="0" borderId="0" xfId="2" applyNumberFormat="1" applyFont="1" applyAlignment="1">
      <alignment vertical="center"/>
    </xf>
    <xf numFmtId="3" fontId="13" fillId="0" borderId="1" xfId="0" applyNumberFormat="1" applyFont="1" applyBorder="1" applyAlignment="1">
      <alignment horizontal="center" vertical="center" wrapText="1" readingOrder="1"/>
    </xf>
    <xf numFmtId="3" fontId="14" fillId="0" borderId="1" xfId="0" applyNumberFormat="1" applyFont="1" applyBorder="1" applyAlignment="1">
      <alignment horizontal="center" vertical="center" wrapText="1"/>
    </xf>
    <xf numFmtId="3" fontId="13" fillId="7" borderId="2" xfId="0" applyNumberFormat="1" applyFont="1" applyFill="1" applyBorder="1" applyAlignment="1">
      <alignment vertical="center"/>
    </xf>
    <xf numFmtId="3" fontId="13" fillId="7" borderId="2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vertical="center" wrapText="1"/>
    </xf>
    <xf numFmtId="3" fontId="13" fillId="3" borderId="1" xfId="0" applyNumberFormat="1" applyFont="1" applyFill="1" applyBorder="1" applyAlignment="1">
      <alignment horizontal="left" vertical="center"/>
    </xf>
    <xf numFmtId="3" fontId="13" fillId="3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13" fillId="7" borderId="6" xfId="0" applyNumberFormat="1" applyFont="1" applyFill="1" applyBorder="1" applyAlignment="1">
      <alignment vertical="center"/>
    </xf>
    <xf numFmtId="3" fontId="13" fillId="7" borderId="6" xfId="0" applyNumberFormat="1" applyFont="1" applyFill="1" applyBorder="1" applyAlignment="1">
      <alignment vertical="center" wrapText="1"/>
    </xf>
    <xf numFmtId="3" fontId="13" fillId="7" borderId="6" xfId="0" applyNumberFormat="1" applyFont="1" applyFill="1" applyBorder="1" applyAlignment="1">
      <alignment horizontal="center" vertical="center" wrapText="1"/>
    </xf>
    <xf numFmtId="3" fontId="13" fillId="7" borderId="0" xfId="0" applyNumberFormat="1" applyFont="1" applyFill="1" applyAlignment="1">
      <alignment vertical="center"/>
    </xf>
    <xf numFmtId="3" fontId="13" fillId="7" borderId="0" xfId="0" applyNumberFormat="1" applyFont="1" applyFill="1" applyAlignment="1">
      <alignment vertical="center" wrapText="1"/>
    </xf>
    <xf numFmtId="3" fontId="13" fillId="7" borderId="0" xfId="0" applyNumberFormat="1" applyFont="1" applyFill="1" applyAlignment="1">
      <alignment horizontal="center" vertical="center" wrapText="1"/>
    </xf>
    <xf numFmtId="3" fontId="13" fillId="7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horizontal="center" vertical="center" wrapText="1"/>
    </xf>
    <xf numFmtId="0" fontId="9" fillId="0" borderId="0" xfId="0" applyFont="1"/>
    <xf numFmtId="3" fontId="14" fillId="7" borderId="1" xfId="0" applyNumberFormat="1" applyFont="1" applyFill="1" applyBorder="1" applyAlignment="1">
      <alignment horizontal="center" vertical="center"/>
    </xf>
    <xf numFmtId="0" fontId="14" fillId="10" borderId="15" xfId="0" applyFont="1" applyFill="1" applyBorder="1" applyAlignment="1">
      <alignment horizontal="center" readingOrder="1"/>
    </xf>
    <xf numFmtId="3" fontId="13" fillId="7" borderId="4" xfId="0" applyNumberFormat="1" applyFont="1" applyFill="1" applyBorder="1" applyAlignment="1">
      <alignment vertical="center" wrapText="1"/>
    </xf>
    <xf numFmtId="3" fontId="13" fillId="7" borderId="3" xfId="0" applyNumberFormat="1" applyFont="1" applyFill="1" applyBorder="1" applyAlignment="1">
      <alignment vertical="center" wrapText="1"/>
    </xf>
    <xf numFmtId="165" fontId="10" fillId="3" borderId="2" xfId="0" applyNumberFormat="1" applyFont="1" applyFill="1" applyBorder="1" applyAlignment="1">
      <alignment horizontal="center" vertical="center" wrapText="1"/>
    </xf>
    <xf numFmtId="3" fontId="9" fillId="7" borderId="3" xfId="0" applyNumberFormat="1" applyFont="1" applyFill="1" applyBorder="1" applyAlignment="1">
      <alignment horizontal="left" vertical="center"/>
    </xf>
    <xf numFmtId="3" fontId="14" fillId="7" borderId="2" xfId="0" applyNumberFormat="1" applyFont="1" applyFill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center" vertical="center" wrapText="1"/>
    </xf>
    <xf numFmtId="0" fontId="14" fillId="10" borderId="14" xfId="0" applyFont="1" applyFill="1" applyBorder="1" applyAlignment="1">
      <alignment horizontal="center" readingOrder="1"/>
    </xf>
    <xf numFmtId="10" fontId="10" fillId="9" borderId="4" xfId="3" applyNumberFormat="1" applyFont="1" applyFill="1" applyBorder="1" applyAlignment="1">
      <alignment horizontal="center" vertical="center"/>
    </xf>
    <xf numFmtId="10" fontId="10" fillId="9" borderId="2" xfId="3" applyNumberFormat="1" applyFont="1" applyFill="1" applyBorder="1" applyAlignment="1">
      <alignment horizontal="center" vertical="center"/>
    </xf>
    <xf numFmtId="10" fontId="10" fillId="9" borderId="1" xfId="3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16" xfId="0" applyFont="1" applyBorder="1" applyAlignment="1">
      <alignment horizontal="center" vertical="center" wrapText="1" readingOrder="1"/>
    </xf>
    <xf numFmtId="0" fontId="14" fillId="0" borderId="17" xfId="0" applyFont="1" applyBorder="1" applyAlignment="1">
      <alignment horizontal="center" vertical="center" wrapText="1" readingOrder="1"/>
    </xf>
    <xf numFmtId="3" fontId="14" fillId="0" borderId="14" xfId="0" applyNumberFormat="1" applyFont="1" applyBorder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1" fontId="10" fillId="9" borderId="1" xfId="3" applyNumberFormat="1" applyFont="1" applyFill="1" applyBorder="1" applyAlignment="1">
      <alignment horizontal="center" vertical="center"/>
    </xf>
    <xf numFmtId="1" fontId="10" fillId="9" borderId="3" xfId="3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3" fontId="14" fillId="4" borderId="1" xfId="0" applyNumberFormat="1" applyFont="1" applyFill="1" applyBorder="1" applyAlignment="1">
      <alignment horizontal="center" vertical="center" wrapText="1"/>
    </xf>
    <xf numFmtId="3" fontId="14" fillId="4" borderId="1" xfId="0" applyNumberFormat="1" applyFont="1" applyFill="1" applyBorder="1" applyAlignment="1">
      <alignment horizontal="center" vertical="center"/>
    </xf>
    <xf numFmtId="3" fontId="14" fillId="4" borderId="1" xfId="0" applyNumberFormat="1" applyFont="1" applyFill="1" applyBorder="1" applyAlignment="1">
      <alignment horizontal="center" vertical="center" wrapText="1" readingOrder="1"/>
    </xf>
    <xf numFmtId="3" fontId="13" fillId="7" borderId="2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3" fontId="14" fillId="10" borderId="15" xfId="0" applyNumberFormat="1" applyFont="1" applyFill="1" applyBorder="1" applyAlignment="1">
      <alignment horizontal="center" readingOrder="1"/>
    </xf>
    <xf numFmtId="165" fontId="13" fillId="3" borderId="14" xfId="0" applyNumberFormat="1" applyFont="1" applyFill="1" applyBorder="1" applyAlignment="1">
      <alignment horizontal="left" vertical="center"/>
    </xf>
    <xf numFmtId="165" fontId="13" fillId="3" borderId="14" xfId="0" applyNumberFormat="1" applyFont="1" applyFill="1" applyBorder="1" applyAlignment="1">
      <alignment horizontal="center" vertical="center" wrapText="1"/>
    </xf>
    <xf numFmtId="165" fontId="10" fillId="3" borderId="14" xfId="0" applyNumberFormat="1" applyFont="1" applyFill="1" applyBorder="1" applyAlignment="1">
      <alignment horizontal="center" vertical="center" wrapText="1"/>
    </xf>
    <xf numFmtId="165" fontId="10" fillId="3" borderId="18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left" vertical="center"/>
    </xf>
    <xf numFmtId="3" fontId="14" fillId="0" borderId="14" xfId="0" applyNumberFormat="1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 readingOrder="1"/>
    </xf>
    <xf numFmtId="3" fontId="9" fillId="0" borderId="14" xfId="0" applyNumberFormat="1" applyFont="1" applyBorder="1" applyAlignment="1">
      <alignment horizontal="center" vertical="center"/>
    </xf>
    <xf numFmtId="3" fontId="14" fillId="0" borderId="15" xfId="0" applyNumberFormat="1" applyFont="1" applyBorder="1" applyAlignment="1">
      <alignment horizontal="center" vertical="center" wrapText="1" readingOrder="1"/>
    </xf>
    <xf numFmtId="3" fontId="9" fillId="5" borderId="19" xfId="0" applyNumberFormat="1" applyFont="1" applyFill="1" applyBorder="1" applyAlignment="1">
      <alignment horizontal="center" vertical="center" readingOrder="1"/>
    </xf>
    <xf numFmtId="3" fontId="14" fillId="5" borderId="15" xfId="0" applyNumberFormat="1" applyFont="1" applyFill="1" applyBorder="1" applyAlignment="1">
      <alignment horizontal="center" vertical="center" readingOrder="1"/>
    </xf>
    <xf numFmtId="3" fontId="13" fillId="5" borderId="15" xfId="0" applyNumberFormat="1" applyFont="1" applyFill="1" applyBorder="1" applyAlignment="1">
      <alignment horizontal="center" vertical="center" readingOrder="1"/>
    </xf>
    <xf numFmtId="3" fontId="14" fillId="5" borderId="20" xfId="0" applyNumberFormat="1" applyFont="1" applyFill="1" applyBorder="1" applyAlignment="1">
      <alignment horizontal="center" vertical="center" readingOrder="1"/>
    </xf>
    <xf numFmtId="3" fontId="14" fillId="10" borderId="14" xfId="0" applyNumberFormat="1" applyFont="1" applyFill="1" applyBorder="1" applyAlignment="1">
      <alignment horizontal="center" vertical="center" wrapText="1" readingOrder="1"/>
    </xf>
    <xf numFmtId="3" fontId="13" fillId="0" borderId="15" xfId="0" applyNumberFormat="1" applyFont="1" applyBorder="1" applyAlignment="1">
      <alignment horizontal="center" vertical="center" wrapText="1" readingOrder="1"/>
    </xf>
    <xf numFmtId="3" fontId="14" fillId="0" borderId="20" xfId="0" applyNumberFormat="1" applyFont="1" applyBorder="1" applyAlignment="1">
      <alignment horizontal="center" vertical="center" wrapText="1" readingOrder="1"/>
    </xf>
    <xf numFmtId="0" fontId="14" fillId="0" borderId="15" xfId="0" applyFont="1" applyBorder="1" applyAlignment="1">
      <alignment horizontal="center" vertical="center" wrapText="1" readingOrder="1"/>
    </xf>
    <xf numFmtId="3" fontId="10" fillId="0" borderId="0" xfId="2" applyNumberFormat="1" applyFont="1" applyAlignment="1">
      <alignment vertical="center"/>
    </xf>
    <xf numFmtId="3" fontId="14" fillId="6" borderId="1" xfId="0" applyNumberFormat="1" applyFont="1" applyFill="1" applyBorder="1" applyAlignment="1">
      <alignment horizontal="center" vertical="center" readingOrder="1"/>
    </xf>
    <xf numFmtId="0" fontId="15" fillId="6" borderId="15" xfId="0" applyFont="1" applyFill="1" applyBorder="1" applyAlignment="1">
      <alignment horizontal="center" vertical="center" readingOrder="1"/>
    </xf>
    <xf numFmtId="3" fontId="14" fillId="0" borderId="1" xfId="0" applyNumberFormat="1" applyFont="1" applyBorder="1" applyAlignment="1">
      <alignment horizontal="left" vertical="center" wrapText="1"/>
    </xf>
    <xf numFmtId="3" fontId="9" fillId="0" borderId="0" xfId="2" applyNumberFormat="1" applyFont="1" applyAlignment="1">
      <alignment horizontal="center" vertical="center"/>
    </xf>
    <xf numFmtId="3" fontId="13" fillId="8" borderId="14" xfId="0" applyNumberFormat="1" applyFont="1" applyFill="1" applyBorder="1" applyAlignment="1">
      <alignment horizontal="left" vertical="center"/>
    </xf>
    <xf numFmtId="3" fontId="13" fillId="8" borderId="14" xfId="0" applyNumberFormat="1" applyFont="1" applyFill="1" applyBorder="1" applyAlignment="1">
      <alignment horizontal="center" vertical="center" wrapText="1"/>
    </xf>
    <xf numFmtId="3" fontId="13" fillId="8" borderId="18" xfId="0" applyNumberFormat="1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horizontal="center" vertical="center" wrapText="1"/>
    </xf>
    <xf numFmtId="3" fontId="13" fillId="7" borderId="17" xfId="0" applyNumberFormat="1" applyFont="1" applyFill="1" applyBorder="1" applyAlignment="1">
      <alignment vertical="center"/>
    </xf>
    <xf numFmtId="3" fontId="13" fillId="7" borderId="17" xfId="0" applyNumberFormat="1" applyFont="1" applyFill="1" applyBorder="1" applyAlignment="1">
      <alignment vertical="center" wrapText="1"/>
    </xf>
    <xf numFmtId="3" fontId="13" fillId="7" borderId="17" xfId="0" applyNumberFormat="1" applyFont="1" applyFill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center" vertical="center" wrapText="1" readingOrder="1"/>
    </xf>
    <xf numFmtId="3" fontId="14" fillId="5" borderId="3" xfId="0" applyNumberFormat="1" applyFont="1" applyFill="1" applyBorder="1" applyAlignment="1">
      <alignment horizontal="center" vertical="center" readingOrder="1"/>
    </xf>
    <xf numFmtId="3" fontId="14" fillId="7" borderId="4" xfId="0" applyNumberFormat="1" applyFont="1" applyFill="1" applyBorder="1" applyAlignment="1">
      <alignment horizontal="left" vertical="center"/>
    </xf>
    <xf numFmtId="0" fontId="14" fillId="0" borderId="15" xfId="0" applyFont="1" applyBorder="1" applyAlignment="1">
      <alignment horizontal="center" vertical="center" readingOrder="1"/>
    </xf>
    <xf numFmtId="0" fontId="14" fillId="0" borderId="20" xfId="0" applyFont="1" applyBorder="1" applyAlignment="1">
      <alignment horizontal="center" vertical="center" wrapText="1" readingOrder="1"/>
    </xf>
    <xf numFmtId="3" fontId="14" fillId="0" borderId="3" xfId="0" applyNumberFormat="1" applyFont="1" applyBorder="1" applyAlignment="1">
      <alignment horizontal="left" vertical="center" wrapText="1"/>
    </xf>
    <xf numFmtId="3" fontId="13" fillId="5" borderId="3" xfId="0" applyNumberFormat="1" applyFont="1" applyFill="1" applyBorder="1" applyAlignment="1">
      <alignment horizontal="center" vertical="center" readingOrder="1"/>
    </xf>
    <xf numFmtId="3" fontId="13" fillId="5" borderId="4" xfId="0" applyNumberFormat="1" applyFont="1" applyFill="1" applyBorder="1" applyAlignment="1">
      <alignment horizontal="center" vertical="center" readingOrder="1"/>
    </xf>
    <xf numFmtId="3" fontId="13" fillId="8" borderId="3" xfId="0" applyNumberFormat="1" applyFont="1" applyFill="1" applyBorder="1" applyAlignment="1">
      <alignment horizontal="center" vertical="center" wrapText="1"/>
    </xf>
    <xf numFmtId="3" fontId="13" fillId="7" borderId="21" xfId="0" applyNumberFormat="1" applyFont="1" applyFill="1" applyBorder="1" applyAlignment="1">
      <alignment vertical="center"/>
    </xf>
    <xf numFmtId="3" fontId="13" fillId="7" borderId="21" xfId="0" applyNumberFormat="1" applyFont="1" applyFill="1" applyBorder="1" applyAlignment="1">
      <alignment vertical="center" wrapText="1"/>
    </xf>
    <xf numFmtId="3" fontId="13" fillId="7" borderId="21" xfId="0" applyNumberFormat="1" applyFont="1" applyFill="1" applyBorder="1" applyAlignment="1">
      <alignment horizontal="center" vertical="center" wrapText="1"/>
    </xf>
    <xf numFmtId="3" fontId="13" fillId="7" borderId="22" xfId="0" applyNumberFormat="1" applyFont="1" applyFill="1" applyBorder="1" applyAlignment="1">
      <alignment vertical="center"/>
    </xf>
    <xf numFmtId="3" fontId="13" fillId="7" borderId="22" xfId="0" applyNumberFormat="1" applyFont="1" applyFill="1" applyBorder="1" applyAlignment="1">
      <alignment vertical="center" wrapText="1"/>
    </xf>
    <xf numFmtId="3" fontId="13" fillId="7" borderId="22" xfId="0" applyNumberFormat="1" applyFont="1" applyFill="1" applyBorder="1" applyAlignment="1">
      <alignment horizontal="center" vertical="center" wrapText="1"/>
    </xf>
    <xf numFmtId="3" fontId="14" fillId="10" borderId="14" xfId="0" applyNumberFormat="1" applyFont="1" applyFill="1" applyBorder="1" applyAlignment="1">
      <alignment horizontal="center" readingOrder="1"/>
    </xf>
    <xf numFmtId="3" fontId="13" fillId="0" borderId="4" xfId="0" applyNumberFormat="1" applyFont="1" applyBorder="1" applyAlignment="1">
      <alignment horizontal="center" vertical="center" wrapText="1" readingOrder="1"/>
    </xf>
    <xf numFmtId="3" fontId="14" fillId="0" borderId="4" xfId="0" applyNumberFormat="1" applyFont="1" applyBorder="1" applyAlignment="1">
      <alignment horizontal="center" vertical="center" readingOrder="1"/>
    </xf>
    <xf numFmtId="3" fontId="13" fillId="4" borderId="4" xfId="0" applyNumberFormat="1" applyFont="1" applyFill="1" applyBorder="1" applyAlignment="1">
      <alignment horizontal="center" vertical="center" readingOrder="1"/>
    </xf>
    <xf numFmtId="3" fontId="13" fillId="4" borderId="3" xfId="0" applyNumberFormat="1" applyFont="1" applyFill="1" applyBorder="1" applyAlignment="1">
      <alignment horizontal="center" vertical="center" readingOrder="1"/>
    </xf>
    <xf numFmtId="3" fontId="14" fillId="4" borderId="4" xfId="0" applyNumberFormat="1" applyFont="1" applyFill="1" applyBorder="1" applyAlignment="1">
      <alignment horizontal="center" vertical="center" readingOrder="1"/>
    </xf>
    <xf numFmtId="0" fontId="14" fillId="4" borderId="1" xfId="0" applyFont="1" applyFill="1" applyBorder="1" applyAlignment="1">
      <alignment horizontal="center" vertical="center" readingOrder="1"/>
    </xf>
    <xf numFmtId="3" fontId="13" fillId="8" borderId="4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readingOrder="1"/>
    </xf>
    <xf numFmtId="3" fontId="10" fillId="9" borderId="3" xfId="0" applyNumberFormat="1" applyFont="1" applyFill="1" applyBorder="1" applyAlignment="1">
      <alignment horizontal="left" vertical="center"/>
    </xf>
    <xf numFmtId="165" fontId="10" fillId="3" borderId="23" xfId="0" applyNumberFormat="1" applyFont="1" applyFill="1" applyBorder="1" applyAlignment="1">
      <alignment horizontal="left" vertical="center"/>
    </xf>
    <xf numFmtId="165" fontId="10" fillId="3" borderId="24" xfId="0" applyNumberFormat="1" applyFont="1" applyFill="1" applyBorder="1" applyAlignment="1">
      <alignment horizontal="center" vertical="center" wrapText="1"/>
    </xf>
    <xf numFmtId="165" fontId="10" fillId="3" borderId="25" xfId="0" applyNumberFormat="1" applyFont="1" applyFill="1" applyBorder="1" applyAlignment="1">
      <alignment horizontal="center" vertical="center" wrapText="1"/>
    </xf>
    <xf numFmtId="165" fontId="10" fillId="3" borderId="16" xfId="0" applyNumberFormat="1" applyFont="1" applyFill="1" applyBorder="1" applyAlignment="1">
      <alignment horizontal="center" vertical="center" wrapText="1"/>
    </xf>
    <xf numFmtId="165" fontId="10" fillId="3" borderId="3" xfId="0" applyNumberFormat="1" applyFont="1" applyFill="1" applyBorder="1" applyAlignment="1">
      <alignment horizontal="left" vertical="center"/>
    </xf>
    <xf numFmtId="3" fontId="9" fillId="7" borderId="18" xfId="0" applyNumberFormat="1" applyFont="1" applyFill="1" applyBorder="1" applyAlignment="1">
      <alignment horizontal="left" vertical="center"/>
    </xf>
    <xf numFmtId="3" fontId="9" fillId="0" borderId="16" xfId="0" applyNumberFormat="1" applyFont="1" applyBorder="1" applyAlignment="1">
      <alignment vertical="center"/>
    </xf>
    <xf numFmtId="3" fontId="10" fillId="0" borderId="16" xfId="0" applyNumberFormat="1" applyFont="1" applyBorder="1" applyAlignment="1">
      <alignment vertical="center"/>
    </xf>
    <xf numFmtId="3" fontId="14" fillId="11" borderId="14" xfId="0" applyNumberFormat="1" applyFont="1" applyFill="1" applyBorder="1" applyAlignment="1">
      <alignment horizontal="left" vertical="center" wrapText="1"/>
    </xf>
    <xf numFmtId="3" fontId="14" fillId="0" borderId="18" xfId="0" applyNumberFormat="1" applyFont="1" applyBorder="1" applyAlignment="1">
      <alignment horizontal="center" vertical="center" readingOrder="1"/>
    </xf>
    <xf numFmtId="3" fontId="13" fillId="0" borderId="16" xfId="0" applyNumberFormat="1" applyFont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center" vertical="center" readingOrder="1"/>
    </xf>
    <xf numFmtId="0" fontId="14" fillId="0" borderId="18" xfId="0" applyFont="1" applyBorder="1" applyAlignment="1">
      <alignment horizontal="center" vertical="center" readingOrder="1"/>
    </xf>
    <xf numFmtId="0" fontId="15" fillId="0" borderId="14" xfId="0" applyFont="1" applyBorder="1" applyAlignment="1">
      <alignment horizontal="center" vertical="center" readingOrder="1"/>
    </xf>
    <xf numFmtId="3" fontId="9" fillId="0" borderId="18" xfId="0" applyNumberFormat="1" applyFont="1" applyBorder="1" applyAlignment="1">
      <alignment horizontal="left" vertical="center"/>
    </xf>
    <xf numFmtId="3" fontId="14" fillId="0" borderId="15" xfId="0" applyNumberFormat="1" applyFont="1" applyBorder="1" applyAlignment="1">
      <alignment horizontal="center" vertical="center" readingOrder="1"/>
    </xf>
    <xf numFmtId="3" fontId="9" fillId="12" borderId="14" xfId="0" applyNumberFormat="1" applyFont="1" applyFill="1" applyBorder="1" applyAlignment="1">
      <alignment horizontal="left" vertical="center" wrapText="1"/>
    </xf>
    <xf numFmtId="3" fontId="14" fillId="0" borderId="20" xfId="0" applyNumberFormat="1" applyFont="1" applyBorder="1" applyAlignment="1">
      <alignment horizontal="center" vertical="center" readingOrder="1"/>
    </xf>
    <xf numFmtId="3" fontId="9" fillId="0" borderId="3" xfId="0" applyNumberFormat="1" applyFont="1" applyBorder="1" applyAlignment="1">
      <alignment horizontal="left" vertical="center"/>
    </xf>
    <xf numFmtId="0" fontId="14" fillId="0" borderId="20" xfId="0" applyFont="1" applyBorder="1" applyAlignment="1">
      <alignment horizontal="center" vertical="center" readingOrder="1"/>
    </xf>
    <xf numFmtId="0" fontId="15" fillId="0" borderId="15" xfId="0" applyFont="1" applyBorder="1" applyAlignment="1">
      <alignment horizontal="center" vertical="center" readingOrder="1"/>
    </xf>
    <xf numFmtId="3" fontId="15" fillId="0" borderId="15" xfId="0" applyNumberFormat="1" applyFont="1" applyBorder="1" applyAlignment="1">
      <alignment horizontal="center" vertical="center" readingOrder="1"/>
    </xf>
    <xf numFmtId="3" fontId="9" fillId="13" borderId="14" xfId="0" applyNumberFormat="1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center" readingOrder="1"/>
    </xf>
    <xf numFmtId="3" fontId="9" fillId="14" borderId="14" xfId="0" applyNumberFormat="1" applyFont="1" applyFill="1" applyBorder="1" applyAlignment="1">
      <alignment horizontal="left" vertical="center" wrapText="1"/>
    </xf>
    <xf numFmtId="3" fontId="9" fillId="15" borderId="25" xfId="0" applyNumberFormat="1" applyFont="1" applyFill="1" applyBorder="1" applyAlignment="1">
      <alignment horizontal="left" vertical="center" wrapText="1"/>
    </xf>
    <xf numFmtId="3" fontId="9" fillId="16" borderId="0" xfId="2" applyNumberFormat="1" applyFont="1" applyFill="1" applyAlignment="1">
      <alignment vertical="center"/>
    </xf>
    <xf numFmtId="3" fontId="9" fillId="17" borderId="1" xfId="0" applyNumberFormat="1" applyFont="1" applyFill="1" applyBorder="1" applyAlignment="1">
      <alignment horizontal="left" vertical="center"/>
    </xf>
    <xf numFmtId="3" fontId="14" fillId="0" borderId="21" xfId="0" applyNumberFormat="1" applyFont="1" applyBorder="1" applyAlignment="1">
      <alignment horizontal="center" vertical="center" readingOrder="1"/>
    </xf>
    <xf numFmtId="3" fontId="10" fillId="9" borderId="18" xfId="0" applyNumberFormat="1" applyFont="1" applyFill="1" applyBorder="1" applyAlignment="1">
      <alignment horizontal="left" vertical="center"/>
    </xf>
    <xf numFmtId="3" fontId="9" fillId="9" borderId="16" xfId="0" applyNumberFormat="1" applyFont="1" applyFill="1" applyBorder="1" applyAlignment="1">
      <alignment vertical="center"/>
    </xf>
    <xf numFmtId="3" fontId="10" fillId="9" borderId="14" xfId="0" applyNumberFormat="1" applyFont="1" applyFill="1" applyBorder="1" applyAlignment="1">
      <alignment horizontal="center" vertical="center"/>
    </xf>
    <xf numFmtId="3" fontId="10" fillId="9" borderId="16" xfId="0" applyNumberFormat="1" applyFont="1" applyFill="1" applyBorder="1" applyAlignment="1">
      <alignment vertical="center"/>
    </xf>
    <xf numFmtId="3" fontId="10" fillId="9" borderId="26" xfId="0" applyNumberFormat="1" applyFont="1" applyFill="1" applyBorder="1" applyAlignment="1">
      <alignment vertical="center"/>
    </xf>
    <xf numFmtId="3" fontId="10" fillId="9" borderId="16" xfId="0" applyNumberFormat="1" applyFont="1" applyFill="1" applyBorder="1" applyAlignment="1">
      <alignment horizontal="center" vertical="center"/>
    </xf>
    <xf numFmtId="3" fontId="10" fillId="9" borderId="18" xfId="0" applyNumberFormat="1" applyFont="1" applyFill="1" applyBorder="1" applyAlignment="1">
      <alignment horizontal="center" vertical="center"/>
    </xf>
    <xf numFmtId="3" fontId="14" fillId="0" borderId="16" xfId="0" applyNumberFormat="1" applyFont="1" applyBorder="1" applyAlignment="1">
      <alignment horizontal="center" vertical="center" wrapText="1" readingOrder="1"/>
    </xf>
    <xf numFmtId="3" fontId="14" fillId="0" borderId="17" xfId="0" applyNumberFormat="1" applyFont="1" applyBorder="1" applyAlignment="1">
      <alignment horizontal="center" vertical="center" wrapText="1" readingOrder="1"/>
    </xf>
    <xf numFmtId="0" fontId="14" fillId="10" borderId="14" xfId="0" applyFont="1" applyFill="1" applyBorder="1" applyAlignment="1">
      <alignment horizontal="center" wrapText="1" readingOrder="1"/>
    </xf>
    <xf numFmtId="0" fontId="14" fillId="10" borderId="15" xfId="0" applyFont="1" applyFill="1" applyBorder="1" applyAlignment="1">
      <alignment horizontal="center" wrapText="1" readingOrder="1"/>
    </xf>
    <xf numFmtId="165" fontId="13" fillId="3" borderId="3" xfId="0" applyNumberFormat="1" applyFont="1" applyFill="1" applyBorder="1" applyAlignment="1">
      <alignment horizontal="left" vertical="center" wrapText="1"/>
    </xf>
    <xf numFmtId="3" fontId="10" fillId="9" borderId="2" xfId="0" applyNumberFormat="1" applyFont="1" applyFill="1" applyBorder="1" applyAlignment="1">
      <alignment horizontal="center" vertical="center"/>
    </xf>
    <xf numFmtId="3" fontId="14" fillId="7" borderId="0" xfId="0" applyNumberFormat="1" applyFont="1" applyFill="1" applyAlignment="1">
      <alignment vertical="center"/>
    </xf>
    <xf numFmtId="3" fontId="14" fillId="7" borderId="0" xfId="0" applyNumberFormat="1" applyFont="1" applyFill="1" applyAlignment="1">
      <alignment vertical="center" wrapText="1"/>
    </xf>
    <xf numFmtId="3" fontId="14" fillId="7" borderId="0" xfId="0" applyNumberFormat="1" applyFont="1" applyFill="1" applyAlignment="1">
      <alignment horizontal="center" vertical="center" wrapText="1"/>
    </xf>
    <xf numFmtId="3" fontId="14" fillId="7" borderId="2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vertical="center"/>
    </xf>
    <xf numFmtId="3" fontId="13" fillId="7" borderId="5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Border="1" applyAlignment="1">
      <alignment horizontal="center" vertical="center" wrapText="1" readingOrder="1"/>
    </xf>
    <xf numFmtId="3" fontId="13" fillId="8" borderId="2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readingOrder="1"/>
    </xf>
    <xf numFmtId="166" fontId="14" fillId="0" borderId="3" xfId="0" applyNumberFormat="1" applyFont="1" applyBorder="1" applyAlignment="1">
      <alignment horizontal="center" vertical="center" readingOrder="1"/>
    </xf>
    <xf numFmtId="3" fontId="13" fillId="0" borderId="2" xfId="0" applyNumberFormat="1" applyFont="1" applyBorder="1" applyAlignment="1">
      <alignment horizontal="center" vertical="center" readingOrder="1"/>
    </xf>
    <xf numFmtId="166" fontId="14" fillId="0" borderId="4" xfId="0" applyNumberFormat="1" applyFont="1" applyBorder="1" applyAlignment="1">
      <alignment horizontal="center" vertical="center" readingOrder="1"/>
    </xf>
    <xf numFmtId="166" fontId="14" fillId="0" borderId="1" xfId="0" applyNumberFormat="1" applyFont="1" applyBorder="1" applyAlignment="1">
      <alignment horizontal="center" vertical="center" readingOrder="1"/>
    </xf>
    <xf numFmtId="166" fontId="13" fillId="9" borderId="3" xfId="0" applyNumberFormat="1" applyFont="1" applyFill="1" applyBorder="1" applyAlignment="1">
      <alignment horizontal="center" vertical="center" readingOrder="1"/>
    </xf>
    <xf numFmtId="166" fontId="13" fillId="9" borderId="4" xfId="0" applyNumberFormat="1" applyFont="1" applyFill="1" applyBorder="1" applyAlignment="1">
      <alignment horizontal="center" vertical="center" readingOrder="1"/>
    </xf>
    <xf numFmtId="166" fontId="13" fillId="9" borderId="1" xfId="0" applyNumberFormat="1" applyFont="1" applyFill="1" applyBorder="1" applyAlignment="1">
      <alignment horizontal="center" vertical="center" readingOrder="1"/>
    </xf>
    <xf numFmtId="3" fontId="13" fillId="3" borderId="14" xfId="0" applyNumberFormat="1" applyFont="1" applyFill="1" applyBorder="1" applyAlignment="1">
      <alignment horizontal="left" vertical="center"/>
    </xf>
    <xf numFmtId="3" fontId="13" fillId="3" borderId="14" xfId="0" applyNumberFormat="1" applyFont="1" applyFill="1" applyBorder="1" applyAlignment="1">
      <alignment horizontal="center" vertical="center" wrapText="1"/>
    </xf>
    <xf numFmtId="3" fontId="10" fillId="3" borderId="14" xfId="0" applyNumberFormat="1" applyFont="1" applyFill="1" applyBorder="1" applyAlignment="1">
      <alignment horizontal="center" vertical="center" wrapText="1"/>
    </xf>
    <xf numFmtId="3" fontId="10" fillId="3" borderId="18" xfId="0" applyNumberFormat="1" applyFont="1" applyFill="1" applyBorder="1" applyAlignment="1">
      <alignment horizontal="center" vertical="center" wrapText="1"/>
    </xf>
    <xf numFmtId="3" fontId="10" fillId="3" borderId="4" xfId="0" applyNumberFormat="1" applyFont="1" applyFill="1" applyBorder="1" applyAlignment="1">
      <alignment horizontal="center" vertical="center" wrapText="1"/>
    </xf>
    <xf numFmtId="3" fontId="10" fillId="3" borderId="3" xfId="0" applyNumberFormat="1" applyFont="1" applyFill="1" applyBorder="1" applyAlignment="1">
      <alignment horizontal="center" vertical="center" wrapText="1"/>
    </xf>
    <xf numFmtId="3" fontId="10" fillId="3" borderId="2" xfId="0" applyNumberFormat="1" applyFont="1" applyFill="1" applyBorder="1" applyAlignment="1">
      <alignment horizontal="center" vertical="center" wrapText="1"/>
    </xf>
    <xf numFmtId="3" fontId="9" fillId="0" borderId="18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3" fontId="13" fillId="5" borderId="2" xfId="0" applyNumberFormat="1" applyFont="1" applyFill="1" applyBorder="1" applyAlignment="1">
      <alignment horizontal="center" vertical="center" readingOrder="1"/>
    </xf>
    <xf numFmtId="3" fontId="13" fillId="7" borderId="3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 wrapText="1"/>
    </xf>
    <xf numFmtId="3" fontId="10" fillId="3" borderId="16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9" fillId="0" borderId="16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 readingOrder="1"/>
    </xf>
    <xf numFmtId="3" fontId="10" fillId="0" borderId="0" xfId="2" applyNumberFormat="1" applyFont="1" applyAlignment="1">
      <alignment horizontal="center" vertical="center"/>
    </xf>
    <xf numFmtId="3" fontId="13" fillId="3" borderId="18" xfId="0" applyNumberFormat="1" applyFont="1" applyFill="1" applyBorder="1" applyAlignment="1">
      <alignment vertical="center"/>
    </xf>
    <xf numFmtId="3" fontId="13" fillId="3" borderId="16" xfId="0" applyNumberFormat="1" applyFont="1" applyFill="1" applyBorder="1" applyAlignment="1">
      <alignment vertical="center" wrapText="1"/>
    </xf>
    <xf numFmtId="3" fontId="14" fillId="0" borderId="18" xfId="0" applyNumberFormat="1" applyFont="1" applyBorder="1" applyAlignment="1">
      <alignment horizontal="left" vertical="center"/>
    </xf>
    <xf numFmtId="3" fontId="14" fillId="0" borderId="16" xfId="0" applyNumberFormat="1" applyFont="1" applyBorder="1" applyAlignment="1">
      <alignment vertical="center" wrapText="1"/>
    </xf>
    <xf numFmtId="3" fontId="13" fillId="0" borderId="16" xfId="0" applyNumberFormat="1" applyFont="1" applyBorder="1" applyAlignment="1">
      <alignment vertical="center" wrapText="1"/>
    </xf>
    <xf numFmtId="3" fontId="9" fillId="10" borderId="14" xfId="0" applyNumberFormat="1" applyFont="1" applyFill="1" applyBorder="1" applyAlignment="1">
      <alignment horizontal="center" vertical="center"/>
    </xf>
    <xf numFmtId="3" fontId="13" fillId="3" borderId="18" xfId="0" applyNumberFormat="1" applyFont="1" applyFill="1" applyBorder="1" applyAlignment="1">
      <alignment horizontal="left" vertical="center"/>
    </xf>
    <xf numFmtId="3" fontId="13" fillId="3" borderId="17" xfId="0" applyNumberFormat="1" applyFont="1" applyFill="1" applyBorder="1" applyAlignment="1">
      <alignment horizontal="center" vertical="center" wrapText="1"/>
    </xf>
    <xf numFmtId="3" fontId="10" fillId="3" borderId="17" xfId="0" applyNumberFormat="1" applyFont="1" applyFill="1" applyBorder="1" applyAlignment="1">
      <alignment horizontal="center" vertical="center" wrapText="1"/>
    </xf>
    <xf numFmtId="3" fontId="13" fillId="3" borderId="4" xfId="0" applyNumberFormat="1" applyFont="1" applyFill="1" applyBorder="1" applyAlignment="1">
      <alignment horizontal="center" vertical="center" wrapText="1"/>
    </xf>
    <xf numFmtId="3" fontId="10" fillId="3" borderId="25" xfId="0" applyNumberFormat="1" applyFont="1" applyFill="1" applyBorder="1" applyAlignment="1">
      <alignment horizontal="center" vertical="center" wrapText="1"/>
    </xf>
    <xf numFmtId="3" fontId="14" fillId="7" borderId="18" xfId="0" applyNumberFormat="1" applyFont="1" applyFill="1" applyBorder="1" applyAlignment="1">
      <alignment horizontal="left" vertical="center"/>
    </xf>
    <xf numFmtId="3" fontId="14" fillId="7" borderId="17" xfId="0" applyNumberFormat="1" applyFont="1" applyFill="1" applyBorder="1" applyAlignment="1">
      <alignment horizontal="center" vertical="center" wrapText="1"/>
    </xf>
    <xf numFmtId="3" fontId="14" fillId="0" borderId="17" xfId="0" applyNumberFormat="1" applyFont="1" applyBorder="1" applyAlignment="1">
      <alignment horizontal="center" vertical="center" wrapText="1"/>
    </xf>
    <xf numFmtId="3" fontId="14" fillId="10" borderId="17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/>
    </xf>
    <xf numFmtId="3" fontId="13" fillId="7" borderId="4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3" fontId="14" fillId="0" borderId="16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 wrapText="1"/>
    </xf>
    <xf numFmtId="3" fontId="14" fillId="18" borderId="18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 wrapText="1"/>
    </xf>
    <xf numFmtId="3" fontId="13" fillId="7" borderId="7" xfId="0" applyNumberFormat="1" applyFont="1" applyFill="1" applyBorder="1" applyAlignment="1">
      <alignment vertical="center" wrapText="1"/>
    </xf>
    <xf numFmtId="165" fontId="13" fillId="3" borderId="18" xfId="0" applyNumberFormat="1" applyFont="1" applyFill="1" applyBorder="1" applyAlignment="1">
      <alignment horizontal="left" vertical="center"/>
    </xf>
    <xf numFmtId="165" fontId="13" fillId="3" borderId="16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horizontal="center" vertical="center" wrapText="1"/>
    </xf>
    <xf numFmtId="3" fontId="13" fillId="7" borderId="16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/>
    </xf>
    <xf numFmtId="0" fontId="14" fillId="0" borderId="21" xfId="0" applyFont="1" applyBorder="1" applyAlignment="1">
      <alignment horizontal="center" vertical="center" wrapText="1" readingOrder="1"/>
    </xf>
    <xf numFmtId="3" fontId="13" fillId="7" borderId="8" xfId="0" applyNumberFormat="1" applyFont="1" applyFill="1" applyBorder="1" applyAlignment="1">
      <alignment vertical="center" wrapText="1"/>
    </xf>
    <xf numFmtId="3" fontId="13" fillId="7" borderId="9" xfId="0" applyNumberFormat="1" applyFont="1" applyFill="1" applyBorder="1" applyAlignment="1">
      <alignment vertical="center"/>
    </xf>
    <xf numFmtId="3" fontId="13" fillId="7" borderId="10" xfId="0" applyNumberFormat="1" applyFont="1" applyFill="1" applyBorder="1" applyAlignment="1">
      <alignment vertical="center"/>
    </xf>
    <xf numFmtId="3" fontId="14" fillId="4" borderId="18" xfId="0" applyNumberFormat="1" applyFont="1" applyFill="1" applyBorder="1" applyAlignment="1">
      <alignment horizontal="left" vertical="center"/>
    </xf>
    <xf numFmtId="3" fontId="13" fillId="4" borderId="16" xfId="0" applyNumberFormat="1" applyFont="1" applyFill="1" applyBorder="1" applyAlignment="1">
      <alignment horizontal="center" vertical="center" wrapText="1"/>
    </xf>
    <xf numFmtId="3" fontId="10" fillId="4" borderId="14" xfId="0" applyNumberFormat="1" applyFont="1" applyFill="1" applyBorder="1" applyAlignment="1">
      <alignment horizontal="center" vertical="center" wrapText="1"/>
    </xf>
    <xf numFmtId="3" fontId="10" fillId="4" borderId="15" xfId="0" applyNumberFormat="1" applyFont="1" applyFill="1" applyBorder="1" applyAlignment="1">
      <alignment horizontal="center" vertical="center" wrapText="1"/>
    </xf>
    <xf numFmtId="3" fontId="10" fillId="4" borderId="18" xfId="0" applyNumberFormat="1" applyFont="1" applyFill="1" applyBorder="1" applyAlignment="1">
      <alignment horizontal="center" vertical="center" wrapText="1"/>
    </xf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3" xfId="0" applyNumberFormat="1" applyFont="1" applyFill="1" applyBorder="1" applyAlignment="1">
      <alignment horizontal="left" vertical="center"/>
    </xf>
    <xf numFmtId="3" fontId="13" fillId="0" borderId="2" xfId="0" applyNumberFormat="1" applyFont="1" applyBorder="1" applyAlignment="1">
      <alignment horizontal="center" vertical="center" wrapText="1"/>
    </xf>
    <xf numFmtId="3" fontId="14" fillId="10" borderId="15" xfId="0" applyNumberFormat="1" applyFont="1" applyFill="1" applyBorder="1" applyAlignment="1">
      <alignment horizontal="center" vertical="center" wrapText="1" readingOrder="1"/>
    </xf>
    <xf numFmtId="3" fontId="14" fillId="0" borderId="25" xfId="0" applyNumberFormat="1" applyFont="1" applyBorder="1" applyAlignment="1">
      <alignment horizontal="center" vertical="center" wrapText="1"/>
    </xf>
    <xf numFmtId="3" fontId="9" fillId="0" borderId="14" xfId="2" applyNumberFormat="1" applyFont="1" applyBorder="1" applyAlignment="1">
      <alignment horizontal="center" vertical="center"/>
    </xf>
    <xf numFmtId="3" fontId="14" fillId="4" borderId="14" xfId="0" applyNumberFormat="1" applyFont="1" applyFill="1" applyBorder="1" applyAlignment="1">
      <alignment horizontal="center" vertical="center" wrapText="1" readingOrder="1"/>
    </xf>
    <xf numFmtId="3" fontId="14" fillId="4" borderId="15" xfId="0" applyNumberFormat="1" applyFont="1" applyFill="1" applyBorder="1" applyAlignment="1">
      <alignment horizontal="center" vertical="center" wrapText="1" readingOrder="1"/>
    </xf>
    <xf numFmtId="3" fontId="14" fillId="0" borderId="15" xfId="0" applyNumberFormat="1" applyFont="1" applyBorder="1" applyAlignment="1">
      <alignment horizontal="center" vertical="center" wrapText="1"/>
    </xf>
    <xf numFmtId="3" fontId="14" fillId="0" borderId="21" xfId="0" applyNumberFormat="1" applyFont="1" applyBorder="1" applyAlignment="1">
      <alignment horizontal="center" vertical="center" wrapText="1" readingOrder="1"/>
    </xf>
    <xf numFmtId="3" fontId="9" fillId="9" borderId="17" xfId="0" applyNumberFormat="1" applyFont="1" applyFill="1" applyBorder="1" applyAlignment="1">
      <alignment vertical="center"/>
    </xf>
    <xf numFmtId="3" fontId="10" fillId="9" borderId="17" xfId="0" applyNumberFormat="1" applyFont="1" applyFill="1" applyBorder="1" applyAlignment="1">
      <alignment horizontal="center" vertical="center"/>
    </xf>
    <xf numFmtId="3" fontId="14" fillId="0" borderId="0" xfId="0" applyNumberFormat="1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4" fillId="0" borderId="2" xfId="0" applyNumberFormat="1" applyFont="1" applyBorder="1" applyAlignment="1">
      <alignment vertical="center"/>
    </xf>
    <xf numFmtId="3" fontId="13" fillId="0" borderId="2" xfId="0" applyNumberFormat="1" applyFont="1" applyBorder="1" applyAlignment="1">
      <alignment vertical="center"/>
    </xf>
    <xf numFmtId="3" fontId="14" fillId="0" borderId="3" xfId="0" applyNumberFormat="1" applyFont="1" applyBorder="1" applyAlignment="1">
      <alignment horizontal="center" vertical="center" wrapText="1"/>
    </xf>
    <xf numFmtId="3" fontId="13" fillId="8" borderId="16" xfId="0" applyNumberFormat="1" applyFont="1" applyFill="1" applyBorder="1" applyAlignment="1">
      <alignment horizontal="center" vertical="center" wrapText="1"/>
    </xf>
    <xf numFmtId="165" fontId="13" fillId="3" borderId="4" xfId="0" applyNumberFormat="1" applyFont="1" applyFill="1" applyBorder="1" applyAlignment="1">
      <alignment horizontal="center" vertical="center" wrapText="1"/>
    </xf>
    <xf numFmtId="3" fontId="14" fillId="10" borderId="1" xfId="0" applyNumberFormat="1" applyFont="1" applyFill="1" applyBorder="1" applyAlignment="1">
      <alignment horizontal="center" vertical="center" wrapText="1" readingOrder="1"/>
    </xf>
    <xf numFmtId="3" fontId="9" fillId="9" borderId="4" xfId="0" applyNumberFormat="1" applyFont="1" applyFill="1" applyBorder="1" applyAlignment="1">
      <alignment vertical="center"/>
    </xf>
    <xf numFmtId="3" fontId="9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9" fillId="0" borderId="6" xfId="2" applyNumberFormat="1" applyFont="1" applyBorder="1" applyAlignment="1">
      <alignment vertical="center"/>
    </xf>
    <xf numFmtId="3" fontId="10" fillId="0" borderId="6" xfId="2" applyNumberFormat="1" applyFont="1" applyBorder="1" applyAlignment="1">
      <alignment vertical="center"/>
    </xf>
    <xf numFmtId="3" fontId="9" fillId="0" borderId="0" xfId="2" applyNumberFormat="1" applyFont="1" applyAlignment="1">
      <alignment horizontal="left" vertical="center"/>
    </xf>
    <xf numFmtId="1" fontId="9" fillId="0" borderId="0" xfId="2" applyNumberFormat="1" applyFont="1"/>
    <xf numFmtId="1" fontId="9" fillId="0" borderId="0" xfId="2" applyNumberFormat="1" applyFont="1" applyAlignment="1">
      <alignment horizontal="center" vertical="center"/>
    </xf>
    <xf numFmtId="0" fontId="9" fillId="0" borderId="0" xfId="2" applyFont="1"/>
    <xf numFmtId="0" fontId="10" fillId="8" borderId="1" xfId="2" applyFont="1" applyFill="1" applyBorder="1" applyAlignment="1">
      <alignment vertical="center"/>
    </xf>
    <xf numFmtId="0" fontId="10" fillId="19" borderId="1" xfId="2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 wrapText="1"/>
    </xf>
    <xf numFmtId="10" fontId="10" fillId="0" borderId="1" xfId="2" applyNumberFormat="1" applyFont="1" applyBorder="1" applyAlignment="1">
      <alignment horizontal="left" vertical="center" wrapText="1"/>
    </xf>
    <xf numFmtId="10" fontId="10" fillId="0" borderId="1" xfId="0" applyNumberFormat="1" applyFont="1" applyBorder="1" applyAlignment="1">
      <alignment horizontal="center" vertical="center"/>
    </xf>
    <xf numFmtId="10" fontId="9" fillId="0" borderId="0" xfId="2" applyNumberFormat="1" applyFont="1"/>
    <xf numFmtId="3" fontId="9" fillId="0" borderId="1" xfId="2" applyNumberFormat="1" applyFont="1" applyBorder="1" applyAlignment="1">
      <alignment horizontal="left" vertical="center" wrapText="1" indent="2"/>
    </xf>
    <xf numFmtId="3" fontId="10" fillId="7" borderId="1" xfId="0" applyNumberFormat="1" applyFont="1" applyFill="1" applyBorder="1" applyAlignment="1">
      <alignment horizontal="center" vertical="center"/>
    </xf>
    <xf numFmtId="3" fontId="9" fillId="20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readingOrder="1"/>
    </xf>
    <xf numFmtId="3" fontId="14" fillId="0" borderId="14" xfId="0" applyNumberFormat="1" applyFont="1" applyBorder="1" applyAlignment="1">
      <alignment horizontal="center" readingOrder="1"/>
    </xf>
    <xf numFmtId="3" fontId="14" fillId="0" borderId="0" xfId="0" applyNumberFormat="1" applyFont="1" applyAlignment="1">
      <alignment horizontal="center" readingOrder="1"/>
    </xf>
    <xf numFmtId="3" fontId="9" fillId="0" borderId="0" xfId="2" applyNumberFormat="1" applyFont="1"/>
    <xf numFmtId="3" fontId="14" fillId="0" borderId="19" xfId="0" applyNumberFormat="1" applyFont="1" applyBorder="1" applyAlignment="1">
      <alignment horizontal="center" vertical="center" readingOrder="1"/>
    </xf>
    <xf numFmtId="4" fontId="10" fillId="0" borderId="1" xfId="2" applyNumberFormat="1" applyFont="1" applyBorder="1" applyAlignment="1">
      <alignment horizontal="left" vertical="center" wrapText="1"/>
    </xf>
    <xf numFmtId="4" fontId="10" fillId="0" borderId="1" xfId="0" applyNumberFormat="1" applyFont="1" applyBorder="1" applyAlignment="1">
      <alignment horizontal="center" vertical="center"/>
    </xf>
    <xf numFmtId="4" fontId="10" fillId="0" borderId="0" xfId="2" applyNumberFormat="1" applyFont="1"/>
    <xf numFmtId="3" fontId="9" fillId="0" borderId="7" xfId="0" applyNumberFormat="1" applyFont="1" applyBorder="1" applyAlignment="1">
      <alignment horizontal="center" vertical="center"/>
    </xf>
    <xf numFmtId="3" fontId="9" fillId="7" borderId="1" xfId="0" applyNumberFormat="1" applyFont="1" applyFill="1" applyBorder="1" applyAlignment="1">
      <alignment horizontal="center" vertical="center"/>
    </xf>
    <xf numFmtId="3" fontId="9" fillId="0" borderId="8" xfId="0" applyNumberFormat="1" applyFont="1" applyBorder="1" applyAlignment="1">
      <alignment horizontal="center" vertical="center"/>
    </xf>
    <xf numFmtId="10" fontId="9" fillId="0" borderId="1" xfId="2" applyNumberFormat="1" applyFont="1" applyBorder="1" applyAlignment="1">
      <alignment horizontal="left" vertical="center" wrapText="1" indent="2"/>
    </xf>
    <xf numFmtId="10" fontId="9" fillId="0" borderId="1" xfId="0" applyNumberFormat="1" applyFont="1" applyBorder="1" applyAlignment="1">
      <alignment horizontal="center" vertical="center"/>
    </xf>
    <xf numFmtId="10" fontId="9" fillId="0" borderId="7" xfId="0" applyNumberFormat="1" applyFont="1" applyBorder="1" applyAlignment="1">
      <alignment horizontal="center" vertical="center"/>
    </xf>
    <xf numFmtId="4" fontId="9" fillId="0" borderId="1" xfId="2" applyNumberFormat="1" applyFont="1" applyBorder="1" applyAlignment="1">
      <alignment horizontal="left" vertical="center" wrapText="1" indent="2"/>
    </xf>
    <xf numFmtId="4" fontId="9" fillId="0" borderId="1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center" vertical="center"/>
    </xf>
    <xf numFmtId="4" fontId="9" fillId="0" borderId="0" xfId="2" applyNumberFormat="1" applyFont="1"/>
    <xf numFmtId="10" fontId="10" fillId="0" borderId="0" xfId="2" applyNumberFormat="1" applyFont="1"/>
    <xf numFmtId="3" fontId="10" fillId="0" borderId="8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 readingOrder="1"/>
    </xf>
    <xf numFmtId="0" fontId="14" fillId="0" borderId="0" xfId="0" applyFont="1" applyAlignment="1">
      <alignment horizontal="center" readingOrder="1"/>
    </xf>
    <xf numFmtId="3" fontId="10" fillId="19" borderId="1" xfId="2" applyNumberFormat="1" applyFont="1" applyFill="1" applyBorder="1" applyAlignment="1">
      <alignment horizontal="left" vertical="center" wrapText="1"/>
    </xf>
    <xf numFmtId="0" fontId="16" fillId="3" borderId="8" xfId="0" applyFont="1" applyFill="1" applyBorder="1" applyAlignment="1">
      <alignment horizontal="center" vertical="center"/>
    </xf>
    <xf numFmtId="3" fontId="9" fillId="10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165" fontId="10" fillId="3" borderId="8" xfId="0" applyNumberFormat="1" applyFont="1" applyFill="1" applyBorder="1" applyAlignment="1">
      <alignment horizontal="center" vertical="center" wrapText="1"/>
    </xf>
    <xf numFmtId="10" fontId="10" fillId="5" borderId="1" xfId="0" applyNumberFormat="1" applyFont="1" applyFill="1" applyBorder="1" applyAlignment="1">
      <alignment horizontal="center" vertical="center" wrapText="1"/>
    </xf>
    <xf numFmtId="10" fontId="10" fillId="5" borderId="1" xfId="0" applyNumberFormat="1" applyFont="1" applyFill="1" applyBorder="1" applyAlignment="1">
      <alignment horizontal="center" vertical="center"/>
    </xf>
    <xf numFmtId="10" fontId="13" fillId="4" borderId="14" xfId="0" applyNumberFormat="1" applyFont="1" applyFill="1" applyBorder="1" applyAlignment="1">
      <alignment horizontal="center" readingOrder="1"/>
    </xf>
    <xf numFmtId="10" fontId="13" fillId="4" borderId="16" xfId="0" applyNumberFormat="1" applyFont="1" applyFill="1" applyBorder="1" applyAlignment="1">
      <alignment horizontal="center" readingOrder="1"/>
    </xf>
    <xf numFmtId="3" fontId="17" fillId="0" borderId="1" xfId="2" applyNumberFormat="1" applyFont="1" applyBorder="1" applyAlignment="1">
      <alignment horizontal="left" vertical="center" wrapText="1" indent="2"/>
    </xf>
    <xf numFmtId="3" fontId="10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 wrapText="1"/>
    </xf>
    <xf numFmtId="3" fontId="9" fillId="21" borderId="1" xfId="0" applyNumberFormat="1" applyFont="1" applyFill="1" applyBorder="1" applyAlignment="1">
      <alignment horizontal="center" vertical="center"/>
    </xf>
    <xf numFmtId="3" fontId="14" fillId="5" borderId="14" xfId="0" applyNumberFormat="1" applyFont="1" applyFill="1" applyBorder="1" applyAlignment="1">
      <alignment horizontal="center" readingOrder="1"/>
    </xf>
    <xf numFmtId="3" fontId="14" fillId="5" borderId="15" xfId="0" applyNumberFormat="1" applyFont="1" applyFill="1" applyBorder="1" applyAlignment="1">
      <alignment horizontal="center" readingOrder="1"/>
    </xf>
    <xf numFmtId="3" fontId="10" fillId="5" borderId="1" xfId="0" applyNumberFormat="1" applyFont="1" applyFill="1" applyBorder="1" applyAlignment="1">
      <alignment horizontal="center" vertical="center"/>
    </xf>
    <xf numFmtId="3" fontId="9" fillId="5" borderId="14" xfId="0" applyNumberFormat="1" applyFont="1" applyFill="1" applyBorder="1" applyAlignment="1">
      <alignment horizontal="center" vertical="center" readingOrder="1"/>
    </xf>
    <xf numFmtId="3" fontId="14" fillId="0" borderId="27" xfId="0" applyNumberFormat="1" applyFont="1" applyBorder="1" applyAlignment="1">
      <alignment horizontal="center" readingOrder="1"/>
    </xf>
    <xf numFmtId="10" fontId="10" fillId="0" borderId="3" xfId="0" applyNumberFormat="1" applyFont="1" applyBorder="1" applyAlignment="1">
      <alignment horizontal="center" vertical="center"/>
    </xf>
    <xf numFmtId="3" fontId="14" fillId="0" borderId="20" xfId="0" applyNumberFormat="1" applyFont="1" applyBorder="1" applyAlignment="1">
      <alignment horizontal="center" readingOrder="1"/>
    </xf>
    <xf numFmtId="3" fontId="9" fillId="0" borderId="4" xfId="0" applyNumberFormat="1" applyFont="1" applyBorder="1" applyAlignment="1">
      <alignment horizontal="center" vertical="center"/>
    </xf>
    <xf numFmtId="10" fontId="10" fillId="0" borderId="7" xfId="0" applyNumberFormat="1" applyFont="1" applyBorder="1" applyAlignment="1">
      <alignment horizontal="center" vertical="center"/>
    </xf>
    <xf numFmtId="10" fontId="10" fillId="0" borderId="9" xfId="0" applyNumberFormat="1" applyFont="1" applyBorder="1" applyAlignment="1">
      <alignment horizontal="center" vertical="center"/>
    </xf>
    <xf numFmtId="167" fontId="17" fillId="0" borderId="1" xfId="2" applyNumberFormat="1" applyFont="1" applyBorder="1" applyAlignment="1">
      <alignment horizontal="left" vertical="center" wrapText="1" indent="2"/>
    </xf>
    <xf numFmtId="167" fontId="10" fillId="5" borderId="1" xfId="0" applyNumberFormat="1" applyFont="1" applyFill="1" applyBorder="1" applyAlignment="1">
      <alignment horizontal="center" vertical="center"/>
    </xf>
    <xf numFmtId="167" fontId="9" fillId="5" borderId="1" xfId="0" applyNumberFormat="1" applyFont="1" applyFill="1" applyBorder="1" applyAlignment="1">
      <alignment horizontal="center" vertical="center"/>
    </xf>
    <xf numFmtId="167" fontId="9" fillId="5" borderId="14" xfId="0" applyNumberFormat="1" applyFont="1" applyFill="1" applyBorder="1" applyAlignment="1">
      <alignment horizontal="center" vertical="center" readingOrder="1"/>
    </xf>
    <xf numFmtId="167" fontId="9" fillId="0" borderId="7" xfId="0" applyNumberFormat="1" applyFont="1" applyBorder="1" applyAlignment="1">
      <alignment horizontal="center" vertical="center"/>
    </xf>
    <xf numFmtId="167" fontId="14" fillId="0" borderId="14" xfId="0" applyNumberFormat="1" applyFont="1" applyBorder="1" applyAlignment="1">
      <alignment horizontal="center" readingOrder="1"/>
    </xf>
    <xf numFmtId="167" fontId="9" fillId="0" borderId="1" xfId="0" applyNumberFormat="1" applyFont="1" applyBorder="1" applyAlignment="1">
      <alignment horizontal="center" vertical="center"/>
    </xf>
    <xf numFmtId="167" fontId="18" fillId="10" borderId="14" xfId="0" applyNumberFormat="1" applyFont="1" applyFill="1" applyBorder="1" applyAlignment="1">
      <alignment horizontal="center" readingOrder="1"/>
    </xf>
    <xf numFmtId="8" fontId="14" fillId="0" borderId="14" xfId="0" applyNumberFormat="1" applyFont="1" applyBorder="1" applyAlignment="1">
      <alignment horizontal="center" readingOrder="1"/>
    </xf>
    <xf numFmtId="8" fontId="18" fillId="10" borderId="14" xfId="0" applyNumberFormat="1" applyFont="1" applyFill="1" applyBorder="1" applyAlignment="1">
      <alignment horizontal="center" readingOrder="1"/>
    </xf>
    <xf numFmtId="8" fontId="14" fillId="0" borderId="18" xfId="0" applyNumberFormat="1" applyFont="1" applyBorder="1" applyAlignment="1">
      <alignment horizontal="center" readingOrder="1"/>
    </xf>
    <xf numFmtId="8" fontId="14" fillId="0" borderId="18" xfId="0" applyNumberFormat="1" applyFont="1" applyBorder="1" applyAlignment="1">
      <alignment horizontal="center" wrapText="1" readingOrder="1"/>
    </xf>
    <xf numFmtId="8" fontId="14" fillId="0" borderId="1" xfId="0" applyNumberFormat="1" applyFont="1" applyBorder="1" applyAlignment="1">
      <alignment horizontal="center" readingOrder="1"/>
    </xf>
    <xf numFmtId="8" fontId="14" fillId="0" borderId="26" xfId="0" applyNumberFormat="1" applyFont="1" applyBorder="1" applyAlignment="1">
      <alignment horizontal="center" readingOrder="1"/>
    </xf>
    <xf numFmtId="167" fontId="9" fillId="0" borderId="0" xfId="2" applyNumberFormat="1" applyFont="1"/>
    <xf numFmtId="167" fontId="9" fillId="5" borderId="19" xfId="0" applyNumberFormat="1" applyFont="1" applyFill="1" applyBorder="1" applyAlignment="1">
      <alignment horizontal="center" vertical="center" readingOrder="1"/>
    </xf>
    <xf numFmtId="167" fontId="9" fillId="0" borderId="8" xfId="0" applyNumberFormat="1" applyFont="1" applyBorder="1" applyAlignment="1">
      <alignment horizontal="center" vertical="center"/>
    </xf>
    <xf numFmtId="167" fontId="14" fillId="0" borderId="15" xfId="0" applyNumberFormat="1" applyFont="1" applyBorder="1" applyAlignment="1">
      <alignment horizontal="center" readingOrder="1"/>
    </xf>
    <xf numFmtId="167" fontId="18" fillId="10" borderId="15" xfId="0" applyNumberFormat="1" applyFont="1" applyFill="1" applyBorder="1" applyAlignment="1">
      <alignment horizontal="center" readingOrder="1"/>
    </xf>
    <xf numFmtId="8" fontId="14" fillId="0" borderId="15" xfId="0" applyNumberFormat="1" applyFont="1" applyBorder="1" applyAlignment="1">
      <alignment horizontal="center" readingOrder="1"/>
    </xf>
    <xf numFmtId="8" fontId="18" fillId="10" borderId="15" xfId="0" applyNumberFormat="1" applyFont="1" applyFill="1" applyBorder="1" applyAlignment="1">
      <alignment horizontal="center" readingOrder="1"/>
    </xf>
    <xf numFmtId="8" fontId="14" fillId="0" borderId="21" xfId="0" applyNumberFormat="1" applyFont="1" applyBorder="1" applyAlignment="1">
      <alignment horizontal="center" readingOrder="1"/>
    </xf>
    <xf numFmtId="4" fontId="14" fillId="0" borderId="15" xfId="0" applyNumberFormat="1" applyFont="1" applyBorder="1" applyAlignment="1">
      <alignment horizontal="center" readingOrder="1"/>
    </xf>
    <xf numFmtId="0" fontId="14" fillId="0" borderId="26" xfId="0" applyFont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9" fillId="10" borderId="1" xfId="0" applyNumberFormat="1" applyFont="1" applyFill="1" applyBorder="1" applyAlignment="1">
      <alignment horizontal="center" vertical="center" wrapText="1"/>
    </xf>
    <xf numFmtId="3" fontId="9" fillId="10" borderId="1" xfId="2" applyNumberFormat="1" applyFont="1" applyFill="1" applyBorder="1" applyAlignment="1">
      <alignment horizontal="left" vertical="center" wrapText="1" indent="2"/>
    </xf>
    <xf numFmtId="9" fontId="10" fillId="0" borderId="1" xfId="2" applyNumberFormat="1" applyFont="1" applyBorder="1" applyAlignment="1">
      <alignment horizontal="left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/>
    </xf>
    <xf numFmtId="9" fontId="10" fillId="0" borderId="0" xfId="2" applyNumberFormat="1" applyFont="1"/>
    <xf numFmtId="1" fontId="10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1" fontId="9" fillId="2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14" fillId="0" borderId="14" xfId="0" applyNumberFormat="1" applyFont="1" applyBorder="1" applyAlignment="1">
      <alignment horizontal="center" readingOrder="1"/>
    </xf>
    <xf numFmtId="1" fontId="14" fillId="0" borderId="15" xfId="0" applyNumberFormat="1" applyFont="1" applyBorder="1" applyAlignment="1">
      <alignment horizontal="center" wrapText="1" readingOrder="1"/>
    </xf>
    <xf numFmtId="3" fontId="9" fillId="0" borderId="19" xfId="0" applyNumberFormat="1" applyFont="1" applyBorder="1" applyAlignment="1">
      <alignment horizontal="center" vertical="center" readingOrder="1"/>
    </xf>
    <xf numFmtId="4" fontId="19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9" fillId="10" borderId="1" xfId="0" applyNumberFormat="1" applyFont="1" applyFill="1" applyBorder="1" applyAlignment="1">
      <alignment horizontal="center" vertical="center"/>
    </xf>
    <xf numFmtId="1" fontId="9" fillId="0" borderId="14" xfId="0" applyNumberFormat="1" applyFont="1" applyBorder="1" applyAlignment="1">
      <alignment horizontal="center" vertical="center" readingOrder="1"/>
    </xf>
    <xf numFmtId="1" fontId="9" fillId="18" borderId="1" xfId="0" applyNumberFormat="1" applyFont="1" applyFill="1" applyBorder="1" applyAlignment="1">
      <alignment horizontal="center" vertical="center"/>
    </xf>
    <xf numFmtId="1" fontId="9" fillId="0" borderId="19" xfId="0" applyNumberFormat="1" applyFont="1" applyBorder="1" applyAlignment="1">
      <alignment horizontal="center" vertical="center" readingOrder="1"/>
    </xf>
    <xf numFmtId="1" fontId="14" fillId="0" borderId="0" xfId="0" applyNumberFormat="1" applyFont="1" applyAlignment="1">
      <alignment vertical="center"/>
    </xf>
    <xf numFmtId="0" fontId="9" fillId="0" borderId="0" xfId="2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1" fontId="9" fillId="0" borderId="0" xfId="2" applyNumberFormat="1" applyFont="1" applyAlignment="1">
      <alignment horizontal="center"/>
    </xf>
    <xf numFmtId="0" fontId="7" fillId="0" borderId="0" xfId="2"/>
    <xf numFmtId="0" fontId="20" fillId="0" borderId="0" xfId="1" applyFont="1"/>
    <xf numFmtId="3" fontId="21" fillId="0" borderId="0" xfId="0" applyNumberFormat="1" applyFont="1" applyAlignment="1">
      <alignment vertical="center"/>
    </xf>
    <xf numFmtId="0" fontId="10" fillId="22" borderId="8" xfId="0" applyFont="1" applyFill="1" applyBorder="1" applyAlignment="1">
      <alignment vertical="center"/>
    </xf>
    <xf numFmtId="168" fontId="10" fillId="22" borderId="8" xfId="0" applyNumberFormat="1" applyFont="1" applyFill="1" applyBorder="1" applyAlignment="1">
      <alignment horizontal="center" vertical="center"/>
    </xf>
    <xf numFmtId="168" fontId="10" fillId="22" borderId="15" xfId="0" applyNumberFormat="1" applyFont="1" applyFill="1" applyBorder="1" applyAlignment="1">
      <alignment horizontal="center" vertical="center"/>
    </xf>
    <xf numFmtId="0" fontId="0" fillId="4" borderId="0" xfId="0" applyFill="1"/>
    <xf numFmtId="10" fontId="9" fillId="0" borderId="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/>
    </xf>
    <xf numFmtId="10" fontId="23" fillId="0" borderId="1" xfId="0" applyNumberFormat="1" applyFont="1" applyBorder="1" applyAlignment="1">
      <alignment horizontal="center" vertical="center"/>
    </xf>
    <xf numFmtId="10" fontId="22" fillId="10" borderId="1" xfId="0" applyNumberFormat="1" applyFont="1" applyFill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readingOrder="1"/>
    </xf>
    <xf numFmtId="10" fontId="0" fillId="0" borderId="0" xfId="0" applyNumberFormat="1"/>
    <xf numFmtId="10" fontId="14" fillId="0" borderId="14" xfId="0" applyNumberFormat="1" applyFont="1" applyBorder="1" applyAlignment="1">
      <alignment horizontal="center" readingOrder="1"/>
    </xf>
    <xf numFmtId="0" fontId="14" fillId="0" borderId="0" xfId="0" applyFont="1" applyAlignment="1">
      <alignment readingOrder="1"/>
    </xf>
    <xf numFmtId="0" fontId="14" fillId="4" borderId="0" xfId="0" applyFont="1" applyFill="1" applyAlignment="1">
      <alignment readingOrder="1"/>
    </xf>
    <xf numFmtId="10" fontId="20" fillId="0" borderId="0" xfId="1" applyNumberFormat="1" applyFont="1"/>
    <xf numFmtId="10" fontId="14" fillId="0" borderId="15" xfId="0" applyNumberFormat="1" applyFont="1" applyBorder="1" applyAlignment="1">
      <alignment horizontal="center" readingOrder="1"/>
    </xf>
    <xf numFmtId="10" fontId="15" fillId="0" borderId="1" xfId="0" applyNumberFormat="1" applyFont="1" applyBorder="1" applyAlignment="1">
      <alignment horizontal="center" vertical="center" readingOrder="1"/>
    </xf>
    <xf numFmtId="0" fontId="15" fillId="0" borderId="14" xfId="0" applyFont="1" applyBorder="1" applyAlignment="1">
      <alignment horizontal="center" readingOrder="1"/>
    </xf>
    <xf numFmtId="0" fontId="15" fillId="0" borderId="0" xfId="0" applyFont="1" applyAlignment="1">
      <alignment readingOrder="1"/>
    </xf>
    <xf numFmtId="0" fontId="15" fillId="4" borderId="0" xfId="0" applyFont="1" applyFill="1" applyAlignment="1">
      <alignment readingOrder="1"/>
    </xf>
    <xf numFmtId="0" fontId="15" fillId="0" borderId="15" xfId="0" applyFont="1" applyBorder="1" applyAlignment="1">
      <alignment horizontal="center" readingOrder="1"/>
    </xf>
    <xf numFmtId="10" fontId="10" fillId="0" borderId="0" xfId="1" applyNumberFormat="1" applyFont="1"/>
    <xf numFmtId="10" fontId="14" fillId="0" borderId="14" xfId="0" applyNumberFormat="1" applyFont="1" applyBorder="1" applyAlignment="1">
      <alignment horizontal="center" vertical="center" readingOrder="1"/>
    </xf>
    <xf numFmtId="10" fontId="14" fillId="4" borderId="14" xfId="0" applyNumberFormat="1" applyFont="1" applyFill="1" applyBorder="1" applyAlignment="1">
      <alignment horizontal="center" readingOrder="1"/>
    </xf>
    <xf numFmtId="0" fontId="13" fillId="4" borderId="0" xfId="0" applyFont="1" applyFill="1" applyAlignment="1">
      <alignment readingOrder="1"/>
    </xf>
    <xf numFmtId="10" fontId="14" fillId="10" borderId="15" xfId="0" applyNumberFormat="1" applyFont="1" applyFill="1" applyBorder="1" applyAlignment="1">
      <alignment horizontal="center" readingOrder="1"/>
    </xf>
    <xf numFmtId="10" fontId="10" fillId="22" borderId="1" xfId="0" applyNumberFormat="1" applyFont="1" applyFill="1" applyBorder="1" applyAlignment="1">
      <alignment horizontal="left" vertical="center"/>
    </xf>
    <xf numFmtId="10" fontId="10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 readingOrder="1"/>
    </xf>
    <xf numFmtId="10" fontId="13" fillId="9" borderId="14" xfId="0" applyNumberFormat="1" applyFont="1" applyFill="1" applyBorder="1" applyAlignment="1">
      <alignment horizontal="center" vertical="center" readingOrder="1"/>
    </xf>
    <xf numFmtId="10" fontId="13" fillId="9" borderId="15" xfId="0" applyNumberFormat="1" applyFont="1" applyFill="1" applyBorder="1" applyAlignment="1">
      <alignment horizontal="center" readingOrder="1"/>
    </xf>
    <xf numFmtId="1" fontId="9" fillId="0" borderId="0" xfId="0" applyNumberFormat="1" applyFont="1" applyAlignment="1">
      <alignment horizontal="center" vertical="center"/>
    </xf>
    <xf numFmtId="4" fontId="20" fillId="0" borderId="0" xfId="1" applyNumberFormat="1" applyFont="1"/>
    <xf numFmtId="3" fontId="10" fillId="22" borderId="3" xfId="0" applyNumberFormat="1" applyFont="1" applyFill="1" applyBorder="1" applyAlignment="1">
      <alignment vertical="center"/>
    </xf>
    <xf numFmtId="1" fontId="10" fillId="22" borderId="2" xfId="0" applyNumberFormat="1" applyFont="1" applyFill="1" applyBorder="1" applyAlignment="1">
      <alignment vertical="center"/>
    </xf>
    <xf numFmtId="1" fontId="10" fillId="22" borderId="2" xfId="0" applyNumberFormat="1" applyFont="1" applyFill="1" applyBorder="1" applyAlignment="1">
      <alignment horizontal="center" vertical="center"/>
    </xf>
    <xf numFmtId="1" fontId="10" fillId="22" borderId="4" xfId="0" applyNumberFormat="1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vertical="center"/>
    </xf>
    <xf numFmtId="168" fontId="10" fillId="22" borderId="1" xfId="0" applyNumberFormat="1" applyFont="1" applyFill="1" applyBorder="1" applyAlignment="1">
      <alignment horizontal="center" vertical="center"/>
    </xf>
    <xf numFmtId="3" fontId="14" fillId="0" borderId="1" xfId="4" applyNumberFormat="1" applyFont="1" applyBorder="1" applyAlignment="1">
      <alignment horizontal="center" vertical="center" readingOrder="1"/>
    </xf>
    <xf numFmtId="3" fontId="0" fillId="0" borderId="0" xfId="0" applyNumberFormat="1"/>
    <xf numFmtId="3" fontId="13" fillId="9" borderId="1" xfId="0" applyNumberFormat="1" applyFont="1" applyFill="1" applyBorder="1" applyAlignment="1">
      <alignment horizontal="center" vertical="center" readingOrder="1"/>
    </xf>
    <xf numFmtId="0" fontId="13" fillId="9" borderId="15" xfId="0" applyFont="1" applyFill="1" applyBorder="1" applyAlignment="1">
      <alignment horizontal="center" readingOrder="1"/>
    </xf>
    <xf numFmtId="1" fontId="10" fillId="22" borderId="14" xfId="0" applyNumberFormat="1" applyFont="1" applyFill="1" applyBorder="1" applyAlignment="1">
      <alignment horizontal="center" vertical="center"/>
    </xf>
    <xf numFmtId="168" fontId="10" fillId="22" borderId="14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left" vertical="center"/>
    </xf>
    <xf numFmtId="4" fontId="14" fillId="0" borderId="1" xfId="0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readingOrder="1"/>
    </xf>
    <xf numFmtId="4" fontId="0" fillId="0" borderId="0" xfId="0" applyNumberFormat="1"/>
    <xf numFmtId="4" fontId="10" fillId="0" borderId="0" xfId="1" applyNumberFormat="1" applyFont="1"/>
    <xf numFmtId="4" fontId="15" fillId="0" borderId="1" xfId="0" applyNumberFormat="1" applyFont="1" applyBorder="1" applyAlignment="1">
      <alignment horizontal="center" vertical="center" readingOrder="1"/>
    </xf>
    <xf numFmtId="4" fontId="14" fillId="0" borderId="14" xfId="0" applyNumberFormat="1" applyFont="1" applyBorder="1" applyAlignment="1">
      <alignment horizontal="center" vertical="center" readingOrder="1"/>
    </xf>
    <xf numFmtId="4" fontId="10" fillId="22" borderId="1" xfId="0" applyNumberFormat="1" applyFont="1" applyFill="1" applyBorder="1" applyAlignment="1">
      <alignment horizontal="left" vertical="center"/>
    </xf>
    <xf numFmtId="4" fontId="10" fillId="22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vertical="center" readingOrder="1"/>
    </xf>
    <xf numFmtId="4" fontId="13" fillId="9" borderId="8" xfId="0" applyNumberFormat="1" applyFont="1" applyFill="1" applyBorder="1" applyAlignment="1">
      <alignment horizontal="center" vertic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4" fontId="9" fillId="0" borderId="0" xfId="0" applyNumberFormat="1" applyFont="1" applyAlignment="1">
      <alignment horizontal="center" vertical="center"/>
    </xf>
    <xf numFmtId="4" fontId="9" fillId="0" borderId="0" xfId="1" applyNumberFormat="1" applyFont="1"/>
    <xf numFmtId="0" fontId="14" fillId="0" borderId="1" xfId="4" applyNumberFormat="1" applyFont="1" applyBorder="1" applyAlignment="1">
      <alignment horizontal="center" vertical="center" readingOrder="1"/>
    </xf>
    <xf numFmtId="10" fontId="14" fillId="0" borderId="1" xfId="4" applyNumberFormat="1" applyFont="1" applyBorder="1" applyAlignment="1">
      <alignment horizontal="center" vertical="center" readingOrder="1"/>
    </xf>
    <xf numFmtId="10" fontId="9" fillId="0" borderId="0" xfId="0" applyNumberFormat="1" applyFont="1" applyAlignment="1">
      <alignment horizontal="center" vertical="center"/>
    </xf>
    <xf numFmtId="4" fontId="14" fillId="0" borderId="1" xfId="4" applyNumberFormat="1" applyFont="1" applyBorder="1" applyAlignment="1">
      <alignment horizontal="center" vertical="center" readingOrder="1"/>
    </xf>
    <xf numFmtId="0" fontId="9" fillId="0" borderId="1" xfId="0" applyFont="1" applyBorder="1" applyAlignment="1">
      <alignment horizontal="center" readingOrder="1"/>
    </xf>
    <xf numFmtId="0" fontId="9" fillId="0" borderId="14" xfId="0" applyFont="1" applyBorder="1" applyAlignment="1">
      <alignment horizontal="center" readingOrder="1"/>
    </xf>
    <xf numFmtId="0" fontId="9" fillId="0" borderId="0" xfId="0" applyFont="1" applyAlignment="1">
      <alignment readingOrder="1"/>
    </xf>
    <xf numFmtId="3" fontId="20" fillId="0" borderId="0" xfId="1" applyNumberFormat="1" applyFont="1"/>
    <xf numFmtId="0" fontId="9" fillId="0" borderId="8" xfId="0" applyFont="1" applyBorder="1" applyAlignment="1">
      <alignment horizontal="center" readingOrder="1"/>
    </xf>
    <xf numFmtId="3" fontId="10" fillId="22" borderId="28" xfId="0" applyNumberFormat="1" applyFont="1" applyFill="1" applyBorder="1" applyAlignment="1">
      <alignment vertical="center"/>
    </xf>
    <xf numFmtId="1" fontId="10" fillId="22" borderId="29" xfId="0" applyNumberFormat="1" applyFont="1" applyFill="1" applyBorder="1" applyAlignment="1">
      <alignment vertical="center"/>
    </xf>
    <xf numFmtId="1" fontId="10" fillId="22" borderId="29" xfId="0" applyNumberFormat="1" applyFont="1" applyFill="1" applyBorder="1" applyAlignment="1">
      <alignment horizontal="center" vertical="center"/>
    </xf>
    <xf numFmtId="1" fontId="10" fillId="22" borderId="6" xfId="0" applyNumberFormat="1" applyFont="1" applyFill="1" applyBorder="1" applyAlignment="1">
      <alignment horizontal="center" vertical="center"/>
    </xf>
    <xf numFmtId="1" fontId="10" fillId="22" borderId="6" xfId="0" applyNumberFormat="1" applyFont="1" applyFill="1" applyBorder="1" applyAlignment="1">
      <alignment vertical="center"/>
    </xf>
    <xf numFmtId="1" fontId="10" fillId="22" borderId="4" xfId="0" applyNumberFormat="1" applyFont="1" applyFill="1" applyBorder="1" applyAlignment="1">
      <alignment vertical="center"/>
    </xf>
    <xf numFmtId="1" fontId="10" fillId="22" borderId="11" xfId="0" applyNumberFormat="1" applyFont="1" applyFill="1" applyBorder="1" applyAlignment="1">
      <alignment horizontal="center" vertical="center"/>
    </xf>
    <xf numFmtId="0" fontId="10" fillId="22" borderId="30" xfId="0" applyFont="1" applyFill="1" applyBorder="1" applyAlignment="1">
      <alignment vertical="center"/>
    </xf>
    <xf numFmtId="4" fontId="9" fillId="0" borderId="30" xfId="0" applyNumberFormat="1" applyFont="1" applyBorder="1" applyAlignment="1">
      <alignment horizontal="left" vertical="center"/>
    </xf>
    <xf numFmtId="10" fontId="9" fillId="0" borderId="30" xfId="0" applyNumberFormat="1" applyFont="1" applyBorder="1" applyAlignment="1">
      <alignment horizontal="left" vertical="center"/>
    </xf>
    <xf numFmtId="10" fontId="9" fillId="0" borderId="4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10" fontId="9" fillId="0" borderId="3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left" vertical="center"/>
    </xf>
    <xf numFmtId="10" fontId="9" fillId="0" borderId="1" xfId="0" applyNumberFormat="1" applyFont="1" applyBorder="1" applyAlignment="1">
      <alignment horizontal="center" readingOrder="1"/>
    </xf>
    <xf numFmtId="10" fontId="9" fillId="0" borderId="14" xfId="0" applyNumberFormat="1" applyFont="1" applyBorder="1" applyAlignment="1">
      <alignment horizontal="center" readingOrder="1"/>
    </xf>
    <xf numFmtId="0" fontId="9" fillId="0" borderId="0" xfId="0" applyFont="1" applyAlignment="1">
      <alignment wrapText="1"/>
    </xf>
    <xf numFmtId="10" fontId="9" fillId="0" borderId="8" xfId="0" applyNumberFormat="1" applyFont="1" applyBorder="1" applyAlignment="1">
      <alignment horizontal="center" readingOrder="1"/>
    </xf>
    <xf numFmtId="10" fontId="9" fillId="0" borderId="1" xfId="0" applyNumberFormat="1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10" fontId="9" fillId="0" borderId="8" xfId="0" applyNumberFormat="1" applyFont="1" applyBorder="1" applyAlignment="1">
      <alignment horizontal="center"/>
    </xf>
    <xf numFmtId="10" fontId="14" fillId="10" borderId="1" xfId="0" applyNumberFormat="1" applyFont="1" applyFill="1" applyBorder="1" applyAlignment="1">
      <alignment horizontal="center" readingOrder="1"/>
    </xf>
    <xf numFmtId="10" fontId="13" fillId="0" borderId="1" xfId="0" applyNumberFormat="1" applyFont="1" applyBorder="1" applyAlignment="1">
      <alignment horizontal="left" vertical="center"/>
    </xf>
    <xf numFmtId="10" fontId="13" fillId="0" borderId="1" xfId="0" applyNumberFormat="1" applyFont="1" applyBorder="1" applyAlignment="1">
      <alignment horizontal="center" vertical="center" readingOrder="1"/>
    </xf>
    <xf numFmtId="10" fontId="10" fillId="0" borderId="1" xfId="0" applyNumberFormat="1" applyFont="1" applyBorder="1" applyAlignment="1">
      <alignment horizontal="center" readingOrder="1"/>
    </xf>
    <xf numFmtId="10" fontId="10" fillId="0" borderId="0" xfId="0" applyNumberFormat="1" applyFont="1" applyAlignment="1">
      <alignment horizontal="center" vertical="center"/>
    </xf>
    <xf numFmtId="10" fontId="10" fillId="0" borderId="14" xfId="0" applyNumberFormat="1" applyFont="1" applyBorder="1" applyAlignment="1">
      <alignment horizontal="center" readingOrder="1"/>
    </xf>
    <xf numFmtId="0" fontId="10" fillId="0" borderId="0" xfId="0" applyFont="1" applyAlignment="1">
      <alignment wrapText="1"/>
    </xf>
    <xf numFmtId="10" fontId="10" fillId="0" borderId="8" xfId="0" applyNumberFormat="1" applyFont="1" applyBorder="1" applyAlignment="1">
      <alignment horizontal="center" readingOrder="1"/>
    </xf>
    <xf numFmtId="10" fontId="13" fillId="0" borderId="15" xfId="0" applyNumberFormat="1" applyFont="1" applyBorder="1" applyAlignment="1">
      <alignment horizontal="center" readingOrder="1"/>
    </xf>
    <xf numFmtId="1" fontId="10" fillId="0" borderId="0" xfId="0" applyNumberFormat="1" applyFont="1" applyAlignment="1">
      <alignment horizontal="center" vertical="center"/>
    </xf>
    <xf numFmtId="10" fontId="9" fillId="10" borderId="1" xfId="0" applyNumberFormat="1" applyFont="1" applyFill="1" applyBorder="1" applyAlignment="1">
      <alignment horizontal="left" vertical="center"/>
    </xf>
    <xf numFmtId="10" fontId="9" fillId="1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 readingOrder="1"/>
    </xf>
    <xf numFmtId="10" fontId="14" fillId="0" borderId="1" xfId="0" applyNumberFormat="1" applyFont="1" applyBorder="1" applyAlignment="1">
      <alignment readingOrder="1"/>
    </xf>
    <xf numFmtId="10" fontId="9" fillId="0" borderId="1" xfId="0" applyNumberFormat="1" applyFont="1" applyBorder="1" applyAlignment="1">
      <alignment horizontal="center" wrapText="1" readingOrder="1"/>
    </xf>
    <xf numFmtId="10" fontId="9" fillId="0" borderId="4" xfId="0" applyNumberFormat="1" applyFont="1" applyBorder="1" applyAlignment="1">
      <alignment horizontal="center" readingOrder="1"/>
    </xf>
    <xf numFmtId="10" fontId="9" fillId="0" borderId="26" xfId="0" applyNumberFormat="1" applyFont="1" applyBorder="1" applyAlignment="1">
      <alignment horizontal="center" wrapText="1" readingOrder="1"/>
    </xf>
    <xf numFmtId="0" fontId="9" fillId="0" borderId="1" xfId="0" applyFont="1" applyBorder="1" applyAlignment="1">
      <alignment horizontal="center" wrapText="1" readingOrder="1"/>
    </xf>
    <xf numFmtId="10" fontId="14" fillId="0" borderId="16" xfId="0" applyNumberFormat="1" applyFont="1" applyBorder="1" applyAlignment="1">
      <alignment horizontal="center" wrapText="1" readingOrder="1"/>
    </xf>
    <xf numFmtId="0" fontId="14" fillId="0" borderId="16" xfId="0" applyFont="1" applyBorder="1" applyAlignment="1">
      <alignment horizontal="center" wrapText="1" readingOrder="1"/>
    </xf>
    <xf numFmtId="10" fontId="14" fillId="0" borderId="14" xfId="0" applyNumberFormat="1" applyFont="1" applyBorder="1" applyAlignment="1">
      <alignment horizontal="center" wrapText="1" readingOrder="1"/>
    </xf>
    <xf numFmtId="10" fontId="9" fillId="0" borderId="0" xfId="1" applyNumberFormat="1" applyFont="1"/>
    <xf numFmtId="10" fontId="9" fillId="0" borderId="8" xfId="0" applyNumberFormat="1" applyFont="1" applyBorder="1" applyAlignment="1">
      <alignment horizontal="center" wrapText="1" readingOrder="1"/>
    </xf>
    <xf numFmtId="10" fontId="9" fillId="0" borderId="12" xfId="0" applyNumberFormat="1" applyFont="1" applyBorder="1" applyAlignment="1">
      <alignment horizontal="center" readingOrder="1"/>
    </xf>
    <xf numFmtId="0" fontId="9" fillId="0" borderId="8" xfId="0" applyFont="1" applyBorder="1" applyAlignment="1">
      <alignment horizontal="center" wrapText="1" readingOrder="1"/>
    </xf>
    <xf numFmtId="10" fontId="14" fillId="0" borderId="26" xfId="0" applyNumberFormat="1" applyFont="1" applyBorder="1" applyAlignment="1">
      <alignment horizontal="center" wrapText="1" readingOrder="1"/>
    </xf>
    <xf numFmtId="0" fontId="14" fillId="0" borderId="26" xfId="0" applyFont="1" applyBorder="1" applyAlignment="1">
      <alignment horizontal="center" wrapText="1" readingOrder="1"/>
    </xf>
    <xf numFmtId="10" fontId="14" fillId="0" borderId="15" xfId="0" applyNumberFormat="1" applyFont="1" applyBorder="1" applyAlignment="1">
      <alignment horizontal="center" wrapText="1" readingOrder="1"/>
    </xf>
    <xf numFmtId="0" fontId="9" fillId="0" borderId="4" xfId="0" applyFont="1" applyBorder="1" applyAlignment="1">
      <alignment horizontal="center" wrapText="1" readingOrder="1"/>
    </xf>
    <xf numFmtId="0" fontId="9" fillId="0" borderId="12" xfId="0" applyFont="1" applyBorder="1" applyAlignment="1">
      <alignment horizontal="center" wrapText="1" readingOrder="1"/>
    </xf>
    <xf numFmtId="10" fontId="9" fillId="0" borderId="12" xfId="0" applyNumberFormat="1" applyFont="1" applyBorder="1" applyAlignment="1">
      <alignment horizontal="center" wrapText="1" readingOrder="1"/>
    </xf>
    <xf numFmtId="10" fontId="9" fillId="0" borderId="4" xfId="0" applyNumberFormat="1" applyFont="1" applyBorder="1" applyAlignment="1">
      <alignment horizontal="center" wrapText="1" readingOrder="1"/>
    </xf>
    <xf numFmtId="0" fontId="9" fillId="0" borderId="13" xfId="0" applyFont="1" applyBorder="1" applyAlignment="1">
      <alignment horizontal="center" wrapText="1" readingOrder="1"/>
    </xf>
    <xf numFmtId="10" fontId="13" fillId="9" borderId="18" xfId="0" applyNumberFormat="1" applyFont="1" applyFill="1" applyBorder="1" applyAlignment="1">
      <alignment horizontal="center" wrapText="1" readingOrder="1"/>
    </xf>
    <xf numFmtId="10" fontId="13" fillId="9" borderId="14" xfId="0" applyNumberFormat="1" applyFont="1" applyFill="1" applyBorder="1" applyAlignment="1">
      <alignment horizontal="center" wrapText="1" readingOrder="1"/>
    </xf>
    <xf numFmtId="10" fontId="13" fillId="9" borderId="4" xfId="0" applyNumberFormat="1" applyFont="1" applyFill="1" applyBorder="1" applyAlignment="1">
      <alignment horizontal="center" vertical="center" readingOrder="1"/>
    </xf>
    <xf numFmtId="10" fontId="13" fillId="9" borderId="20" xfId="0" applyNumberFormat="1" applyFont="1" applyFill="1" applyBorder="1" applyAlignment="1">
      <alignment horizontal="center" wrapText="1" readingOrder="1"/>
    </xf>
    <xf numFmtId="0" fontId="13" fillId="9" borderId="26" xfId="0" applyFont="1" applyFill="1" applyBorder="1" applyAlignment="1">
      <alignment horizontal="center" readingOrder="1"/>
    </xf>
    <xf numFmtId="10" fontId="14" fillId="0" borderId="8" xfId="0" applyNumberFormat="1" applyFont="1" applyBorder="1" applyAlignment="1">
      <alignment horizontal="center" vertical="center" readingOrder="1"/>
    </xf>
    <xf numFmtId="0" fontId="15" fillId="0" borderId="26" xfId="0" applyFont="1" applyBorder="1" applyAlignment="1">
      <alignment horizontal="center" readingOrder="1"/>
    </xf>
    <xf numFmtId="3" fontId="10" fillId="10" borderId="0" xfId="0" applyNumberFormat="1" applyFont="1" applyFill="1" applyAlignment="1">
      <alignment horizontal="left" vertical="center"/>
    </xf>
    <xf numFmtId="1" fontId="10" fillId="10" borderId="0" xfId="0" applyNumberFormat="1" applyFont="1" applyFill="1" applyAlignment="1">
      <alignment horizontal="left" vertical="center"/>
    </xf>
    <xf numFmtId="1" fontId="9" fillId="0" borderId="0" xfId="1" applyNumberFormat="1" applyFont="1" applyAlignment="1">
      <alignment horizontal="left"/>
    </xf>
    <xf numFmtId="1" fontId="9" fillId="0" borderId="0" xfId="1" applyNumberFormat="1" applyFont="1" applyAlignment="1">
      <alignment horizontal="center" vertical="center"/>
    </xf>
    <xf numFmtId="0" fontId="9" fillId="0" borderId="0" xfId="1" applyFont="1"/>
    <xf numFmtId="3" fontId="9" fillId="0" borderId="1" xfId="0" applyNumberFormat="1" applyFont="1" applyBorder="1" applyAlignment="1">
      <alignment horizontal="left" vertical="center"/>
    </xf>
    <xf numFmtId="3" fontId="9" fillId="0" borderId="0" xfId="1" applyNumberFormat="1" applyFont="1"/>
    <xf numFmtId="3" fontId="9" fillId="10" borderId="1" xfId="0" applyNumberFormat="1" applyFont="1" applyFill="1" applyBorder="1" applyAlignment="1">
      <alignment horizontal="left" vertical="center"/>
    </xf>
    <xf numFmtId="3" fontId="9" fillId="0" borderId="1" xfId="1" applyNumberFormat="1" applyFont="1" applyBorder="1" applyAlignment="1">
      <alignment horizontal="left" vertical="center"/>
    </xf>
    <xf numFmtId="3" fontId="9" fillId="0" borderId="1" xfId="1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0" fontId="22" fillId="0" borderId="14" xfId="0" applyFont="1" applyBorder="1" applyAlignment="1">
      <alignment horizontal="center" readingOrder="1"/>
    </xf>
    <xf numFmtId="1" fontId="14" fillId="0" borderId="1" xfId="0" applyNumberFormat="1" applyFont="1" applyBorder="1" applyAlignment="1">
      <alignment horizontal="center" vertical="center" readingOrder="1"/>
    </xf>
    <xf numFmtId="0" fontId="14" fillId="0" borderId="16" xfId="0" applyFont="1" applyBorder="1" applyAlignment="1">
      <alignment horizontal="center" readingOrder="1"/>
    </xf>
    <xf numFmtId="0" fontId="14" fillId="0" borderId="32" xfId="0" applyFont="1" applyBorder="1" applyAlignment="1">
      <alignment horizontal="center" wrapText="1" readingOrder="1"/>
    </xf>
    <xf numFmtId="0" fontId="22" fillId="0" borderId="32" xfId="0" applyFont="1" applyBorder="1" applyAlignment="1">
      <alignment horizontal="center" readingOrder="1"/>
    </xf>
    <xf numFmtId="10" fontId="9" fillId="10" borderId="3" xfId="1" applyNumberFormat="1" applyFont="1" applyFill="1" applyBorder="1" applyAlignment="1">
      <alignment horizontal="center" vertical="center"/>
    </xf>
    <xf numFmtId="10" fontId="9" fillId="10" borderId="4" xfId="1" applyNumberFormat="1" applyFont="1" applyFill="1" applyBorder="1" applyAlignment="1">
      <alignment horizontal="center" vertical="center"/>
    </xf>
    <xf numFmtId="10" fontId="9" fillId="0" borderId="3" xfId="1" applyNumberFormat="1" applyFont="1" applyBorder="1" applyAlignment="1">
      <alignment horizontal="center" vertical="center"/>
    </xf>
    <xf numFmtId="10" fontId="9" fillId="0" borderId="4" xfId="1" applyNumberFormat="1" applyFont="1" applyBorder="1" applyAlignment="1">
      <alignment horizontal="center" vertical="center"/>
    </xf>
    <xf numFmtId="1" fontId="9" fillId="0" borderId="1" xfId="1" applyNumberFormat="1" applyFont="1" applyBorder="1" applyAlignment="1">
      <alignment horizontal="center" vertical="center"/>
    </xf>
    <xf numFmtId="10" fontId="9" fillId="0" borderId="2" xfId="1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readingOrder="1"/>
    </xf>
    <xf numFmtId="0" fontId="13" fillId="0" borderId="1" xfId="0" applyFont="1" applyBorder="1" applyAlignment="1">
      <alignment horizontal="center" readingOrder="1"/>
    </xf>
    <xf numFmtId="3" fontId="10" fillId="0" borderId="0" xfId="1" applyNumberFormat="1" applyFont="1"/>
    <xf numFmtId="0" fontId="20" fillId="0" borderId="0" xfId="1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9" fillId="0" borderId="0" xfId="0" applyFont="1" applyAlignment="1">
      <alignment horizontal="center"/>
    </xf>
    <xf numFmtId="1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3" fontId="9" fillId="0" borderId="0" xfId="2" applyNumberFormat="1" applyFont="1" applyAlignment="1">
      <alignment horizontal="center" vertical="center" wrapText="1"/>
    </xf>
    <xf numFmtId="1" fontId="9" fillId="0" borderId="0" xfId="2" applyNumberFormat="1" applyFont="1" applyAlignment="1">
      <alignment horizontal="center" vertical="center" wrapText="1"/>
    </xf>
    <xf numFmtId="0" fontId="10" fillId="8" borderId="1" xfId="2" applyFont="1" applyFill="1" applyBorder="1" applyAlignment="1">
      <alignment horizontal="center" vertical="center"/>
    </xf>
    <xf numFmtId="1" fontId="10" fillId="8" borderId="1" xfId="2" applyNumberFormat="1" applyFont="1" applyFill="1" applyBorder="1" applyAlignment="1">
      <alignment horizontal="center" vertical="center"/>
    </xf>
    <xf numFmtId="0" fontId="10" fillId="8" borderId="3" xfId="2" applyFont="1" applyFill="1" applyBorder="1" applyAlignment="1">
      <alignment horizontal="center" vertical="center"/>
    </xf>
    <xf numFmtId="0" fontId="10" fillId="8" borderId="2" xfId="2" applyFont="1" applyFill="1" applyBorder="1" applyAlignment="1">
      <alignment horizontal="center" vertical="center"/>
    </xf>
    <xf numFmtId="0" fontId="10" fillId="8" borderId="4" xfId="2" applyFont="1" applyFill="1" applyBorder="1" applyAlignment="1">
      <alignment horizontal="center" vertical="center"/>
    </xf>
    <xf numFmtId="1" fontId="10" fillId="8" borderId="3" xfId="2" applyNumberFormat="1" applyFont="1" applyFill="1" applyBorder="1" applyAlignment="1">
      <alignment horizontal="center" vertical="center"/>
    </xf>
    <xf numFmtId="1" fontId="10" fillId="8" borderId="2" xfId="2" applyNumberFormat="1" applyFont="1" applyFill="1" applyBorder="1" applyAlignment="1">
      <alignment horizontal="center" vertical="center"/>
    </xf>
    <xf numFmtId="1" fontId="10" fillId="8" borderId="4" xfId="2" applyNumberFormat="1" applyFont="1" applyFill="1" applyBorder="1" applyAlignment="1">
      <alignment horizontal="center" vertical="center"/>
    </xf>
    <xf numFmtId="3" fontId="10" fillId="2" borderId="3" xfId="0" applyNumberFormat="1" applyFont="1" applyFill="1" applyBorder="1" applyAlignment="1">
      <alignment horizontal="center" vertical="center"/>
    </xf>
    <xf numFmtId="3" fontId="10" fillId="2" borderId="2" xfId="0" applyNumberFormat="1" applyFont="1" applyFill="1" applyBorder="1" applyAlignment="1">
      <alignment horizontal="center" vertical="center"/>
    </xf>
    <xf numFmtId="3" fontId="10" fillId="2" borderId="4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 readingOrder="1"/>
    </xf>
    <xf numFmtId="3" fontId="14" fillId="7" borderId="1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/>
    </xf>
    <xf numFmtId="165" fontId="13" fillId="3" borderId="3" xfId="0" applyNumberFormat="1" applyFont="1" applyFill="1" applyBorder="1" applyAlignment="1">
      <alignment horizontal="left" vertical="center" wrapText="1"/>
    </xf>
    <xf numFmtId="165" fontId="13" fillId="3" borderId="2" xfId="0" applyNumberFormat="1" applyFont="1" applyFill="1" applyBorder="1" applyAlignment="1">
      <alignment horizontal="left" vertical="center" wrapText="1"/>
    </xf>
    <xf numFmtId="165" fontId="13" fillId="3" borderId="4" xfId="0" applyNumberFormat="1" applyFont="1" applyFill="1" applyBorder="1" applyAlignment="1">
      <alignment horizontal="left" vertical="center" wrapText="1"/>
    </xf>
    <xf numFmtId="3" fontId="13" fillId="0" borderId="1" xfId="0" applyNumberFormat="1" applyFont="1" applyBorder="1" applyAlignment="1">
      <alignment horizontal="center" vertical="center" wrapText="1"/>
    </xf>
    <xf numFmtId="3" fontId="10" fillId="0" borderId="25" xfId="0" applyNumberFormat="1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 vertical="center"/>
    </xf>
    <xf numFmtId="3" fontId="9" fillId="0" borderId="0" xfId="2" applyNumberFormat="1" applyFont="1" applyAlignment="1">
      <alignment horizontal="center" vertical="center"/>
    </xf>
    <xf numFmtId="1" fontId="9" fillId="0" borderId="0" xfId="2" applyNumberFormat="1" applyFont="1" applyAlignment="1">
      <alignment horizontal="center" vertical="center"/>
    </xf>
    <xf numFmtId="0" fontId="10" fillId="22" borderId="1" xfId="0" applyFont="1" applyFill="1" applyBorder="1" applyAlignment="1">
      <alignment horizontal="center" vertical="center"/>
    </xf>
    <xf numFmtId="3" fontId="10" fillId="22" borderId="1" xfId="0" applyNumberFormat="1" applyFont="1" applyFill="1" applyBorder="1" applyAlignment="1">
      <alignment horizontal="center" vertical="center"/>
    </xf>
    <xf numFmtId="168" fontId="10" fillId="22" borderId="8" xfId="0" applyNumberFormat="1" applyFont="1" applyFill="1" applyBorder="1" applyAlignment="1">
      <alignment horizontal="center" vertical="center"/>
    </xf>
    <xf numFmtId="1" fontId="10" fillId="22" borderId="8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/>
    </xf>
    <xf numFmtId="10" fontId="23" fillId="0" borderId="1" xfId="0" applyNumberFormat="1" applyFont="1" applyBorder="1" applyAlignment="1">
      <alignment horizontal="center" vertical="center"/>
    </xf>
    <xf numFmtId="10" fontId="22" fillId="10" borderId="1" xfId="0" applyNumberFormat="1" applyFont="1" applyFill="1" applyBorder="1" applyAlignment="1">
      <alignment horizontal="center" readingOrder="1"/>
    </xf>
    <xf numFmtId="0" fontId="14" fillId="0" borderId="1" xfId="0" applyFont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10" fontId="14" fillId="0" borderId="1" xfId="0" quotePrefix="1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 readingOrder="1"/>
    </xf>
    <xf numFmtId="10" fontId="15" fillId="0" borderId="1" xfId="0" applyNumberFormat="1" applyFont="1" applyBorder="1" applyAlignment="1">
      <alignment horizontal="center" readingOrder="1"/>
    </xf>
    <xf numFmtId="0" fontId="15" fillId="0" borderId="1" xfId="0" applyFont="1" applyBorder="1" applyAlignment="1">
      <alignment horizontal="center" readingOrder="1"/>
    </xf>
    <xf numFmtId="10" fontId="26" fillId="0" borderId="1" xfId="0" applyNumberFormat="1" applyFont="1" applyBorder="1" applyAlignment="1">
      <alignment horizontal="center" readingOrder="1"/>
    </xf>
    <xf numFmtId="10" fontId="26" fillId="0" borderId="1" xfId="0" applyNumberFormat="1" applyFont="1" applyBorder="1" applyAlignment="1">
      <alignment horizontal="center" vertical="center" readingOrder="1"/>
    </xf>
    <xf numFmtId="10" fontId="10" fillId="22" borderId="1" xfId="0" applyNumberFormat="1" applyFont="1" applyFill="1" applyBorder="1" applyAlignment="1">
      <alignment horizontal="center" vertical="center"/>
    </xf>
    <xf numFmtId="168" fontId="10" fillId="22" borderId="1" xfId="0" applyNumberFormat="1" applyFont="1" applyFill="1" applyBorder="1" applyAlignment="1">
      <alignment horizontal="center" vertical="center"/>
    </xf>
    <xf numFmtId="1" fontId="10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readingOrder="1"/>
    </xf>
    <xf numFmtId="0" fontId="13" fillId="9" borderId="1" xfId="0" applyFont="1" applyFill="1" applyBorder="1" applyAlignment="1">
      <alignment horizontal="center" readingOrder="1"/>
    </xf>
    <xf numFmtId="1" fontId="10" fillId="22" borderId="2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readingOrder="1"/>
    </xf>
    <xf numFmtId="4" fontId="14" fillId="0" borderId="1" xfId="0" quotePrefix="1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 readingOrder="1"/>
    </xf>
    <xf numFmtId="4" fontId="15" fillId="0" borderId="1" xfId="0" applyNumberFormat="1" applyFont="1" applyBorder="1" applyAlignment="1">
      <alignment horizontal="center" readingOrder="1"/>
    </xf>
    <xf numFmtId="4" fontId="26" fillId="0" borderId="1" xfId="0" applyNumberFormat="1" applyFont="1" applyBorder="1" applyAlignment="1">
      <alignment horizontal="center" readingOrder="1"/>
    </xf>
    <xf numFmtId="4" fontId="26" fillId="0" borderId="1" xfId="0" applyNumberFormat="1" applyFont="1" applyBorder="1" applyAlignment="1">
      <alignment horizontal="center" vertical="center" readingOrder="1"/>
    </xf>
    <xf numFmtId="4" fontId="10" fillId="22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3" fontId="14" fillId="0" borderId="1" xfId="0" applyNumberFormat="1" applyFont="1" applyBorder="1" applyAlignment="1">
      <alignment horizontal="center" readingOrder="1"/>
    </xf>
    <xf numFmtId="3" fontId="9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readingOrder="1"/>
    </xf>
    <xf numFmtId="3" fontId="15" fillId="0" borderId="1" xfId="0" applyNumberFormat="1" applyFont="1" applyBorder="1" applyAlignment="1">
      <alignment horizontal="center" readingOrder="1"/>
    </xf>
    <xf numFmtId="0" fontId="14" fillId="10" borderId="1" xfId="0" applyFont="1" applyFill="1" applyBorder="1" applyAlignment="1">
      <alignment horizontal="center" readingOrder="1"/>
    </xf>
    <xf numFmtId="168" fontId="10" fillId="22" borderId="18" xfId="0" applyNumberFormat="1" applyFont="1" applyFill="1" applyBorder="1" applyAlignment="1">
      <alignment horizontal="center" vertical="center"/>
    </xf>
    <xf numFmtId="1" fontId="10" fillId="22" borderId="18" xfId="0" applyNumberFormat="1" applyFont="1" applyFill="1" applyBorder="1" applyAlignment="1">
      <alignment horizontal="center" vertical="center"/>
    </xf>
    <xf numFmtId="1" fontId="10" fillId="22" borderId="19" xfId="0" applyNumberFormat="1" applyFont="1" applyFill="1" applyBorder="1" applyAlignment="1">
      <alignment horizontal="center" vertical="center"/>
    </xf>
    <xf numFmtId="168" fontId="10" fillId="22" borderId="4" xfId="0" applyNumberFormat="1" applyFont="1" applyFill="1" applyBorder="1" applyAlignment="1">
      <alignment horizontal="center" vertical="center"/>
    </xf>
    <xf numFmtId="168" fontId="10" fillId="22" borderId="7" xfId="0" applyNumberFormat="1" applyFont="1" applyFill="1" applyBorder="1" applyAlignment="1">
      <alignment horizontal="center" vertical="center"/>
    </xf>
    <xf numFmtId="1" fontId="10" fillId="22" borderId="7" xfId="0" applyNumberFormat="1" applyFont="1" applyFill="1" applyBorder="1" applyAlignment="1">
      <alignment horizontal="center" vertical="center"/>
    </xf>
    <xf numFmtId="4" fontId="9" fillId="0" borderId="18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14" xfId="0" applyNumberFormat="1" applyFont="1" applyBorder="1" applyAlignment="1">
      <alignment horizontal="center" vertical="center"/>
    </xf>
    <xf numFmtId="10" fontId="9" fillId="0" borderId="18" xfId="0" applyNumberFormat="1" applyFont="1" applyBorder="1" applyAlignment="1">
      <alignment horizontal="center" vertical="center"/>
    </xf>
    <xf numFmtId="4" fontId="9" fillId="0" borderId="25" xfId="0" applyNumberFormat="1" applyFont="1" applyBorder="1" applyAlignment="1">
      <alignment horizontal="center" vertical="center"/>
    </xf>
    <xf numFmtId="10" fontId="9" fillId="0" borderId="4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10" fontId="9" fillId="0" borderId="14" xfId="0" applyNumberFormat="1" applyFont="1" applyBorder="1" applyAlignment="1">
      <alignment horizontal="center" vertical="center"/>
    </xf>
    <xf numFmtId="10" fontId="9" fillId="0" borderId="35" xfId="0" applyNumberFormat="1" applyFont="1" applyBorder="1" applyAlignment="1">
      <alignment horizontal="center" vertical="center"/>
    </xf>
    <xf numFmtId="10" fontId="9" fillId="0" borderId="34" xfId="0" applyNumberFormat="1" applyFont="1" applyBorder="1" applyAlignment="1">
      <alignment horizontal="center" vertical="center"/>
    </xf>
    <xf numFmtId="10" fontId="14" fillId="10" borderId="1" xfId="0" applyNumberFormat="1" applyFont="1" applyFill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readingOrder="1"/>
    </xf>
    <xf numFmtId="10" fontId="13" fillId="0" borderId="1" xfId="0" applyNumberFormat="1" applyFont="1" applyBorder="1" applyAlignment="1">
      <alignment horizontal="center" vertical="center" readingOrder="1"/>
    </xf>
    <xf numFmtId="10" fontId="13" fillId="10" borderId="1" xfId="0" applyNumberFormat="1" applyFont="1" applyFill="1" applyBorder="1" applyAlignment="1">
      <alignment horizontal="center" readingOrder="1"/>
    </xf>
    <xf numFmtId="0" fontId="25" fillId="22" borderId="1" xfId="0" applyFont="1" applyFill="1" applyBorder="1" applyAlignment="1">
      <alignment horizontal="center" vertical="center"/>
    </xf>
    <xf numFmtId="3" fontId="25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 readingOrder="1"/>
    </xf>
    <xf numFmtId="10" fontId="13" fillId="9" borderId="18" xfId="0" applyNumberFormat="1" applyFont="1" applyFill="1" applyBorder="1" applyAlignment="1">
      <alignment horizontal="center" readingOrder="1"/>
    </xf>
    <xf numFmtId="0" fontId="13" fillId="9" borderId="17" xfId="0" applyFont="1" applyFill="1" applyBorder="1" applyAlignment="1">
      <alignment horizontal="center" readingOrder="1"/>
    </xf>
    <xf numFmtId="0" fontId="13" fillId="9" borderId="16" xfId="0" applyFont="1" applyFill="1" applyBorder="1" applyAlignment="1">
      <alignment horizontal="center" readingOrder="1"/>
    </xf>
    <xf numFmtId="3" fontId="9" fillId="10" borderId="1" xfId="0" applyNumberFormat="1" applyFont="1" applyFill="1" applyBorder="1" applyAlignment="1">
      <alignment horizontal="center" vertical="center"/>
    </xf>
    <xf numFmtId="3" fontId="9" fillId="0" borderId="1" xfId="1" applyNumberFormat="1" applyFont="1" applyBorder="1" applyAlignment="1">
      <alignment horizontal="center" vertical="center"/>
    </xf>
    <xf numFmtId="10" fontId="9" fillId="10" borderId="1" xfId="1" applyNumberFormat="1" applyFont="1" applyFill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readingOrder="1"/>
    </xf>
    <xf numFmtId="10" fontId="9" fillId="10" borderId="1" xfId="0" applyNumberFormat="1" applyFont="1" applyFill="1" applyBorder="1" applyAlignment="1">
      <alignment horizontal="center" vertical="center"/>
    </xf>
    <xf numFmtId="10" fontId="24" fillId="0" borderId="1" xfId="0" quotePrefix="1" applyNumberFormat="1" applyFont="1" applyBorder="1" applyAlignment="1">
      <alignment horizontal="center"/>
    </xf>
    <xf numFmtId="0" fontId="10" fillId="22" borderId="7" xfId="0" applyFont="1" applyFill="1" applyBorder="1" applyAlignment="1">
      <alignment horizontal="center" vertical="center"/>
    </xf>
    <xf numFmtId="0" fontId="10" fillId="22" borderId="8" xfId="0" applyFont="1" applyFill="1" applyBorder="1" applyAlignment="1">
      <alignment horizontal="center" vertical="center"/>
    </xf>
    <xf numFmtId="168" fontId="10" fillId="22" borderId="3" xfId="0" applyNumberFormat="1" applyFont="1" applyFill="1" applyBorder="1" applyAlignment="1">
      <alignment horizontal="center" vertical="center"/>
    </xf>
    <xf numFmtId="168" fontId="10" fillId="22" borderId="2" xfId="0" applyNumberFormat="1" applyFont="1" applyFill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readingOrder="1"/>
    </xf>
    <xf numFmtId="3" fontId="14" fillId="0" borderId="4" xfId="0" applyNumberFormat="1" applyFont="1" applyBorder="1" applyAlignment="1">
      <alignment horizontal="center" readingOrder="1"/>
    </xf>
    <xf numFmtId="0" fontId="14" fillId="0" borderId="4" xfId="0" applyFont="1" applyBorder="1" applyAlignment="1">
      <alignment horizontal="center" readingOrder="1"/>
    </xf>
    <xf numFmtId="0" fontId="14" fillId="0" borderId="33" xfId="0" applyFont="1" applyBorder="1" applyAlignment="1">
      <alignment horizontal="center" readingOrder="1"/>
    </xf>
    <xf numFmtId="3" fontId="14" fillId="0" borderId="33" xfId="0" applyNumberFormat="1" applyFont="1" applyBorder="1" applyAlignment="1">
      <alignment horizontal="center" readingOrder="1"/>
    </xf>
    <xf numFmtId="3" fontId="9" fillId="0" borderId="3" xfId="1" applyNumberFormat="1" applyFont="1" applyBorder="1" applyAlignment="1">
      <alignment horizontal="center" vertical="center"/>
    </xf>
    <xf numFmtId="3" fontId="9" fillId="0" borderId="4" xfId="1" applyNumberFormat="1" applyFont="1" applyBorder="1" applyAlignment="1">
      <alignment horizontal="center" vertical="center"/>
    </xf>
    <xf numFmtId="3" fontId="9" fillId="10" borderId="3" xfId="0" applyNumberFormat="1" applyFont="1" applyFill="1" applyBorder="1" applyAlignment="1">
      <alignment horizontal="center" vertical="center"/>
    </xf>
    <xf numFmtId="3" fontId="9" fillId="10" borderId="4" xfId="0" applyNumberFormat="1" applyFont="1" applyFill="1" applyBorder="1" applyAlignment="1">
      <alignment horizontal="center" vertical="center"/>
    </xf>
    <xf numFmtId="10" fontId="9" fillId="10" borderId="3" xfId="1" applyNumberFormat="1" applyFont="1" applyFill="1" applyBorder="1" applyAlignment="1">
      <alignment horizontal="center" vertical="center"/>
    </xf>
    <xf numFmtId="10" fontId="9" fillId="10" borderId="4" xfId="1" applyNumberFormat="1" applyFont="1" applyFill="1" applyBorder="1" applyAlignment="1">
      <alignment horizontal="center" vertical="center"/>
    </xf>
    <xf numFmtId="10" fontId="9" fillId="0" borderId="3" xfId="1" applyNumberFormat="1" applyFont="1" applyBorder="1" applyAlignment="1">
      <alignment horizontal="center" vertical="center"/>
    </xf>
    <xf numFmtId="10" fontId="9" fillId="0" borderId="4" xfId="1" applyNumberFormat="1" applyFont="1" applyBorder="1" applyAlignment="1">
      <alignment horizontal="center" vertical="center"/>
    </xf>
    <xf numFmtId="10" fontId="9" fillId="0" borderId="33" xfId="1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 readingOrder="1"/>
    </xf>
    <xf numFmtId="3" fontId="9" fillId="0" borderId="4" xfId="0" applyNumberFormat="1" applyFont="1" applyBorder="1" applyAlignment="1">
      <alignment horizontal="center" vertical="center" readingOrder="1"/>
    </xf>
    <xf numFmtId="10" fontId="9" fillId="10" borderId="3" xfId="0" applyNumberFormat="1" applyFont="1" applyFill="1" applyBorder="1" applyAlignment="1">
      <alignment horizontal="center" vertical="center"/>
    </xf>
    <xf numFmtId="10" fontId="9" fillId="10" borderId="4" xfId="0" applyNumberFormat="1" applyFont="1" applyFill="1" applyBorder="1" applyAlignment="1">
      <alignment horizontal="center" vertical="center"/>
    </xf>
    <xf numFmtId="10" fontId="24" fillId="0" borderId="3" xfId="0" quotePrefix="1" applyNumberFormat="1" applyFont="1" applyBorder="1" applyAlignment="1">
      <alignment horizontal="center"/>
    </xf>
    <xf numFmtId="10" fontId="24" fillId="0" borderId="4" xfId="0" quotePrefix="1" applyNumberFormat="1" applyFont="1" applyBorder="1" applyAlignment="1">
      <alignment horizontal="center"/>
    </xf>
    <xf numFmtId="0" fontId="9" fillId="0" borderId="6" xfId="0" applyFont="1" applyBorder="1" applyAlignment="1">
      <alignment horizontal="center"/>
    </xf>
  </cellXfs>
  <cellStyles count="5">
    <cellStyle name="Normal" xfId="0" builtinId="0"/>
    <cellStyle name="Normal 2" xfId="1" xr:uid="{ADFAF807-E328-472B-BE64-5A4B9DD223AE}"/>
    <cellStyle name="Normal 3" xfId="2" xr:uid="{3F8279CF-DF83-4E3C-BC69-E5E2B91E14F0}"/>
    <cellStyle name="Porcentagem" xfId="3" builtinId="5"/>
    <cellStyle name="Vírgula" xfId="4" builtinId="3"/>
  </cellStyles>
  <dxfs count="69">
    <dxf>
      <font>
        <b val="0"/>
        <i val="0"/>
        <color theme="0" tint="-0.34998626667073579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123825</xdr:rowOff>
    </xdr:from>
    <xdr:to>
      <xdr:col>58</xdr:col>
      <xdr:colOff>2162175</xdr:colOff>
      <xdr:row>5</xdr:row>
      <xdr:rowOff>85725</xdr:rowOff>
    </xdr:to>
    <xdr:pic>
      <xdr:nvPicPr>
        <xdr:cNvPr id="1034" name="Imagem 2" descr="Texto&#10;&#10;Descrição gerada automaticamente">
          <a:extLst>
            <a:ext uri="{FF2B5EF4-FFF2-40B4-BE49-F238E27FC236}">
              <a16:creationId xmlns:a16="http://schemas.microsoft.com/office/drawing/2014/main" id="{CDFBFA4C-9771-DA92-E13E-82DEF08F5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58</xdr:col>
      <xdr:colOff>3505200</xdr:colOff>
      <xdr:row>0</xdr:row>
      <xdr:rowOff>133350</xdr:rowOff>
    </xdr:from>
    <xdr:to>
      <xdr:col>61</xdr:col>
      <xdr:colOff>838200</xdr:colOff>
      <xdr:row>5</xdr:row>
      <xdr:rowOff>95250</xdr:rowOff>
    </xdr:to>
    <xdr:pic>
      <xdr:nvPicPr>
        <xdr:cNvPr id="1035" name="Imagem 4">
          <a:extLst>
            <a:ext uri="{FF2B5EF4-FFF2-40B4-BE49-F238E27FC236}">
              <a16:creationId xmlns:a16="http://schemas.microsoft.com/office/drawing/2014/main" id="{84BCEB7F-6056-D3E7-95F0-64EF6B62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33350"/>
          <a:ext cx="35433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171450</xdr:colOff>
      <xdr:row>0</xdr:row>
      <xdr:rowOff>123825</xdr:rowOff>
    </xdr:from>
    <xdr:to>
      <xdr:col>58</xdr:col>
      <xdr:colOff>2162175</xdr:colOff>
      <xdr:row>5</xdr:row>
      <xdr:rowOff>85725</xdr:rowOff>
    </xdr:to>
    <xdr:pic>
      <xdr:nvPicPr>
        <xdr:cNvPr id="1036" name="Imagem 3" descr="Texto&#10;&#10;Descrição gerada automaticamente">
          <a:extLst>
            <a:ext uri="{FF2B5EF4-FFF2-40B4-BE49-F238E27FC236}">
              <a16:creationId xmlns:a16="http://schemas.microsoft.com/office/drawing/2014/main" id="{4559476B-B71A-4B30-54D0-E8E53FAA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52</xdr:col>
      <xdr:colOff>2876550</xdr:colOff>
      <xdr:row>0</xdr:row>
      <xdr:rowOff>142875</xdr:rowOff>
    </xdr:from>
    <xdr:to>
      <xdr:col>55</xdr:col>
      <xdr:colOff>1066800</xdr:colOff>
      <xdr:row>5</xdr:row>
      <xdr:rowOff>57150</xdr:rowOff>
    </xdr:to>
    <xdr:pic>
      <xdr:nvPicPr>
        <xdr:cNvPr id="2055" name="Imagem 4">
          <a:extLst>
            <a:ext uri="{FF2B5EF4-FFF2-40B4-BE49-F238E27FC236}">
              <a16:creationId xmlns:a16="http://schemas.microsoft.com/office/drawing/2014/main" id="{752E1AE5-3683-B230-83B4-54BD91277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4287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52</xdr:col>
      <xdr:colOff>2514600</xdr:colOff>
      <xdr:row>5</xdr:row>
      <xdr:rowOff>47625</xdr:rowOff>
    </xdr:to>
    <xdr:pic>
      <xdr:nvPicPr>
        <xdr:cNvPr id="2056" name="Imagem 2" descr="Texto&#10;&#10;Descrição gerada automaticamente">
          <a:extLst>
            <a:ext uri="{FF2B5EF4-FFF2-40B4-BE49-F238E27FC236}">
              <a16:creationId xmlns:a16="http://schemas.microsoft.com/office/drawing/2014/main" id="{85BA850C-9E15-4551-736C-9B37FBFEC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"/>
          <a:ext cx="2514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2257425</xdr:colOff>
      <xdr:row>0</xdr:row>
      <xdr:rowOff>104775</xdr:rowOff>
    </xdr:from>
    <xdr:to>
      <xdr:col>148</xdr:col>
      <xdr:colOff>266700</xdr:colOff>
      <xdr:row>5</xdr:row>
      <xdr:rowOff>19050</xdr:rowOff>
    </xdr:to>
    <xdr:pic>
      <xdr:nvPicPr>
        <xdr:cNvPr id="3079" name="Imagem 1">
          <a:extLst>
            <a:ext uri="{FF2B5EF4-FFF2-40B4-BE49-F238E27FC236}">
              <a16:creationId xmlns:a16="http://schemas.microsoft.com/office/drawing/2014/main" id="{69E351DC-E089-F4C8-B940-3CD8BB75E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7425" y="10477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76200</xdr:rowOff>
    </xdr:from>
    <xdr:to>
      <xdr:col>0</xdr:col>
      <xdr:colOff>2343150</xdr:colOff>
      <xdr:row>4</xdr:row>
      <xdr:rowOff>152400</xdr:rowOff>
    </xdr:to>
    <xdr:pic>
      <xdr:nvPicPr>
        <xdr:cNvPr id="3080" name="Imagem 2" descr="Texto&#10;&#10;Descrição gerada automaticamente">
          <a:extLst>
            <a:ext uri="{FF2B5EF4-FFF2-40B4-BE49-F238E27FC236}">
              <a16:creationId xmlns:a16="http://schemas.microsoft.com/office/drawing/2014/main" id="{E46AE984-CB01-30C8-5812-E154592D0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200"/>
          <a:ext cx="22574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F3209-1012-4B99-AD56-F34C2A8C5109}">
  <sheetPr>
    <tabColor theme="5" tint="0.39997558519241921"/>
  </sheetPr>
  <dimension ref="A1:CR484"/>
  <sheetViews>
    <sheetView showGridLines="0" defaultGridColor="0" view="pageBreakPreview" topLeftCell="BG1" colorId="0" zoomScaleNormal="100" zoomScaleSheetLayoutView="100" workbookViewId="0">
      <selection activeCell="BJ365" sqref="A7:CR365"/>
    </sheetView>
  </sheetViews>
  <sheetFormatPr defaultRowHeight="12" customHeight="1" x14ac:dyDescent="0.25"/>
  <cols>
    <col min="1" max="1" width="36.7109375" style="316" hidden="1" customWidth="1"/>
    <col min="2" max="2" width="8.7109375" style="1" hidden="1" customWidth="1"/>
    <col min="3" max="3" width="12.7109375" style="1" hidden="1" customWidth="1"/>
    <col min="4" max="4" width="10.28515625" style="136" hidden="1" customWidth="1"/>
    <col min="5" max="7" width="12.7109375" style="1" hidden="1" customWidth="1"/>
    <col min="8" max="9" width="12.7109375" style="140" hidden="1" customWidth="1"/>
    <col min="10" max="14" width="12.7109375" style="1" hidden="1" customWidth="1"/>
    <col min="15" max="15" width="12.7109375" style="140" hidden="1" customWidth="1"/>
    <col min="16" max="16" width="6.7109375" style="1" hidden="1" customWidth="1"/>
    <col min="17" max="17" width="12" style="136" hidden="1" customWidth="1"/>
    <col min="18" max="20" width="8.140625" style="140" hidden="1" customWidth="1"/>
    <col min="21" max="21" width="8.140625" style="1" hidden="1" customWidth="1"/>
    <col min="22" max="23" width="8.140625" style="140" hidden="1" customWidth="1"/>
    <col min="24" max="25" width="8.140625" style="1" hidden="1" customWidth="1"/>
    <col min="26" max="27" width="8.140625" style="140" hidden="1" customWidth="1"/>
    <col min="28" max="29" width="8.140625" style="1" hidden="1" customWidth="1"/>
    <col min="30" max="30" width="18.42578125" style="1" hidden="1" customWidth="1"/>
    <col min="31" max="35" width="20.7109375" style="1" hidden="1" customWidth="1"/>
    <col min="36" max="36" width="20.7109375" style="140" hidden="1" customWidth="1"/>
    <col min="37" max="37" width="20.7109375" style="1" hidden="1" customWidth="1"/>
    <col min="38" max="38" width="11.7109375" style="1" hidden="1" customWidth="1"/>
    <col min="39" max="39" width="12.7109375" style="136" hidden="1" customWidth="1"/>
    <col min="40" max="40" width="12.140625" style="1" hidden="1" customWidth="1"/>
    <col min="41" max="41" width="72.42578125" style="1" hidden="1" customWidth="1"/>
    <col min="42" max="42" width="12.42578125" style="136" hidden="1" customWidth="1"/>
    <col min="43" max="43" width="11.42578125" style="1" hidden="1" customWidth="1"/>
    <col min="44" max="44" width="20.7109375" style="136" hidden="1" customWidth="1"/>
    <col min="45" max="46" width="15.7109375" style="1" hidden="1" customWidth="1"/>
    <col min="47" max="55" width="20.7109375" style="1" hidden="1" customWidth="1"/>
    <col min="56" max="56" width="15.7109375" style="1" hidden="1" customWidth="1"/>
    <col min="57" max="58" width="7" style="1" hidden="1" customWidth="1"/>
    <col min="59" max="59" width="72.42578125" style="1" customWidth="1"/>
    <col min="60" max="60" width="20.7109375" style="136" customWidth="1"/>
    <col min="61" max="61" width="15.7109375" style="1" hidden="1" customWidth="1"/>
    <col min="62" max="62" width="15.7109375" style="1" customWidth="1"/>
    <col min="63" max="96" width="15.7109375" style="1" hidden="1" customWidth="1"/>
    <col min="97" max="16384" width="9.140625" style="1"/>
  </cols>
  <sheetData>
    <row r="1" spans="1:96" ht="12" customHeight="1" x14ac:dyDescent="0.25">
      <c r="A1" s="591"/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591"/>
      <c r="BG1" s="591"/>
      <c r="BH1" s="591"/>
      <c r="BI1" s="591"/>
      <c r="BJ1" s="591"/>
      <c r="BK1" s="591"/>
      <c r="BL1" s="591"/>
      <c r="BM1" s="591"/>
      <c r="BN1" s="591"/>
      <c r="BO1" s="591"/>
      <c r="BP1" s="591"/>
      <c r="BQ1" s="591"/>
      <c r="BR1" s="591"/>
      <c r="BS1" s="591"/>
      <c r="BT1" s="591"/>
      <c r="BU1" s="591"/>
      <c r="BV1" s="591"/>
      <c r="BW1" s="591"/>
      <c r="BX1" s="591"/>
      <c r="BY1" s="591"/>
      <c r="BZ1" s="591"/>
      <c r="CA1" s="591"/>
      <c r="CB1" s="591"/>
      <c r="CC1" s="591"/>
      <c r="CD1" s="591"/>
      <c r="CE1" s="591"/>
      <c r="CF1" s="591"/>
      <c r="CG1" s="591"/>
      <c r="CH1" s="591"/>
      <c r="CI1" s="591"/>
      <c r="CJ1" s="591"/>
      <c r="CK1" s="591"/>
      <c r="CL1" s="591"/>
      <c r="CM1" s="591"/>
      <c r="CN1" s="591"/>
      <c r="CO1" s="591"/>
      <c r="CP1" s="591"/>
      <c r="CQ1" s="591"/>
      <c r="CR1" s="591"/>
    </row>
    <row r="2" spans="1:96" ht="12" customHeight="1" x14ac:dyDescent="0.25">
      <c r="A2" s="591"/>
      <c r="B2" s="591"/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  <c r="W2" s="591"/>
      <c r="X2" s="591"/>
      <c r="Y2" s="591"/>
      <c r="Z2" s="591"/>
      <c r="AA2" s="591"/>
      <c r="AB2" s="591"/>
      <c r="AC2" s="591"/>
      <c r="AD2" s="591"/>
      <c r="AE2" s="591"/>
      <c r="AF2" s="591"/>
      <c r="AG2" s="591"/>
      <c r="AH2" s="591"/>
      <c r="AI2" s="591"/>
      <c r="AJ2" s="591"/>
      <c r="AK2" s="591"/>
      <c r="AL2" s="591"/>
      <c r="AM2" s="591"/>
      <c r="AN2" s="591"/>
      <c r="AO2" s="591"/>
      <c r="AP2" s="591"/>
      <c r="AQ2" s="591"/>
      <c r="AR2" s="591"/>
      <c r="AS2" s="591"/>
      <c r="AT2" s="591"/>
      <c r="AU2" s="591"/>
      <c r="AV2" s="591"/>
      <c r="AW2" s="591"/>
      <c r="AX2" s="591"/>
      <c r="AY2" s="591"/>
      <c r="AZ2" s="591"/>
      <c r="BA2" s="591"/>
      <c r="BB2" s="591"/>
      <c r="BC2" s="591"/>
      <c r="BD2" s="591"/>
      <c r="BE2" s="591"/>
      <c r="BF2" s="591"/>
      <c r="BG2" s="591"/>
      <c r="BH2" s="591"/>
      <c r="BI2" s="591"/>
      <c r="BJ2" s="591"/>
      <c r="BK2" s="591"/>
      <c r="BL2" s="591"/>
      <c r="BM2" s="591"/>
      <c r="BN2" s="591"/>
      <c r="BO2" s="591"/>
      <c r="BP2" s="591"/>
      <c r="BQ2" s="591"/>
      <c r="BR2" s="591"/>
      <c r="BS2" s="591"/>
      <c r="BT2" s="591"/>
      <c r="BU2" s="591"/>
      <c r="BV2" s="591"/>
      <c r="BW2" s="591"/>
      <c r="BX2" s="591"/>
      <c r="BY2" s="591"/>
      <c r="BZ2" s="591"/>
      <c r="CA2" s="591"/>
      <c r="CB2" s="591"/>
      <c r="CC2" s="591"/>
      <c r="CD2" s="591"/>
      <c r="CE2" s="591"/>
      <c r="CF2" s="591"/>
      <c r="CG2" s="591"/>
      <c r="CH2" s="591"/>
      <c r="CI2" s="591"/>
      <c r="CJ2" s="591"/>
      <c r="CK2" s="591"/>
      <c r="CL2" s="591"/>
      <c r="CM2" s="591"/>
      <c r="CN2" s="591"/>
      <c r="CO2" s="591"/>
      <c r="CP2" s="591"/>
      <c r="CQ2" s="591"/>
      <c r="CR2" s="591"/>
    </row>
    <row r="3" spans="1:96" ht="12" customHeight="1" x14ac:dyDescent="0.25">
      <c r="A3" s="591"/>
      <c r="B3" s="591"/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  <c r="U3" s="591"/>
      <c r="V3" s="591"/>
      <c r="W3" s="591"/>
      <c r="X3" s="591"/>
      <c r="Y3" s="591"/>
      <c r="Z3" s="591"/>
      <c r="AA3" s="591"/>
      <c r="AB3" s="591"/>
      <c r="AC3" s="591"/>
      <c r="AD3" s="591"/>
      <c r="AE3" s="591"/>
      <c r="AF3" s="591"/>
      <c r="AG3" s="591"/>
      <c r="AH3" s="591"/>
      <c r="AI3" s="591"/>
      <c r="AJ3" s="591"/>
      <c r="AK3" s="591"/>
      <c r="AL3" s="591"/>
      <c r="AM3" s="591"/>
      <c r="AN3" s="591"/>
      <c r="AO3" s="591"/>
      <c r="AP3" s="591"/>
      <c r="AQ3" s="591"/>
      <c r="AR3" s="591"/>
      <c r="AS3" s="591"/>
      <c r="AT3" s="591"/>
      <c r="AU3" s="591"/>
      <c r="AV3" s="591"/>
      <c r="AW3" s="591"/>
      <c r="AX3" s="591"/>
      <c r="AY3" s="591"/>
      <c r="AZ3" s="591"/>
      <c r="BA3" s="591"/>
      <c r="BB3" s="591"/>
      <c r="BC3" s="591"/>
      <c r="BD3" s="591"/>
      <c r="BE3" s="591"/>
      <c r="BF3" s="591"/>
      <c r="BG3" s="591"/>
      <c r="BH3" s="591"/>
      <c r="BI3" s="591"/>
      <c r="BJ3" s="591"/>
      <c r="BK3" s="591"/>
      <c r="BL3" s="591"/>
      <c r="BM3" s="591"/>
      <c r="BN3" s="591"/>
      <c r="BO3" s="591"/>
      <c r="BP3" s="591"/>
      <c r="BQ3" s="591"/>
      <c r="BR3" s="591"/>
      <c r="BS3" s="591"/>
      <c r="BT3" s="591"/>
      <c r="BU3" s="591"/>
      <c r="BV3" s="591"/>
      <c r="BW3" s="591"/>
      <c r="BX3" s="591"/>
      <c r="BY3" s="591"/>
      <c r="BZ3" s="591"/>
      <c r="CA3" s="591"/>
      <c r="CB3" s="591"/>
      <c r="CC3" s="591"/>
      <c r="CD3" s="591"/>
      <c r="CE3" s="591"/>
      <c r="CF3" s="591"/>
      <c r="CG3" s="591"/>
      <c r="CH3" s="591"/>
      <c r="CI3" s="591"/>
      <c r="CJ3" s="591"/>
      <c r="CK3" s="591"/>
      <c r="CL3" s="591"/>
      <c r="CM3" s="591"/>
      <c r="CN3" s="591"/>
      <c r="CO3" s="591"/>
      <c r="CP3" s="591"/>
      <c r="CQ3" s="591"/>
      <c r="CR3" s="591"/>
    </row>
    <row r="4" spans="1:96" ht="12" customHeight="1" x14ac:dyDescent="0.25">
      <c r="A4" s="591"/>
      <c r="B4" s="591"/>
      <c r="C4" s="591"/>
      <c r="D4" s="591"/>
      <c r="E4" s="591"/>
      <c r="F4" s="591"/>
      <c r="G4" s="591"/>
      <c r="H4" s="591"/>
      <c r="I4" s="591"/>
      <c r="J4" s="591"/>
      <c r="K4" s="591"/>
      <c r="L4" s="591"/>
      <c r="M4" s="591"/>
      <c r="N4" s="591"/>
      <c r="O4" s="591"/>
      <c r="P4" s="591"/>
      <c r="Q4" s="591"/>
      <c r="R4" s="591"/>
      <c r="S4" s="591"/>
      <c r="T4" s="591"/>
      <c r="U4" s="591"/>
      <c r="V4" s="591"/>
      <c r="W4" s="591"/>
      <c r="X4" s="591"/>
      <c r="Y4" s="591"/>
      <c r="Z4" s="591"/>
      <c r="AA4" s="591"/>
      <c r="AB4" s="591"/>
      <c r="AC4" s="591"/>
      <c r="AD4" s="591"/>
      <c r="AE4" s="591"/>
      <c r="AF4" s="591"/>
      <c r="AG4" s="591"/>
      <c r="AH4" s="591"/>
      <c r="AI4" s="591"/>
      <c r="AJ4" s="591"/>
      <c r="AK4" s="591"/>
      <c r="AL4" s="591"/>
      <c r="AM4" s="591"/>
      <c r="AN4" s="591"/>
      <c r="AO4" s="591"/>
      <c r="AP4" s="591"/>
      <c r="AQ4" s="591"/>
      <c r="AR4" s="591"/>
      <c r="AS4" s="591"/>
      <c r="AT4" s="591"/>
      <c r="AU4" s="591"/>
      <c r="AV4" s="591"/>
      <c r="AW4" s="591"/>
      <c r="AX4" s="591"/>
      <c r="AY4" s="591"/>
      <c r="AZ4" s="591"/>
      <c r="BA4" s="591"/>
      <c r="BB4" s="591"/>
      <c r="BC4" s="591"/>
      <c r="BD4" s="591"/>
      <c r="BE4" s="591"/>
      <c r="BF4" s="591"/>
      <c r="BG4" s="591"/>
      <c r="BH4" s="591"/>
      <c r="BI4" s="591"/>
      <c r="BJ4" s="591"/>
      <c r="BK4" s="591"/>
      <c r="BL4" s="591"/>
      <c r="BM4" s="591"/>
      <c r="BN4" s="591"/>
      <c r="BO4" s="591"/>
      <c r="BP4" s="591"/>
      <c r="BQ4" s="591"/>
      <c r="BR4" s="591"/>
      <c r="BS4" s="591"/>
      <c r="BT4" s="591"/>
      <c r="BU4" s="591"/>
      <c r="BV4" s="591"/>
      <c r="BW4" s="591"/>
      <c r="BX4" s="591"/>
      <c r="BY4" s="591"/>
      <c r="BZ4" s="591"/>
      <c r="CA4" s="591"/>
      <c r="CB4" s="591"/>
      <c r="CC4" s="591"/>
      <c r="CD4" s="591"/>
      <c r="CE4" s="591"/>
      <c r="CF4" s="591"/>
      <c r="CG4" s="591"/>
      <c r="CH4" s="591"/>
      <c r="CI4" s="591"/>
      <c r="CJ4" s="591"/>
      <c r="CK4" s="591"/>
      <c r="CL4" s="591"/>
      <c r="CM4" s="591"/>
      <c r="CN4" s="591"/>
      <c r="CO4" s="591"/>
      <c r="CP4" s="591"/>
      <c r="CQ4" s="591"/>
      <c r="CR4" s="591"/>
    </row>
    <row r="5" spans="1:96" ht="12" customHeight="1" x14ac:dyDescent="0.25">
      <c r="A5" s="591"/>
      <c r="B5" s="591"/>
      <c r="C5" s="591"/>
      <c r="D5" s="591"/>
      <c r="E5" s="591"/>
      <c r="F5" s="591"/>
      <c r="G5" s="591"/>
      <c r="H5" s="591"/>
      <c r="I5" s="591"/>
      <c r="J5" s="591"/>
      <c r="K5" s="591"/>
      <c r="L5" s="591"/>
      <c r="M5" s="591"/>
      <c r="N5" s="591"/>
      <c r="O5" s="591"/>
      <c r="P5" s="591"/>
      <c r="Q5" s="591"/>
      <c r="R5" s="591"/>
      <c r="S5" s="591"/>
      <c r="T5" s="591"/>
      <c r="U5" s="591"/>
      <c r="V5" s="591"/>
      <c r="W5" s="591"/>
      <c r="X5" s="591"/>
      <c r="Y5" s="591"/>
      <c r="Z5" s="591"/>
      <c r="AA5" s="591"/>
      <c r="AB5" s="591"/>
      <c r="AC5" s="591"/>
      <c r="AD5" s="591"/>
      <c r="AE5" s="591"/>
      <c r="AF5" s="591"/>
      <c r="AG5" s="591"/>
      <c r="AH5" s="591"/>
      <c r="AI5" s="591"/>
      <c r="AJ5" s="591"/>
      <c r="AK5" s="591"/>
      <c r="AL5" s="591"/>
      <c r="AM5" s="591"/>
      <c r="AN5" s="591"/>
      <c r="AO5" s="591"/>
      <c r="AP5" s="591"/>
      <c r="AQ5" s="591"/>
      <c r="AR5" s="591"/>
      <c r="AS5" s="591"/>
      <c r="AT5" s="591"/>
      <c r="AU5" s="591"/>
      <c r="AV5" s="591"/>
      <c r="AW5" s="591"/>
      <c r="AX5" s="591"/>
      <c r="AY5" s="591"/>
      <c r="AZ5" s="591"/>
      <c r="BA5" s="591"/>
      <c r="BB5" s="591"/>
      <c r="BC5" s="591"/>
      <c r="BD5" s="591"/>
      <c r="BE5" s="591"/>
      <c r="BF5" s="591"/>
      <c r="BG5" s="591"/>
      <c r="BH5" s="591"/>
      <c r="BI5" s="591"/>
      <c r="BJ5" s="591"/>
      <c r="BK5" s="591"/>
      <c r="BL5" s="591"/>
      <c r="BM5" s="591"/>
      <c r="BN5" s="591"/>
      <c r="BO5" s="591"/>
      <c r="BP5" s="591"/>
      <c r="BQ5" s="591"/>
      <c r="BR5" s="591"/>
      <c r="BS5" s="591"/>
      <c r="BT5" s="591"/>
      <c r="BU5" s="591"/>
      <c r="BV5" s="591"/>
      <c r="BW5" s="591"/>
      <c r="BX5" s="591"/>
      <c r="BY5" s="591"/>
      <c r="BZ5" s="591"/>
      <c r="CA5" s="591"/>
      <c r="CB5" s="591"/>
      <c r="CC5" s="591"/>
      <c r="CD5" s="591"/>
      <c r="CE5" s="591"/>
      <c r="CF5" s="591"/>
      <c r="CG5" s="591"/>
      <c r="CH5" s="591"/>
      <c r="CI5" s="591"/>
      <c r="CJ5" s="591"/>
      <c r="CK5" s="591"/>
      <c r="CL5" s="591"/>
      <c r="CM5" s="591"/>
      <c r="CN5" s="591"/>
      <c r="CO5" s="591"/>
      <c r="CP5" s="591"/>
      <c r="CQ5" s="591"/>
      <c r="CR5" s="591"/>
    </row>
    <row r="6" spans="1:96" ht="12" customHeight="1" x14ac:dyDescent="0.25">
      <c r="A6" s="591"/>
      <c r="B6" s="591"/>
      <c r="C6" s="591"/>
      <c r="D6" s="591"/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  <c r="P6" s="591"/>
      <c r="Q6" s="591"/>
      <c r="R6" s="591"/>
      <c r="S6" s="591"/>
      <c r="T6" s="591"/>
      <c r="U6" s="591"/>
      <c r="V6" s="591"/>
      <c r="W6" s="591"/>
      <c r="X6" s="591"/>
      <c r="Y6" s="591"/>
      <c r="Z6" s="591"/>
      <c r="AA6" s="591"/>
      <c r="AB6" s="591"/>
      <c r="AC6" s="591"/>
      <c r="AD6" s="591"/>
      <c r="AE6" s="591"/>
      <c r="AF6" s="591"/>
      <c r="AG6" s="591"/>
      <c r="AH6" s="591"/>
      <c r="AI6" s="591"/>
      <c r="AJ6" s="591"/>
      <c r="AK6" s="591"/>
      <c r="AL6" s="591"/>
      <c r="AM6" s="591"/>
      <c r="AN6" s="591"/>
      <c r="AO6" s="591"/>
      <c r="AP6" s="591"/>
      <c r="AQ6" s="591"/>
      <c r="AR6" s="591"/>
      <c r="AS6" s="591"/>
      <c r="AT6" s="591"/>
      <c r="AU6" s="591"/>
      <c r="AV6" s="591"/>
      <c r="AW6" s="591"/>
      <c r="AX6" s="591"/>
      <c r="AY6" s="591"/>
      <c r="AZ6" s="591"/>
      <c r="BA6" s="591"/>
      <c r="BB6" s="591"/>
      <c r="BC6" s="591"/>
      <c r="BD6" s="591"/>
      <c r="BE6" s="591"/>
      <c r="BF6" s="591"/>
      <c r="BG6" s="591"/>
      <c r="BH6" s="591"/>
      <c r="BI6" s="591"/>
      <c r="BJ6" s="591"/>
      <c r="BK6" s="591"/>
      <c r="BL6" s="591"/>
      <c r="BM6" s="591"/>
      <c r="BN6" s="591"/>
      <c r="BO6" s="591"/>
      <c r="BP6" s="591"/>
      <c r="BQ6" s="591"/>
      <c r="BR6" s="591"/>
      <c r="BS6" s="591"/>
      <c r="BT6" s="591"/>
      <c r="BU6" s="591"/>
      <c r="BV6" s="591"/>
      <c r="BW6" s="591"/>
      <c r="BX6" s="591"/>
      <c r="BY6" s="591"/>
      <c r="BZ6" s="591"/>
      <c r="CA6" s="591"/>
      <c r="CB6" s="591"/>
      <c r="CC6" s="591"/>
      <c r="CD6" s="591"/>
      <c r="CE6" s="591"/>
      <c r="CF6" s="591"/>
      <c r="CG6" s="591"/>
      <c r="CH6" s="591"/>
      <c r="CI6" s="591"/>
      <c r="CJ6" s="591"/>
      <c r="CK6" s="591"/>
      <c r="CL6" s="591"/>
      <c r="CM6" s="591"/>
      <c r="CN6" s="591"/>
      <c r="CO6" s="591"/>
      <c r="CP6" s="591"/>
      <c r="CQ6" s="591"/>
      <c r="CR6" s="591"/>
    </row>
    <row r="7" spans="1:96" ht="12" customHeight="1" x14ac:dyDescent="0.25">
      <c r="A7" s="604" t="s">
        <v>0</v>
      </c>
      <c r="B7" s="604"/>
      <c r="C7" s="604"/>
      <c r="D7" s="604"/>
      <c r="E7" s="604"/>
      <c r="F7" s="604"/>
      <c r="G7" s="604"/>
      <c r="H7" s="604"/>
      <c r="I7" s="604"/>
      <c r="J7" s="604"/>
      <c r="K7" s="604"/>
      <c r="L7" s="604"/>
      <c r="M7" s="604"/>
      <c r="N7" s="604"/>
      <c r="O7" s="604"/>
      <c r="P7" s="604"/>
      <c r="Q7" s="604"/>
      <c r="R7" s="604"/>
      <c r="S7" s="604"/>
      <c r="T7" s="604"/>
      <c r="U7" s="604"/>
      <c r="V7" s="604"/>
      <c r="W7" s="604"/>
      <c r="X7" s="604"/>
      <c r="Y7" s="604"/>
      <c r="Z7" s="604"/>
      <c r="AA7" s="604"/>
      <c r="AB7" s="604"/>
      <c r="AC7" s="604"/>
      <c r="AD7" s="604"/>
      <c r="AE7" s="604"/>
      <c r="AF7" s="604"/>
      <c r="AG7" s="604"/>
      <c r="AH7" s="604"/>
      <c r="AI7" s="604"/>
      <c r="AJ7" s="604"/>
      <c r="AK7" s="604"/>
      <c r="AL7" s="604"/>
      <c r="AM7" s="604"/>
      <c r="AN7" s="604"/>
      <c r="AO7" s="604"/>
      <c r="AP7" s="604"/>
      <c r="AQ7" s="604"/>
      <c r="AR7" s="604"/>
      <c r="AS7" s="604"/>
      <c r="AT7" s="604"/>
      <c r="AU7" s="604"/>
      <c r="AV7" s="604"/>
      <c r="AW7" s="604"/>
      <c r="AX7" s="604"/>
      <c r="AY7" s="604"/>
      <c r="AZ7" s="604"/>
      <c r="BA7" s="604"/>
      <c r="BB7" s="604"/>
      <c r="BC7" s="604"/>
      <c r="BD7" s="604"/>
      <c r="BE7" s="604"/>
      <c r="BF7" s="604"/>
      <c r="BG7" s="604"/>
      <c r="BH7" s="604"/>
      <c r="BI7" s="604"/>
      <c r="BJ7" s="604"/>
      <c r="BK7" s="604"/>
      <c r="BL7" s="604"/>
      <c r="BM7" s="604"/>
      <c r="BN7" s="604"/>
      <c r="BO7" s="604"/>
      <c r="BP7" s="604"/>
      <c r="BQ7" s="604"/>
      <c r="BR7" s="604"/>
      <c r="BS7" s="604"/>
      <c r="BT7" s="604"/>
      <c r="BU7" s="604"/>
      <c r="BV7" s="604"/>
      <c r="BW7" s="604"/>
      <c r="BX7" s="604"/>
      <c r="BY7" s="604"/>
      <c r="BZ7" s="604"/>
      <c r="CA7" s="604"/>
      <c r="CB7" s="604"/>
      <c r="CC7" s="604"/>
      <c r="CD7" s="604"/>
      <c r="CE7" s="604"/>
      <c r="CF7" s="604"/>
      <c r="CG7" s="604"/>
      <c r="CH7" s="604"/>
      <c r="CI7" s="604"/>
      <c r="CJ7" s="604"/>
      <c r="CK7" s="604"/>
      <c r="CL7" s="604"/>
      <c r="CM7" s="604"/>
      <c r="CN7" s="604"/>
      <c r="CO7" s="604"/>
      <c r="CP7" s="604"/>
      <c r="CQ7" s="604"/>
      <c r="CR7" s="604"/>
    </row>
    <row r="8" spans="1:96" ht="12" customHeight="1" x14ac:dyDescent="0.25">
      <c r="A8" s="2" t="s">
        <v>1</v>
      </c>
      <c r="B8" s="604" t="s">
        <v>2</v>
      </c>
      <c r="C8" s="604"/>
      <c r="D8" s="604"/>
      <c r="E8" s="604"/>
      <c r="F8" s="604"/>
      <c r="G8" s="604"/>
      <c r="H8" s="604"/>
      <c r="I8" s="604"/>
      <c r="J8" s="604"/>
      <c r="K8" s="604"/>
      <c r="L8" s="604"/>
      <c r="M8" s="604"/>
      <c r="N8" s="604"/>
      <c r="O8" s="604"/>
      <c r="P8" s="604"/>
      <c r="Q8" s="604"/>
      <c r="R8" s="604"/>
      <c r="S8" s="604"/>
      <c r="T8" s="604"/>
      <c r="U8" s="604"/>
      <c r="V8" s="604"/>
      <c r="W8" s="604"/>
      <c r="X8" s="604"/>
      <c r="Y8" s="604"/>
      <c r="Z8" s="604"/>
      <c r="AA8" s="604"/>
      <c r="AB8" s="604"/>
      <c r="AC8" s="604"/>
      <c r="AD8" s="604"/>
      <c r="AE8" s="604"/>
      <c r="AF8" s="604"/>
      <c r="AG8" s="604"/>
      <c r="AH8" s="604"/>
      <c r="AI8" s="604"/>
      <c r="AJ8" s="604"/>
      <c r="AK8" s="604"/>
      <c r="AL8" s="604"/>
      <c r="AM8" s="604"/>
      <c r="AN8" s="604"/>
      <c r="AO8" s="604" t="s">
        <v>3</v>
      </c>
      <c r="AP8" s="604"/>
      <c r="AQ8" s="604"/>
      <c r="AR8" s="604"/>
      <c r="AS8" s="604"/>
      <c r="AT8" s="604"/>
      <c r="AU8" s="604"/>
      <c r="AV8" s="604"/>
      <c r="AW8" s="604"/>
      <c r="AX8" s="604"/>
      <c r="AY8" s="604"/>
      <c r="AZ8" s="604"/>
      <c r="BA8" s="604"/>
      <c r="BB8" s="604"/>
      <c r="BC8" s="604"/>
      <c r="BD8" s="604"/>
      <c r="BE8" s="604"/>
      <c r="BF8" s="604"/>
      <c r="BG8" s="604"/>
      <c r="BH8" s="604"/>
      <c r="BI8" s="604"/>
      <c r="BJ8" s="604"/>
      <c r="BK8" s="604"/>
      <c r="BL8" s="604"/>
      <c r="BM8" s="604"/>
      <c r="BN8" s="604"/>
      <c r="BO8" s="604"/>
      <c r="BP8" s="604"/>
      <c r="BQ8" s="604"/>
      <c r="BR8" s="604"/>
      <c r="BS8" s="604"/>
      <c r="BT8" s="604"/>
      <c r="BU8" s="604"/>
      <c r="BV8" s="604"/>
      <c r="BW8" s="604"/>
      <c r="BX8" s="604"/>
      <c r="BY8" s="604"/>
      <c r="BZ8" s="604"/>
      <c r="CA8" s="604"/>
      <c r="CB8" s="604"/>
      <c r="CC8" s="604"/>
      <c r="CD8" s="604"/>
      <c r="CE8" s="604"/>
      <c r="CF8" s="604"/>
      <c r="CG8" s="604"/>
      <c r="CH8" s="604"/>
      <c r="CI8" s="604"/>
      <c r="CJ8" s="604"/>
      <c r="CK8" s="604"/>
      <c r="CL8" s="604"/>
      <c r="CM8" s="604"/>
      <c r="CN8" s="604"/>
      <c r="CO8" s="604"/>
      <c r="CP8" s="604"/>
      <c r="CQ8" s="604"/>
      <c r="CR8" s="604"/>
    </row>
    <row r="9" spans="1:96" s="7" customFormat="1" ht="12" customHeight="1" x14ac:dyDescent="0.25">
      <c r="A9" s="3"/>
      <c r="B9" s="3">
        <f>COLUMN()</f>
        <v>2</v>
      </c>
      <c r="C9" s="3">
        <f>COLUMN()</f>
        <v>3</v>
      </c>
      <c r="D9" s="4">
        <f>COLUMN()</f>
        <v>4</v>
      </c>
      <c r="E9" s="3">
        <f>COLUMN()</f>
        <v>5</v>
      </c>
      <c r="F9" s="3">
        <f>COLUMN()</f>
        <v>6</v>
      </c>
      <c r="G9" s="3">
        <f>COLUMN()</f>
        <v>7</v>
      </c>
      <c r="H9" s="3">
        <f>COLUMN()</f>
        <v>8</v>
      </c>
      <c r="I9" s="3">
        <f>COLUMN()</f>
        <v>9</v>
      </c>
      <c r="J9" s="3">
        <f>COLUMN()</f>
        <v>10</v>
      </c>
      <c r="K9" s="3">
        <f>COLUMN()</f>
        <v>11</v>
      </c>
      <c r="L9" s="3">
        <f>COLUMN()</f>
        <v>12</v>
      </c>
      <c r="M9" s="3">
        <f>COLUMN()</f>
        <v>13</v>
      </c>
      <c r="N9" s="3">
        <f>COLUMN()</f>
        <v>14</v>
      </c>
      <c r="O9" s="5">
        <f>COLUMN()</f>
        <v>15</v>
      </c>
      <c r="P9" s="3">
        <f>COLUMN()</f>
        <v>16</v>
      </c>
      <c r="Q9" s="4">
        <f>COLUMN()</f>
        <v>17</v>
      </c>
      <c r="R9" s="4">
        <f>COLUMN()</f>
        <v>18</v>
      </c>
      <c r="S9" s="4">
        <f>COLUMN()</f>
        <v>19</v>
      </c>
      <c r="T9" s="4">
        <f>COLUMN()</f>
        <v>20</v>
      </c>
      <c r="U9" s="4">
        <f>COLUMN()</f>
        <v>21</v>
      </c>
      <c r="V9" s="4">
        <f>COLUMN()</f>
        <v>22</v>
      </c>
      <c r="W9" s="4">
        <f>COLUMN()</f>
        <v>23</v>
      </c>
      <c r="X9" s="4">
        <f>COLUMN()</f>
        <v>24</v>
      </c>
      <c r="Y9" s="4">
        <f>COLUMN()</f>
        <v>25</v>
      </c>
      <c r="Z9" s="4">
        <f>COLUMN()</f>
        <v>26</v>
      </c>
      <c r="AA9" s="4">
        <f>COLUMN()</f>
        <v>27</v>
      </c>
      <c r="AB9" s="4">
        <f>COLUMN()</f>
        <v>28</v>
      </c>
      <c r="AC9" s="4">
        <f>COLUMN()</f>
        <v>29</v>
      </c>
      <c r="AD9" s="4">
        <f>COLUMN()</f>
        <v>30</v>
      </c>
      <c r="AE9" s="4">
        <f>COLUMN()</f>
        <v>31</v>
      </c>
      <c r="AF9" s="4">
        <f>COLUMN()</f>
        <v>32</v>
      </c>
      <c r="AG9" s="4">
        <f>COLUMN()</f>
        <v>33</v>
      </c>
      <c r="AH9" s="4">
        <f>COLUMN()</f>
        <v>34</v>
      </c>
      <c r="AI9" s="4">
        <f>COLUMN()</f>
        <v>35</v>
      </c>
      <c r="AJ9" s="6">
        <f>COLUMN()</f>
        <v>36</v>
      </c>
      <c r="AK9" s="4">
        <f>COLUMN()</f>
        <v>37</v>
      </c>
      <c r="AL9" s="4">
        <f>COLUMN()</f>
        <v>38</v>
      </c>
      <c r="AM9" s="4"/>
      <c r="AN9" s="4"/>
      <c r="AO9" s="4"/>
      <c r="AP9" s="4"/>
      <c r="AQ9" s="4"/>
      <c r="AR9" s="4"/>
      <c r="AS9" s="4">
        <f>COLUMN()</f>
        <v>45</v>
      </c>
      <c r="AT9" s="4">
        <f>COLUMN()</f>
        <v>46</v>
      </c>
      <c r="AU9" s="4">
        <f>COLUMN()</f>
        <v>47</v>
      </c>
      <c r="AV9" s="4">
        <f>COLUMN()</f>
        <v>48</v>
      </c>
      <c r="AW9" s="4">
        <f>COLUMN()</f>
        <v>49</v>
      </c>
      <c r="AX9" s="4">
        <f>COLUMN()</f>
        <v>50</v>
      </c>
      <c r="AY9" s="4">
        <f>COLUMN()</f>
        <v>51</v>
      </c>
      <c r="AZ9" s="4">
        <f>COLUMN()</f>
        <v>52</v>
      </c>
      <c r="BA9" s="4">
        <f>COLUMN()</f>
        <v>53</v>
      </c>
      <c r="BB9" s="4">
        <f>COLUMN()</f>
        <v>54</v>
      </c>
      <c r="BC9" s="4">
        <f>COLUMN()</f>
        <v>55</v>
      </c>
      <c r="BD9" s="4">
        <f>COLUMN()</f>
        <v>56</v>
      </c>
      <c r="BE9" s="4">
        <f>COLUMN()</f>
        <v>57</v>
      </c>
      <c r="BF9" s="4">
        <f>COLUMN()</f>
        <v>58</v>
      </c>
      <c r="BG9" s="4"/>
      <c r="BH9" s="4"/>
      <c r="BI9" s="4">
        <f>COLUMN()</f>
        <v>61</v>
      </c>
      <c r="BJ9" s="4">
        <f>COLUMN()</f>
        <v>62</v>
      </c>
      <c r="BK9" s="4">
        <f>COLUMN()</f>
        <v>63</v>
      </c>
      <c r="BL9" s="4">
        <f>COLUMN()</f>
        <v>64</v>
      </c>
      <c r="BM9" s="4">
        <f>COLUMN()</f>
        <v>65</v>
      </c>
      <c r="BN9" s="4">
        <f>COLUMN()</f>
        <v>66</v>
      </c>
      <c r="BO9" s="4">
        <f>COLUMN()</f>
        <v>67</v>
      </c>
      <c r="BP9" s="4">
        <f>COLUMN()</f>
        <v>68</v>
      </c>
      <c r="BQ9" s="4" t="s">
        <v>4</v>
      </c>
      <c r="BR9" s="4">
        <f>COLUMN()</f>
        <v>70</v>
      </c>
      <c r="BS9" s="4">
        <f>COLUMN()</f>
        <v>71</v>
      </c>
      <c r="BT9" s="4">
        <f>COLUMN()</f>
        <v>72</v>
      </c>
      <c r="BU9" s="4">
        <f>COLUMN()</f>
        <v>73</v>
      </c>
      <c r="BV9" s="4">
        <f>COLUMN()</f>
        <v>74</v>
      </c>
      <c r="BW9" s="4">
        <f>COLUMN()</f>
        <v>75</v>
      </c>
      <c r="BX9" s="4">
        <f>COLUMN()</f>
        <v>76</v>
      </c>
      <c r="BY9" s="4">
        <f>COLUMN()</f>
        <v>77</v>
      </c>
      <c r="BZ9" s="4">
        <f>COLUMN()</f>
        <v>78</v>
      </c>
      <c r="CA9" s="4">
        <f>COLUMN()</f>
        <v>79</v>
      </c>
      <c r="CB9" s="4">
        <f>COLUMN()</f>
        <v>80</v>
      </c>
      <c r="CC9" s="4">
        <f>COLUMN()</f>
        <v>81</v>
      </c>
      <c r="CD9" s="4">
        <f>COLUMN()</f>
        <v>82</v>
      </c>
      <c r="CE9" s="4">
        <f>COLUMN()</f>
        <v>83</v>
      </c>
      <c r="CF9" s="4">
        <f>COLUMN()</f>
        <v>84</v>
      </c>
      <c r="CG9" s="4">
        <f>COLUMN()</f>
        <v>85</v>
      </c>
      <c r="CH9" s="4">
        <f>COLUMN()</f>
        <v>86</v>
      </c>
      <c r="CI9" s="4">
        <f>COLUMN()</f>
        <v>87</v>
      </c>
      <c r="CJ9" s="4">
        <f>COLUMN()</f>
        <v>88</v>
      </c>
      <c r="CK9" s="4">
        <f>COLUMN()</f>
        <v>89</v>
      </c>
      <c r="CL9" s="4">
        <f>COLUMN()</f>
        <v>90</v>
      </c>
      <c r="CM9" s="4">
        <f>COLUMN()</f>
        <v>91</v>
      </c>
      <c r="CN9" s="4">
        <f>COLUMN()</f>
        <v>92</v>
      </c>
      <c r="CO9" s="4">
        <f>COLUMN()</f>
        <v>93</v>
      </c>
      <c r="CP9" s="4">
        <f>COLUMN()</f>
        <v>94</v>
      </c>
      <c r="CQ9" s="4">
        <f>COLUMN()</f>
        <v>95</v>
      </c>
      <c r="CR9" s="4">
        <f>COLUMN()</f>
        <v>96</v>
      </c>
    </row>
    <row r="10" spans="1:96" s="7" customFormat="1" ht="12" customHeight="1" x14ac:dyDescent="0.25">
      <c r="A10" s="8"/>
      <c r="B10" s="8"/>
      <c r="C10" s="8"/>
      <c r="D10" s="9"/>
      <c r="E10" s="8"/>
      <c r="F10" s="8"/>
      <c r="G10" s="8"/>
      <c r="H10" s="8"/>
      <c r="I10" s="8"/>
      <c r="J10" s="8"/>
      <c r="K10" s="8"/>
      <c r="L10" s="8"/>
      <c r="M10" s="8"/>
      <c r="N10" s="8"/>
      <c r="O10" s="10"/>
      <c r="P10" s="8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11"/>
      <c r="AK10" s="9"/>
      <c r="AL10" s="9"/>
      <c r="AM10" s="9"/>
      <c r="AN10" s="9"/>
      <c r="AO10" s="604" t="s">
        <v>5</v>
      </c>
      <c r="AP10" s="604"/>
      <c r="AQ10" s="604"/>
      <c r="AR10" s="604"/>
      <c r="AS10" s="604"/>
      <c r="AT10" s="604"/>
      <c r="AU10" s="604"/>
      <c r="AV10" s="604"/>
      <c r="AW10" s="604"/>
      <c r="AX10" s="604"/>
      <c r="AY10" s="604"/>
      <c r="AZ10" s="604"/>
      <c r="BA10" s="604"/>
      <c r="BB10" s="604"/>
      <c r="BC10" s="604"/>
      <c r="BD10" s="604"/>
      <c r="BE10" s="604"/>
      <c r="BF10" s="604"/>
      <c r="BG10" s="605" t="s">
        <v>6</v>
      </c>
      <c r="BH10" s="605"/>
      <c r="BI10" s="605"/>
      <c r="BJ10" s="605"/>
      <c r="BK10" s="605"/>
      <c r="BL10" s="605"/>
      <c r="BM10" s="605"/>
      <c r="BN10" s="605"/>
      <c r="BO10" s="605"/>
      <c r="BP10" s="605"/>
      <c r="BQ10" s="605"/>
      <c r="BR10" s="605"/>
      <c r="BS10" s="605"/>
      <c r="BT10" s="605"/>
      <c r="BU10" s="605"/>
      <c r="BV10" s="605"/>
      <c r="BW10" s="605"/>
      <c r="BX10" s="605"/>
      <c r="BY10" s="605"/>
      <c r="BZ10" s="605"/>
      <c r="CA10" s="605"/>
      <c r="CB10" s="605"/>
      <c r="CC10" s="605"/>
      <c r="CD10" s="605"/>
      <c r="CE10" s="605"/>
      <c r="CF10" s="605"/>
      <c r="CG10" s="605"/>
      <c r="CH10" s="605"/>
      <c r="CI10" s="605"/>
      <c r="CJ10" s="605"/>
      <c r="CK10" s="605"/>
      <c r="CL10" s="605"/>
      <c r="CM10" s="605"/>
      <c r="CN10" s="605"/>
      <c r="CO10" s="605"/>
      <c r="CP10" s="605"/>
      <c r="CQ10" s="605"/>
      <c r="CR10" s="605"/>
    </row>
    <row r="11" spans="1:96" s="15" customFormat="1" ht="12" customHeight="1" x14ac:dyDescent="0.25">
      <c r="A11" s="12" t="s">
        <v>7</v>
      </c>
      <c r="B11" s="13" t="s">
        <v>8</v>
      </c>
      <c r="C11" s="14">
        <v>44531</v>
      </c>
      <c r="D11" s="13" t="s">
        <v>8</v>
      </c>
      <c r="E11" s="14" t="e">
        <f ca="1">_xll.FIMMÊS(C11,0)+1</f>
        <v>#NAME?</v>
      </c>
      <c r="F11" s="14" t="e">
        <f t="shared" ref="F11:P11" ca="1" si="0">_xll.FIMMÊS(E11,0)+1</f>
        <v>#NAME?</v>
      </c>
      <c r="G11" s="14" t="e">
        <f t="shared" ca="1" si="0"/>
        <v>#NAME?</v>
      </c>
      <c r="H11" s="14" t="e">
        <f t="shared" ca="1" si="0"/>
        <v>#NAME?</v>
      </c>
      <c r="I11" s="14" t="e">
        <f t="shared" ca="1" si="0"/>
        <v>#NAME?</v>
      </c>
      <c r="J11" s="14" t="e">
        <f t="shared" ca="1" si="0"/>
        <v>#NAME?</v>
      </c>
      <c r="K11" s="14" t="e">
        <f t="shared" ca="1" si="0"/>
        <v>#NAME?</v>
      </c>
      <c r="L11" s="14" t="e">
        <f t="shared" ca="1" si="0"/>
        <v>#NAME?</v>
      </c>
      <c r="M11" s="14" t="e">
        <f t="shared" ca="1" si="0"/>
        <v>#NAME?</v>
      </c>
      <c r="N11" s="14" t="e">
        <f t="shared" ca="1" si="0"/>
        <v>#NAME?</v>
      </c>
      <c r="O11" s="14" t="e">
        <f t="shared" ca="1" si="0"/>
        <v>#NAME?</v>
      </c>
      <c r="P11" s="14" t="e">
        <f t="shared" ca="1" si="0"/>
        <v>#NAME?</v>
      </c>
      <c r="Q11" s="13" t="s">
        <v>8</v>
      </c>
      <c r="R11" s="14" t="e">
        <f ca="1">_xll.FIMMÊS(P11,0)+1</f>
        <v>#NAME?</v>
      </c>
      <c r="S11" s="14" t="e">
        <f t="shared" ref="S11:AL11" ca="1" si="1">_xll.FIMMÊS(R11,0)+1</f>
        <v>#NAME?</v>
      </c>
      <c r="T11" s="14" t="e">
        <f t="shared" ca="1" si="1"/>
        <v>#NAME?</v>
      </c>
      <c r="U11" s="14" t="e">
        <f t="shared" ca="1" si="1"/>
        <v>#NAME?</v>
      </c>
      <c r="V11" s="14" t="e">
        <f t="shared" ca="1" si="1"/>
        <v>#NAME?</v>
      </c>
      <c r="W11" s="14" t="e">
        <f t="shared" ca="1" si="1"/>
        <v>#NAME?</v>
      </c>
      <c r="X11" s="14" t="e">
        <f t="shared" ca="1" si="1"/>
        <v>#NAME?</v>
      </c>
      <c r="Y11" s="14" t="e">
        <f t="shared" ca="1" si="1"/>
        <v>#NAME?</v>
      </c>
      <c r="Z11" s="14" t="e">
        <f t="shared" ca="1" si="1"/>
        <v>#NAME?</v>
      </c>
      <c r="AA11" s="14" t="e">
        <f t="shared" ca="1" si="1"/>
        <v>#NAME?</v>
      </c>
      <c r="AB11" s="14" t="e">
        <f t="shared" ca="1" si="1"/>
        <v>#NAME?</v>
      </c>
      <c r="AC11" s="14" t="e">
        <f t="shared" ca="1" si="1"/>
        <v>#NAME?</v>
      </c>
      <c r="AD11" s="14" t="e">
        <f t="shared" ca="1" si="1"/>
        <v>#NAME?</v>
      </c>
      <c r="AE11" s="14" t="e">
        <f t="shared" ca="1" si="1"/>
        <v>#NAME?</v>
      </c>
      <c r="AF11" s="14" t="e">
        <f t="shared" ca="1" si="1"/>
        <v>#NAME?</v>
      </c>
      <c r="AG11" s="14" t="e">
        <f t="shared" ca="1" si="1"/>
        <v>#NAME?</v>
      </c>
      <c r="AH11" s="14" t="e">
        <f t="shared" ca="1" si="1"/>
        <v>#NAME?</v>
      </c>
      <c r="AI11" s="14" t="e">
        <f t="shared" ca="1" si="1"/>
        <v>#NAME?</v>
      </c>
      <c r="AJ11" s="14" t="e">
        <f t="shared" ca="1" si="1"/>
        <v>#NAME?</v>
      </c>
      <c r="AK11" s="14" t="e">
        <f t="shared" ca="1" si="1"/>
        <v>#NAME?</v>
      </c>
      <c r="AL11" s="14" t="e">
        <f t="shared" ca="1" si="1"/>
        <v>#NAME?</v>
      </c>
      <c r="AM11" s="14" t="s">
        <v>9</v>
      </c>
      <c r="AN11" s="14" t="s">
        <v>10</v>
      </c>
      <c r="AO11" s="12" t="s">
        <v>11</v>
      </c>
      <c r="AP11" s="14" t="s">
        <v>9</v>
      </c>
      <c r="AQ11" s="14" t="s">
        <v>12</v>
      </c>
      <c r="AR11" s="14" t="s">
        <v>13</v>
      </c>
      <c r="AS11" s="14" t="e">
        <f ca="1">_xll.FIMMÊS(AL11,0)+1</f>
        <v>#NAME?</v>
      </c>
      <c r="AT11" s="14" t="e">
        <f t="shared" ref="AT11:BF11" ca="1" si="2">_xll.FIMMÊS(AS11,0)+1</f>
        <v>#NAME?</v>
      </c>
      <c r="AU11" s="14" t="e">
        <f t="shared" ca="1" si="2"/>
        <v>#NAME?</v>
      </c>
      <c r="AV11" s="14" t="e">
        <f t="shared" ca="1" si="2"/>
        <v>#NAME?</v>
      </c>
      <c r="AW11" s="14" t="e">
        <f t="shared" ca="1" si="2"/>
        <v>#NAME?</v>
      </c>
      <c r="AX11" s="14" t="e">
        <f t="shared" ca="1" si="2"/>
        <v>#NAME?</v>
      </c>
      <c r="AY11" s="14" t="e">
        <f t="shared" ca="1" si="2"/>
        <v>#NAME?</v>
      </c>
      <c r="AZ11" s="14" t="e">
        <f t="shared" ca="1" si="2"/>
        <v>#NAME?</v>
      </c>
      <c r="BA11" s="14" t="e">
        <f t="shared" ca="1" si="2"/>
        <v>#NAME?</v>
      </c>
      <c r="BB11" s="14" t="e">
        <f t="shared" ca="1" si="2"/>
        <v>#NAME?</v>
      </c>
      <c r="BC11" s="14" t="e">
        <f t="shared" ca="1" si="2"/>
        <v>#NAME?</v>
      </c>
      <c r="BD11" s="14" t="e">
        <f t="shared" ca="1" si="2"/>
        <v>#NAME?</v>
      </c>
      <c r="BE11" s="14" t="e">
        <f t="shared" ca="1" si="2"/>
        <v>#NAME?</v>
      </c>
      <c r="BF11" s="14" t="e">
        <f t="shared" ca="1" si="2"/>
        <v>#NAME?</v>
      </c>
      <c r="BG11" s="12" t="s">
        <v>11</v>
      </c>
      <c r="BH11" s="14" t="s">
        <v>13</v>
      </c>
      <c r="BI11" s="14" t="e">
        <f ca="1">_xll.FIMMÊS(BF11,0)+1</f>
        <v>#NAME?</v>
      </c>
      <c r="BJ11" s="14" t="e">
        <f t="shared" ref="BJ11:CR11" ca="1" si="3">_xll.FIMMÊS(BI11,0)+1</f>
        <v>#NAME?</v>
      </c>
      <c r="BK11" s="14" t="e">
        <f t="shared" ca="1" si="3"/>
        <v>#NAME?</v>
      </c>
      <c r="BL11" s="14" t="e">
        <f t="shared" ca="1" si="3"/>
        <v>#NAME?</v>
      </c>
      <c r="BM11" s="14" t="e">
        <f t="shared" ca="1" si="3"/>
        <v>#NAME?</v>
      </c>
      <c r="BN11" s="14" t="e">
        <f t="shared" ca="1" si="3"/>
        <v>#NAME?</v>
      </c>
      <c r="BO11" s="14" t="e">
        <f t="shared" ca="1" si="3"/>
        <v>#NAME?</v>
      </c>
      <c r="BP11" s="14" t="e">
        <f t="shared" ca="1" si="3"/>
        <v>#NAME?</v>
      </c>
      <c r="BQ11" s="14" t="e">
        <f t="shared" ca="1" si="3"/>
        <v>#NAME?</v>
      </c>
      <c r="BR11" s="14" t="e">
        <f t="shared" ca="1" si="3"/>
        <v>#NAME?</v>
      </c>
      <c r="BS11" s="14" t="e">
        <f t="shared" ca="1" si="3"/>
        <v>#NAME?</v>
      </c>
      <c r="BT11" s="14" t="e">
        <f t="shared" ca="1" si="3"/>
        <v>#NAME?</v>
      </c>
      <c r="BU11" s="14" t="e">
        <f t="shared" ca="1" si="3"/>
        <v>#NAME?</v>
      </c>
      <c r="BV11" s="14" t="e">
        <f t="shared" ca="1" si="3"/>
        <v>#NAME?</v>
      </c>
      <c r="BW11" s="14" t="e">
        <f t="shared" ca="1" si="3"/>
        <v>#NAME?</v>
      </c>
      <c r="BX11" s="14" t="e">
        <f t="shared" ca="1" si="3"/>
        <v>#NAME?</v>
      </c>
      <c r="BY11" s="14" t="e">
        <f t="shared" ca="1" si="3"/>
        <v>#NAME?</v>
      </c>
      <c r="BZ11" s="14" t="e">
        <f t="shared" ca="1" si="3"/>
        <v>#NAME?</v>
      </c>
      <c r="CA11" s="14" t="e">
        <f t="shared" ca="1" si="3"/>
        <v>#NAME?</v>
      </c>
      <c r="CB11" s="14" t="e">
        <f t="shared" ca="1" si="3"/>
        <v>#NAME?</v>
      </c>
      <c r="CC11" s="14" t="e">
        <f t="shared" ca="1" si="3"/>
        <v>#NAME?</v>
      </c>
      <c r="CD11" s="14" t="e">
        <f t="shared" ca="1" si="3"/>
        <v>#NAME?</v>
      </c>
      <c r="CE11" s="14" t="e">
        <f t="shared" ca="1" si="3"/>
        <v>#NAME?</v>
      </c>
      <c r="CF11" s="14" t="e">
        <f t="shared" ca="1" si="3"/>
        <v>#NAME?</v>
      </c>
      <c r="CG11" s="14" t="e">
        <f t="shared" ca="1" si="3"/>
        <v>#NAME?</v>
      </c>
      <c r="CH11" s="14" t="e">
        <f t="shared" ca="1" si="3"/>
        <v>#NAME?</v>
      </c>
      <c r="CI11" s="14" t="e">
        <f t="shared" ca="1" si="3"/>
        <v>#NAME?</v>
      </c>
      <c r="CJ11" s="14" t="e">
        <f t="shared" ca="1" si="3"/>
        <v>#NAME?</v>
      </c>
      <c r="CK11" s="14" t="e">
        <f t="shared" ca="1" si="3"/>
        <v>#NAME?</v>
      </c>
      <c r="CL11" s="14" t="e">
        <f t="shared" ca="1" si="3"/>
        <v>#NAME?</v>
      </c>
      <c r="CM11" s="14" t="e">
        <f t="shared" ca="1" si="3"/>
        <v>#NAME?</v>
      </c>
      <c r="CN11" s="14" t="e">
        <f t="shared" ca="1" si="3"/>
        <v>#NAME?</v>
      </c>
      <c r="CO11" s="14" t="e">
        <f t="shared" ca="1" si="3"/>
        <v>#NAME?</v>
      </c>
      <c r="CP11" s="14" t="e">
        <f t="shared" ca="1" si="3"/>
        <v>#NAME?</v>
      </c>
      <c r="CQ11" s="14" t="e">
        <f t="shared" ca="1" si="3"/>
        <v>#NAME?</v>
      </c>
      <c r="CR11" s="14" t="e">
        <f t="shared" ca="1" si="3"/>
        <v>#NAME?</v>
      </c>
    </row>
    <row r="12" spans="1:96" ht="12" customHeight="1" x14ac:dyDescent="0.2">
      <c r="A12" s="16" t="s">
        <v>14</v>
      </c>
      <c r="B12" s="17">
        <v>388</v>
      </c>
      <c r="C12" s="18">
        <v>60</v>
      </c>
      <c r="D12" s="17">
        <v>388</v>
      </c>
      <c r="E12" s="18">
        <v>116</v>
      </c>
      <c r="F12" s="18">
        <v>101</v>
      </c>
      <c r="G12" s="18">
        <v>165</v>
      </c>
      <c r="H12" s="18">
        <v>125</v>
      </c>
      <c r="I12" s="18">
        <v>138</v>
      </c>
      <c r="J12" s="18">
        <v>182</v>
      </c>
      <c r="K12" s="18">
        <v>185</v>
      </c>
      <c r="L12" s="18">
        <v>148</v>
      </c>
      <c r="M12" s="19">
        <v>166</v>
      </c>
      <c r="N12" s="18">
        <v>151</v>
      </c>
      <c r="O12" s="18">
        <v>185</v>
      </c>
      <c r="P12" s="18">
        <v>277</v>
      </c>
      <c r="Q12" s="17">
        <v>388</v>
      </c>
      <c r="R12" s="20">
        <v>275</v>
      </c>
      <c r="S12" s="18">
        <v>268</v>
      </c>
      <c r="T12" s="20">
        <v>293</v>
      </c>
      <c r="U12" s="18">
        <v>274</v>
      </c>
      <c r="V12" s="20">
        <v>266</v>
      </c>
      <c r="W12" s="20">
        <v>359</v>
      </c>
      <c r="X12" s="19">
        <v>424</v>
      </c>
      <c r="Y12" s="19">
        <v>395</v>
      </c>
      <c r="Z12" s="19">
        <v>401</v>
      </c>
      <c r="AA12" s="20">
        <v>429</v>
      </c>
      <c r="AB12" s="18">
        <v>373</v>
      </c>
      <c r="AC12" s="19">
        <v>407</v>
      </c>
      <c r="AD12" s="21">
        <v>463</v>
      </c>
      <c r="AE12" s="19">
        <v>500</v>
      </c>
      <c r="AF12" s="19">
        <v>465</v>
      </c>
      <c r="AG12" s="19">
        <v>414</v>
      </c>
      <c r="AH12" s="19">
        <v>446</v>
      </c>
      <c r="AI12" s="19">
        <v>395</v>
      </c>
      <c r="AJ12" s="19">
        <v>421</v>
      </c>
      <c r="AK12" s="19">
        <v>429</v>
      </c>
      <c r="AL12" s="19">
        <v>399</v>
      </c>
      <c r="AM12" s="22">
        <f>ROUND(((Q12/31)*10),0)</f>
        <v>125</v>
      </c>
      <c r="AN12" s="19">
        <v>125</v>
      </c>
      <c r="AO12" s="16" t="s">
        <v>14</v>
      </c>
      <c r="AP12" s="22">
        <f>ROUND(((AR12/31)*21),0)</f>
        <v>222</v>
      </c>
      <c r="AQ12" s="19">
        <v>278</v>
      </c>
      <c r="AR12" s="22">
        <v>328</v>
      </c>
      <c r="AS12" s="19">
        <f t="shared" ref="AS12:AS21" si="4">IF(AQ12="","",(SUM(AQ12,AN12)))</f>
        <v>403</v>
      </c>
      <c r="AT12" s="19">
        <v>386</v>
      </c>
      <c r="AU12" s="23">
        <v>346</v>
      </c>
      <c r="AV12" s="23">
        <v>311</v>
      </c>
      <c r="AW12" s="23">
        <v>302</v>
      </c>
      <c r="AX12" s="23">
        <v>301</v>
      </c>
      <c r="AY12" s="23">
        <v>307</v>
      </c>
      <c r="AZ12" s="23">
        <v>298</v>
      </c>
      <c r="BA12" s="23">
        <v>303</v>
      </c>
      <c r="BB12" s="23">
        <v>298</v>
      </c>
      <c r="BC12" s="23">
        <v>310</v>
      </c>
      <c r="BD12" s="23">
        <v>310</v>
      </c>
      <c r="BE12" s="23">
        <v>375</v>
      </c>
      <c r="BF12" s="19">
        <v>367</v>
      </c>
      <c r="BG12" s="16" t="s">
        <v>14</v>
      </c>
      <c r="BH12" s="22">
        <v>329</v>
      </c>
      <c r="BI12" s="24">
        <v>328</v>
      </c>
      <c r="BJ12" s="24">
        <v>307</v>
      </c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</row>
    <row r="13" spans="1:96" ht="12" customHeight="1" x14ac:dyDescent="0.2">
      <c r="A13" s="16" t="s">
        <v>15</v>
      </c>
      <c r="B13" s="17">
        <v>91</v>
      </c>
      <c r="C13" s="18">
        <v>0</v>
      </c>
      <c r="D13" s="17">
        <v>91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5</v>
      </c>
      <c r="L13" s="18">
        <v>14</v>
      </c>
      <c r="M13" s="19">
        <v>9</v>
      </c>
      <c r="N13" s="18">
        <v>9</v>
      </c>
      <c r="O13" s="18">
        <v>12</v>
      </c>
      <c r="P13" s="18">
        <v>34</v>
      </c>
      <c r="Q13" s="17">
        <v>91</v>
      </c>
      <c r="R13" s="20">
        <v>38</v>
      </c>
      <c r="S13" s="18">
        <v>40</v>
      </c>
      <c r="T13" s="20">
        <v>61</v>
      </c>
      <c r="U13" s="18">
        <v>65</v>
      </c>
      <c r="V13" s="20">
        <v>65</v>
      </c>
      <c r="W13" s="20">
        <v>69</v>
      </c>
      <c r="X13" s="19">
        <v>79</v>
      </c>
      <c r="Y13" s="19">
        <v>88</v>
      </c>
      <c r="Z13" s="19">
        <v>94</v>
      </c>
      <c r="AA13" s="20">
        <v>84</v>
      </c>
      <c r="AB13" s="18">
        <v>91</v>
      </c>
      <c r="AC13" s="19">
        <v>94</v>
      </c>
      <c r="AD13" s="21">
        <v>100</v>
      </c>
      <c r="AE13" s="19">
        <v>94</v>
      </c>
      <c r="AF13" s="19">
        <v>98</v>
      </c>
      <c r="AG13" s="19">
        <v>91</v>
      </c>
      <c r="AH13" s="19">
        <v>86</v>
      </c>
      <c r="AI13" s="19">
        <v>82</v>
      </c>
      <c r="AJ13" s="19">
        <v>85</v>
      </c>
      <c r="AK13" s="19">
        <v>105</v>
      </c>
      <c r="AL13" s="19">
        <v>68</v>
      </c>
      <c r="AM13" s="22">
        <f>ROUND(((Q13/31)*10),0)</f>
        <v>29</v>
      </c>
      <c r="AN13" s="19">
        <v>34</v>
      </c>
      <c r="AO13" s="16" t="s">
        <v>15</v>
      </c>
      <c r="AP13" s="22">
        <f>ROUND(((AR13/31)*21),0)</f>
        <v>64</v>
      </c>
      <c r="AQ13" s="19">
        <v>60</v>
      </c>
      <c r="AR13" s="22">
        <v>94</v>
      </c>
      <c r="AS13" s="19">
        <f t="shared" si="4"/>
        <v>94</v>
      </c>
      <c r="AT13" s="19">
        <v>92</v>
      </c>
      <c r="AU13" s="23">
        <v>80</v>
      </c>
      <c r="AV13" s="23">
        <v>90</v>
      </c>
      <c r="AW13" s="23">
        <v>62</v>
      </c>
      <c r="AX13" s="23">
        <v>125</v>
      </c>
      <c r="AY13" s="23">
        <v>90</v>
      </c>
      <c r="AZ13" s="23">
        <v>101</v>
      </c>
      <c r="BA13" s="23">
        <v>88</v>
      </c>
      <c r="BB13" s="23">
        <v>96</v>
      </c>
      <c r="BC13" s="23">
        <v>101</v>
      </c>
      <c r="BD13" s="23">
        <v>99</v>
      </c>
      <c r="BE13" s="23">
        <v>96</v>
      </c>
      <c r="BF13" s="19">
        <v>92</v>
      </c>
      <c r="BG13" s="16" t="s">
        <v>15</v>
      </c>
      <c r="BH13" s="22">
        <v>89</v>
      </c>
      <c r="BI13" s="25">
        <v>102</v>
      </c>
      <c r="BJ13" s="25">
        <v>93</v>
      </c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</row>
    <row r="14" spans="1:96" ht="12" customHeight="1" x14ac:dyDescent="0.2">
      <c r="A14" s="16" t="s">
        <v>16</v>
      </c>
      <c r="B14" s="17">
        <v>181</v>
      </c>
      <c r="C14" s="18">
        <v>10</v>
      </c>
      <c r="D14" s="17">
        <v>181</v>
      </c>
      <c r="E14" s="18">
        <v>13</v>
      </c>
      <c r="F14" s="18">
        <v>31</v>
      </c>
      <c r="G14" s="18">
        <v>55</v>
      </c>
      <c r="H14" s="18">
        <v>67</v>
      </c>
      <c r="I14" s="18">
        <v>73</v>
      </c>
      <c r="J14" s="18">
        <v>80</v>
      </c>
      <c r="K14" s="18">
        <v>64</v>
      </c>
      <c r="L14" s="18">
        <v>59</v>
      </c>
      <c r="M14" s="19">
        <v>81</v>
      </c>
      <c r="N14" s="18">
        <v>56</v>
      </c>
      <c r="O14" s="18">
        <v>48</v>
      </c>
      <c r="P14" s="18">
        <v>66</v>
      </c>
      <c r="Q14" s="17">
        <v>181</v>
      </c>
      <c r="R14" s="20">
        <v>68</v>
      </c>
      <c r="S14" s="18">
        <v>113</v>
      </c>
      <c r="T14" s="20">
        <v>159</v>
      </c>
      <c r="U14" s="18">
        <v>114</v>
      </c>
      <c r="V14" s="20">
        <v>98</v>
      </c>
      <c r="W14" s="20">
        <v>73</v>
      </c>
      <c r="X14" s="19">
        <v>99</v>
      </c>
      <c r="Y14" s="19">
        <v>89</v>
      </c>
      <c r="Z14" s="19">
        <v>125</v>
      </c>
      <c r="AA14" s="20">
        <v>172</v>
      </c>
      <c r="AB14" s="18">
        <v>146</v>
      </c>
      <c r="AC14" s="19">
        <v>152</v>
      </c>
      <c r="AD14" s="21">
        <v>155</v>
      </c>
      <c r="AE14" s="19">
        <v>150</v>
      </c>
      <c r="AF14" s="19">
        <v>179</v>
      </c>
      <c r="AG14" s="19">
        <v>189</v>
      </c>
      <c r="AH14" s="19">
        <v>168</v>
      </c>
      <c r="AI14" s="19">
        <v>145</v>
      </c>
      <c r="AJ14" s="19">
        <v>170</v>
      </c>
      <c r="AK14" s="19">
        <v>174</v>
      </c>
      <c r="AL14" s="19">
        <v>170</v>
      </c>
      <c r="AM14" s="22">
        <f>ROUND(((Q14/31)*10),0)</f>
        <v>58</v>
      </c>
      <c r="AN14" s="19">
        <v>52</v>
      </c>
      <c r="AO14" s="16" t="s">
        <v>16</v>
      </c>
      <c r="AP14" s="22">
        <f>ROUND(((AR14/31)*21),0)</f>
        <v>53</v>
      </c>
      <c r="AQ14" s="19">
        <v>99</v>
      </c>
      <c r="AR14" s="22">
        <v>78</v>
      </c>
      <c r="AS14" s="19">
        <f t="shared" si="4"/>
        <v>151</v>
      </c>
      <c r="AT14" s="19">
        <v>122</v>
      </c>
      <c r="AU14" s="23">
        <v>139</v>
      </c>
      <c r="AV14" s="23">
        <v>120</v>
      </c>
      <c r="AW14" s="23">
        <v>108</v>
      </c>
      <c r="AX14" s="23">
        <v>116</v>
      </c>
      <c r="AY14" s="23">
        <v>102</v>
      </c>
      <c r="AZ14" s="23">
        <v>116</v>
      </c>
      <c r="BA14" s="23">
        <v>87</v>
      </c>
      <c r="BB14" s="23">
        <v>73</v>
      </c>
      <c r="BC14" s="23">
        <v>85</v>
      </c>
      <c r="BD14" s="23">
        <v>96</v>
      </c>
      <c r="BE14" s="23">
        <v>85</v>
      </c>
      <c r="BF14" s="19">
        <v>73</v>
      </c>
      <c r="BG14" s="16" t="s">
        <v>16</v>
      </c>
      <c r="BH14" s="22">
        <v>78</v>
      </c>
      <c r="BI14" s="25">
        <v>78</v>
      </c>
      <c r="BJ14" s="25">
        <v>93</v>
      </c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</row>
    <row r="15" spans="1:96" ht="12" customHeight="1" x14ac:dyDescent="0.2">
      <c r="A15" s="26"/>
      <c r="B15" s="26"/>
      <c r="C15" s="27"/>
      <c r="D15" s="26"/>
      <c r="E15" s="27"/>
      <c r="F15" s="27"/>
      <c r="G15" s="27"/>
      <c r="H15" s="27"/>
      <c r="I15" s="27"/>
      <c r="J15" s="27"/>
      <c r="K15" s="27"/>
      <c r="L15" s="27"/>
      <c r="M15" s="28"/>
      <c r="N15" s="27"/>
      <c r="O15" s="27"/>
      <c r="P15" s="27"/>
      <c r="Q15" s="26"/>
      <c r="R15" s="29"/>
      <c r="S15" s="27"/>
      <c r="T15" s="29"/>
      <c r="U15" s="27"/>
      <c r="V15" s="29"/>
      <c r="W15" s="29"/>
      <c r="X15" s="28"/>
      <c r="Y15" s="28"/>
      <c r="Z15" s="28"/>
      <c r="AA15" s="29"/>
      <c r="AB15" s="27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30"/>
      <c r="AN15" s="28"/>
      <c r="AO15" s="16" t="s">
        <v>17</v>
      </c>
      <c r="AP15" s="22">
        <f>ROUND(((AR15/31)*21),0)</f>
        <v>147</v>
      </c>
      <c r="AQ15" s="19">
        <v>167</v>
      </c>
      <c r="AR15" s="22">
        <v>217</v>
      </c>
      <c r="AS15" s="19">
        <v>239</v>
      </c>
      <c r="AT15" s="19">
        <v>208</v>
      </c>
      <c r="AU15" s="23">
        <v>204</v>
      </c>
      <c r="AV15" s="23">
        <v>212</v>
      </c>
      <c r="AW15" s="23">
        <v>210</v>
      </c>
      <c r="AX15" s="23">
        <v>233</v>
      </c>
      <c r="AY15" s="23">
        <v>216</v>
      </c>
      <c r="AZ15" s="23">
        <v>214</v>
      </c>
      <c r="BA15" s="23">
        <v>211</v>
      </c>
      <c r="BB15" s="23">
        <v>211</v>
      </c>
      <c r="BC15" s="23">
        <v>247</v>
      </c>
      <c r="BD15" s="23">
        <v>210</v>
      </c>
      <c r="BE15" s="23">
        <v>221</v>
      </c>
      <c r="BF15" s="19">
        <v>218</v>
      </c>
      <c r="BG15" s="16" t="s">
        <v>17</v>
      </c>
      <c r="BH15" s="22">
        <v>218</v>
      </c>
      <c r="BI15" s="25">
        <v>212</v>
      </c>
      <c r="BJ15" s="25">
        <v>198</v>
      </c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</row>
    <row r="16" spans="1:96" ht="12" hidden="1" customHeight="1" x14ac:dyDescent="0.25">
      <c r="A16" s="16" t="s">
        <v>18</v>
      </c>
      <c r="B16" s="17">
        <v>213</v>
      </c>
      <c r="C16" s="18">
        <v>83</v>
      </c>
      <c r="D16" s="17">
        <v>213</v>
      </c>
      <c r="E16" s="18">
        <v>99</v>
      </c>
      <c r="F16" s="18">
        <v>145</v>
      </c>
      <c r="G16" s="18">
        <v>230</v>
      </c>
      <c r="H16" s="18">
        <v>234</v>
      </c>
      <c r="I16" s="18">
        <v>239</v>
      </c>
      <c r="J16" s="18">
        <v>188</v>
      </c>
      <c r="K16" s="18">
        <v>230</v>
      </c>
      <c r="L16" s="18">
        <v>254</v>
      </c>
      <c r="M16" s="19">
        <v>225</v>
      </c>
      <c r="N16" s="18">
        <v>190</v>
      </c>
      <c r="O16" s="18">
        <v>233</v>
      </c>
      <c r="P16" s="18">
        <v>251</v>
      </c>
      <c r="Q16" s="17">
        <v>213</v>
      </c>
      <c r="R16" s="20">
        <v>252</v>
      </c>
      <c r="S16" s="18">
        <v>202</v>
      </c>
      <c r="T16" s="20">
        <v>223</v>
      </c>
      <c r="U16" s="18">
        <v>265</v>
      </c>
      <c r="V16" s="20">
        <v>242</v>
      </c>
      <c r="W16" s="20">
        <v>226</v>
      </c>
      <c r="X16" s="19">
        <v>191</v>
      </c>
      <c r="Y16" s="19">
        <v>211</v>
      </c>
      <c r="Z16" s="19">
        <v>184</v>
      </c>
      <c r="AA16" s="20">
        <v>199</v>
      </c>
      <c r="AB16" s="18">
        <v>193</v>
      </c>
      <c r="AC16" s="19">
        <v>238</v>
      </c>
      <c r="AD16" s="21">
        <v>215</v>
      </c>
      <c r="AE16" s="19">
        <v>205</v>
      </c>
      <c r="AF16" s="19">
        <v>212</v>
      </c>
      <c r="AG16" s="19">
        <v>216</v>
      </c>
      <c r="AH16" s="19">
        <v>220</v>
      </c>
      <c r="AI16" s="19">
        <v>233</v>
      </c>
      <c r="AJ16" s="19">
        <v>224</v>
      </c>
      <c r="AK16" s="19">
        <v>243</v>
      </c>
      <c r="AL16" s="19">
        <v>220</v>
      </c>
      <c r="AM16" s="22">
        <f>ROUND(((Q16/31)*10),0)</f>
        <v>69</v>
      </c>
      <c r="AN16" s="19">
        <v>72</v>
      </c>
      <c r="AO16" s="31"/>
      <c r="AP16" s="30"/>
      <c r="AQ16" s="28"/>
      <c r="AR16" s="30"/>
      <c r="AS16" s="19" t="str">
        <f t="shared" si="4"/>
        <v/>
      </c>
      <c r="AT16" s="28"/>
      <c r="AU16" s="32"/>
      <c r="AV16" s="32"/>
      <c r="AW16" s="32"/>
      <c r="AX16" s="32"/>
      <c r="AY16" s="32"/>
      <c r="AZ16" s="32"/>
      <c r="BA16" s="32"/>
      <c r="BB16" s="32"/>
      <c r="BC16" s="32"/>
      <c r="BD16" s="33"/>
      <c r="BE16" s="28"/>
      <c r="BF16" s="28"/>
      <c r="BG16" s="31"/>
      <c r="BH16" s="30"/>
      <c r="BI16" s="34"/>
      <c r="BJ16" s="34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</row>
    <row r="17" spans="1:96" ht="12" hidden="1" customHeight="1" x14ac:dyDescent="0.25">
      <c r="A17" s="16" t="s">
        <v>19</v>
      </c>
      <c r="B17" s="17">
        <v>155</v>
      </c>
      <c r="C17" s="18">
        <v>0</v>
      </c>
      <c r="D17" s="17">
        <v>155</v>
      </c>
      <c r="E17" s="18">
        <v>14</v>
      </c>
      <c r="F17" s="18">
        <v>40</v>
      </c>
      <c r="G17" s="18">
        <v>90</v>
      </c>
      <c r="H17" s="18">
        <v>80</v>
      </c>
      <c r="I17" s="18">
        <v>167</v>
      </c>
      <c r="J17" s="18">
        <v>203</v>
      </c>
      <c r="K17" s="18">
        <v>216</v>
      </c>
      <c r="L17" s="18">
        <v>221</v>
      </c>
      <c r="M17" s="19">
        <v>225</v>
      </c>
      <c r="N17" s="18">
        <v>243</v>
      </c>
      <c r="O17" s="18">
        <v>153</v>
      </c>
      <c r="P17" s="18">
        <v>164</v>
      </c>
      <c r="Q17" s="17">
        <v>155</v>
      </c>
      <c r="R17" s="20">
        <v>178</v>
      </c>
      <c r="S17" s="18">
        <v>213</v>
      </c>
      <c r="T17" s="20">
        <v>274</v>
      </c>
      <c r="U17" s="18">
        <v>247</v>
      </c>
      <c r="V17" s="20">
        <v>283</v>
      </c>
      <c r="W17" s="20">
        <v>207</v>
      </c>
      <c r="X17" s="19">
        <v>197</v>
      </c>
      <c r="Y17" s="19">
        <v>232</v>
      </c>
      <c r="Z17" s="19">
        <v>175</v>
      </c>
      <c r="AA17" s="20">
        <v>159</v>
      </c>
      <c r="AB17" s="18">
        <v>156</v>
      </c>
      <c r="AC17" s="19">
        <v>156</v>
      </c>
      <c r="AD17" s="21">
        <v>146</v>
      </c>
      <c r="AE17" s="19">
        <v>179</v>
      </c>
      <c r="AF17" s="19">
        <v>149</v>
      </c>
      <c r="AG17" s="19">
        <v>140</v>
      </c>
      <c r="AH17" s="19">
        <v>173</v>
      </c>
      <c r="AI17" s="19">
        <v>162</v>
      </c>
      <c r="AJ17" s="19">
        <v>142</v>
      </c>
      <c r="AK17" s="19">
        <v>140</v>
      </c>
      <c r="AL17" s="19">
        <v>150</v>
      </c>
      <c r="AM17" s="22">
        <f>ROUND(((Q17/31)*10),0)</f>
        <v>50</v>
      </c>
      <c r="AN17" s="19">
        <v>56</v>
      </c>
      <c r="AO17" s="31"/>
      <c r="AP17" s="30"/>
      <c r="AQ17" s="28"/>
      <c r="AR17" s="30"/>
      <c r="AS17" s="19" t="str">
        <f t="shared" si="4"/>
        <v/>
      </c>
      <c r="AT17" s="28"/>
      <c r="AU17" s="32"/>
      <c r="AV17" s="32"/>
      <c r="AW17" s="32"/>
      <c r="AX17" s="32"/>
      <c r="AY17" s="32"/>
      <c r="AZ17" s="32"/>
      <c r="BA17" s="32"/>
      <c r="BB17" s="32"/>
      <c r="BC17" s="32"/>
      <c r="BD17" s="33"/>
      <c r="BE17" s="28"/>
      <c r="BF17" s="28"/>
      <c r="BG17" s="31"/>
      <c r="BH17" s="30"/>
      <c r="BI17" s="34"/>
      <c r="BJ17" s="34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</row>
    <row r="18" spans="1:96" ht="12" customHeight="1" x14ac:dyDescent="0.2">
      <c r="A18" s="16" t="s">
        <v>20</v>
      </c>
      <c r="B18" s="17">
        <v>65</v>
      </c>
      <c r="C18" s="18">
        <v>0</v>
      </c>
      <c r="D18" s="17">
        <v>65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1</v>
      </c>
      <c r="L18" s="18">
        <v>16</v>
      </c>
      <c r="M18" s="19">
        <v>16</v>
      </c>
      <c r="N18" s="18">
        <v>25</v>
      </c>
      <c r="O18" s="18">
        <v>27</v>
      </c>
      <c r="P18" s="18">
        <v>34</v>
      </c>
      <c r="Q18" s="17">
        <v>65</v>
      </c>
      <c r="R18" s="20">
        <v>48</v>
      </c>
      <c r="S18" s="18">
        <v>35</v>
      </c>
      <c r="T18" s="20">
        <v>41</v>
      </c>
      <c r="U18" s="18">
        <v>54</v>
      </c>
      <c r="V18" s="20">
        <v>44</v>
      </c>
      <c r="W18" s="20">
        <v>27</v>
      </c>
      <c r="X18" s="19">
        <v>22</v>
      </c>
      <c r="Y18" s="19">
        <v>67</v>
      </c>
      <c r="Z18" s="19">
        <v>78</v>
      </c>
      <c r="AA18" s="20">
        <v>79</v>
      </c>
      <c r="AB18" s="18">
        <v>80</v>
      </c>
      <c r="AC18" s="19">
        <v>76</v>
      </c>
      <c r="AD18" s="21">
        <v>67</v>
      </c>
      <c r="AE18" s="19">
        <v>66</v>
      </c>
      <c r="AF18" s="19">
        <v>69</v>
      </c>
      <c r="AG18" s="19">
        <v>67</v>
      </c>
      <c r="AH18" s="19">
        <v>66</v>
      </c>
      <c r="AI18" s="19">
        <v>65</v>
      </c>
      <c r="AJ18" s="19">
        <v>72</v>
      </c>
      <c r="AK18" s="19">
        <v>68</v>
      </c>
      <c r="AL18" s="19">
        <v>70</v>
      </c>
      <c r="AM18" s="22">
        <f>ROUND(((Q18/31)*10),0)</f>
        <v>21</v>
      </c>
      <c r="AN18" s="19">
        <v>32</v>
      </c>
      <c r="AO18" s="16" t="s">
        <v>20</v>
      </c>
      <c r="AP18" s="22">
        <f>ROUND(((AR18/31)*21),0)</f>
        <v>83</v>
      </c>
      <c r="AQ18" s="19">
        <v>37</v>
      </c>
      <c r="AR18" s="22">
        <v>123</v>
      </c>
      <c r="AS18" s="19">
        <f t="shared" si="4"/>
        <v>69</v>
      </c>
      <c r="AT18" s="19">
        <v>73</v>
      </c>
      <c r="AU18" s="23">
        <v>78</v>
      </c>
      <c r="AV18" s="23">
        <v>111</v>
      </c>
      <c r="AW18" s="23">
        <v>111</v>
      </c>
      <c r="AX18" s="23">
        <v>114</v>
      </c>
      <c r="AY18" s="23">
        <v>114</v>
      </c>
      <c r="AZ18" s="23">
        <v>116</v>
      </c>
      <c r="BA18" s="23">
        <v>121</v>
      </c>
      <c r="BB18" s="23">
        <v>118</v>
      </c>
      <c r="BC18" s="23">
        <v>115</v>
      </c>
      <c r="BD18" s="23">
        <v>121</v>
      </c>
      <c r="BE18" s="23">
        <v>121</v>
      </c>
      <c r="BF18" s="19">
        <v>113</v>
      </c>
      <c r="BG18" s="16" t="s">
        <v>20</v>
      </c>
      <c r="BH18" s="22">
        <v>117</v>
      </c>
      <c r="BI18" s="25">
        <v>126</v>
      </c>
      <c r="BJ18" s="25">
        <v>119</v>
      </c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</row>
    <row r="19" spans="1:96" ht="12" customHeight="1" x14ac:dyDescent="0.2">
      <c r="A19" s="26"/>
      <c r="B19" s="26"/>
      <c r="C19" s="27"/>
      <c r="D19" s="26"/>
      <c r="E19" s="27"/>
      <c r="F19" s="27"/>
      <c r="G19" s="27"/>
      <c r="H19" s="27"/>
      <c r="I19" s="27"/>
      <c r="J19" s="27"/>
      <c r="K19" s="27"/>
      <c r="L19" s="27"/>
      <c r="M19" s="28"/>
      <c r="N19" s="27"/>
      <c r="O19" s="27"/>
      <c r="P19" s="27"/>
      <c r="Q19" s="26"/>
      <c r="R19" s="29"/>
      <c r="S19" s="27"/>
      <c r="T19" s="29"/>
      <c r="U19" s="27"/>
      <c r="V19" s="29"/>
      <c r="W19" s="29"/>
      <c r="X19" s="28"/>
      <c r="Y19" s="28"/>
      <c r="Z19" s="28"/>
      <c r="AA19" s="29"/>
      <c r="AB19" s="27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30"/>
      <c r="AN19" s="28"/>
      <c r="AO19" s="16" t="s">
        <v>21</v>
      </c>
      <c r="AP19" s="22">
        <f>ROUND(((AR19/31)*21),0)</f>
        <v>293</v>
      </c>
      <c r="AQ19" s="19">
        <v>85</v>
      </c>
      <c r="AR19" s="22">
        <v>433</v>
      </c>
      <c r="AS19" s="19">
        <v>141</v>
      </c>
      <c r="AT19" s="19">
        <v>131</v>
      </c>
      <c r="AU19" s="23">
        <v>316</v>
      </c>
      <c r="AV19" s="23">
        <v>400</v>
      </c>
      <c r="AW19" s="23">
        <v>391</v>
      </c>
      <c r="AX19" s="23">
        <v>415</v>
      </c>
      <c r="AY19" s="23">
        <v>449</v>
      </c>
      <c r="AZ19" s="23">
        <v>407</v>
      </c>
      <c r="BA19" s="23">
        <v>403</v>
      </c>
      <c r="BB19" s="23">
        <v>392</v>
      </c>
      <c r="BC19" s="23">
        <v>407</v>
      </c>
      <c r="BD19" s="23">
        <v>397</v>
      </c>
      <c r="BE19" s="23">
        <v>463</v>
      </c>
      <c r="BF19" s="19">
        <v>448</v>
      </c>
      <c r="BG19" s="16" t="s">
        <v>21</v>
      </c>
      <c r="BH19" s="22">
        <v>433</v>
      </c>
      <c r="BI19" s="25">
        <v>456</v>
      </c>
      <c r="BJ19" s="25">
        <v>432</v>
      </c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</row>
    <row r="20" spans="1:96" ht="12" customHeight="1" x14ac:dyDescent="0.2">
      <c r="A20" s="16" t="s">
        <v>22</v>
      </c>
      <c r="B20" s="17">
        <v>310</v>
      </c>
      <c r="C20" s="18">
        <v>0</v>
      </c>
      <c r="D20" s="17">
        <v>310</v>
      </c>
      <c r="E20" s="18">
        <v>0</v>
      </c>
      <c r="F20" s="18">
        <v>0</v>
      </c>
      <c r="G20" s="18">
        <v>0</v>
      </c>
      <c r="H20" s="18">
        <v>0</v>
      </c>
      <c r="I20" s="18">
        <v>38</v>
      </c>
      <c r="J20" s="18">
        <v>99</v>
      </c>
      <c r="K20" s="18">
        <v>79</v>
      </c>
      <c r="L20" s="18">
        <v>111</v>
      </c>
      <c r="M20" s="19">
        <v>107</v>
      </c>
      <c r="N20" s="18">
        <v>103</v>
      </c>
      <c r="O20" s="18">
        <v>123</v>
      </c>
      <c r="P20" s="18">
        <v>142</v>
      </c>
      <c r="Q20" s="17">
        <v>310</v>
      </c>
      <c r="R20" s="20">
        <v>137</v>
      </c>
      <c r="S20" s="18">
        <v>158</v>
      </c>
      <c r="T20" s="20">
        <v>151</v>
      </c>
      <c r="U20" s="18">
        <v>168</v>
      </c>
      <c r="V20" s="20">
        <v>181</v>
      </c>
      <c r="W20" s="20">
        <v>164</v>
      </c>
      <c r="X20" s="19">
        <v>171</v>
      </c>
      <c r="Y20" s="19">
        <v>201</v>
      </c>
      <c r="Z20" s="19">
        <v>207</v>
      </c>
      <c r="AA20" s="20">
        <v>230</v>
      </c>
      <c r="AB20" s="18">
        <v>235</v>
      </c>
      <c r="AC20" s="19">
        <v>235</v>
      </c>
      <c r="AD20" s="21">
        <v>225</v>
      </c>
      <c r="AE20" s="19">
        <v>215</v>
      </c>
      <c r="AF20" s="19">
        <v>203</v>
      </c>
      <c r="AG20" s="19">
        <v>217</v>
      </c>
      <c r="AH20" s="19">
        <v>218</v>
      </c>
      <c r="AI20" s="19">
        <v>163</v>
      </c>
      <c r="AJ20" s="19">
        <v>197</v>
      </c>
      <c r="AK20" s="19">
        <v>205</v>
      </c>
      <c r="AL20" s="19">
        <v>192</v>
      </c>
      <c r="AM20" s="22">
        <f>ROUND(((Q20/31)*10),0)</f>
        <v>100</v>
      </c>
      <c r="AN20" s="19">
        <v>74</v>
      </c>
      <c r="AO20" s="16" t="s">
        <v>22</v>
      </c>
      <c r="AP20" s="22">
        <f>ROUND(((AR20/31)*21),0)</f>
        <v>131</v>
      </c>
      <c r="AQ20" s="19">
        <v>142</v>
      </c>
      <c r="AR20" s="22">
        <v>194</v>
      </c>
      <c r="AS20" s="19">
        <f t="shared" si="4"/>
        <v>216</v>
      </c>
      <c r="AT20" s="19">
        <v>211</v>
      </c>
      <c r="AU20" s="23">
        <v>187</v>
      </c>
      <c r="AV20" s="23">
        <v>183</v>
      </c>
      <c r="AW20" s="23">
        <v>210</v>
      </c>
      <c r="AX20" s="23">
        <v>203</v>
      </c>
      <c r="AY20" s="23">
        <v>219</v>
      </c>
      <c r="AZ20" s="23">
        <v>191</v>
      </c>
      <c r="BA20" s="23">
        <v>189</v>
      </c>
      <c r="BB20" s="23">
        <v>204</v>
      </c>
      <c r="BC20" s="23">
        <v>214</v>
      </c>
      <c r="BD20" s="23">
        <v>201</v>
      </c>
      <c r="BE20" s="23">
        <v>211</v>
      </c>
      <c r="BF20" s="19">
        <v>198</v>
      </c>
      <c r="BG20" s="16" t="s">
        <v>22</v>
      </c>
      <c r="BH20" s="22">
        <v>194</v>
      </c>
      <c r="BI20" s="25">
        <v>208</v>
      </c>
      <c r="BJ20" s="25">
        <v>213</v>
      </c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</row>
    <row r="21" spans="1:96" ht="12" customHeight="1" x14ac:dyDescent="0.2">
      <c r="A21" s="35" t="s">
        <v>23</v>
      </c>
      <c r="B21" s="17">
        <v>8</v>
      </c>
      <c r="C21" s="18">
        <v>0</v>
      </c>
      <c r="D21" s="17">
        <v>8</v>
      </c>
      <c r="E21" s="18">
        <v>10</v>
      </c>
      <c r="F21" s="18">
        <v>16</v>
      </c>
      <c r="G21" s="18">
        <v>18</v>
      </c>
      <c r="H21" s="18">
        <v>14</v>
      </c>
      <c r="I21" s="18">
        <v>14</v>
      </c>
      <c r="J21" s="18">
        <v>9</v>
      </c>
      <c r="K21" s="18">
        <v>9</v>
      </c>
      <c r="L21" s="18">
        <v>14</v>
      </c>
      <c r="M21" s="19">
        <v>11</v>
      </c>
      <c r="N21" s="18">
        <v>13</v>
      </c>
      <c r="O21" s="18">
        <v>14</v>
      </c>
      <c r="P21" s="18">
        <v>21</v>
      </c>
      <c r="Q21" s="17">
        <v>8</v>
      </c>
      <c r="R21" s="20">
        <v>19</v>
      </c>
      <c r="S21" s="18">
        <v>23</v>
      </c>
      <c r="T21" s="20">
        <v>15</v>
      </c>
      <c r="U21" s="18">
        <v>18</v>
      </c>
      <c r="V21" s="20">
        <v>18</v>
      </c>
      <c r="W21" s="20">
        <v>20</v>
      </c>
      <c r="X21" s="19">
        <v>21</v>
      </c>
      <c r="Y21" s="19">
        <v>19</v>
      </c>
      <c r="Z21" s="19">
        <v>25</v>
      </c>
      <c r="AA21" s="20">
        <v>27</v>
      </c>
      <c r="AB21" s="18">
        <v>33</v>
      </c>
      <c r="AC21" s="19">
        <v>21</v>
      </c>
      <c r="AD21" s="21">
        <v>19</v>
      </c>
      <c r="AE21" s="19">
        <v>23</v>
      </c>
      <c r="AF21" s="19">
        <v>17</v>
      </c>
      <c r="AG21" s="19">
        <v>20</v>
      </c>
      <c r="AH21" s="19">
        <v>19</v>
      </c>
      <c r="AI21" s="19">
        <v>13</v>
      </c>
      <c r="AJ21" s="19">
        <v>17</v>
      </c>
      <c r="AK21" s="19">
        <v>19</v>
      </c>
      <c r="AL21" s="19">
        <v>14</v>
      </c>
      <c r="AM21" s="22">
        <f>ROUND(((Q21/31)*10),0)</f>
        <v>3</v>
      </c>
      <c r="AN21" s="19">
        <v>3</v>
      </c>
      <c r="AO21" s="35" t="s">
        <v>23</v>
      </c>
      <c r="AP21" s="22">
        <f>ROUND(((AR21/31)*21),0)</f>
        <v>15</v>
      </c>
      <c r="AQ21" s="19">
        <v>11</v>
      </c>
      <c r="AR21" s="22">
        <v>22</v>
      </c>
      <c r="AS21" s="19">
        <f t="shared" si="4"/>
        <v>14</v>
      </c>
      <c r="AT21" s="19">
        <v>19</v>
      </c>
      <c r="AU21" s="23">
        <v>22</v>
      </c>
      <c r="AV21" s="23">
        <v>22</v>
      </c>
      <c r="AW21" s="23">
        <v>20</v>
      </c>
      <c r="AX21" s="23">
        <v>24</v>
      </c>
      <c r="AY21" s="23">
        <v>21</v>
      </c>
      <c r="AZ21" s="23">
        <v>26</v>
      </c>
      <c r="BA21" s="23">
        <v>25</v>
      </c>
      <c r="BB21" s="23">
        <v>25</v>
      </c>
      <c r="BC21" s="23">
        <v>21</v>
      </c>
      <c r="BD21" s="23">
        <v>31</v>
      </c>
      <c r="BE21" s="23">
        <v>25</v>
      </c>
      <c r="BF21" s="19">
        <v>24</v>
      </c>
      <c r="BG21" s="35" t="s">
        <v>23</v>
      </c>
      <c r="BH21" s="22">
        <v>21</v>
      </c>
      <c r="BI21" s="25">
        <v>27</v>
      </c>
      <c r="BJ21" s="25">
        <v>31</v>
      </c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</row>
    <row r="22" spans="1:96" ht="12" customHeight="1" x14ac:dyDescent="0.25">
      <c r="A22" s="36" t="s">
        <v>24</v>
      </c>
      <c r="B22" s="37">
        <f t="shared" ref="B22:R22" si="5">SUM(B12:B21)</f>
        <v>1411</v>
      </c>
      <c r="C22" s="38">
        <f t="shared" si="5"/>
        <v>153</v>
      </c>
      <c r="D22" s="37">
        <f t="shared" si="5"/>
        <v>1411</v>
      </c>
      <c r="E22" s="38">
        <f t="shared" si="5"/>
        <v>252</v>
      </c>
      <c r="F22" s="38">
        <f t="shared" si="5"/>
        <v>333</v>
      </c>
      <c r="G22" s="38">
        <f t="shared" si="5"/>
        <v>558</v>
      </c>
      <c r="H22" s="38">
        <f t="shared" si="5"/>
        <v>520</v>
      </c>
      <c r="I22" s="38">
        <f t="shared" si="5"/>
        <v>669</v>
      </c>
      <c r="J22" s="38">
        <f t="shared" si="5"/>
        <v>761</v>
      </c>
      <c r="K22" s="38">
        <f t="shared" si="5"/>
        <v>789</v>
      </c>
      <c r="L22" s="38">
        <f t="shared" si="5"/>
        <v>837</v>
      </c>
      <c r="M22" s="38">
        <f t="shared" si="5"/>
        <v>840</v>
      </c>
      <c r="N22" s="38">
        <f t="shared" si="5"/>
        <v>790</v>
      </c>
      <c r="O22" s="38">
        <f t="shared" si="5"/>
        <v>795</v>
      </c>
      <c r="P22" s="38">
        <f t="shared" si="5"/>
        <v>989</v>
      </c>
      <c r="Q22" s="37">
        <f>SUM(Q12:Q21)</f>
        <v>1411</v>
      </c>
      <c r="R22" s="38">
        <f t="shared" si="5"/>
        <v>1015</v>
      </c>
      <c r="S22" s="38">
        <f>SUM(S12:S21)</f>
        <v>1052</v>
      </c>
      <c r="T22" s="38">
        <f t="shared" ref="T22:CE22" si="6">SUM(T12:T21)</f>
        <v>1217</v>
      </c>
      <c r="U22" s="38">
        <f t="shared" si="6"/>
        <v>1205</v>
      </c>
      <c r="V22" s="38">
        <f t="shared" si="6"/>
        <v>1197</v>
      </c>
      <c r="W22" s="38">
        <f t="shared" si="6"/>
        <v>1145</v>
      </c>
      <c r="X22" s="38">
        <f t="shared" si="6"/>
        <v>1204</v>
      </c>
      <c r="Y22" s="38">
        <f t="shared" si="6"/>
        <v>1302</v>
      </c>
      <c r="Z22" s="38">
        <f t="shared" si="6"/>
        <v>1289</v>
      </c>
      <c r="AA22" s="38">
        <f t="shared" si="6"/>
        <v>1379</v>
      </c>
      <c r="AB22" s="38">
        <f t="shared" si="6"/>
        <v>1307</v>
      </c>
      <c r="AC22" s="38">
        <f t="shared" si="6"/>
        <v>1379</v>
      </c>
      <c r="AD22" s="38">
        <f t="shared" si="6"/>
        <v>1390</v>
      </c>
      <c r="AE22" s="38">
        <f t="shared" si="6"/>
        <v>1432</v>
      </c>
      <c r="AF22" s="38">
        <f t="shared" si="6"/>
        <v>1392</v>
      </c>
      <c r="AG22" s="38">
        <f t="shared" si="6"/>
        <v>1354</v>
      </c>
      <c r="AH22" s="38">
        <f t="shared" si="6"/>
        <v>1396</v>
      </c>
      <c r="AI22" s="38">
        <f t="shared" si="6"/>
        <v>1258</v>
      </c>
      <c r="AJ22" s="38">
        <f t="shared" si="6"/>
        <v>1328</v>
      </c>
      <c r="AK22" s="38">
        <f t="shared" si="6"/>
        <v>1383</v>
      </c>
      <c r="AL22" s="38">
        <f t="shared" si="6"/>
        <v>1283</v>
      </c>
      <c r="AM22" s="38">
        <f t="shared" si="6"/>
        <v>455</v>
      </c>
      <c r="AN22" s="38">
        <f t="shared" si="6"/>
        <v>448</v>
      </c>
      <c r="AO22" s="36" t="s">
        <v>24</v>
      </c>
      <c r="AP22" s="38">
        <f t="shared" si="6"/>
        <v>1008</v>
      </c>
      <c r="AQ22" s="38">
        <f t="shared" si="6"/>
        <v>879</v>
      </c>
      <c r="AR22" s="38">
        <f t="shared" si="6"/>
        <v>1489</v>
      </c>
      <c r="AS22" s="38">
        <f t="shared" si="6"/>
        <v>1327</v>
      </c>
      <c r="AT22" s="38">
        <f t="shared" si="6"/>
        <v>1242</v>
      </c>
      <c r="AU22" s="38">
        <f t="shared" si="6"/>
        <v>1372</v>
      </c>
      <c r="AV22" s="38">
        <f t="shared" si="6"/>
        <v>1449</v>
      </c>
      <c r="AW22" s="38">
        <f t="shared" si="6"/>
        <v>1414</v>
      </c>
      <c r="AX22" s="38">
        <f t="shared" si="6"/>
        <v>1531</v>
      </c>
      <c r="AY22" s="38">
        <f t="shared" si="6"/>
        <v>1518</v>
      </c>
      <c r="AZ22" s="38">
        <f t="shared" si="6"/>
        <v>1469</v>
      </c>
      <c r="BA22" s="38">
        <f t="shared" si="6"/>
        <v>1427</v>
      </c>
      <c r="BB22" s="38">
        <f t="shared" si="6"/>
        <v>1417</v>
      </c>
      <c r="BC22" s="38">
        <f t="shared" si="6"/>
        <v>1500</v>
      </c>
      <c r="BD22" s="38">
        <f t="shared" si="6"/>
        <v>1465</v>
      </c>
      <c r="BE22" s="38">
        <f t="shared" si="6"/>
        <v>1597</v>
      </c>
      <c r="BF22" s="38">
        <f t="shared" si="6"/>
        <v>1533</v>
      </c>
      <c r="BG22" s="36" t="s">
        <v>24</v>
      </c>
      <c r="BH22" s="38">
        <f>SUM(BH12:BH21)</f>
        <v>1479</v>
      </c>
      <c r="BI22" s="38">
        <f t="shared" si="6"/>
        <v>1537</v>
      </c>
      <c r="BJ22" s="38">
        <f t="shared" si="6"/>
        <v>1486</v>
      </c>
      <c r="BK22" s="38">
        <f t="shared" si="6"/>
        <v>0</v>
      </c>
      <c r="BL22" s="38">
        <f t="shared" si="6"/>
        <v>0</v>
      </c>
      <c r="BM22" s="38">
        <f t="shared" si="6"/>
        <v>0</v>
      </c>
      <c r="BN22" s="38">
        <f t="shared" si="6"/>
        <v>0</v>
      </c>
      <c r="BO22" s="38">
        <f t="shared" si="6"/>
        <v>0</v>
      </c>
      <c r="BP22" s="38">
        <f t="shared" si="6"/>
        <v>0</v>
      </c>
      <c r="BQ22" s="38">
        <f t="shared" si="6"/>
        <v>0</v>
      </c>
      <c r="BR22" s="38">
        <f t="shared" si="6"/>
        <v>0</v>
      </c>
      <c r="BS22" s="38">
        <f t="shared" si="6"/>
        <v>0</v>
      </c>
      <c r="BT22" s="38">
        <f t="shared" si="6"/>
        <v>0</v>
      </c>
      <c r="BU22" s="38">
        <f t="shared" si="6"/>
        <v>0</v>
      </c>
      <c r="BV22" s="38">
        <f t="shared" si="6"/>
        <v>0</v>
      </c>
      <c r="BW22" s="38">
        <f t="shared" si="6"/>
        <v>0</v>
      </c>
      <c r="BX22" s="38">
        <f t="shared" si="6"/>
        <v>0</v>
      </c>
      <c r="BY22" s="38">
        <f t="shared" si="6"/>
        <v>0</v>
      </c>
      <c r="BZ22" s="38">
        <f t="shared" si="6"/>
        <v>0</v>
      </c>
      <c r="CA22" s="38">
        <f t="shared" si="6"/>
        <v>0</v>
      </c>
      <c r="CB22" s="38">
        <f t="shared" si="6"/>
        <v>0</v>
      </c>
      <c r="CC22" s="38">
        <f t="shared" si="6"/>
        <v>0</v>
      </c>
      <c r="CD22" s="38">
        <f t="shared" si="6"/>
        <v>0</v>
      </c>
      <c r="CE22" s="38">
        <f t="shared" si="6"/>
        <v>0</v>
      </c>
      <c r="CF22" s="38">
        <f t="shared" ref="CF22:CR22" si="7">SUM(CF12:CF21)</f>
        <v>0</v>
      </c>
      <c r="CG22" s="38">
        <f t="shared" si="7"/>
        <v>0</v>
      </c>
      <c r="CH22" s="38">
        <f t="shared" si="7"/>
        <v>0</v>
      </c>
      <c r="CI22" s="38">
        <f t="shared" si="7"/>
        <v>0</v>
      </c>
      <c r="CJ22" s="38">
        <f t="shared" si="7"/>
        <v>0</v>
      </c>
      <c r="CK22" s="38">
        <f t="shared" si="7"/>
        <v>0</v>
      </c>
      <c r="CL22" s="38">
        <f t="shared" si="7"/>
        <v>0</v>
      </c>
      <c r="CM22" s="38">
        <f t="shared" si="7"/>
        <v>0</v>
      </c>
      <c r="CN22" s="38">
        <f t="shared" si="7"/>
        <v>0</v>
      </c>
      <c r="CO22" s="38">
        <f t="shared" si="7"/>
        <v>0</v>
      </c>
      <c r="CP22" s="38">
        <f t="shared" si="7"/>
        <v>0</v>
      </c>
      <c r="CQ22" s="38">
        <f t="shared" si="7"/>
        <v>0</v>
      </c>
      <c r="CR22" s="38">
        <f t="shared" si="7"/>
        <v>0</v>
      </c>
    </row>
    <row r="23" spans="1:96" s="41" customFormat="1" ht="12" customHeight="1" x14ac:dyDescent="0.25">
      <c r="A23" s="39"/>
      <c r="B23" s="3">
        <f>COLUMN()</f>
        <v>2</v>
      </c>
      <c r="C23" s="3">
        <f>COLUMN()</f>
        <v>3</v>
      </c>
      <c r="D23" s="4">
        <f>COLUMN()</f>
        <v>4</v>
      </c>
      <c r="E23" s="3">
        <f>COLUMN()</f>
        <v>5</v>
      </c>
      <c r="F23" s="3">
        <f>COLUMN()</f>
        <v>6</v>
      </c>
      <c r="G23" s="3">
        <f>COLUMN()</f>
        <v>7</v>
      </c>
      <c r="H23" s="3">
        <f>COLUMN()</f>
        <v>8</v>
      </c>
      <c r="I23" s="3">
        <f>COLUMN()</f>
        <v>9</v>
      </c>
      <c r="J23" s="3">
        <f>COLUMN()</f>
        <v>10</v>
      </c>
      <c r="K23" s="3">
        <f>COLUMN()</f>
        <v>11</v>
      </c>
      <c r="L23" s="3">
        <f>COLUMN()</f>
        <v>12</v>
      </c>
      <c r="M23" s="3">
        <f>COLUMN()</f>
        <v>13</v>
      </c>
      <c r="N23" s="3">
        <f>COLUMN()</f>
        <v>14</v>
      </c>
      <c r="O23" s="5">
        <f>COLUMN()</f>
        <v>15</v>
      </c>
      <c r="P23" s="3">
        <f>COLUMN()</f>
        <v>16</v>
      </c>
      <c r="Q23" s="4">
        <f>COLUMN()</f>
        <v>17</v>
      </c>
      <c r="R23" s="4">
        <f>COLUMN()</f>
        <v>18</v>
      </c>
      <c r="S23" s="4">
        <f>COLUMN()</f>
        <v>19</v>
      </c>
      <c r="T23" s="4">
        <f>COLUMN()</f>
        <v>20</v>
      </c>
      <c r="U23" s="4">
        <f>COLUMN()</f>
        <v>21</v>
      </c>
      <c r="V23" s="4">
        <f>COLUMN()</f>
        <v>22</v>
      </c>
      <c r="W23" s="4">
        <f>COLUMN()</f>
        <v>23</v>
      </c>
      <c r="X23" s="4">
        <f>COLUMN()</f>
        <v>24</v>
      </c>
      <c r="Y23" s="4">
        <f>COLUMN()</f>
        <v>25</v>
      </c>
      <c r="Z23" s="4">
        <f>COLUMN()</f>
        <v>26</v>
      </c>
      <c r="AA23" s="4">
        <f>COLUMN()</f>
        <v>27</v>
      </c>
      <c r="AB23" s="4">
        <f>COLUMN()</f>
        <v>28</v>
      </c>
      <c r="AC23" s="4">
        <f>COLUMN()</f>
        <v>29</v>
      </c>
      <c r="AD23" s="4">
        <f>COLUMN()</f>
        <v>30</v>
      </c>
      <c r="AE23" s="4">
        <f>COLUMN()</f>
        <v>31</v>
      </c>
      <c r="AF23" s="4">
        <f>COLUMN()</f>
        <v>32</v>
      </c>
      <c r="AG23" s="4">
        <f>COLUMN()</f>
        <v>33</v>
      </c>
      <c r="AH23" s="4">
        <f>COLUMN()</f>
        <v>34</v>
      </c>
      <c r="AI23" s="4">
        <f>COLUMN()</f>
        <v>35</v>
      </c>
      <c r="AJ23" s="6">
        <f>COLUMN()</f>
        <v>36</v>
      </c>
      <c r="AK23" s="4">
        <f>COLUMN()</f>
        <v>37</v>
      </c>
      <c r="AL23" s="4">
        <f>COLUMN()</f>
        <v>38</v>
      </c>
      <c r="AM23" s="4"/>
      <c r="AN23" s="4"/>
      <c r="AO23" s="39"/>
      <c r="AP23" s="4"/>
      <c r="AQ23" s="4"/>
      <c r="AR23" s="4"/>
      <c r="AS23" s="4">
        <f>COLUMN()</f>
        <v>45</v>
      </c>
      <c r="AT23" s="4">
        <f>COLUMN()</f>
        <v>46</v>
      </c>
      <c r="AU23" s="4">
        <f>COLUMN()</f>
        <v>47</v>
      </c>
      <c r="AV23" s="4">
        <f>COLUMN()</f>
        <v>48</v>
      </c>
      <c r="AW23" s="4">
        <f>COLUMN()</f>
        <v>49</v>
      </c>
      <c r="AX23" s="4">
        <f>COLUMN()</f>
        <v>50</v>
      </c>
      <c r="AY23" s="4">
        <f>COLUMN()</f>
        <v>51</v>
      </c>
      <c r="AZ23" s="4">
        <f>COLUMN()</f>
        <v>52</v>
      </c>
      <c r="BA23" s="4">
        <f>COLUMN()</f>
        <v>53</v>
      </c>
      <c r="BB23" s="4">
        <f>COLUMN()</f>
        <v>54</v>
      </c>
      <c r="BC23" s="40">
        <f>COLUMN()</f>
        <v>55</v>
      </c>
      <c r="BD23" s="40">
        <f>COLUMN()</f>
        <v>56</v>
      </c>
      <c r="BE23" s="40">
        <f>COLUMN()</f>
        <v>57</v>
      </c>
      <c r="BF23" s="40">
        <f>COLUMN()</f>
        <v>58</v>
      </c>
      <c r="BG23" s="39"/>
      <c r="BH23" s="4"/>
      <c r="BI23" s="40">
        <f>COLUMN()</f>
        <v>61</v>
      </c>
      <c r="BJ23" s="40">
        <f>COLUMN()</f>
        <v>62</v>
      </c>
      <c r="BK23" s="40">
        <f>COLUMN()</f>
        <v>63</v>
      </c>
      <c r="BL23" s="40">
        <f>COLUMN()</f>
        <v>64</v>
      </c>
      <c r="BM23" s="40">
        <f>COLUMN()</f>
        <v>65</v>
      </c>
      <c r="BN23" s="40">
        <f>COLUMN()</f>
        <v>66</v>
      </c>
      <c r="BO23" s="40">
        <f>COLUMN()</f>
        <v>67</v>
      </c>
      <c r="BP23" s="40">
        <f>COLUMN()</f>
        <v>68</v>
      </c>
      <c r="BQ23" s="40">
        <f>COLUMN()</f>
        <v>69</v>
      </c>
      <c r="BR23" s="40">
        <f>COLUMN()</f>
        <v>70</v>
      </c>
      <c r="BS23" s="40">
        <f>COLUMN()</f>
        <v>71</v>
      </c>
      <c r="BT23" s="40">
        <f>COLUMN()</f>
        <v>72</v>
      </c>
      <c r="BU23" s="40">
        <f>COLUMN()</f>
        <v>73</v>
      </c>
      <c r="BV23" s="40">
        <f>COLUMN()</f>
        <v>74</v>
      </c>
      <c r="BW23" s="40">
        <f>COLUMN()</f>
        <v>75</v>
      </c>
      <c r="BX23" s="40">
        <f>COLUMN()</f>
        <v>76</v>
      </c>
      <c r="BY23" s="40">
        <f>COLUMN()</f>
        <v>77</v>
      </c>
      <c r="BZ23" s="40">
        <f>COLUMN()</f>
        <v>78</v>
      </c>
      <c r="CA23" s="40">
        <f>COLUMN()</f>
        <v>79</v>
      </c>
      <c r="CB23" s="40">
        <f>COLUMN()</f>
        <v>80</v>
      </c>
      <c r="CC23" s="40">
        <f>COLUMN()</f>
        <v>81</v>
      </c>
      <c r="CD23" s="40">
        <f>COLUMN()</f>
        <v>82</v>
      </c>
      <c r="CE23" s="40">
        <f>COLUMN()</f>
        <v>83</v>
      </c>
      <c r="CF23" s="40">
        <f>COLUMN()</f>
        <v>84</v>
      </c>
      <c r="CG23" s="40">
        <f>COLUMN()</f>
        <v>85</v>
      </c>
      <c r="CH23" s="40">
        <f>COLUMN()</f>
        <v>86</v>
      </c>
      <c r="CI23" s="40">
        <f>COLUMN()</f>
        <v>87</v>
      </c>
      <c r="CJ23" s="40">
        <f>COLUMN()</f>
        <v>88</v>
      </c>
      <c r="CK23" s="40">
        <f>COLUMN()</f>
        <v>89</v>
      </c>
      <c r="CL23" s="40">
        <f>COLUMN()</f>
        <v>90</v>
      </c>
      <c r="CM23" s="40">
        <f>COLUMN()</f>
        <v>91</v>
      </c>
      <c r="CN23" s="40">
        <f>COLUMN()</f>
        <v>92</v>
      </c>
      <c r="CO23" s="40">
        <f>COLUMN()</f>
        <v>93</v>
      </c>
      <c r="CP23" s="40">
        <f>COLUMN()</f>
        <v>94</v>
      </c>
      <c r="CQ23" s="40">
        <f>COLUMN()</f>
        <v>95</v>
      </c>
      <c r="CR23" s="40">
        <f>COLUMN()</f>
        <v>96</v>
      </c>
    </row>
    <row r="24" spans="1:96" s="41" customFormat="1" ht="12" customHeight="1" x14ac:dyDescent="0.25">
      <c r="A24" s="39"/>
      <c r="B24" s="3"/>
      <c r="C24" s="3"/>
      <c r="D24" s="4"/>
      <c r="E24" s="3"/>
      <c r="F24" s="3"/>
      <c r="G24" s="3"/>
      <c r="H24" s="3"/>
      <c r="I24" s="3"/>
      <c r="J24" s="3"/>
      <c r="K24" s="3"/>
      <c r="L24" s="3"/>
      <c r="M24" s="3"/>
      <c r="N24" s="3"/>
      <c r="O24" s="5"/>
      <c r="P24" s="3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6"/>
      <c r="AK24" s="4"/>
      <c r="AL24" s="4"/>
      <c r="AM24" s="4"/>
      <c r="AN24" s="4"/>
      <c r="AO24" s="42" t="s">
        <v>25</v>
      </c>
      <c r="AP24" s="4"/>
      <c r="AQ24" s="4"/>
      <c r="AR24" s="43"/>
      <c r="AS24" s="4"/>
      <c r="AT24" s="4"/>
      <c r="AU24" s="4"/>
      <c r="AV24" s="14" t="e">
        <f t="shared" ref="AV24:CR24" ca="1" si="8">AV$11</f>
        <v>#NAME?</v>
      </c>
      <c r="AW24" s="14" t="e">
        <f t="shared" ca="1" si="8"/>
        <v>#NAME?</v>
      </c>
      <c r="AX24" s="14" t="e">
        <f t="shared" ca="1" si="8"/>
        <v>#NAME?</v>
      </c>
      <c r="AY24" s="14" t="e">
        <f t="shared" ca="1" si="8"/>
        <v>#NAME?</v>
      </c>
      <c r="AZ24" s="14" t="e">
        <f t="shared" ca="1" si="8"/>
        <v>#NAME?</v>
      </c>
      <c r="BA24" s="14" t="e">
        <f t="shared" ca="1" si="8"/>
        <v>#NAME?</v>
      </c>
      <c r="BB24" s="44" t="e">
        <f t="shared" ca="1" si="8"/>
        <v>#NAME?</v>
      </c>
      <c r="BC24" s="14" t="e">
        <f t="shared" ca="1" si="8"/>
        <v>#NAME?</v>
      </c>
      <c r="BD24" s="14" t="e">
        <f t="shared" ca="1" si="8"/>
        <v>#NAME?</v>
      </c>
      <c r="BE24" s="14" t="e">
        <f t="shared" ca="1" si="8"/>
        <v>#NAME?</v>
      </c>
      <c r="BF24" s="14" t="e">
        <f t="shared" ca="1" si="8"/>
        <v>#NAME?</v>
      </c>
      <c r="BG24" s="42" t="s">
        <v>25</v>
      </c>
      <c r="BH24" s="43"/>
      <c r="BI24" s="14" t="e">
        <f t="shared" ca="1" si="8"/>
        <v>#NAME?</v>
      </c>
      <c r="BJ24" s="14" t="e">
        <f t="shared" ca="1" si="8"/>
        <v>#NAME?</v>
      </c>
      <c r="BK24" s="14" t="e">
        <f t="shared" ca="1" si="8"/>
        <v>#NAME?</v>
      </c>
      <c r="BL24" s="14" t="e">
        <f t="shared" ca="1" si="8"/>
        <v>#NAME?</v>
      </c>
      <c r="BM24" s="14" t="e">
        <f t="shared" ca="1" si="8"/>
        <v>#NAME?</v>
      </c>
      <c r="BN24" s="14" t="e">
        <f t="shared" ca="1" si="8"/>
        <v>#NAME?</v>
      </c>
      <c r="BO24" s="14" t="e">
        <f t="shared" ca="1" si="8"/>
        <v>#NAME?</v>
      </c>
      <c r="BP24" s="14" t="e">
        <f t="shared" ca="1" si="8"/>
        <v>#NAME?</v>
      </c>
      <c r="BQ24" s="14" t="e">
        <f t="shared" ca="1" si="8"/>
        <v>#NAME?</v>
      </c>
      <c r="BR24" s="14" t="e">
        <f t="shared" ca="1" si="8"/>
        <v>#NAME?</v>
      </c>
      <c r="BS24" s="14" t="e">
        <f t="shared" ca="1" si="8"/>
        <v>#NAME?</v>
      </c>
      <c r="BT24" s="14" t="e">
        <f t="shared" ca="1" si="8"/>
        <v>#NAME?</v>
      </c>
      <c r="BU24" s="14" t="e">
        <f t="shared" ca="1" si="8"/>
        <v>#NAME?</v>
      </c>
      <c r="BV24" s="14" t="e">
        <f t="shared" ca="1" si="8"/>
        <v>#NAME?</v>
      </c>
      <c r="BW24" s="14" t="e">
        <f t="shared" ca="1" si="8"/>
        <v>#NAME?</v>
      </c>
      <c r="BX24" s="14" t="e">
        <f t="shared" ca="1" si="8"/>
        <v>#NAME?</v>
      </c>
      <c r="BY24" s="14" t="e">
        <f t="shared" ca="1" si="8"/>
        <v>#NAME?</v>
      </c>
      <c r="BZ24" s="14" t="e">
        <f t="shared" ca="1" si="8"/>
        <v>#NAME?</v>
      </c>
      <c r="CA24" s="14" t="e">
        <f t="shared" ca="1" si="8"/>
        <v>#NAME?</v>
      </c>
      <c r="CB24" s="14" t="e">
        <f t="shared" ca="1" si="8"/>
        <v>#NAME?</v>
      </c>
      <c r="CC24" s="14" t="e">
        <f t="shared" ca="1" si="8"/>
        <v>#NAME?</v>
      </c>
      <c r="CD24" s="14" t="e">
        <f t="shared" ca="1" si="8"/>
        <v>#NAME?</v>
      </c>
      <c r="CE24" s="14" t="e">
        <f t="shared" ca="1" si="8"/>
        <v>#NAME?</v>
      </c>
      <c r="CF24" s="14" t="e">
        <f t="shared" ca="1" si="8"/>
        <v>#NAME?</v>
      </c>
      <c r="CG24" s="14" t="e">
        <f t="shared" ca="1" si="8"/>
        <v>#NAME?</v>
      </c>
      <c r="CH24" s="14" t="e">
        <f t="shared" ca="1" si="8"/>
        <v>#NAME?</v>
      </c>
      <c r="CI24" s="14" t="e">
        <f t="shared" ca="1" si="8"/>
        <v>#NAME?</v>
      </c>
      <c r="CJ24" s="14" t="e">
        <f t="shared" ca="1" si="8"/>
        <v>#NAME?</v>
      </c>
      <c r="CK24" s="14" t="e">
        <f t="shared" ca="1" si="8"/>
        <v>#NAME?</v>
      </c>
      <c r="CL24" s="14" t="e">
        <f t="shared" ca="1" si="8"/>
        <v>#NAME?</v>
      </c>
      <c r="CM24" s="14" t="e">
        <f t="shared" ca="1" si="8"/>
        <v>#NAME?</v>
      </c>
      <c r="CN24" s="14" t="e">
        <f t="shared" ca="1" si="8"/>
        <v>#NAME?</v>
      </c>
      <c r="CO24" s="14" t="e">
        <f t="shared" ca="1" si="8"/>
        <v>#NAME?</v>
      </c>
      <c r="CP24" s="14" t="e">
        <f t="shared" ca="1" si="8"/>
        <v>#NAME?</v>
      </c>
      <c r="CQ24" s="14" t="e">
        <f t="shared" ca="1" si="8"/>
        <v>#NAME?</v>
      </c>
      <c r="CR24" s="14" t="e">
        <f t="shared" ca="1" si="8"/>
        <v>#NAME?</v>
      </c>
    </row>
    <row r="25" spans="1:96" s="41" customFormat="1" ht="12" customHeight="1" x14ac:dyDescent="0.2">
      <c r="A25" s="39"/>
      <c r="B25" s="3"/>
      <c r="C25" s="3"/>
      <c r="D25" s="4"/>
      <c r="E25" s="3"/>
      <c r="F25" s="3"/>
      <c r="G25" s="3"/>
      <c r="H25" s="3"/>
      <c r="I25" s="3"/>
      <c r="J25" s="3"/>
      <c r="K25" s="3"/>
      <c r="L25" s="3"/>
      <c r="M25" s="3"/>
      <c r="N25" s="3"/>
      <c r="O25" s="5"/>
      <c r="P25" s="3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6"/>
      <c r="AK25" s="4"/>
      <c r="AL25" s="4"/>
      <c r="AM25" s="4"/>
      <c r="AN25" s="4"/>
      <c r="AO25" s="45" t="s">
        <v>26</v>
      </c>
      <c r="AP25" s="4"/>
      <c r="AQ25" s="4"/>
      <c r="AR25" s="46"/>
      <c r="AS25" s="4"/>
      <c r="AT25" s="4"/>
      <c r="AU25" s="4"/>
      <c r="AV25" s="47">
        <v>1981</v>
      </c>
      <c r="AW25" s="48">
        <v>1854</v>
      </c>
      <c r="AX25" s="49">
        <v>1498</v>
      </c>
      <c r="AY25" s="49">
        <v>1596</v>
      </c>
      <c r="AZ25" s="49">
        <v>2116</v>
      </c>
      <c r="BA25" s="49">
        <v>1612</v>
      </c>
      <c r="BB25" s="50">
        <v>1691</v>
      </c>
      <c r="BC25" s="19">
        <v>1553</v>
      </c>
      <c r="BD25" s="51">
        <v>1456</v>
      </c>
      <c r="BE25" s="52">
        <v>1906</v>
      </c>
      <c r="BF25" s="52">
        <v>1620</v>
      </c>
      <c r="BG25" s="45" t="s">
        <v>26</v>
      </c>
      <c r="BH25" s="46"/>
      <c r="BI25" s="53">
        <v>2816</v>
      </c>
      <c r="BJ25" s="54">
        <v>2921</v>
      </c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</row>
    <row r="26" spans="1:96" s="41" customFormat="1" ht="12" customHeight="1" x14ac:dyDescent="0.2">
      <c r="A26" s="39"/>
      <c r="B26" s="3"/>
      <c r="C26" s="3"/>
      <c r="D26" s="4"/>
      <c r="E26" s="3"/>
      <c r="F26" s="3"/>
      <c r="G26" s="3"/>
      <c r="H26" s="3"/>
      <c r="I26" s="3"/>
      <c r="J26" s="3"/>
      <c r="K26" s="3"/>
      <c r="L26" s="3"/>
      <c r="M26" s="3"/>
      <c r="N26" s="3"/>
      <c r="O26" s="5"/>
      <c r="P26" s="3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6"/>
      <c r="AK26" s="4"/>
      <c r="AL26" s="4"/>
      <c r="AM26" s="4"/>
      <c r="AN26" s="4"/>
      <c r="AO26" s="45" t="s">
        <v>27</v>
      </c>
      <c r="AP26" s="4"/>
      <c r="AQ26" s="4"/>
      <c r="AR26" s="46"/>
      <c r="AS26" s="4"/>
      <c r="AT26" s="4"/>
      <c r="AU26" s="4"/>
      <c r="AV26" s="48">
        <v>10145</v>
      </c>
      <c r="AW26" s="49">
        <v>9563</v>
      </c>
      <c r="AX26" s="49">
        <v>11245</v>
      </c>
      <c r="AY26" s="49">
        <v>9748</v>
      </c>
      <c r="AZ26" s="49">
        <v>10266</v>
      </c>
      <c r="BA26" s="49">
        <v>9850</v>
      </c>
      <c r="BB26" s="50">
        <v>9890</v>
      </c>
      <c r="BC26" s="19">
        <v>10088</v>
      </c>
      <c r="BD26" s="51">
        <v>9674</v>
      </c>
      <c r="BE26" s="52">
        <v>9856</v>
      </c>
      <c r="BF26" s="52">
        <v>9313</v>
      </c>
      <c r="BG26" s="45" t="s">
        <v>27</v>
      </c>
      <c r="BH26" s="46"/>
      <c r="BI26" s="55">
        <v>11039</v>
      </c>
      <c r="BJ26" s="56">
        <v>8321</v>
      </c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</row>
    <row r="27" spans="1:96" s="41" customFormat="1" ht="12" customHeight="1" x14ac:dyDescent="0.2">
      <c r="A27" s="39"/>
      <c r="B27" s="3"/>
      <c r="C27" s="3"/>
      <c r="D27" s="4"/>
      <c r="E27" s="3"/>
      <c r="F27" s="3"/>
      <c r="G27" s="3"/>
      <c r="H27" s="3"/>
      <c r="I27" s="3"/>
      <c r="J27" s="3"/>
      <c r="K27" s="3"/>
      <c r="L27" s="3"/>
      <c r="M27" s="3"/>
      <c r="N27" s="3"/>
      <c r="O27" s="5"/>
      <c r="P27" s="3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6"/>
      <c r="AK27" s="4"/>
      <c r="AL27" s="4"/>
      <c r="AM27" s="4"/>
      <c r="AN27" s="4"/>
      <c r="AO27" s="45" t="s">
        <v>28</v>
      </c>
      <c r="AP27" s="4"/>
      <c r="AQ27" s="4"/>
      <c r="AR27" s="57"/>
      <c r="AS27" s="4"/>
      <c r="AT27" s="4"/>
      <c r="AU27" s="4"/>
      <c r="AV27" s="48">
        <v>9186</v>
      </c>
      <c r="AW27" s="49">
        <v>8927</v>
      </c>
      <c r="AX27" s="49">
        <v>6848</v>
      </c>
      <c r="AY27" s="49">
        <v>9157</v>
      </c>
      <c r="AZ27" s="49">
        <v>9592</v>
      </c>
      <c r="BA27" s="49">
        <v>7212</v>
      </c>
      <c r="BB27" s="50">
        <v>6940</v>
      </c>
      <c r="BC27" s="19">
        <v>7055</v>
      </c>
      <c r="BD27" s="51">
        <v>9143</v>
      </c>
      <c r="BE27" s="52">
        <v>7789</v>
      </c>
      <c r="BF27" s="52">
        <v>7363</v>
      </c>
      <c r="BG27" s="45" t="s">
        <v>28</v>
      </c>
      <c r="BH27" s="57"/>
      <c r="BI27" s="55">
        <v>7604</v>
      </c>
      <c r="BJ27" s="56">
        <v>9448</v>
      </c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</row>
    <row r="28" spans="1:96" s="41" customFormat="1" ht="12" customHeight="1" x14ac:dyDescent="0.2">
      <c r="A28" s="39"/>
      <c r="B28" s="3"/>
      <c r="C28" s="3"/>
      <c r="D28" s="4"/>
      <c r="E28" s="3"/>
      <c r="F28" s="3"/>
      <c r="G28" s="3"/>
      <c r="H28" s="3"/>
      <c r="I28" s="3"/>
      <c r="J28" s="3"/>
      <c r="K28" s="3"/>
      <c r="L28" s="3"/>
      <c r="M28" s="3"/>
      <c r="N28" s="3"/>
      <c r="O28" s="5"/>
      <c r="P28" s="3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6"/>
      <c r="AK28" s="4"/>
      <c r="AL28" s="4"/>
      <c r="AM28" s="4"/>
      <c r="AN28" s="4"/>
      <c r="AO28" s="45" t="s">
        <v>29</v>
      </c>
      <c r="AP28" s="4"/>
      <c r="AQ28" s="4"/>
      <c r="AR28" s="57"/>
      <c r="AS28" s="4"/>
      <c r="AT28" s="4"/>
      <c r="AU28" s="4"/>
      <c r="AV28" s="58">
        <v>562</v>
      </c>
      <c r="AW28" s="59">
        <v>625</v>
      </c>
      <c r="AX28" s="59">
        <v>429</v>
      </c>
      <c r="AY28" s="59">
        <v>427</v>
      </c>
      <c r="AZ28" s="59">
        <v>399</v>
      </c>
      <c r="BA28" s="59">
        <v>476</v>
      </c>
      <c r="BB28" s="60">
        <v>462</v>
      </c>
      <c r="BC28" s="23">
        <v>419</v>
      </c>
      <c r="BD28" s="52">
        <v>286</v>
      </c>
      <c r="BE28" s="52">
        <v>258</v>
      </c>
      <c r="BF28" s="52">
        <v>337</v>
      </c>
      <c r="BG28" s="45" t="s">
        <v>29</v>
      </c>
      <c r="BH28" s="57"/>
      <c r="BI28" s="55">
        <v>300</v>
      </c>
      <c r="BJ28" s="55">
        <v>441</v>
      </c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</row>
    <row r="29" spans="1:96" s="41" customFormat="1" ht="12" customHeight="1" x14ac:dyDescent="0.2">
      <c r="A29" s="39"/>
      <c r="B29" s="3"/>
      <c r="C29" s="3"/>
      <c r="D29" s="4"/>
      <c r="E29" s="3"/>
      <c r="F29" s="3"/>
      <c r="G29" s="3"/>
      <c r="H29" s="3"/>
      <c r="I29" s="3"/>
      <c r="J29" s="3"/>
      <c r="K29" s="3"/>
      <c r="L29" s="3"/>
      <c r="M29" s="3"/>
      <c r="N29" s="3"/>
      <c r="O29" s="5"/>
      <c r="P29" s="3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6"/>
      <c r="AK29" s="4"/>
      <c r="AL29" s="4"/>
      <c r="AM29" s="4"/>
      <c r="AN29" s="4"/>
      <c r="AO29" s="45" t="s">
        <v>30</v>
      </c>
      <c r="AP29" s="4"/>
      <c r="AQ29" s="4"/>
      <c r="AR29" s="57"/>
      <c r="AS29" s="4"/>
      <c r="AT29" s="4"/>
      <c r="AU29" s="4"/>
      <c r="AV29" s="47">
        <v>3928</v>
      </c>
      <c r="AW29" s="47">
        <v>3031</v>
      </c>
      <c r="AX29" s="47">
        <v>2924</v>
      </c>
      <c r="AY29" s="47">
        <v>2883</v>
      </c>
      <c r="AZ29" s="47">
        <v>3356</v>
      </c>
      <c r="BA29" s="47">
        <v>4095</v>
      </c>
      <c r="BB29" s="61">
        <v>3794</v>
      </c>
      <c r="BC29" s="51">
        <v>4091</v>
      </c>
      <c r="BD29" s="51">
        <v>4146</v>
      </c>
      <c r="BE29" s="52">
        <v>4207</v>
      </c>
      <c r="BF29" s="52">
        <v>3442</v>
      </c>
      <c r="BG29" s="45" t="s">
        <v>30</v>
      </c>
      <c r="BH29" s="57"/>
      <c r="BI29" s="55">
        <v>3316</v>
      </c>
      <c r="BJ29" s="56">
        <v>3172</v>
      </c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</row>
    <row r="30" spans="1:96" s="41" customFormat="1" ht="12" customHeight="1" x14ac:dyDescent="0.2">
      <c r="A30" s="39"/>
      <c r="B30" s="3"/>
      <c r="C30" s="3"/>
      <c r="D30" s="4"/>
      <c r="E30" s="3"/>
      <c r="F30" s="3"/>
      <c r="G30" s="3"/>
      <c r="H30" s="3"/>
      <c r="I30" s="3"/>
      <c r="J30" s="3"/>
      <c r="K30" s="3"/>
      <c r="L30" s="3"/>
      <c r="M30" s="3"/>
      <c r="N30" s="3"/>
      <c r="O30" s="5"/>
      <c r="P30" s="3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6"/>
      <c r="AK30" s="4"/>
      <c r="AL30" s="4"/>
      <c r="AM30" s="4"/>
      <c r="AN30" s="4"/>
      <c r="AO30" s="45" t="s">
        <v>31</v>
      </c>
      <c r="AP30" s="4"/>
      <c r="AQ30" s="4"/>
      <c r="AR30" s="57"/>
      <c r="AS30" s="4"/>
      <c r="AT30" s="4"/>
      <c r="AU30" s="4"/>
      <c r="AV30" s="62">
        <v>760</v>
      </c>
      <c r="AW30" s="62">
        <v>711</v>
      </c>
      <c r="AX30" s="62">
        <v>673</v>
      </c>
      <c r="AY30" s="62">
        <v>608</v>
      </c>
      <c r="AZ30" s="62">
        <v>567</v>
      </c>
      <c r="BA30" s="62">
        <v>592</v>
      </c>
      <c r="BB30" s="63">
        <v>613</v>
      </c>
      <c r="BC30" s="52">
        <v>662</v>
      </c>
      <c r="BD30" s="52">
        <v>486</v>
      </c>
      <c r="BE30" s="52">
        <v>839</v>
      </c>
      <c r="BF30" s="52">
        <v>585</v>
      </c>
      <c r="BG30" s="45" t="s">
        <v>31</v>
      </c>
      <c r="BH30" s="57"/>
      <c r="BI30" s="55">
        <v>726</v>
      </c>
      <c r="BJ30" s="55">
        <v>783</v>
      </c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</row>
    <row r="31" spans="1:96" s="41" customFormat="1" ht="12" customHeight="1" x14ac:dyDescent="0.2">
      <c r="A31" s="39"/>
      <c r="B31" s="3"/>
      <c r="C31" s="3"/>
      <c r="D31" s="4"/>
      <c r="E31" s="3"/>
      <c r="F31" s="3"/>
      <c r="G31" s="3"/>
      <c r="H31" s="3"/>
      <c r="I31" s="3"/>
      <c r="J31" s="3"/>
      <c r="K31" s="3"/>
      <c r="L31" s="3"/>
      <c r="M31" s="3"/>
      <c r="N31" s="3"/>
      <c r="O31" s="5"/>
      <c r="P31" s="3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6"/>
      <c r="AK31" s="4"/>
      <c r="AL31" s="4"/>
      <c r="AM31" s="4"/>
      <c r="AN31" s="4"/>
      <c r="AO31" s="45" t="s">
        <v>32</v>
      </c>
      <c r="AP31" s="4"/>
      <c r="AQ31" s="4"/>
      <c r="AR31" s="46"/>
      <c r="AS31" s="4"/>
      <c r="AT31" s="4"/>
      <c r="AU31" s="4"/>
      <c r="AV31" s="48">
        <v>1627</v>
      </c>
      <c r="AW31" s="49">
        <v>2425</v>
      </c>
      <c r="AX31" s="49">
        <v>2276</v>
      </c>
      <c r="AY31" s="49">
        <v>1817</v>
      </c>
      <c r="AZ31" s="49">
        <v>2015</v>
      </c>
      <c r="BA31" s="49">
        <v>2034</v>
      </c>
      <c r="BB31" s="50">
        <v>2024</v>
      </c>
      <c r="BC31" s="19">
        <v>1657</v>
      </c>
      <c r="BD31" s="51">
        <v>1284</v>
      </c>
      <c r="BE31" s="52">
        <v>1287</v>
      </c>
      <c r="BF31" s="52">
        <v>1149</v>
      </c>
      <c r="BG31" s="45" t="s">
        <v>32</v>
      </c>
      <c r="BH31" s="46"/>
      <c r="BI31" s="55">
        <v>1634</v>
      </c>
      <c r="BJ31" s="56">
        <v>1516</v>
      </c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</row>
    <row r="32" spans="1:96" s="41" customFormat="1" ht="12" customHeight="1" x14ac:dyDescent="0.2">
      <c r="A32" s="39"/>
      <c r="B32" s="3"/>
      <c r="C32" s="3"/>
      <c r="D32" s="4"/>
      <c r="E32" s="3"/>
      <c r="F32" s="3"/>
      <c r="G32" s="3"/>
      <c r="H32" s="3"/>
      <c r="I32" s="3"/>
      <c r="J32" s="3"/>
      <c r="K32" s="3"/>
      <c r="L32" s="3"/>
      <c r="M32" s="3"/>
      <c r="N32" s="3"/>
      <c r="O32" s="5"/>
      <c r="P32" s="3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6"/>
      <c r="AK32" s="4"/>
      <c r="AL32" s="4"/>
      <c r="AM32" s="4"/>
      <c r="AN32" s="4"/>
      <c r="AO32" s="64" t="s">
        <v>33</v>
      </c>
      <c r="AP32" s="4"/>
      <c r="AQ32" s="4"/>
      <c r="AR32" s="46"/>
      <c r="AS32" s="4"/>
      <c r="AT32" s="4"/>
      <c r="AU32" s="4"/>
      <c r="AV32" s="62">
        <v>0</v>
      </c>
      <c r="AW32" s="62">
        <v>0</v>
      </c>
      <c r="AX32" s="62">
        <v>0</v>
      </c>
      <c r="AY32" s="62">
        <v>0</v>
      </c>
      <c r="AZ32" s="62">
        <v>0</v>
      </c>
      <c r="BA32" s="62">
        <v>0</v>
      </c>
      <c r="BB32" s="63">
        <v>0</v>
      </c>
      <c r="BC32" s="52">
        <v>0</v>
      </c>
      <c r="BD32" s="52">
        <v>0</v>
      </c>
      <c r="BE32" s="52">
        <v>0</v>
      </c>
      <c r="BF32" s="52">
        <v>0</v>
      </c>
      <c r="BG32" s="64" t="s">
        <v>33</v>
      </c>
      <c r="BH32" s="46"/>
      <c r="BI32" s="55">
        <v>0</v>
      </c>
      <c r="BJ32" s="55">
        <v>0</v>
      </c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</row>
    <row r="33" spans="1:96" s="41" customFormat="1" ht="12" customHeight="1" x14ac:dyDescent="0.25">
      <c r="A33" s="39"/>
      <c r="B33" s="3"/>
      <c r="C33" s="3"/>
      <c r="D33" s="4"/>
      <c r="E33" s="3"/>
      <c r="F33" s="3"/>
      <c r="G33" s="3"/>
      <c r="H33" s="3"/>
      <c r="I33" s="3"/>
      <c r="J33" s="3"/>
      <c r="K33" s="3"/>
      <c r="L33" s="3"/>
      <c r="M33" s="3"/>
      <c r="N33" s="3"/>
      <c r="O33" s="5"/>
      <c r="P33" s="3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6"/>
      <c r="AK33" s="4"/>
      <c r="AL33" s="4"/>
      <c r="AM33" s="4"/>
      <c r="AN33" s="4"/>
      <c r="AO33" s="65" t="s">
        <v>24</v>
      </c>
      <c r="AP33" s="4"/>
      <c r="AQ33" s="4"/>
      <c r="AR33" s="66"/>
      <c r="AS33" s="4"/>
      <c r="AT33" s="4"/>
      <c r="AU33" s="4"/>
      <c r="AV33" s="38">
        <f t="shared" ref="AV33:CR33" si="9">SUM(AV25:AV32)</f>
        <v>28189</v>
      </c>
      <c r="AW33" s="38">
        <f t="shared" si="9"/>
        <v>27136</v>
      </c>
      <c r="AX33" s="38">
        <f t="shared" si="9"/>
        <v>25893</v>
      </c>
      <c r="AY33" s="38">
        <f t="shared" si="9"/>
        <v>26236</v>
      </c>
      <c r="AZ33" s="38">
        <f t="shared" si="9"/>
        <v>28311</v>
      </c>
      <c r="BA33" s="38">
        <f t="shared" si="9"/>
        <v>25871</v>
      </c>
      <c r="BB33" s="67">
        <f t="shared" si="9"/>
        <v>25414</v>
      </c>
      <c r="BC33" s="38">
        <f t="shared" si="9"/>
        <v>25525</v>
      </c>
      <c r="BD33" s="38">
        <f t="shared" si="9"/>
        <v>26475</v>
      </c>
      <c r="BE33" s="38">
        <f t="shared" si="9"/>
        <v>26142</v>
      </c>
      <c r="BF33" s="38">
        <f t="shared" si="9"/>
        <v>23809</v>
      </c>
      <c r="BG33" s="65" t="s">
        <v>24</v>
      </c>
      <c r="BH33" s="66"/>
      <c r="BI33" s="38">
        <f t="shared" si="9"/>
        <v>27435</v>
      </c>
      <c r="BJ33" s="38">
        <f t="shared" si="9"/>
        <v>26602</v>
      </c>
      <c r="BK33" s="38">
        <f t="shared" si="9"/>
        <v>0</v>
      </c>
      <c r="BL33" s="38">
        <f t="shared" si="9"/>
        <v>0</v>
      </c>
      <c r="BM33" s="38">
        <f t="shared" si="9"/>
        <v>0</v>
      </c>
      <c r="BN33" s="38">
        <f t="shared" si="9"/>
        <v>0</v>
      </c>
      <c r="BO33" s="38">
        <f t="shared" si="9"/>
        <v>0</v>
      </c>
      <c r="BP33" s="38">
        <f t="shared" si="9"/>
        <v>0</v>
      </c>
      <c r="BQ33" s="38">
        <f t="shared" si="9"/>
        <v>0</v>
      </c>
      <c r="BR33" s="38">
        <f t="shared" si="9"/>
        <v>0</v>
      </c>
      <c r="BS33" s="38">
        <f t="shared" si="9"/>
        <v>0</v>
      </c>
      <c r="BT33" s="38">
        <f t="shared" si="9"/>
        <v>0</v>
      </c>
      <c r="BU33" s="38">
        <f t="shared" si="9"/>
        <v>0</v>
      </c>
      <c r="BV33" s="38">
        <f t="shared" si="9"/>
        <v>0</v>
      </c>
      <c r="BW33" s="38">
        <f t="shared" si="9"/>
        <v>0</v>
      </c>
      <c r="BX33" s="38">
        <f t="shared" si="9"/>
        <v>0</v>
      </c>
      <c r="BY33" s="38">
        <f t="shared" si="9"/>
        <v>0</v>
      </c>
      <c r="BZ33" s="38">
        <f t="shared" si="9"/>
        <v>0</v>
      </c>
      <c r="CA33" s="38">
        <f t="shared" si="9"/>
        <v>0</v>
      </c>
      <c r="CB33" s="38">
        <f t="shared" si="9"/>
        <v>0</v>
      </c>
      <c r="CC33" s="38">
        <f t="shared" si="9"/>
        <v>0</v>
      </c>
      <c r="CD33" s="38">
        <f t="shared" si="9"/>
        <v>0</v>
      </c>
      <c r="CE33" s="38">
        <f t="shared" si="9"/>
        <v>0</v>
      </c>
      <c r="CF33" s="38">
        <f t="shared" si="9"/>
        <v>0</v>
      </c>
      <c r="CG33" s="38">
        <f t="shared" si="9"/>
        <v>0</v>
      </c>
      <c r="CH33" s="38">
        <f t="shared" si="9"/>
        <v>0</v>
      </c>
      <c r="CI33" s="38">
        <f t="shared" si="9"/>
        <v>0</v>
      </c>
      <c r="CJ33" s="38">
        <f t="shared" si="9"/>
        <v>0</v>
      </c>
      <c r="CK33" s="38">
        <f t="shared" si="9"/>
        <v>0</v>
      </c>
      <c r="CL33" s="38">
        <f t="shared" si="9"/>
        <v>0</v>
      </c>
      <c r="CM33" s="38">
        <f t="shared" si="9"/>
        <v>0</v>
      </c>
      <c r="CN33" s="38">
        <f t="shared" si="9"/>
        <v>0</v>
      </c>
      <c r="CO33" s="38">
        <f t="shared" si="9"/>
        <v>0</v>
      </c>
      <c r="CP33" s="38">
        <f t="shared" si="9"/>
        <v>0</v>
      </c>
      <c r="CQ33" s="38">
        <f t="shared" si="9"/>
        <v>0</v>
      </c>
      <c r="CR33" s="38">
        <f t="shared" si="9"/>
        <v>0</v>
      </c>
    </row>
    <row r="34" spans="1:96" s="41" customFormat="1" ht="12" customHeight="1" x14ac:dyDescent="0.25">
      <c r="A34" s="39"/>
      <c r="B34" s="3"/>
      <c r="C34" s="3"/>
      <c r="D34" s="4"/>
      <c r="E34" s="3"/>
      <c r="F34" s="3"/>
      <c r="G34" s="3"/>
      <c r="H34" s="3"/>
      <c r="I34" s="3"/>
      <c r="J34" s="3"/>
      <c r="K34" s="3"/>
      <c r="L34" s="3"/>
      <c r="M34" s="3"/>
      <c r="N34" s="3"/>
      <c r="O34" s="5"/>
      <c r="P34" s="3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6"/>
      <c r="AK34" s="4"/>
      <c r="AL34" s="4"/>
      <c r="AM34" s="4"/>
      <c r="AN34" s="4"/>
      <c r="AO34" s="39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0"/>
      <c r="BD34" s="40"/>
      <c r="BE34" s="40"/>
      <c r="BF34" s="40"/>
      <c r="BG34" s="39"/>
      <c r="BH34" s="4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</row>
    <row r="35" spans="1:96" s="69" customFormat="1" ht="12" customHeight="1" x14ac:dyDescent="0.2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12" t="s">
        <v>34</v>
      </c>
      <c r="AP35" s="14" t="str">
        <f t="shared" ref="AP35:CR35" si="10">AP$11</f>
        <v>Meta Parcial</v>
      </c>
      <c r="AQ35" s="14" t="str">
        <f t="shared" si="10"/>
        <v>11-31-out-24</v>
      </c>
      <c r="AR35" s="14" t="str">
        <f t="shared" si="10"/>
        <v>Meta Mensal</v>
      </c>
      <c r="AS35" s="14" t="e">
        <f t="shared" ca="1" si="10"/>
        <v>#NAME?</v>
      </c>
      <c r="AT35" s="14" t="e">
        <f t="shared" ca="1" si="10"/>
        <v>#NAME?</v>
      </c>
      <c r="AU35" s="14" t="e">
        <f t="shared" ca="1" si="10"/>
        <v>#NAME?</v>
      </c>
      <c r="AV35" s="14" t="e">
        <f t="shared" ca="1" si="10"/>
        <v>#NAME?</v>
      </c>
      <c r="AW35" s="14" t="e">
        <f t="shared" ca="1" si="10"/>
        <v>#NAME?</v>
      </c>
      <c r="AX35" s="14" t="e">
        <f t="shared" ca="1" si="10"/>
        <v>#NAME?</v>
      </c>
      <c r="AY35" s="14" t="e">
        <f t="shared" ca="1" si="10"/>
        <v>#NAME?</v>
      </c>
      <c r="AZ35" s="14" t="e">
        <f t="shared" ca="1" si="10"/>
        <v>#NAME?</v>
      </c>
      <c r="BA35" s="14" t="e">
        <f t="shared" ca="1" si="10"/>
        <v>#NAME?</v>
      </c>
      <c r="BB35" s="14" t="e">
        <f t="shared" ca="1" si="10"/>
        <v>#NAME?</v>
      </c>
      <c r="BC35" s="14" t="e">
        <f t="shared" ca="1" si="10"/>
        <v>#NAME?</v>
      </c>
      <c r="BD35" s="14" t="e">
        <f t="shared" ca="1" si="10"/>
        <v>#NAME?</v>
      </c>
      <c r="BE35" s="14" t="e">
        <f t="shared" ca="1" si="10"/>
        <v>#NAME?</v>
      </c>
      <c r="BF35" s="14" t="e">
        <f t="shared" ca="1" si="10"/>
        <v>#NAME?</v>
      </c>
      <c r="BG35" s="12" t="s">
        <v>34</v>
      </c>
      <c r="BH35" s="14" t="str">
        <f t="shared" si="10"/>
        <v>Meta Mensal</v>
      </c>
      <c r="BI35" s="14" t="e">
        <f t="shared" ca="1" si="10"/>
        <v>#NAME?</v>
      </c>
      <c r="BJ35" s="14" t="e">
        <f t="shared" ca="1" si="10"/>
        <v>#NAME?</v>
      </c>
      <c r="BK35" s="14" t="e">
        <f t="shared" ca="1" si="10"/>
        <v>#NAME?</v>
      </c>
      <c r="BL35" s="14" t="e">
        <f t="shared" ca="1" si="10"/>
        <v>#NAME?</v>
      </c>
      <c r="BM35" s="14" t="e">
        <f t="shared" ca="1" si="10"/>
        <v>#NAME?</v>
      </c>
      <c r="BN35" s="14" t="e">
        <f t="shared" ca="1" si="10"/>
        <v>#NAME?</v>
      </c>
      <c r="BO35" s="14" t="e">
        <f t="shared" ca="1" si="10"/>
        <v>#NAME?</v>
      </c>
      <c r="BP35" s="14" t="e">
        <f t="shared" ca="1" si="10"/>
        <v>#NAME?</v>
      </c>
      <c r="BQ35" s="14" t="e">
        <f t="shared" ca="1" si="10"/>
        <v>#NAME?</v>
      </c>
      <c r="BR35" s="14" t="e">
        <f t="shared" ca="1" si="10"/>
        <v>#NAME?</v>
      </c>
      <c r="BS35" s="14" t="e">
        <f t="shared" ca="1" si="10"/>
        <v>#NAME?</v>
      </c>
      <c r="BT35" s="14" t="e">
        <f t="shared" ca="1" si="10"/>
        <v>#NAME?</v>
      </c>
      <c r="BU35" s="14" t="e">
        <f t="shared" ca="1" si="10"/>
        <v>#NAME?</v>
      </c>
      <c r="BV35" s="14" t="e">
        <f t="shared" ca="1" si="10"/>
        <v>#NAME?</v>
      </c>
      <c r="BW35" s="14" t="e">
        <f t="shared" ca="1" si="10"/>
        <v>#NAME?</v>
      </c>
      <c r="BX35" s="14" t="e">
        <f t="shared" ca="1" si="10"/>
        <v>#NAME?</v>
      </c>
      <c r="BY35" s="14" t="e">
        <f t="shared" ca="1" si="10"/>
        <v>#NAME?</v>
      </c>
      <c r="BZ35" s="14" t="e">
        <f t="shared" ca="1" si="10"/>
        <v>#NAME?</v>
      </c>
      <c r="CA35" s="14" t="e">
        <f t="shared" ca="1" si="10"/>
        <v>#NAME?</v>
      </c>
      <c r="CB35" s="14" t="e">
        <f t="shared" ca="1" si="10"/>
        <v>#NAME?</v>
      </c>
      <c r="CC35" s="14" t="e">
        <f t="shared" ca="1" si="10"/>
        <v>#NAME?</v>
      </c>
      <c r="CD35" s="14" t="e">
        <f t="shared" ca="1" si="10"/>
        <v>#NAME?</v>
      </c>
      <c r="CE35" s="14" t="e">
        <f t="shared" ca="1" si="10"/>
        <v>#NAME?</v>
      </c>
      <c r="CF35" s="14" t="e">
        <f t="shared" ca="1" si="10"/>
        <v>#NAME?</v>
      </c>
      <c r="CG35" s="14" t="e">
        <f t="shared" ca="1" si="10"/>
        <v>#NAME?</v>
      </c>
      <c r="CH35" s="14" t="e">
        <f t="shared" ca="1" si="10"/>
        <v>#NAME?</v>
      </c>
      <c r="CI35" s="14" t="e">
        <f t="shared" ca="1" si="10"/>
        <v>#NAME?</v>
      </c>
      <c r="CJ35" s="14" t="e">
        <f t="shared" ca="1" si="10"/>
        <v>#NAME?</v>
      </c>
      <c r="CK35" s="14" t="e">
        <f t="shared" ca="1" si="10"/>
        <v>#NAME?</v>
      </c>
      <c r="CL35" s="14" t="e">
        <f t="shared" ca="1" si="10"/>
        <v>#NAME?</v>
      </c>
      <c r="CM35" s="14" t="e">
        <f t="shared" ca="1" si="10"/>
        <v>#NAME?</v>
      </c>
      <c r="CN35" s="14" t="e">
        <f t="shared" ca="1" si="10"/>
        <v>#NAME?</v>
      </c>
      <c r="CO35" s="14" t="e">
        <f t="shared" ca="1" si="10"/>
        <v>#NAME?</v>
      </c>
      <c r="CP35" s="14" t="e">
        <f t="shared" ca="1" si="10"/>
        <v>#NAME?</v>
      </c>
      <c r="CQ35" s="14" t="e">
        <f t="shared" ca="1" si="10"/>
        <v>#NAME?</v>
      </c>
      <c r="CR35" s="14" t="e">
        <f t="shared" ca="1" si="10"/>
        <v>#NAME?</v>
      </c>
    </row>
    <row r="36" spans="1:96" ht="12" customHeight="1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35" t="s">
        <v>35</v>
      </c>
      <c r="AP36" s="70">
        <f>ROUND(((AR36/31)*21),0)</f>
        <v>18</v>
      </c>
      <c r="AQ36" s="51">
        <v>174</v>
      </c>
      <c r="AR36" s="70">
        <v>26</v>
      </c>
      <c r="AS36" s="19">
        <f>IF(AQ36="","",(SUM(AQ36,AN36)))</f>
        <v>174</v>
      </c>
      <c r="AT36" s="71">
        <v>26</v>
      </c>
      <c r="AU36" s="71">
        <v>26</v>
      </c>
      <c r="AV36" s="52">
        <v>26</v>
      </c>
      <c r="AW36" s="71">
        <v>26</v>
      </c>
      <c r="AX36" s="52">
        <v>26</v>
      </c>
      <c r="AY36" s="52">
        <v>26</v>
      </c>
      <c r="AZ36" s="52">
        <v>27</v>
      </c>
      <c r="BA36" s="71">
        <v>26</v>
      </c>
      <c r="BB36" s="71">
        <v>26</v>
      </c>
      <c r="BC36" s="52">
        <v>26</v>
      </c>
      <c r="BD36" s="71">
        <v>26</v>
      </c>
      <c r="BE36" s="71">
        <v>26</v>
      </c>
      <c r="BF36" s="71">
        <v>24</v>
      </c>
      <c r="BG36" s="35" t="s">
        <v>35</v>
      </c>
      <c r="BH36" s="70">
        <v>60</v>
      </c>
      <c r="BI36" s="53">
        <v>35</v>
      </c>
      <c r="BJ36" s="53">
        <v>35</v>
      </c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</row>
    <row r="37" spans="1:96" ht="12" customHeight="1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35" t="s">
        <v>36</v>
      </c>
      <c r="AP37" s="70">
        <f>ROUND(((AR37/31)*21),0)</f>
        <v>142</v>
      </c>
      <c r="AQ37" s="51">
        <v>44</v>
      </c>
      <c r="AR37" s="70">
        <v>210</v>
      </c>
      <c r="AS37" s="19">
        <f>IF(AQ37="","",(SUM(AQ37,AN37)))</f>
        <v>44</v>
      </c>
      <c r="AT37" s="71">
        <v>175</v>
      </c>
      <c r="AU37" s="71">
        <v>187</v>
      </c>
      <c r="AV37" s="52">
        <v>220</v>
      </c>
      <c r="AW37" s="71">
        <v>224</v>
      </c>
      <c r="AX37" s="52">
        <v>224</v>
      </c>
      <c r="AY37" s="52">
        <v>218</v>
      </c>
      <c r="AZ37" s="52">
        <v>208</v>
      </c>
      <c r="BA37" s="71">
        <v>210</v>
      </c>
      <c r="BB37" s="71">
        <v>212</v>
      </c>
      <c r="BC37" s="52">
        <v>214</v>
      </c>
      <c r="BD37" s="71">
        <v>212</v>
      </c>
      <c r="BE37" s="71">
        <v>204</v>
      </c>
      <c r="BF37" s="71">
        <v>190</v>
      </c>
      <c r="BG37" s="35" t="s">
        <v>36</v>
      </c>
      <c r="BH37" s="70">
        <v>150</v>
      </c>
      <c r="BI37" s="55">
        <v>159</v>
      </c>
      <c r="BJ37" s="55">
        <v>157</v>
      </c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</row>
    <row r="38" spans="1:96" ht="12" customHeight="1" x14ac:dyDescent="0.2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16" t="s">
        <v>37</v>
      </c>
      <c r="AP38" s="70">
        <f>ROUND(((AR38/31)*21),0)</f>
        <v>18</v>
      </c>
      <c r="AQ38" s="51">
        <v>12</v>
      </c>
      <c r="AR38" s="70">
        <v>26</v>
      </c>
      <c r="AS38" s="19">
        <f>IF(AQ38="","",(SUM(AQ38,AN38)))</f>
        <v>12</v>
      </c>
      <c r="AT38" s="71">
        <v>28</v>
      </c>
      <c r="AU38" s="71">
        <v>26</v>
      </c>
      <c r="AV38" s="52">
        <v>26</v>
      </c>
      <c r="AW38" s="71">
        <v>26</v>
      </c>
      <c r="AX38" s="52">
        <v>26</v>
      </c>
      <c r="AY38" s="52">
        <v>26</v>
      </c>
      <c r="AZ38" s="52">
        <v>28</v>
      </c>
      <c r="BA38" s="71">
        <v>26</v>
      </c>
      <c r="BB38" s="71">
        <v>26</v>
      </c>
      <c r="BC38" s="52">
        <v>26</v>
      </c>
      <c r="BD38" s="71">
        <v>26</v>
      </c>
      <c r="BE38" s="71">
        <v>26</v>
      </c>
      <c r="BF38" s="71">
        <v>26</v>
      </c>
      <c r="BG38" s="16" t="s">
        <v>37</v>
      </c>
      <c r="BH38" s="70">
        <v>18</v>
      </c>
      <c r="BI38" s="55">
        <v>1</v>
      </c>
      <c r="BJ38" s="55">
        <v>13</v>
      </c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</row>
    <row r="39" spans="1:96" ht="12" customHeight="1" x14ac:dyDescent="0.2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16"/>
      <c r="AP39" s="70"/>
      <c r="AQ39" s="51"/>
      <c r="AR39" s="70"/>
      <c r="AS39" s="19"/>
      <c r="AT39" s="71"/>
      <c r="AU39" s="71"/>
      <c r="AV39" s="52"/>
      <c r="AW39" s="71"/>
      <c r="AX39" s="52"/>
      <c r="AY39" s="52"/>
      <c r="AZ39" s="52"/>
      <c r="BA39" s="71"/>
      <c r="BB39" s="71"/>
      <c r="BC39" s="52"/>
      <c r="BD39" s="71"/>
      <c r="BE39" s="71"/>
      <c r="BF39" s="71"/>
      <c r="BG39" s="16" t="s">
        <v>38</v>
      </c>
      <c r="BH39" s="70">
        <v>86</v>
      </c>
      <c r="BI39" s="55">
        <v>89</v>
      </c>
      <c r="BJ39" s="55">
        <v>78</v>
      </c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</row>
    <row r="40" spans="1:96" ht="12" customHeight="1" x14ac:dyDescent="0.2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36" t="s">
        <v>24</v>
      </c>
      <c r="AP40" s="38">
        <f t="shared" ref="AP40:BF40" si="11">SUM(AP36:AP38)</f>
        <v>178</v>
      </c>
      <c r="AQ40" s="38">
        <f t="shared" si="11"/>
        <v>230</v>
      </c>
      <c r="AR40" s="38">
        <f t="shared" si="11"/>
        <v>262</v>
      </c>
      <c r="AS40" s="38">
        <f t="shared" si="11"/>
        <v>230</v>
      </c>
      <c r="AT40" s="38">
        <f t="shared" si="11"/>
        <v>229</v>
      </c>
      <c r="AU40" s="38">
        <f t="shared" si="11"/>
        <v>239</v>
      </c>
      <c r="AV40" s="38">
        <f t="shared" si="11"/>
        <v>272</v>
      </c>
      <c r="AW40" s="38">
        <f t="shared" si="11"/>
        <v>276</v>
      </c>
      <c r="AX40" s="38">
        <f t="shared" si="11"/>
        <v>276</v>
      </c>
      <c r="AY40" s="38">
        <f t="shared" si="11"/>
        <v>270</v>
      </c>
      <c r="AZ40" s="38">
        <f t="shared" si="11"/>
        <v>263</v>
      </c>
      <c r="BA40" s="38">
        <f t="shared" si="11"/>
        <v>262</v>
      </c>
      <c r="BB40" s="38">
        <f t="shared" si="11"/>
        <v>264</v>
      </c>
      <c r="BC40" s="38">
        <f t="shared" si="11"/>
        <v>266</v>
      </c>
      <c r="BD40" s="38">
        <f t="shared" si="11"/>
        <v>264</v>
      </c>
      <c r="BE40" s="38">
        <f t="shared" si="11"/>
        <v>256</v>
      </c>
      <c r="BF40" s="38">
        <f t="shared" si="11"/>
        <v>240</v>
      </c>
      <c r="BG40" s="36" t="s">
        <v>24</v>
      </c>
      <c r="BH40" s="38">
        <f>SUM(BH36:BH39)</f>
        <v>314</v>
      </c>
      <c r="BI40" s="38">
        <f>SUM(BI36:BI39)</f>
        <v>284</v>
      </c>
      <c r="BJ40" s="38">
        <f>SUM(BJ36:BJ39)</f>
        <v>283</v>
      </c>
      <c r="BK40" s="38">
        <f t="shared" ref="BK40:CR40" si="12">SUM(BK36:BK38)</f>
        <v>0</v>
      </c>
      <c r="BL40" s="38">
        <f t="shared" si="12"/>
        <v>0</v>
      </c>
      <c r="BM40" s="38">
        <f t="shared" si="12"/>
        <v>0</v>
      </c>
      <c r="BN40" s="38">
        <f t="shared" si="12"/>
        <v>0</v>
      </c>
      <c r="BO40" s="38">
        <f t="shared" si="12"/>
        <v>0</v>
      </c>
      <c r="BP40" s="38">
        <f t="shared" si="12"/>
        <v>0</v>
      </c>
      <c r="BQ40" s="38">
        <f t="shared" si="12"/>
        <v>0</v>
      </c>
      <c r="BR40" s="38">
        <f t="shared" si="12"/>
        <v>0</v>
      </c>
      <c r="BS40" s="38">
        <f t="shared" si="12"/>
        <v>0</v>
      </c>
      <c r="BT40" s="38">
        <f t="shared" si="12"/>
        <v>0</v>
      </c>
      <c r="BU40" s="38">
        <f t="shared" si="12"/>
        <v>0</v>
      </c>
      <c r="BV40" s="38">
        <f t="shared" si="12"/>
        <v>0</v>
      </c>
      <c r="BW40" s="38">
        <f t="shared" si="12"/>
        <v>0</v>
      </c>
      <c r="BX40" s="38">
        <f t="shared" si="12"/>
        <v>0</v>
      </c>
      <c r="BY40" s="38">
        <f t="shared" si="12"/>
        <v>0</v>
      </c>
      <c r="BZ40" s="38">
        <f t="shared" si="12"/>
        <v>0</v>
      </c>
      <c r="CA40" s="38">
        <f t="shared" si="12"/>
        <v>0</v>
      </c>
      <c r="CB40" s="38">
        <f t="shared" si="12"/>
        <v>0</v>
      </c>
      <c r="CC40" s="38">
        <f t="shared" si="12"/>
        <v>0</v>
      </c>
      <c r="CD40" s="38">
        <f t="shared" si="12"/>
        <v>0</v>
      </c>
      <c r="CE40" s="38">
        <f t="shared" si="12"/>
        <v>0</v>
      </c>
      <c r="CF40" s="38">
        <f t="shared" si="12"/>
        <v>0</v>
      </c>
      <c r="CG40" s="38">
        <f t="shared" si="12"/>
        <v>0</v>
      </c>
      <c r="CH40" s="38">
        <f t="shared" si="12"/>
        <v>0</v>
      </c>
      <c r="CI40" s="38">
        <f t="shared" si="12"/>
        <v>0</v>
      </c>
      <c r="CJ40" s="38">
        <f t="shared" si="12"/>
        <v>0</v>
      </c>
      <c r="CK40" s="38">
        <f t="shared" si="12"/>
        <v>0</v>
      </c>
      <c r="CL40" s="38">
        <f t="shared" si="12"/>
        <v>0</v>
      </c>
      <c r="CM40" s="38">
        <f t="shared" si="12"/>
        <v>0</v>
      </c>
      <c r="CN40" s="38">
        <f t="shared" si="12"/>
        <v>0</v>
      </c>
      <c r="CO40" s="38">
        <f t="shared" si="12"/>
        <v>0</v>
      </c>
      <c r="CP40" s="38">
        <f t="shared" si="12"/>
        <v>0</v>
      </c>
      <c r="CQ40" s="38">
        <f t="shared" si="12"/>
        <v>0</v>
      </c>
      <c r="CR40" s="38">
        <f t="shared" si="12"/>
        <v>0</v>
      </c>
    </row>
    <row r="41" spans="1:96" ht="12" customHeight="1" x14ac:dyDescent="0.25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4"/>
      <c r="BD41" s="74"/>
      <c r="BE41" s="74"/>
      <c r="BF41" s="74"/>
      <c r="BG41" s="72"/>
      <c r="BH41" s="73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/>
      <c r="BZ41" s="74"/>
      <c r="CA41" s="74"/>
      <c r="CB41" s="74"/>
      <c r="CC41" s="74"/>
      <c r="CD41" s="74"/>
      <c r="CE41" s="74"/>
      <c r="CF41" s="74"/>
      <c r="CG41" s="74"/>
      <c r="CH41" s="74"/>
      <c r="CI41" s="74"/>
      <c r="CJ41" s="74"/>
      <c r="CK41" s="74"/>
      <c r="CL41" s="74"/>
      <c r="CM41" s="74"/>
      <c r="CN41" s="74"/>
      <c r="CO41" s="74"/>
      <c r="CP41" s="74"/>
      <c r="CQ41" s="74"/>
      <c r="CR41" s="74"/>
    </row>
    <row r="42" spans="1:96" ht="12" hidden="1" customHeight="1" x14ac:dyDescent="0.25">
      <c r="A42" s="75" t="s">
        <v>39</v>
      </c>
      <c r="B42" s="76" t="s">
        <v>8</v>
      </c>
      <c r="C42" s="77">
        <f>$C$11</f>
        <v>44531</v>
      </c>
      <c r="D42" s="76" t="s">
        <v>8</v>
      </c>
      <c r="E42" s="77" t="e">
        <f ca="1">$E$11</f>
        <v>#NAME?</v>
      </c>
      <c r="F42" s="77" t="e">
        <f ca="1">$F$11</f>
        <v>#NAME?</v>
      </c>
      <c r="G42" s="77" t="e">
        <f ca="1">$G$11</f>
        <v>#NAME?</v>
      </c>
      <c r="H42" s="77" t="e">
        <f ca="1">$H$11</f>
        <v>#NAME?</v>
      </c>
      <c r="I42" s="77" t="e">
        <f ca="1">$I$11</f>
        <v>#NAME?</v>
      </c>
      <c r="J42" s="77" t="e">
        <f ca="1">$J$11</f>
        <v>#NAME?</v>
      </c>
      <c r="K42" s="77" t="e">
        <f ca="1">$K$11</f>
        <v>#NAME?</v>
      </c>
      <c r="L42" s="77" t="e">
        <f ca="1">$L$11</f>
        <v>#NAME?</v>
      </c>
      <c r="M42" s="77" t="e">
        <f ca="1">$M$11</f>
        <v>#NAME?</v>
      </c>
      <c r="N42" s="77" t="e">
        <f ca="1">$N$11</f>
        <v>#NAME?</v>
      </c>
      <c r="O42" s="77" t="e">
        <f ca="1">$O$11</f>
        <v>#NAME?</v>
      </c>
      <c r="P42" s="77" t="e">
        <f ca="1">$P$11</f>
        <v>#NAME?</v>
      </c>
      <c r="Q42" s="76" t="s">
        <v>8</v>
      </c>
      <c r="R42" s="77" t="e">
        <f t="shared" ref="R42:AK42" ca="1" si="13">R11</f>
        <v>#NAME?</v>
      </c>
      <c r="S42" s="77" t="e">
        <f t="shared" ca="1" si="13"/>
        <v>#NAME?</v>
      </c>
      <c r="T42" s="77" t="e">
        <f t="shared" ca="1" si="13"/>
        <v>#NAME?</v>
      </c>
      <c r="U42" s="77" t="e">
        <f t="shared" ca="1" si="13"/>
        <v>#NAME?</v>
      </c>
      <c r="V42" s="77" t="e">
        <f t="shared" ca="1" si="13"/>
        <v>#NAME?</v>
      </c>
      <c r="W42" s="77" t="e">
        <f t="shared" ca="1" si="13"/>
        <v>#NAME?</v>
      </c>
      <c r="X42" s="77" t="e">
        <f t="shared" ca="1" si="13"/>
        <v>#NAME?</v>
      </c>
      <c r="Y42" s="77" t="e">
        <f t="shared" ca="1" si="13"/>
        <v>#NAME?</v>
      </c>
      <c r="Z42" s="77" t="e">
        <f t="shared" ca="1" si="13"/>
        <v>#NAME?</v>
      </c>
      <c r="AA42" s="77" t="e">
        <f t="shared" ca="1" si="13"/>
        <v>#NAME?</v>
      </c>
      <c r="AB42" s="77" t="e">
        <f t="shared" ca="1" si="13"/>
        <v>#NAME?</v>
      </c>
      <c r="AC42" s="77" t="e">
        <f t="shared" ca="1" si="13"/>
        <v>#NAME?</v>
      </c>
      <c r="AD42" s="77" t="e">
        <f t="shared" ca="1" si="13"/>
        <v>#NAME?</v>
      </c>
      <c r="AE42" s="77" t="e">
        <f t="shared" ca="1" si="13"/>
        <v>#NAME?</v>
      </c>
      <c r="AF42" s="77" t="e">
        <f t="shared" ca="1" si="13"/>
        <v>#NAME?</v>
      </c>
      <c r="AG42" s="77" t="e">
        <f t="shared" ca="1" si="13"/>
        <v>#NAME?</v>
      </c>
      <c r="AH42" s="77" t="e">
        <f t="shared" ca="1" si="13"/>
        <v>#NAME?</v>
      </c>
      <c r="AI42" s="77" t="e">
        <f t="shared" ca="1" si="13"/>
        <v>#NAME?</v>
      </c>
      <c r="AJ42" s="77" t="e">
        <f t="shared" ca="1" si="13"/>
        <v>#NAME?</v>
      </c>
      <c r="AK42" s="77" t="e">
        <f t="shared" ca="1" si="13"/>
        <v>#NAME?</v>
      </c>
      <c r="AL42" s="77" t="e">
        <f ca="1">AL$11</f>
        <v>#NAME?</v>
      </c>
      <c r="AM42" s="77" t="str">
        <f>AM$11</f>
        <v>Meta Parcial</v>
      </c>
      <c r="AN42" s="77" t="str">
        <f>AN$11</f>
        <v>1-10-out-24</v>
      </c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</row>
    <row r="43" spans="1:96" ht="12" hidden="1" customHeight="1" x14ac:dyDescent="0.25">
      <c r="A43" s="16" t="s">
        <v>40</v>
      </c>
      <c r="B43" s="71">
        <v>176</v>
      </c>
      <c r="C43" s="18">
        <v>0</v>
      </c>
      <c r="D43" s="17">
        <v>176</v>
      </c>
      <c r="E43" s="18">
        <v>0</v>
      </c>
      <c r="F43" s="18">
        <v>13</v>
      </c>
      <c r="G43" s="18">
        <v>4</v>
      </c>
      <c r="H43" s="18">
        <v>1</v>
      </c>
      <c r="I43" s="18">
        <v>20</v>
      </c>
      <c r="J43" s="18">
        <v>131</v>
      </c>
      <c r="K43" s="18">
        <v>109</v>
      </c>
      <c r="L43" s="18">
        <v>250</v>
      </c>
      <c r="M43" s="18">
        <v>285</v>
      </c>
      <c r="N43" s="18">
        <v>281</v>
      </c>
      <c r="O43" s="18">
        <v>295</v>
      </c>
      <c r="P43" s="18">
        <v>275</v>
      </c>
      <c r="Q43" s="17">
        <v>176</v>
      </c>
      <c r="R43" s="18">
        <v>246</v>
      </c>
      <c r="S43" s="18">
        <v>201</v>
      </c>
      <c r="T43" s="18">
        <v>188</v>
      </c>
      <c r="U43" s="18">
        <v>126</v>
      </c>
      <c r="V43" s="18">
        <v>164</v>
      </c>
      <c r="W43" s="18">
        <v>110</v>
      </c>
      <c r="X43" s="18">
        <v>216</v>
      </c>
      <c r="Y43" s="18">
        <v>274</v>
      </c>
      <c r="Z43" s="18">
        <v>272</v>
      </c>
      <c r="AA43" s="18">
        <v>284</v>
      </c>
      <c r="AB43" s="18">
        <v>237</v>
      </c>
      <c r="AC43" s="18">
        <v>268</v>
      </c>
      <c r="AD43" s="18">
        <v>290</v>
      </c>
      <c r="AE43" s="18">
        <v>199</v>
      </c>
      <c r="AF43" s="18">
        <v>289</v>
      </c>
      <c r="AG43" s="18">
        <v>308</v>
      </c>
      <c r="AH43" s="18">
        <v>248</v>
      </c>
      <c r="AI43" s="78">
        <v>298</v>
      </c>
      <c r="AJ43" s="18">
        <v>312</v>
      </c>
      <c r="AK43" s="18">
        <v>305</v>
      </c>
      <c r="AL43" s="18">
        <v>325</v>
      </c>
      <c r="AM43" s="79">
        <f>ROUND(((Q43/31)*10),0)</f>
        <v>57</v>
      </c>
      <c r="AN43" s="18">
        <v>127</v>
      </c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</row>
    <row r="44" spans="1:96" ht="12" hidden="1" customHeight="1" x14ac:dyDescent="0.25">
      <c r="A44" s="80"/>
      <c r="B44" s="81"/>
      <c r="C44" s="81"/>
      <c r="D44" s="81"/>
      <c r="E44" s="81"/>
      <c r="F44" s="81"/>
      <c r="G44" s="81"/>
      <c r="H44" s="82"/>
      <c r="I44" s="82"/>
      <c r="J44" s="81"/>
      <c r="K44" s="81"/>
      <c r="L44" s="81"/>
      <c r="M44" s="81"/>
      <c r="N44" s="81"/>
      <c r="O44" s="82"/>
      <c r="P44" s="81"/>
      <c r="Q44" s="81"/>
      <c r="R44" s="82"/>
      <c r="S44" s="82"/>
      <c r="T44" s="82"/>
      <c r="U44" s="81"/>
      <c r="V44" s="82"/>
      <c r="W44" s="82"/>
      <c r="X44" s="81"/>
      <c r="Y44" s="81"/>
      <c r="Z44" s="82"/>
      <c r="AA44" s="82"/>
      <c r="AB44" s="81"/>
      <c r="AC44" s="81"/>
      <c r="AD44" s="81"/>
      <c r="AE44" s="81"/>
      <c r="AF44" s="81"/>
      <c r="AG44" s="81"/>
      <c r="AH44" s="81"/>
      <c r="AI44" s="81"/>
      <c r="AJ44" s="82"/>
      <c r="AK44" s="81"/>
      <c r="AL44" s="81"/>
      <c r="AM44" s="81"/>
      <c r="AN44" s="81"/>
      <c r="AO44" s="80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0"/>
      <c r="BH44" s="81"/>
      <c r="BI44" s="81"/>
      <c r="BJ44" s="81"/>
      <c r="BK44" s="81"/>
      <c r="BL44" s="81"/>
      <c r="BM44" s="81"/>
      <c r="BN44" s="81"/>
      <c r="BO44" s="81"/>
      <c r="BP44" s="81"/>
      <c r="BQ44" s="81"/>
      <c r="BR44" s="81"/>
      <c r="BS44" s="81"/>
      <c r="BT44" s="81"/>
      <c r="BU44" s="81"/>
      <c r="BV44" s="81"/>
      <c r="BW44" s="81"/>
      <c r="BX44" s="81"/>
      <c r="BY44" s="81"/>
      <c r="BZ44" s="81"/>
      <c r="CA44" s="81"/>
      <c r="CB44" s="81"/>
      <c r="CC44" s="81"/>
      <c r="CD44" s="81"/>
      <c r="CE44" s="81"/>
      <c r="CF44" s="81"/>
      <c r="CG44" s="81"/>
      <c r="CH44" s="81"/>
      <c r="CI44" s="81"/>
      <c r="CJ44" s="81"/>
      <c r="CK44" s="81"/>
      <c r="CL44" s="81"/>
      <c r="CM44" s="81"/>
      <c r="CN44" s="81"/>
      <c r="CO44" s="81"/>
      <c r="CP44" s="81"/>
      <c r="CQ44" s="81"/>
      <c r="CR44" s="81"/>
    </row>
    <row r="45" spans="1:96" ht="12" customHeight="1" x14ac:dyDescent="0.25">
      <c r="A45" s="83"/>
      <c r="B45" s="84"/>
      <c r="C45" s="84"/>
      <c r="D45" s="84"/>
      <c r="E45" s="84"/>
      <c r="F45" s="84"/>
      <c r="G45" s="84"/>
      <c r="H45" s="85"/>
      <c r="I45" s="85"/>
      <c r="J45" s="84"/>
      <c r="K45" s="84"/>
      <c r="L45" s="84"/>
      <c r="M45" s="84"/>
      <c r="N45" s="84"/>
      <c r="O45" s="85"/>
      <c r="P45" s="84"/>
      <c r="Q45" s="84"/>
      <c r="R45" s="85"/>
      <c r="S45" s="85"/>
      <c r="T45" s="85"/>
      <c r="U45" s="84"/>
      <c r="V45" s="85"/>
      <c r="W45" s="85"/>
      <c r="X45" s="84"/>
      <c r="Y45" s="84"/>
      <c r="Z45" s="85"/>
      <c r="AA45" s="85"/>
      <c r="AB45" s="84"/>
      <c r="AC45" s="84"/>
      <c r="AD45" s="84"/>
      <c r="AE45" s="84"/>
      <c r="AF45" s="84"/>
      <c r="AG45" s="84"/>
      <c r="AH45" s="84"/>
      <c r="AI45" s="84"/>
      <c r="AJ45" s="85"/>
      <c r="AK45" s="84"/>
      <c r="AL45" s="84"/>
      <c r="AM45" s="84"/>
      <c r="AN45" s="84"/>
      <c r="AO45" s="12" t="s">
        <v>41</v>
      </c>
      <c r="AP45" s="86"/>
      <c r="AQ45" s="86"/>
      <c r="AR45" s="14" t="str">
        <f>AR$11</f>
        <v>Meta Mensal</v>
      </c>
      <c r="AS45" s="87"/>
      <c r="AT45" s="87"/>
      <c r="AU45" s="87"/>
      <c r="AV45" s="14" t="e">
        <f t="shared" ref="AV45:CR45" ca="1" si="14">AV$11</f>
        <v>#NAME?</v>
      </c>
      <c r="AW45" s="14" t="e">
        <f t="shared" ca="1" si="14"/>
        <v>#NAME?</v>
      </c>
      <c r="AX45" s="14" t="e">
        <f t="shared" ca="1" si="14"/>
        <v>#NAME?</v>
      </c>
      <c r="AY45" s="14" t="e">
        <f t="shared" ca="1" si="14"/>
        <v>#NAME?</v>
      </c>
      <c r="AZ45" s="14" t="e">
        <f t="shared" ca="1" si="14"/>
        <v>#NAME?</v>
      </c>
      <c r="BA45" s="14" t="e">
        <f t="shared" ca="1" si="14"/>
        <v>#NAME?</v>
      </c>
      <c r="BB45" s="14" t="e">
        <f t="shared" ca="1" si="14"/>
        <v>#NAME?</v>
      </c>
      <c r="BC45" s="14" t="e">
        <f t="shared" ca="1" si="14"/>
        <v>#NAME?</v>
      </c>
      <c r="BD45" s="14" t="e">
        <f t="shared" ca="1" si="14"/>
        <v>#NAME?</v>
      </c>
      <c r="BE45" s="14" t="e">
        <f t="shared" ca="1" si="14"/>
        <v>#NAME?</v>
      </c>
      <c r="BF45" s="14" t="e">
        <f t="shared" ca="1" si="14"/>
        <v>#NAME?</v>
      </c>
      <c r="BG45" s="12" t="s">
        <v>41</v>
      </c>
      <c r="BH45" s="14" t="str">
        <f>BH$11</f>
        <v>Meta Mensal</v>
      </c>
      <c r="BI45" s="14" t="e">
        <f t="shared" ca="1" si="14"/>
        <v>#NAME?</v>
      </c>
      <c r="BJ45" s="14" t="e">
        <f t="shared" ca="1" si="14"/>
        <v>#NAME?</v>
      </c>
      <c r="BK45" s="14" t="e">
        <f t="shared" ca="1" si="14"/>
        <v>#NAME?</v>
      </c>
      <c r="BL45" s="14" t="e">
        <f t="shared" ca="1" si="14"/>
        <v>#NAME?</v>
      </c>
      <c r="BM45" s="14" t="e">
        <f t="shared" ca="1" si="14"/>
        <v>#NAME?</v>
      </c>
      <c r="BN45" s="14" t="e">
        <f t="shared" ca="1" si="14"/>
        <v>#NAME?</v>
      </c>
      <c r="BO45" s="14" t="e">
        <f t="shared" ca="1" si="14"/>
        <v>#NAME?</v>
      </c>
      <c r="BP45" s="14" t="e">
        <f t="shared" ca="1" si="14"/>
        <v>#NAME?</v>
      </c>
      <c r="BQ45" s="14" t="e">
        <f t="shared" ca="1" si="14"/>
        <v>#NAME?</v>
      </c>
      <c r="BR45" s="14" t="e">
        <f t="shared" ca="1" si="14"/>
        <v>#NAME?</v>
      </c>
      <c r="BS45" s="14" t="e">
        <f t="shared" ca="1" si="14"/>
        <v>#NAME?</v>
      </c>
      <c r="BT45" s="14" t="e">
        <f t="shared" ca="1" si="14"/>
        <v>#NAME?</v>
      </c>
      <c r="BU45" s="14" t="e">
        <f t="shared" ca="1" si="14"/>
        <v>#NAME?</v>
      </c>
      <c r="BV45" s="14" t="e">
        <f t="shared" ca="1" si="14"/>
        <v>#NAME?</v>
      </c>
      <c r="BW45" s="14" t="e">
        <f t="shared" ca="1" si="14"/>
        <v>#NAME?</v>
      </c>
      <c r="BX45" s="14" t="e">
        <f t="shared" ca="1" si="14"/>
        <v>#NAME?</v>
      </c>
      <c r="BY45" s="14" t="e">
        <f t="shared" ca="1" si="14"/>
        <v>#NAME?</v>
      </c>
      <c r="BZ45" s="14" t="e">
        <f t="shared" ca="1" si="14"/>
        <v>#NAME?</v>
      </c>
      <c r="CA45" s="14" t="e">
        <f t="shared" ca="1" si="14"/>
        <v>#NAME?</v>
      </c>
      <c r="CB45" s="14" t="e">
        <f t="shared" ca="1" si="14"/>
        <v>#NAME?</v>
      </c>
      <c r="CC45" s="14" t="e">
        <f t="shared" ca="1" si="14"/>
        <v>#NAME?</v>
      </c>
      <c r="CD45" s="14" t="e">
        <f t="shared" ca="1" si="14"/>
        <v>#NAME?</v>
      </c>
      <c r="CE45" s="14" t="e">
        <f t="shared" ca="1" si="14"/>
        <v>#NAME?</v>
      </c>
      <c r="CF45" s="14" t="e">
        <f t="shared" ca="1" si="14"/>
        <v>#NAME?</v>
      </c>
      <c r="CG45" s="14" t="e">
        <f t="shared" ca="1" si="14"/>
        <v>#NAME?</v>
      </c>
      <c r="CH45" s="14" t="e">
        <f t="shared" ca="1" si="14"/>
        <v>#NAME?</v>
      </c>
      <c r="CI45" s="14" t="e">
        <f t="shared" ca="1" si="14"/>
        <v>#NAME?</v>
      </c>
      <c r="CJ45" s="14" t="e">
        <f t="shared" ca="1" si="14"/>
        <v>#NAME?</v>
      </c>
      <c r="CK45" s="14" t="e">
        <f t="shared" ca="1" si="14"/>
        <v>#NAME?</v>
      </c>
      <c r="CL45" s="14" t="e">
        <f t="shared" ca="1" si="14"/>
        <v>#NAME?</v>
      </c>
      <c r="CM45" s="14" t="e">
        <f t="shared" ca="1" si="14"/>
        <v>#NAME?</v>
      </c>
      <c r="CN45" s="14" t="e">
        <f t="shared" ca="1" si="14"/>
        <v>#NAME?</v>
      </c>
      <c r="CO45" s="14" t="e">
        <f t="shared" ca="1" si="14"/>
        <v>#NAME?</v>
      </c>
      <c r="CP45" s="14" t="e">
        <f t="shared" ca="1" si="14"/>
        <v>#NAME?</v>
      </c>
      <c r="CQ45" s="14" t="e">
        <f t="shared" ca="1" si="14"/>
        <v>#NAME?</v>
      </c>
      <c r="CR45" s="14" t="e">
        <f t="shared" ca="1" si="14"/>
        <v>#NAME?</v>
      </c>
    </row>
    <row r="46" spans="1:96" ht="12" customHeight="1" x14ac:dyDescent="0.2">
      <c r="A46" s="83"/>
      <c r="B46" s="84"/>
      <c r="C46" s="84"/>
      <c r="D46" s="84"/>
      <c r="E46" s="84"/>
      <c r="F46" s="84"/>
      <c r="G46" s="84"/>
      <c r="H46" s="85"/>
      <c r="I46" s="85"/>
      <c r="J46" s="84"/>
      <c r="K46" s="84"/>
      <c r="L46" s="84"/>
      <c r="M46" s="84"/>
      <c r="N46" s="84"/>
      <c r="O46" s="85"/>
      <c r="P46" s="84"/>
      <c r="Q46" s="84"/>
      <c r="R46" s="85"/>
      <c r="S46" s="85"/>
      <c r="T46" s="85"/>
      <c r="U46" s="84"/>
      <c r="V46" s="85"/>
      <c r="W46" s="85"/>
      <c r="X46" s="84"/>
      <c r="Y46" s="84"/>
      <c r="Z46" s="85"/>
      <c r="AA46" s="85"/>
      <c r="AB46" s="84"/>
      <c r="AC46" s="84"/>
      <c r="AD46" s="84"/>
      <c r="AE46" s="84"/>
      <c r="AF46" s="84"/>
      <c r="AG46" s="84"/>
      <c r="AH46" s="84"/>
      <c r="AI46" s="84"/>
      <c r="AJ46" s="85"/>
      <c r="AK46" s="84"/>
      <c r="AL46" s="84"/>
      <c r="AM46" s="84"/>
      <c r="AN46" s="84"/>
      <c r="AO46" s="16" t="s">
        <v>42</v>
      </c>
      <c r="AP46" s="86"/>
      <c r="AQ46" s="86"/>
      <c r="AR46" s="606">
        <f>AR40</f>
        <v>262</v>
      </c>
      <c r="AS46" s="87"/>
      <c r="AT46" s="87"/>
      <c r="AU46" s="87"/>
      <c r="AV46" s="52">
        <v>101</v>
      </c>
      <c r="AW46" s="52">
        <v>97</v>
      </c>
      <c r="AX46" s="52">
        <v>107</v>
      </c>
      <c r="AY46" s="52">
        <v>97</v>
      </c>
      <c r="AZ46" s="52">
        <v>105</v>
      </c>
      <c r="BA46" s="52">
        <v>98</v>
      </c>
      <c r="BB46" s="52">
        <v>92</v>
      </c>
      <c r="BC46" s="52">
        <v>101</v>
      </c>
      <c r="BD46" s="78">
        <v>103</v>
      </c>
      <c r="BE46" s="78">
        <v>108</v>
      </c>
      <c r="BF46" s="78">
        <v>94</v>
      </c>
      <c r="BG46" s="16" t="s">
        <v>42</v>
      </c>
      <c r="BH46" s="606">
        <f>BH40</f>
        <v>314</v>
      </c>
      <c r="BI46" s="24">
        <v>116</v>
      </c>
      <c r="BJ46" s="24">
        <v>109</v>
      </c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</row>
    <row r="47" spans="1:96" ht="12" customHeight="1" x14ac:dyDescent="0.2">
      <c r="A47" s="83"/>
      <c r="B47" s="84"/>
      <c r="C47" s="84"/>
      <c r="D47" s="84"/>
      <c r="E47" s="84"/>
      <c r="F47" s="84"/>
      <c r="G47" s="84"/>
      <c r="H47" s="85"/>
      <c r="I47" s="85"/>
      <c r="J47" s="84"/>
      <c r="K47" s="84"/>
      <c r="L47" s="84"/>
      <c r="M47" s="84"/>
      <c r="N47" s="84"/>
      <c r="O47" s="85"/>
      <c r="P47" s="84"/>
      <c r="Q47" s="84"/>
      <c r="R47" s="85"/>
      <c r="S47" s="85"/>
      <c r="T47" s="85"/>
      <c r="U47" s="84"/>
      <c r="V47" s="85"/>
      <c r="W47" s="85"/>
      <c r="X47" s="84"/>
      <c r="Y47" s="84"/>
      <c r="Z47" s="85"/>
      <c r="AA47" s="85"/>
      <c r="AB47" s="84"/>
      <c r="AC47" s="84"/>
      <c r="AD47" s="84"/>
      <c r="AE47" s="84"/>
      <c r="AF47" s="84"/>
      <c r="AG47" s="84"/>
      <c r="AH47" s="84"/>
      <c r="AI47" s="84"/>
      <c r="AJ47" s="85"/>
      <c r="AK47" s="84"/>
      <c r="AL47" s="84"/>
      <c r="AM47" s="84"/>
      <c r="AN47" s="84"/>
      <c r="AO47" s="16" t="s">
        <v>43</v>
      </c>
      <c r="AP47" s="86"/>
      <c r="AQ47" s="86"/>
      <c r="AR47" s="606"/>
      <c r="AS47" s="87"/>
      <c r="AT47" s="87"/>
      <c r="AU47" s="87"/>
      <c r="AV47" s="78">
        <v>0</v>
      </c>
      <c r="AW47" s="78">
        <v>0</v>
      </c>
      <c r="AX47" s="78">
        <v>0</v>
      </c>
      <c r="AY47" s="78">
        <v>0</v>
      </c>
      <c r="AZ47" s="78">
        <v>0</v>
      </c>
      <c r="BA47" s="78">
        <v>0</v>
      </c>
      <c r="BB47" s="78">
        <v>0</v>
      </c>
      <c r="BC47" s="78">
        <v>0</v>
      </c>
      <c r="BD47" s="78">
        <v>0</v>
      </c>
      <c r="BE47" s="78">
        <v>0</v>
      </c>
      <c r="BF47" s="78">
        <v>0</v>
      </c>
      <c r="BG47" s="88" t="s">
        <v>44</v>
      </c>
      <c r="BH47" s="606"/>
      <c r="BI47" s="25">
        <v>0</v>
      </c>
      <c r="BJ47" s="25">
        <v>0</v>
      </c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</row>
    <row r="48" spans="1:96" ht="12" customHeight="1" x14ac:dyDescent="0.2">
      <c r="A48" s="83"/>
      <c r="B48" s="84"/>
      <c r="C48" s="84"/>
      <c r="D48" s="84"/>
      <c r="E48" s="84"/>
      <c r="F48" s="84"/>
      <c r="G48" s="84"/>
      <c r="H48" s="85"/>
      <c r="I48" s="85"/>
      <c r="J48" s="84"/>
      <c r="K48" s="84"/>
      <c r="L48" s="84"/>
      <c r="M48" s="84"/>
      <c r="N48" s="84"/>
      <c r="O48" s="85"/>
      <c r="P48" s="84"/>
      <c r="Q48" s="84"/>
      <c r="R48" s="85"/>
      <c r="S48" s="85"/>
      <c r="T48" s="85"/>
      <c r="U48" s="84"/>
      <c r="V48" s="85"/>
      <c r="W48" s="85"/>
      <c r="X48" s="84"/>
      <c r="Y48" s="84"/>
      <c r="Z48" s="85"/>
      <c r="AA48" s="85"/>
      <c r="AB48" s="84"/>
      <c r="AC48" s="84"/>
      <c r="AD48" s="84"/>
      <c r="AE48" s="84"/>
      <c r="AF48" s="84"/>
      <c r="AG48" s="84"/>
      <c r="AH48" s="84"/>
      <c r="AI48" s="84"/>
      <c r="AJ48" s="85"/>
      <c r="AK48" s="84"/>
      <c r="AL48" s="84"/>
      <c r="AM48" s="84"/>
      <c r="AN48" s="84"/>
      <c r="AO48" s="16" t="s">
        <v>45</v>
      </c>
      <c r="AP48" s="86"/>
      <c r="AQ48" s="86"/>
      <c r="AR48" s="606"/>
      <c r="AS48" s="87"/>
      <c r="AT48" s="87"/>
      <c r="AU48" s="87"/>
      <c r="AV48" s="52">
        <v>9</v>
      </c>
      <c r="AW48" s="52">
        <v>3</v>
      </c>
      <c r="AX48" s="52">
        <v>0</v>
      </c>
      <c r="AY48" s="52">
        <v>0</v>
      </c>
      <c r="AZ48" s="52">
        <v>4</v>
      </c>
      <c r="BA48" s="52">
        <v>2</v>
      </c>
      <c r="BB48" s="52">
        <v>0</v>
      </c>
      <c r="BC48" s="52">
        <v>2</v>
      </c>
      <c r="BD48" s="78">
        <v>2</v>
      </c>
      <c r="BE48" s="78">
        <v>1</v>
      </c>
      <c r="BF48" s="78">
        <v>0</v>
      </c>
      <c r="BG48" s="16" t="s">
        <v>45</v>
      </c>
      <c r="BH48" s="606"/>
      <c r="BI48" s="25">
        <v>0</v>
      </c>
      <c r="BJ48" s="25">
        <v>6</v>
      </c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</row>
    <row r="49" spans="1:96" ht="12" customHeight="1" x14ac:dyDescent="0.2">
      <c r="A49" s="83"/>
      <c r="B49" s="84"/>
      <c r="C49" s="84"/>
      <c r="D49" s="84"/>
      <c r="E49" s="84"/>
      <c r="F49" s="84"/>
      <c r="G49" s="84"/>
      <c r="H49" s="85"/>
      <c r="I49" s="85"/>
      <c r="J49" s="84"/>
      <c r="K49" s="84"/>
      <c r="L49" s="84"/>
      <c r="M49" s="84"/>
      <c r="N49" s="84"/>
      <c r="O49" s="85"/>
      <c r="P49" s="84"/>
      <c r="Q49" s="84"/>
      <c r="R49" s="85"/>
      <c r="S49" s="85"/>
      <c r="T49" s="85"/>
      <c r="U49" s="84"/>
      <c r="V49" s="85"/>
      <c r="W49" s="85"/>
      <c r="X49" s="84"/>
      <c r="Y49" s="84"/>
      <c r="Z49" s="85"/>
      <c r="AA49" s="85"/>
      <c r="AB49" s="84"/>
      <c r="AC49" s="84"/>
      <c r="AD49" s="84"/>
      <c r="AE49" s="84"/>
      <c r="AF49" s="84"/>
      <c r="AG49" s="84"/>
      <c r="AH49" s="84"/>
      <c r="AI49" s="84"/>
      <c r="AJ49" s="85"/>
      <c r="AK49" s="84"/>
      <c r="AL49" s="84"/>
      <c r="AM49" s="84"/>
      <c r="AN49" s="84"/>
      <c r="AO49" s="16" t="s">
        <v>46</v>
      </c>
      <c r="AP49" s="86"/>
      <c r="AQ49" s="86"/>
      <c r="AR49" s="606"/>
      <c r="AS49" s="87"/>
      <c r="AT49" s="87"/>
      <c r="AU49" s="87"/>
      <c r="AV49" s="52">
        <v>48</v>
      </c>
      <c r="AW49" s="52">
        <v>51</v>
      </c>
      <c r="AX49" s="52">
        <v>50</v>
      </c>
      <c r="AY49" s="52">
        <v>57</v>
      </c>
      <c r="AZ49" s="52">
        <v>40</v>
      </c>
      <c r="BA49" s="52">
        <v>51</v>
      </c>
      <c r="BB49" s="52">
        <v>60</v>
      </c>
      <c r="BC49" s="52">
        <v>56</v>
      </c>
      <c r="BD49" s="78">
        <v>46</v>
      </c>
      <c r="BE49" s="78">
        <v>40</v>
      </c>
      <c r="BF49" s="78">
        <v>38</v>
      </c>
      <c r="BG49" s="16" t="s">
        <v>46</v>
      </c>
      <c r="BH49" s="606"/>
      <c r="BI49" s="25">
        <v>60</v>
      </c>
      <c r="BJ49" s="25">
        <v>52</v>
      </c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</row>
    <row r="50" spans="1:96" ht="12" customHeight="1" x14ac:dyDescent="0.2">
      <c r="A50" s="83"/>
      <c r="B50" s="84"/>
      <c r="C50" s="84"/>
      <c r="D50" s="84"/>
      <c r="E50" s="84"/>
      <c r="F50" s="84"/>
      <c r="G50" s="84"/>
      <c r="H50" s="85"/>
      <c r="I50" s="85"/>
      <c r="J50" s="84"/>
      <c r="K50" s="84"/>
      <c r="L50" s="84"/>
      <c r="M50" s="84"/>
      <c r="N50" s="84"/>
      <c r="O50" s="85"/>
      <c r="P50" s="84"/>
      <c r="Q50" s="84"/>
      <c r="R50" s="85"/>
      <c r="S50" s="85"/>
      <c r="T50" s="85"/>
      <c r="U50" s="84"/>
      <c r="V50" s="85"/>
      <c r="W50" s="85"/>
      <c r="X50" s="84"/>
      <c r="Y50" s="84"/>
      <c r="Z50" s="85"/>
      <c r="AA50" s="85"/>
      <c r="AB50" s="84"/>
      <c r="AC50" s="84"/>
      <c r="AD50" s="84"/>
      <c r="AE50" s="84"/>
      <c r="AF50" s="84"/>
      <c r="AG50" s="84"/>
      <c r="AH50" s="84"/>
      <c r="AI50" s="84"/>
      <c r="AJ50" s="85"/>
      <c r="AK50" s="84"/>
      <c r="AL50" s="84"/>
      <c r="AM50" s="84"/>
      <c r="AN50" s="84"/>
      <c r="AO50" s="16" t="s">
        <v>47</v>
      </c>
      <c r="AP50" s="86"/>
      <c r="AQ50" s="86"/>
      <c r="AR50" s="606"/>
      <c r="AS50" s="87"/>
      <c r="AT50" s="87"/>
      <c r="AU50" s="87"/>
      <c r="AV50" s="52">
        <v>6</v>
      </c>
      <c r="AW50" s="52">
        <v>6</v>
      </c>
      <c r="AX50" s="52">
        <v>6</v>
      </c>
      <c r="AY50" s="52">
        <v>6</v>
      </c>
      <c r="AZ50" s="52">
        <v>6</v>
      </c>
      <c r="BA50" s="52">
        <v>6</v>
      </c>
      <c r="BB50" s="52">
        <v>6</v>
      </c>
      <c r="BC50" s="52">
        <v>6</v>
      </c>
      <c r="BD50" s="78">
        <v>6</v>
      </c>
      <c r="BE50" s="78">
        <v>6</v>
      </c>
      <c r="BF50" s="78">
        <v>5</v>
      </c>
      <c r="BG50" s="16" t="s">
        <v>47</v>
      </c>
      <c r="BH50" s="606"/>
      <c r="BI50" s="25">
        <v>5</v>
      </c>
      <c r="BJ50" s="25">
        <v>6</v>
      </c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</row>
    <row r="51" spans="1:96" ht="12" customHeight="1" x14ac:dyDescent="0.2">
      <c r="A51" s="83"/>
      <c r="B51" s="84"/>
      <c r="C51" s="84"/>
      <c r="D51" s="84"/>
      <c r="E51" s="84"/>
      <c r="F51" s="84"/>
      <c r="G51" s="84"/>
      <c r="H51" s="85"/>
      <c r="I51" s="85"/>
      <c r="J51" s="84"/>
      <c r="K51" s="84"/>
      <c r="L51" s="84"/>
      <c r="M51" s="84"/>
      <c r="N51" s="84"/>
      <c r="O51" s="85"/>
      <c r="P51" s="84"/>
      <c r="Q51" s="84"/>
      <c r="R51" s="85"/>
      <c r="S51" s="85"/>
      <c r="T51" s="85"/>
      <c r="U51" s="84"/>
      <c r="V51" s="85"/>
      <c r="W51" s="85"/>
      <c r="X51" s="84"/>
      <c r="Y51" s="84"/>
      <c r="Z51" s="85"/>
      <c r="AA51" s="85"/>
      <c r="AB51" s="84"/>
      <c r="AC51" s="84"/>
      <c r="AD51" s="84"/>
      <c r="AE51" s="84"/>
      <c r="AF51" s="84"/>
      <c r="AG51" s="84"/>
      <c r="AH51" s="84"/>
      <c r="AI51" s="84"/>
      <c r="AJ51" s="85"/>
      <c r="AK51" s="84"/>
      <c r="AL51" s="84"/>
      <c r="AM51" s="84"/>
      <c r="AN51" s="84"/>
      <c r="AO51" s="16" t="s">
        <v>48</v>
      </c>
      <c r="AP51" s="86"/>
      <c r="AQ51" s="86"/>
      <c r="AR51" s="606"/>
      <c r="AS51" s="87"/>
      <c r="AT51" s="87"/>
      <c r="AU51" s="87"/>
      <c r="AV51" s="52">
        <v>8</v>
      </c>
      <c r="AW51" s="52">
        <v>11</v>
      </c>
      <c r="AX51" s="52">
        <v>10</v>
      </c>
      <c r="AY51" s="52">
        <v>7</v>
      </c>
      <c r="AZ51" s="52">
        <v>9</v>
      </c>
      <c r="BA51" s="52">
        <v>7</v>
      </c>
      <c r="BB51" s="52">
        <v>5</v>
      </c>
      <c r="BC51" s="52">
        <v>7</v>
      </c>
      <c r="BD51" s="78">
        <v>6</v>
      </c>
      <c r="BE51" s="78">
        <v>7</v>
      </c>
      <c r="BF51" s="78">
        <v>2</v>
      </c>
      <c r="BG51" s="16" t="s">
        <v>48</v>
      </c>
      <c r="BH51" s="606"/>
      <c r="BI51" s="25">
        <v>6</v>
      </c>
      <c r="BJ51" s="25">
        <v>10</v>
      </c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</row>
    <row r="52" spans="1:96" ht="12" customHeight="1" x14ac:dyDescent="0.2">
      <c r="A52" s="83"/>
      <c r="B52" s="84"/>
      <c r="C52" s="84"/>
      <c r="D52" s="84"/>
      <c r="E52" s="84"/>
      <c r="F52" s="84"/>
      <c r="G52" s="84"/>
      <c r="H52" s="85"/>
      <c r="I52" s="85"/>
      <c r="J52" s="84"/>
      <c r="K52" s="84"/>
      <c r="L52" s="84"/>
      <c r="M52" s="84"/>
      <c r="N52" s="84"/>
      <c r="O52" s="85"/>
      <c r="P52" s="84"/>
      <c r="Q52" s="84"/>
      <c r="R52" s="85"/>
      <c r="S52" s="85"/>
      <c r="T52" s="85"/>
      <c r="U52" s="84"/>
      <c r="V52" s="85"/>
      <c r="W52" s="85"/>
      <c r="X52" s="84"/>
      <c r="Y52" s="84"/>
      <c r="Z52" s="85"/>
      <c r="AA52" s="85"/>
      <c r="AB52" s="84"/>
      <c r="AC52" s="84"/>
      <c r="AD52" s="84"/>
      <c r="AE52" s="84"/>
      <c r="AF52" s="84"/>
      <c r="AG52" s="84"/>
      <c r="AH52" s="84"/>
      <c r="AI52" s="84"/>
      <c r="AJ52" s="85"/>
      <c r="AK52" s="84"/>
      <c r="AL52" s="84"/>
      <c r="AM52" s="84"/>
      <c r="AN52" s="84"/>
      <c r="AO52" s="16" t="s">
        <v>49</v>
      </c>
      <c r="AP52" s="86"/>
      <c r="AQ52" s="86"/>
      <c r="AR52" s="606"/>
      <c r="AS52" s="87"/>
      <c r="AT52" s="87"/>
      <c r="AU52" s="87"/>
      <c r="AV52" s="52">
        <v>5</v>
      </c>
      <c r="AW52" s="52">
        <v>15</v>
      </c>
      <c r="AX52" s="52">
        <v>13</v>
      </c>
      <c r="AY52" s="52">
        <v>9</v>
      </c>
      <c r="AZ52" s="52">
        <v>8</v>
      </c>
      <c r="BA52" s="52">
        <v>7</v>
      </c>
      <c r="BB52" s="52">
        <v>8</v>
      </c>
      <c r="BC52" s="52">
        <v>10</v>
      </c>
      <c r="BD52" s="78">
        <v>12</v>
      </c>
      <c r="BE52" s="78">
        <v>8</v>
      </c>
      <c r="BF52" s="78">
        <v>8</v>
      </c>
      <c r="BG52" s="16" t="s">
        <v>49</v>
      </c>
      <c r="BH52" s="606"/>
      <c r="BI52" s="25">
        <v>8</v>
      </c>
      <c r="BJ52" s="25">
        <v>10</v>
      </c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</row>
    <row r="53" spans="1:96" ht="12" customHeight="1" x14ac:dyDescent="0.2">
      <c r="A53" s="83"/>
      <c r="B53" s="84"/>
      <c r="C53" s="84"/>
      <c r="D53" s="84"/>
      <c r="E53" s="84"/>
      <c r="F53" s="84"/>
      <c r="G53" s="84"/>
      <c r="H53" s="85"/>
      <c r="I53" s="85"/>
      <c r="J53" s="84"/>
      <c r="K53" s="84"/>
      <c r="L53" s="84"/>
      <c r="M53" s="84"/>
      <c r="N53" s="84"/>
      <c r="O53" s="85"/>
      <c r="P53" s="84"/>
      <c r="Q53" s="84"/>
      <c r="R53" s="85"/>
      <c r="S53" s="85"/>
      <c r="T53" s="85"/>
      <c r="U53" s="84"/>
      <c r="V53" s="85"/>
      <c r="W53" s="85"/>
      <c r="X53" s="84"/>
      <c r="Y53" s="84"/>
      <c r="Z53" s="85"/>
      <c r="AA53" s="85"/>
      <c r="AB53" s="84"/>
      <c r="AC53" s="84"/>
      <c r="AD53" s="84"/>
      <c r="AE53" s="84"/>
      <c r="AF53" s="84"/>
      <c r="AG53" s="84"/>
      <c r="AH53" s="84"/>
      <c r="AI53" s="84"/>
      <c r="AJ53" s="85"/>
      <c r="AK53" s="84"/>
      <c r="AL53" s="84"/>
      <c r="AM53" s="84"/>
      <c r="AN53" s="84"/>
      <c r="AO53" s="35" t="s">
        <v>50</v>
      </c>
      <c r="AP53" s="86"/>
      <c r="AQ53" s="86"/>
      <c r="AR53" s="606"/>
      <c r="AS53" s="87"/>
      <c r="AT53" s="87"/>
      <c r="AU53" s="87"/>
      <c r="AV53" s="52">
        <v>8</v>
      </c>
      <c r="AW53" s="52">
        <v>9</v>
      </c>
      <c r="AX53" s="52">
        <v>15</v>
      </c>
      <c r="AY53" s="52">
        <v>18</v>
      </c>
      <c r="AZ53" s="52">
        <v>19</v>
      </c>
      <c r="BA53" s="52">
        <v>19</v>
      </c>
      <c r="BB53" s="52">
        <v>18</v>
      </c>
      <c r="BC53" s="52">
        <v>11</v>
      </c>
      <c r="BD53" s="89">
        <v>17</v>
      </c>
      <c r="BE53" s="89">
        <v>23</v>
      </c>
      <c r="BF53" s="89">
        <v>18</v>
      </c>
      <c r="BG53" s="35" t="s">
        <v>50</v>
      </c>
      <c r="BH53" s="606"/>
      <c r="BI53" s="90">
        <v>18</v>
      </c>
      <c r="BJ53" s="90">
        <v>17</v>
      </c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</row>
    <row r="54" spans="1:96" ht="12" customHeight="1" x14ac:dyDescent="0.2">
      <c r="A54" s="83"/>
      <c r="B54" s="84"/>
      <c r="C54" s="84"/>
      <c r="D54" s="84"/>
      <c r="E54" s="84"/>
      <c r="F54" s="84"/>
      <c r="G54" s="84"/>
      <c r="H54" s="85"/>
      <c r="I54" s="85"/>
      <c r="J54" s="84"/>
      <c r="K54" s="84"/>
      <c r="L54" s="84"/>
      <c r="M54" s="84"/>
      <c r="N54" s="84"/>
      <c r="O54" s="85"/>
      <c r="P54" s="84"/>
      <c r="Q54" s="84"/>
      <c r="R54" s="85"/>
      <c r="S54" s="85"/>
      <c r="T54" s="85"/>
      <c r="U54" s="84"/>
      <c r="V54" s="85"/>
      <c r="W54" s="85"/>
      <c r="X54" s="84"/>
      <c r="Y54" s="84"/>
      <c r="Z54" s="85"/>
      <c r="AA54" s="85"/>
      <c r="AB54" s="84"/>
      <c r="AC54" s="84"/>
      <c r="AD54" s="84"/>
      <c r="AE54" s="84"/>
      <c r="AF54" s="84"/>
      <c r="AG54" s="84"/>
      <c r="AH54" s="84"/>
      <c r="AI54" s="84"/>
      <c r="AJ54" s="85"/>
      <c r="AK54" s="84"/>
      <c r="AL54" s="84"/>
      <c r="AM54" s="84"/>
      <c r="AN54" s="84"/>
      <c r="AO54" s="16" t="s">
        <v>51</v>
      </c>
      <c r="AP54" s="86"/>
      <c r="AQ54" s="86"/>
      <c r="AR54" s="606"/>
      <c r="AS54" s="87"/>
      <c r="AT54" s="87"/>
      <c r="AU54" s="87"/>
      <c r="AV54" s="52">
        <v>59</v>
      </c>
      <c r="AW54" s="52">
        <v>50</v>
      </c>
      <c r="AX54" s="52">
        <v>49</v>
      </c>
      <c r="AY54" s="52">
        <v>51</v>
      </c>
      <c r="AZ54" s="52">
        <v>46</v>
      </c>
      <c r="BA54" s="52">
        <v>45</v>
      </c>
      <c r="BB54" s="52">
        <v>39</v>
      </c>
      <c r="BC54" s="52">
        <v>43</v>
      </c>
      <c r="BD54" s="78">
        <v>38</v>
      </c>
      <c r="BE54" s="78">
        <v>30</v>
      </c>
      <c r="BF54" s="78">
        <v>48</v>
      </c>
      <c r="BG54" s="16" t="s">
        <v>51</v>
      </c>
      <c r="BH54" s="606"/>
      <c r="BI54" s="25">
        <v>39</v>
      </c>
      <c r="BJ54" s="25">
        <v>47</v>
      </c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</row>
    <row r="55" spans="1:96" ht="12" customHeight="1" x14ac:dyDescent="0.2">
      <c r="A55" s="83"/>
      <c r="B55" s="84"/>
      <c r="C55" s="84"/>
      <c r="D55" s="84"/>
      <c r="E55" s="84"/>
      <c r="F55" s="84"/>
      <c r="G55" s="84"/>
      <c r="H55" s="85"/>
      <c r="I55" s="85"/>
      <c r="J55" s="84"/>
      <c r="K55" s="84"/>
      <c r="L55" s="84"/>
      <c r="M55" s="84"/>
      <c r="N55" s="84"/>
      <c r="O55" s="85"/>
      <c r="P55" s="84"/>
      <c r="Q55" s="84"/>
      <c r="R55" s="85"/>
      <c r="S55" s="85"/>
      <c r="T55" s="85"/>
      <c r="U55" s="84"/>
      <c r="V55" s="85"/>
      <c r="W55" s="85"/>
      <c r="X55" s="84"/>
      <c r="Y55" s="84"/>
      <c r="Z55" s="85"/>
      <c r="AA55" s="85"/>
      <c r="AB55" s="84"/>
      <c r="AC55" s="84"/>
      <c r="AD55" s="84"/>
      <c r="AE55" s="84"/>
      <c r="AF55" s="84"/>
      <c r="AG55" s="84"/>
      <c r="AH55" s="84"/>
      <c r="AI55" s="84"/>
      <c r="AJ55" s="85"/>
      <c r="AK55" s="84"/>
      <c r="AL55" s="84"/>
      <c r="AM55" s="84"/>
      <c r="AN55" s="84"/>
      <c r="AO55" s="16" t="s">
        <v>52</v>
      </c>
      <c r="AP55" s="86"/>
      <c r="AQ55" s="86"/>
      <c r="AR55" s="606"/>
      <c r="AS55" s="87"/>
      <c r="AT55" s="87"/>
      <c r="AU55" s="87"/>
      <c r="AV55" s="52">
        <v>12</v>
      </c>
      <c r="AW55" s="52">
        <v>17</v>
      </c>
      <c r="AX55" s="52">
        <v>11</v>
      </c>
      <c r="AY55" s="52">
        <v>9</v>
      </c>
      <c r="AZ55" s="52">
        <v>13</v>
      </c>
      <c r="BA55" s="52">
        <v>9</v>
      </c>
      <c r="BB55" s="52">
        <v>10</v>
      </c>
      <c r="BC55" s="52">
        <v>9</v>
      </c>
      <c r="BD55" s="78">
        <v>13</v>
      </c>
      <c r="BE55" s="78">
        <v>13</v>
      </c>
      <c r="BF55" s="78">
        <v>12</v>
      </c>
      <c r="BG55" s="16" t="s">
        <v>52</v>
      </c>
      <c r="BH55" s="606"/>
      <c r="BI55" s="25">
        <v>8</v>
      </c>
      <c r="BJ55" s="25">
        <v>14</v>
      </c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</row>
    <row r="56" spans="1:96" ht="12" customHeight="1" x14ac:dyDescent="0.2">
      <c r="A56" s="83"/>
      <c r="B56" s="84"/>
      <c r="C56" s="84"/>
      <c r="D56" s="84"/>
      <c r="E56" s="84"/>
      <c r="F56" s="84"/>
      <c r="G56" s="84"/>
      <c r="H56" s="85"/>
      <c r="I56" s="85"/>
      <c r="J56" s="84"/>
      <c r="K56" s="84"/>
      <c r="L56" s="84"/>
      <c r="M56" s="84"/>
      <c r="N56" s="84"/>
      <c r="O56" s="85"/>
      <c r="P56" s="84"/>
      <c r="Q56" s="84"/>
      <c r="R56" s="85"/>
      <c r="S56" s="85"/>
      <c r="T56" s="85"/>
      <c r="U56" s="84"/>
      <c r="V56" s="85"/>
      <c r="W56" s="85"/>
      <c r="X56" s="84"/>
      <c r="Y56" s="84"/>
      <c r="Z56" s="85"/>
      <c r="AA56" s="85"/>
      <c r="AB56" s="84"/>
      <c r="AC56" s="84"/>
      <c r="AD56" s="84"/>
      <c r="AE56" s="84"/>
      <c r="AF56" s="84"/>
      <c r="AG56" s="84"/>
      <c r="AH56" s="84"/>
      <c r="AI56" s="84"/>
      <c r="AJ56" s="85"/>
      <c r="AK56" s="84"/>
      <c r="AL56" s="84"/>
      <c r="AM56" s="84"/>
      <c r="AN56" s="84"/>
      <c r="AO56" s="16" t="s">
        <v>53</v>
      </c>
      <c r="AP56" s="86"/>
      <c r="AQ56" s="86"/>
      <c r="AR56" s="606"/>
      <c r="AS56" s="87"/>
      <c r="AT56" s="87"/>
      <c r="AU56" s="87"/>
      <c r="AV56" s="52">
        <v>9</v>
      </c>
      <c r="AW56" s="52">
        <v>10</v>
      </c>
      <c r="AX56" s="52">
        <v>7</v>
      </c>
      <c r="AY56" s="52">
        <v>5</v>
      </c>
      <c r="AZ56" s="52">
        <v>3</v>
      </c>
      <c r="BA56" s="52">
        <v>6</v>
      </c>
      <c r="BB56" s="52">
        <v>8</v>
      </c>
      <c r="BC56" s="52">
        <v>7</v>
      </c>
      <c r="BD56" s="78">
        <v>6</v>
      </c>
      <c r="BE56" s="78">
        <v>7</v>
      </c>
      <c r="BF56" s="78">
        <v>4</v>
      </c>
      <c r="BG56" s="16" t="s">
        <v>53</v>
      </c>
      <c r="BH56" s="606"/>
      <c r="BI56" s="25">
        <v>9</v>
      </c>
      <c r="BJ56" s="25">
        <v>0</v>
      </c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</row>
    <row r="57" spans="1:96" ht="12" customHeight="1" x14ac:dyDescent="0.2">
      <c r="A57" s="83"/>
      <c r="B57" s="84"/>
      <c r="C57" s="84"/>
      <c r="D57" s="84"/>
      <c r="E57" s="84"/>
      <c r="F57" s="84"/>
      <c r="G57" s="84"/>
      <c r="H57" s="85"/>
      <c r="I57" s="85"/>
      <c r="J57" s="84"/>
      <c r="K57" s="84"/>
      <c r="L57" s="84"/>
      <c r="M57" s="84"/>
      <c r="N57" s="84"/>
      <c r="O57" s="85"/>
      <c r="P57" s="84"/>
      <c r="Q57" s="84"/>
      <c r="R57" s="85"/>
      <c r="S57" s="85"/>
      <c r="T57" s="85"/>
      <c r="U57" s="84"/>
      <c r="V57" s="85"/>
      <c r="W57" s="85"/>
      <c r="X57" s="84"/>
      <c r="Y57" s="84"/>
      <c r="Z57" s="85"/>
      <c r="AA57" s="85"/>
      <c r="AB57" s="84"/>
      <c r="AC57" s="84"/>
      <c r="AD57" s="84"/>
      <c r="AE57" s="84"/>
      <c r="AF57" s="84"/>
      <c r="AG57" s="84"/>
      <c r="AH57" s="84"/>
      <c r="AI57" s="84"/>
      <c r="AJ57" s="85"/>
      <c r="AK57" s="84"/>
      <c r="AL57" s="84"/>
      <c r="AM57" s="84"/>
      <c r="AN57" s="84"/>
      <c r="AO57" s="35" t="s">
        <v>54</v>
      </c>
      <c r="AP57" s="86"/>
      <c r="AQ57" s="86"/>
      <c r="AR57" s="606"/>
      <c r="AS57" s="87"/>
      <c r="AT57" s="87"/>
      <c r="AU57" s="87"/>
      <c r="AV57" s="52">
        <v>2</v>
      </c>
      <c r="AW57" s="52">
        <v>2</v>
      </c>
      <c r="AX57" s="52">
        <v>2</v>
      </c>
      <c r="AY57" s="52">
        <v>4</v>
      </c>
      <c r="AZ57" s="52">
        <v>5</v>
      </c>
      <c r="BA57" s="52">
        <v>4</v>
      </c>
      <c r="BB57" s="52">
        <v>6</v>
      </c>
      <c r="BC57" s="52">
        <v>5</v>
      </c>
      <c r="BD57" s="89">
        <v>6</v>
      </c>
      <c r="BE57" s="89">
        <v>4</v>
      </c>
      <c r="BF57" s="89">
        <v>5</v>
      </c>
      <c r="BG57" s="35" t="s">
        <v>54</v>
      </c>
      <c r="BH57" s="606"/>
      <c r="BI57" s="90">
        <v>9</v>
      </c>
      <c r="BJ57" s="90">
        <v>6</v>
      </c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</row>
    <row r="58" spans="1:96" ht="12" customHeight="1" x14ac:dyDescent="0.2">
      <c r="A58" s="83"/>
      <c r="B58" s="84"/>
      <c r="C58" s="84"/>
      <c r="D58" s="84"/>
      <c r="E58" s="84"/>
      <c r="F58" s="84"/>
      <c r="G58" s="84"/>
      <c r="H58" s="85"/>
      <c r="I58" s="85"/>
      <c r="J58" s="84"/>
      <c r="K58" s="84"/>
      <c r="L58" s="84"/>
      <c r="M58" s="84"/>
      <c r="N58" s="84"/>
      <c r="O58" s="85"/>
      <c r="P58" s="84"/>
      <c r="Q58" s="84"/>
      <c r="R58" s="85"/>
      <c r="S58" s="85"/>
      <c r="T58" s="85"/>
      <c r="U58" s="84"/>
      <c r="V58" s="85"/>
      <c r="W58" s="85"/>
      <c r="X58" s="84"/>
      <c r="Y58" s="84"/>
      <c r="Z58" s="85"/>
      <c r="AA58" s="85"/>
      <c r="AB58" s="84"/>
      <c r="AC58" s="84"/>
      <c r="AD58" s="84"/>
      <c r="AE58" s="84"/>
      <c r="AF58" s="84"/>
      <c r="AG58" s="84"/>
      <c r="AH58" s="84"/>
      <c r="AI58" s="84"/>
      <c r="AJ58" s="85"/>
      <c r="AK58" s="84"/>
      <c r="AL58" s="84"/>
      <c r="AM58" s="84"/>
      <c r="AN58" s="84"/>
      <c r="AO58" s="35" t="s">
        <v>55</v>
      </c>
      <c r="AP58" s="86"/>
      <c r="AQ58" s="86"/>
      <c r="AR58" s="606"/>
      <c r="AS58" s="87"/>
      <c r="AT58" s="87"/>
      <c r="AU58" s="87"/>
      <c r="AV58" s="52">
        <v>5</v>
      </c>
      <c r="AW58" s="52">
        <v>5</v>
      </c>
      <c r="AX58" s="52">
        <v>6</v>
      </c>
      <c r="AY58" s="52">
        <v>7</v>
      </c>
      <c r="AZ58" s="52">
        <v>5</v>
      </c>
      <c r="BA58" s="52">
        <v>8</v>
      </c>
      <c r="BB58" s="52">
        <v>12</v>
      </c>
      <c r="BC58" s="52">
        <v>9</v>
      </c>
      <c r="BD58" s="89">
        <v>9</v>
      </c>
      <c r="BE58" s="89">
        <v>9</v>
      </c>
      <c r="BF58" s="89">
        <v>6</v>
      </c>
      <c r="BG58" s="35" t="s">
        <v>55</v>
      </c>
      <c r="BH58" s="606"/>
      <c r="BI58" s="90">
        <v>6</v>
      </c>
      <c r="BJ58" s="90">
        <v>6</v>
      </c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</row>
    <row r="59" spans="1:96" ht="12" customHeight="1" x14ac:dyDescent="0.25">
      <c r="A59" s="83"/>
      <c r="B59" s="84"/>
      <c r="C59" s="84"/>
      <c r="D59" s="84"/>
      <c r="E59" s="84"/>
      <c r="F59" s="84"/>
      <c r="G59" s="84"/>
      <c r="H59" s="85"/>
      <c r="I59" s="85"/>
      <c r="J59" s="84"/>
      <c r="K59" s="84"/>
      <c r="L59" s="84"/>
      <c r="M59" s="84"/>
      <c r="N59" s="84"/>
      <c r="O59" s="85"/>
      <c r="P59" s="84"/>
      <c r="Q59" s="84"/>
      <c r="R59" s="85"/>
      <c r="S59" s="85"/>
      <c r="T59" s="85"/>
      <c r="U59" s="84"/>
      <c r="V59" s="85"/>
      <c r="W59" s="85"/>
      <c r="X59" s="84"/>
      <c r="Y59" s="84"/>
      <c r="Z59" s="85"/>
      <c r="AA59" s="85"/>
      <c r="AB59" s="84"/>
      <c r="AC59" s="84"/>
      <c r="AD59" s="84"/>
      <c r="AE59" s="84"/>
      <c r="AF59" s="84"/>
      <c r="AG59" s="84"/>
      <c r="AH59" s="84"/>
      <c r="AI59" s="84"/>
      <c r="AJ59" s="85"/>
      <c r="AK59" s="84"/>
      <c r="AL59" s="84"/>
      <c r="AM59" s="84"/>
      <c r="AN59" s="84"/>
      <c r="AO59" s="36" t="s">
        <v>24</v>
      </c>
      <c r="AP59" s="86"/>
      <c r="AQ59" s="86"/>
      <c r="AR59" s="38">
        <f>SUM(AR46)</f>
        <v>262</v>
      </c>
      <c r="AS59" s="38">
        <f>SUM(AS46)</f>
        <v>0</v>
      </c>
      <c r="AT59" s="38">
        <f>SUM(AT46)</f>
        <v>0</v>
      </c>
      <c r="AU59" s="38">
        <f>SUM(AU46)</f>
        <v>0</v>
      </c>
      <c r="AV59" s="38">
        <f t="shared" ref="AV59:BC59" si="15">SUM(AV46:AV58)</f>
        <v>272</v>
      </c>
      <c r="AW59" s="38">
        <f t="shared" si="15"/>
        <v>276</v>
      </c>
      <c r="AX59" s="38">
        <f t="shared" si="15"/>
        <v>276</v>
      </c>
      <c r="AY59" s="38">
        <f t="shared" si="15"/>
        <v>270</v>
      </c>
      <c r="AZ59" s="38">
        <f t="shared" si="15"/>
        <v>263</v>
      </c>
      <c r="BA59" s="38">
        <f t="shared" si="15"/>
        <v>262</v>
      </c>
      <c r="BB59" s="38">
        <f t="shared" si="15"/>
        <v>264</v>
      </c>
      <c r="BC59" s="38">
        <f t="shared" si="15"/>
        <v>266</v>
      </c>
      <c r="BD59" s="38">
        <f t="shared" ref="BD59:CR59" si="16">SUM(BD46:BD58)</f>
        <v>264</v>
      </c>
      <c r="BE59" s="38">
        <f t="shared" si="16"/>
        <v>256</v>
      </c>
      <c r="BF59" s="38">
        <f t="shared" si="16"/>
        <v>240</v>
      </c>
      <c r="BG59" s="36" t="s">
        <v>24</v>
      </c>
      <c r="BH59" s="38">
        <f>SUM(BH46)</f>
        <v>314</v>
      </c>
      <c r="BI59" s="38">
        <f t="shared" si="16"/>
        <v>284</v>
      </c>
      <c r="BJ59" s="38">
        <f t="shared" si="16"/>
        <v>283</v>
      </c>
      <c r="BK59" s="38">
        <f t="shared" si="16"/>
        <v>0</v>
      </c>
      <c r="BL59" s="38">
        <f t="shared" si="16"/>
        <v>0</v>
      </c>
      <c r="BM59" s="38">
        <f t="shared" si="16"/>
        <v>0</v>
      </c>
      <c r="BN59" s="38">
        <f t="shared" si="16"/>
        <v>0</v>
      </c>
      <c r="BO59" s="38">
        <f t="shared" si="16"/>
        <v>0</v>
      </c>
      <c r="BP59" s="38">
        <f t="shared" si="16"/>
        <v>0</v>
      </c>
      <c r="BQ59" s="38">
        <f t="shared" si="16"/>
        <v>0</v>
      </c>
      <c r="BR59" s="38">
        <f t="shared" si="16"/>
        <v>0</v>
      </c>
      <c r="BS59" s="38">
        <f t="shared" si="16"/>
        <v>0</v>
      </c>
      <c r="BT59" s="38">
        <f t="shared" si="16"/>
        <v>0</v>
      </c>
      <c r="BU59" s="38">
        <f t="shared" si="16"/>
        <v>0</v>
      </c>
      <c r="BV59" s="38">
        <f t="shared" si="16"/>
        <v>0</v>
      </c>
      <c r="BW59" s="38">
        <f t="shared" si="16"/>
        <v>0</v>
      </c>
      <c r="BX59" s="38">
        <f t="shared" si="16"/>
        <v>0</v>
      </c>
      <c r="BY59" s="38">
        <f t="shared" si="16"/>
        <v>0</v>
      </c>
      <c r="BZ59" s="38">
        <f t="shared" si="16"/>
        <v>0</v>
      </c>
      <c r="CA59" s="38">
        <f t="shared" si="16"/>
        <v>0</v>
      </c>
      <c r="CB59" s="38">
        <f t="shared" si="16"/>
        <v>0</v>
      </c>
      <c r="CC59" s="38">
        <f t="shared" si="16"/>
        <v>0</v>
      </c>
      <c r="CD59" s="38">
        <f t="shared" si="16"/>
        <v>0</v>
      </c>
      <c r="CE59" s="38">
        <f t="shared" si="16"/>
        <v>0</v>
      </c>
      <c r="CF59" s="38">
        <f t="shared" si="16"/>
        <v>0</v>
      </c>
      <c r="CG59" s="38">
        <f t="shared" si="16"/>
        <v>0</v>
      </c>
      <c r="CH59" s="38">
        <f t="shared" si="16"/>
        <v>0</v>
      </c>
      <c r="CI59" s="38">
        <f t="shared" si="16"/>
        <v>0</v>
      </c>
      <c r="CJ59" s="38">
        <f t="shared" si="16"/>
        <v>0</v>
      </c>
      <c r="CK59" s="38">
        <f t="shared" si="16"/>
        <v>0</v>
      </c>
      <c r="CL59" s="38">
        <f t="shared" si="16"/>
        <v>0</v>
      </c>
      <c r="CM59" s="38">
        <f t="shared" si="16"/>
        <v>0</v>
      </c>
      <c r="CN59" s="38">
        <f t="shared" si="16"/>
        <v>0</v>
      </c>
      <c r="CO59" s="38">
        <f t="shared" si="16"/>
        <v>0</v>
      </c>
      <c r="CP59" s="38">
        <f t="shared" si="16"/>
        <v>0</v>
      </c>
      <c r="CQ59" s="38">
        <f t="shared" si="16"/>
        <v>0</v>
      </c>
      <c r="CR59" s="38">
        <f t="shared" si="16"/>
        <v>0</v>
      </c>
    </row>
    <row r="60" spans="1:96" ht="12" customHeight="1" x14ac:dyDescent="0.25">
      <c r="A60" s="83"/>
      <c r="B60" s="84"/>
      <c r="C60" s="84"/>
      <c r="D60" s="84"/>
      <c r="E60" s="84"/>
      <c r="F60" s="84"/>
      <c r="G60" s="84"/>
      <c r="H60" s="85"/>
      <c r="I60" s="85"/>
      <c r="J60" s="84"/>
      <c r="K60" s="84"/>
      <c r="L60" s="84"/>
      <c r="M60" s="84"/>
      <c r="N60" s="84"/>
      <c r="O60" s="85"/>
      <c r="P60" s="84"/>
      <c r="Q60" s="84"/>
      <c r="R60" s="85"/>
      <c r="S60" s="85"/>
      <c r="T60" s="85"/>
      <c r="U60" s="84"/>
      <c r="V60" s="85"/>
      <c r="W60" s="85"/>
      <c r="X60" s="84"/>
      <c r="Y60" s="84"/>
      <c r="Z60" s="85"/>
      <c r="AA60" s="85"/>
      <c r="AB60" s="84"/>
      <c r="AC60" s="84"/>
      <c r="AD60" s="84"/>
      <c r="AE60" s="84"/>
      <c r="AF60" s="84"/>
      <c r="AG60" s="84"/>
      <c r="AH60" s="84"/>
      <c r="AI60" s="84"/>
      <c r="AJ60" s="85"/>
      <c r="AK60" s="84"/>
      <c r="AL60" s="84"/>
      <c r="AM60" s="84"/>
      <c r="AN60" s="84"/>
      <c r="AO60" s="83"/>
      <c r="AP60" s="84"/>
      <c r="AQ60" s="84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5"/>
      <c r="BD60" s="85"/>
      <c r="BE60" s="85"/>
      <c r="BF60" s="85"/>
      <c r="BG60" s="83"/>
      <c r="BH60" s="85"/>
      <c r="BI60" s="85"/>
      <c r="BJ60" s="85"/>
      <c r="BK60" s="85"/>
      <c r="BL60" s="85"/>
      <c r="BM60" s="85"/>
      <c r="BN60" s="85"/>
      <c r="BO60" s="85"/>
      <c r="BP60" s="85"/>
      <c r="BQ60" s="85"/>
      <c r="BR60" s="85"/>
      <c r="BS60" s="85"/>
      <c r="BT60" s="85"/>
      <c r="BU60" s="85"/>
      <c r="BV60" s="85"/>
      <c r="BW60" s="85"/>
      <c r="BX60" s="85"/>
      <c r="BY60" s="85"/>
      <c r="BZ60" s="85"/>
      <c r="CA60" s="85"/>
      <c r="CB60" s="85"/>
      <c r="CC60" s="85"/>
      <c r="CD60" s="85"/>
      <c r="CE60" s="85"/>
      <c r="CF60" s="85"/>
      <c r="CG60" s="85"/>
      <c r="CH60" s="85"/>
      <c r="CI60" s="85"/>
      <c r="CJ60" s="85"/>
      <c r="CK60" s="85"/>
      <c r="CL60" s="85"/>
      <c r="CM60" s="85"/>
      <c r="CN60" s="85"/>
      <c r="CO60" s="85"/>
      <c r="CP60" s="85"/>
      <c r="CQ60" s="85"/>
      <c r="CR60" s="85"/>
    </row>
    <row r="61" spans="1:96" ht="12" customHeight="1" x14ac:dyDescent="0.25">
      <c r="A61" s="83"/>
      <c r="B61" s="84"/>
      <c r="C61" s="84"/>
      <c r="D61" s="84"/>
      <c r="E61" s="84"/>
      <c r="F61" s="84"/>
      <c r="G61" s="84"/>
      <c r="H61" s="85"/>
      <c r="I61" s="85"/>
      <c r="J61" s="84"/>
      <c r="K61" s="84"/>
      <c r="L61" s="84"/>
      <c r="M61" s="84"/>
      <c r="N61" s="84"/>
      <c r="O61" s="85"/>
      <c r="P61" s="84"/>
      <c r="Q61" s="84"/>
      <c r="R61" s="85"/>
      <c r="S61" s="85"/>
      <c r="T61" s="85"/>
      <c r="U61" s="84"/>
      <c r="V61" s="85"/>
      <c r="W61" s="85"/>
      <c r="X61" s="84"/>
      <c r="Y61" s="84"/>
      <c r="Z61" s="85"/>
      <c r="AA61" s="85"/>
      <c r="AB61" s="84"/>
      <c r="AC61" s="84"/>
      <c r="AD61" s="84"/>
      <c r="AE61" s="84"/>
      <c r="AF61" s="84"/>
      <c r="AG61" s="84"/>
      <c r="AH61" s="84"/>
      <c r="AI61" s="84"/>
      <c r="AJ61" s="85"/>
      <c r="AK61" s="84"/>
      <c r="AL61" s="84"/>
      <c r="AM61" s="84"/>
      <c r="AN61" s="84"/>
      <c r="AO61" s="42" t="s">
        <v>56</v>
      </c>
      <c r="AP61" s="91"/>
      <c r="AQ61" s="92"/>
      <c r="AR61" s="43"/>
      <c r="AS61" s="93" t="e">
        <f t="shared" ref="AS61:CR61" ca="1" si="17">AS$11</f>
        <v>#NAME?</v>
      </c>
      <c r="AT61" s="43" t="e">
        <f t="shared" ca="1" si="17"/>
        <v>#NAME?</v>
      </c>
      <c r="AU61" s="14" t="e">
        <f t="shared" ca="1" si="17"/>
        <v>#NAME?</v>
      </c>
      <c r="AV61" s="14" t="e">
        <f t="shared" ca="1" si="17"/>
        <v>#NAME?</v>
      </c>
      <c r="AW61" s="14" t="e">
        <f t="shared" ca="1" si="17"/>
        <v>#NAME?</v>
      </c>
      <c r="AX61" s="14" t="e">
        <f t="shared" ca="1" si="17"/>
        <v>#NAME?</v>
      </c>
      <c r="AY61" s="14" t="e">
        <f t="shared" ca="1" si="17"/>
        <v>#NAME?</v>
      </c>
      <c r="AZ61" s="14" t="e">
        <f t="shared" ca="1" si="17"/>
        <v>#NAME?</v>
      </c>
      <c r="BA61" s="14" t="e">
        <f t="shared" ca="1" si="17"/>
        <v>#NAME?</v>
      </c>
      <c r="BB61" s="14" t="e">
        <f t="shared" ca="1" si="17"/>
        <v>#NAME?</v>
      </c>
      <c r="BC61" s="14" t="e">
        <f t="shared" ca="1" si="17"/>
        <v>#NAME?</v>
      </c>
      <c r="BD61" s="14" t="e">
        <f t="shared" ca="1" si="17"/>
        <v>#NAME?</v>
      </c>
      <c r="BE61" s="14" t="e">
        <f t="shared" ca="1" si="17"/>
        <v>#NAME?</v>
      </c>
      <c r="BF61" s="14" t="e">
        <f t="shared" ca="1" si="17"/>
        <v>#NAME?</v>
      </c>
      <c r="BG61" s="42" t="s">
        <v>56</v>
      </c>
      <c r="BH61" s="43"/>
      <c r="BI61" s="14" t="e">
        <f t="shared" ca="1" si="17"/>
        <v>#NAME?</v>
      </c>
      <c r="BJ61" s="14" t="e">
        <f t="shared" ca="1" si="17"/>
        <v>#NAME?</v>
      </c>
      <c r="BK61" s="14" t="e">
        <f t="shared" ca="1" si="17"/>
        <v>#NAME?</v>
      </c>
      <c r="BL61" s="14" t="e">
        <f t="shared" ca="1" si="17"/>
        <v>#NAME?</v>
      </c>
      <c r="BM61" s="14" t="e">
        <f t="shared" ca="1" si="17"/>
        <v>#NAME?</v>
      </c>
      <c r="BN61" s="14" t="e">
        <f t="shared" ca="1" si="17"/>
        <v>#NAME?</v>
      </c>
      <c r="BO61" s="14" t="e">
        <f t="shared" ca="1" si="17"/>
        <v>#NAME?</v>
      </c>
      <c r="BP61" s="14" t="e">
        <f t="shared" ca="1" si="17"/>
        <v>#NAME?</v>
      </c>
      <c r="BQ61" s="14" t="e">
        <f t="shared" ca="1" si="17"/>
        <v>#NAME?</v>
      </c>
      <c r="BR61" s="14" t="e">
        <f t="shared" ca="1" si="17"/>
        <v>#NAME?</v>
      </c>
      <c r="BS61" s="14" t="e">
        <f t="shared" ca="1" si="17"/>
        <v>#NAME?</v>
      </c>
      <c r="BT61" s="14" t="e">
        <f t="shared" ca="1" si="17"/>
        <v>#NAME?</v>
      </c>
      <c r="BU61" s="14" t="e">
        <f t="shared" ca="1" si="17"/>
        <v>#NAME?</v>
      </c>
      <c r="BV61" s="14" t="e">
        <f t="shared" ca="1" si="17"/>
        <v>#NAME?</v>
      </c>
      <c r="BW61" s="14" t="e">
        <f t="shared" ca="1" si="17"/>
        <v>#NAME?</v>
      </c>
      <c r="BX61" s="14" t="e">
        <f t="shared" ca="1" si="17"/>
        <v>#NAME?</v>
      </c>
      <c r="BY61" s="14" t="e">
        <f t="shared" ca="1" si="17"/>
        <v>#NAME?</v>
      </c>
      <c r="BZ61" s="14" t="e">
        <f t="shared" ca="1" si="17"/>
        <v>#NAME?</v>
      </c>
      <c r="CA61" s="14" t="e">
        <f t="shared" ca="1" si="17"/>
        <v>#NAME?</v>
      </c>
      <c r="CB61" s="14" t="e">
        <f t="shared" ca="1" si="17"/>
        <v>#NAME?</v>
      </c>
      <c r="CC61" s="14" t="e">
        <f t="shared" ca="1" si="17"/>
        <v>#NAME?</v>
      </c>
      <c r="CD61" s="14" t="e">
        <f t="shared" ca="1" si="17"/>
        <v>#NAME?</v>
      </c>
      <c r="CE61" s="14" t="e">
        <f t="shared" ca="1" si="17"/>
        <v>#NAME?</v>
      </c>
      <c r="CF61" s="14" t="e">
        <f t="shared" ca="1" si="17"/>
        <v>#NAME?</v>
      </c>
      <c r="CG61" s="14" t="e">
        <f t="shared" ca="1" si="17"/>
        <v>#NAME?</v>
      </c>
      <c r="CH61" s="14" t="e">
        <f t="shared" ca="1" si="17"/>
        <v>#NAME?</v>
      </c>
      <c r="CI61" s="14" t="e">
        <f t="shared" ca="1" si="17"/>
        <v>#NAME?</v>
      </c>
      <c r="CJ61" s="14" t="e">
        <f t="shared" ca="1" si="17"/>
        <v>#NAME?</v>
      </c>
      <c r="CK61" s="14" t="e">
        <f t="shared" ca="1" si="17"/>
        <v>#NAME?</v>
      </c>
      <c r="CL61" s="14" t="e">
        <f t="shared" ca="1" si="17"/>
        <v>#NAME?</v>
      </c>
      <c r="CM61" s="14" t="e">
        <f t="shared" ca="1" si="17"/>
        <v>#NAME?</v>
      </c>
      <c r="CN61" s="14" t="e">
        <f t="shared" ca="1" si="17"/>
        <v>#NAME?</v>
      </c>
      <c r="CO61" s="14" t="e">
        <f t="shared" ca="1" si="17"/>
        <v>#NAME?</v>
      </c>
      <c r="CP61" s="14" t="e">
        <f t="shared" ca="1" si="17"/>
        <v>#NAME?</v>
      </c>
      <c r="CQ61" s="14" t="e">
        <f t="shared" ca="1" si="17"/>
        <v>#NAME?</v>
      </c>
      <c r="CR61" s="14" t="e">
        <f t="shared" ca="1" si="17"/>
        <v>#NAME?</v>
      </c>
    </row>
    <row r="62" spans="1:96" ht="12" customHeight="1" x14ac:dyDescent="0.2">
      <c r="A62" s="83"/>
      <c r="B62" s="84"/>
      <c r="C62" s="84"/>
      <c r="D62" s="84"/>
      <c r="E62" s="84"/>
      <c r="F62" s="84"/>
      <c r="G62" s="84"/>
      <c r="H62" s="85"/>
      <c r="I62" s="85"/>
      <c r="J62" s="84"/>
      <c r="K62" s="84"/>
      <c r="L62" s="84"/>
      <c r="M62" s="84"/>
      <c r="N62" s="84"/>
      <c r="O62" s="85"/>
      <c r="P62" s="84"/>
      <c r="Q62" s="84"/>
      <c r="R62" s="85"/>
      <c r="S62" s="85"/>
      <c r="T62" s="85"/>
      <c r="U62" s="84"/>
      <c r="V62" s="85"/>
      <c r="W62" s="85"/>
      <c r="X62" s="84"/>
      <c r="Y62" s="84"/>
      <c r="Z62" s="85"/>
      <c r="AA62" s="85"/>
      <c r="AB62" s="84"/>
      <c r="AC62" s="84"/>
      <c r="AD62" s="84"/>
      <c r="AE62" s="84"/>
      <c r="AF62" s="84"/>
      <c r="AG62" s="84"/>
      <c r="AH62" s="84"/>
      <c r="AI62" s="84"/>
      <c r="AJ62" s="85"/>
      <c r="AK62" s="84"/>
      <c r="AL62" s="84"/>
      <c r="AM62" s="84"/>
      <c r="AN62" s="84"/>
      <c r="AO62" s="94" t="s">
        <v>57</v>
      </c>
      <c r="AP62" s="91"/>
      <c r="AQ62" s="92"/>
      <c r="AR62" s="46"/>
      <c r="AS62" s="95"/>
      <c r="AT62" s="46"/>
      <c r="AU62" s="96">
        <v>266</v>
      </c>
      <c r="AV62" s="96">
        <v>271</v>
      </c>
      <c r="AW62" s="96">
        <v>249</v>
      </c>
      <c r="AX62" s="96">
        <v>271</v>
      </c>
      <c r="AY62" s="96">
        <v>274</v>
      </c>
      <c r="AZ62" s="96">
        <v>251</v>
      </c>
      <c r="BA62" s="96">
        <v>263</v>
      </c>
      <c r="BB62" s="96">
        <v>255</v>
      </c>
      <c r="BC62" s="23">
        <v>266</v>
      </c>
      <c r="BD62" s="89">
        <v>264</v>
      </c>
      <c r="BE62" s="89">
        <v>256</v>
      </c>
      <c r="BF62" s="89">
        <v>240</v>
      </c>
      <c r="BG62" s="94" t="s">
        <v>57</v>
      </c>
      <c r="BH62" s="46"/>
      <c r="BI62" s="89">
        <v>284</v>
      </c>
      <c r="BJ62" s="97">
        <v>283</v>
      </c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</row>
    <row r="63" spans="1:96" ht="12" customHeight="1" x14ac:dyDescent="0.2">
      <c r="A63" s="83"/>
      <c r="B63" s="84"/>
      <c r="C63" s="84"/>
      <c r="D63" s="84"/>
      <c r="E63" s="84"/>
      <c r="F63" s="84"/>
      <c r="G63" s="84"/>
      <c r="H63" s="85"/>
      <c r="I63" s="85"/>
      <c r="J63" s="84"/>
      <c r="K63" s="84"/>
      <c r="L63" s="84"/>
      <c r="M63" s="84"/>
      <c r="N63" s="84"/>
      <c r="O63" s="85"/>
      <c r="P63" s="84"/>
      <c r="Q63" s="84"/>
      <c r="R63" s="85"/>
      <c r="S63" s="85"/>
      <c r="T63" s="85"/>
      <c r="U63" s="84"/>
      <c r="V63" s="85"/>
      <c r="W63" s="85"/>
      <c r="X63" s="84"/>
      <c r="Y63" s="84"/>
      <c r="Z63" s="85"/>
      <c r="AA63" s="85"/>
      <c r="AB63" s="84"/>
      <c r="AC63" s="84"/>
      <c r="AD63" s="84"/>
      <c r="AE63" s="84"/>
      <c r="AF63" s="84"/>
      <c r="AG63" s="84"/>
      <c r="AH63" s="84"/>
      <c r="AI63" s="84"/>
      <c r="AJ63" s="85"/>
      <c r="AK63" s="84"/>
      <c r="AL63" s="84"/>
      <c r="AM63" s="84"/>
      <c r="AN63" s="84"/>
      <c r="AO63" s="94" t="s">
        <v>58</v>
      </c>
      <c r="AP63" s="91"/>
      <c r="AQ63" s="92"/>
      <c r="AR63" s="46"/>
      <c r="AS63" s="95"/>
      <c r="AT63" s="46"/>
      <c r="AU63" s="96">
        <v>688</v>
      </c>
      <c r="AV63" s="96">
        <v>745</v>
      </c>
      <c r="AW63" s="96">
        <v>679</v>
      </c>
      <c r="AX63" s="96">
        <v>767</v>
      </c>
      <c r="AY63" s="96">
        <v>718</v>
      </c>
      <c r="AZ63" s="96">
        <v>686</v>
      </c>
      <c r="BA63" s="96">
        <v>722</v>
      </c>
      <c r="BB63" s="96">
        <v>682</v>
      </c>
      <c r="BC63" s="23">
        <v>482</v>
      </c>
      <c r="BD63" s="89">
        <v>427</v>
      </c>
      <c r="BE63" s="89">
        <v>472</v>
      </c>
      <c r="BF63" s="89">
        <v>423</v>
      </c>
      <c r="BG63" s="94" t="s">
        <v>58</v>
      </c>
      <c r="BH63" s="46"/>
      <c r="BI63" s="89">
        <v>447</v>
      </c>
      <c r="BJ63" s="90">
        <v>410</v>
      </c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</row>
    <row r="64" spans="1:96" ht="12" customHeight="1" x14ac:dyDescent="0.25">
      <c r="A64" s="83"/>
      <c r="B64" s="84"/>
      <c r="C64" s="84"/>
      <c r="D64" s="84"/>
      <c r="E64" s="84"/>
      <c r="F64" s="84"/>
      <c r="G64" s="84"/>
      <c r="H64" s="85"/>
      <c r="I64" s="85"/>
      <c r="J64" s="84"/>
      <c r="K64" s="84"/>
      <c r="L64" s="84"/>
      <c r="M64" s="84"/>
      <c r="N64" s="84"/>
      <c r="O64" s="85"/>
      <c r="P64" s="84"/>
      <c r="Q64" s="84"/>
      <c r="R64" s="85"/>
      <c r="S64" s="85"/>
      <c r="T64" s="85"/>
      <c r="U64" s="84"/>
      <c r="V64" s="85"/>
      <c r="W64" s="85"/>
      <c r="X64" s="84"/>
      <c r="Y64" s="84"/>
      <c r="Z64" s="85"/>
      <c r="AA64" s="85"/>
      <c r="AB64" s="84"/>
      <c r="AC64" s="84"/>
      <c r="AD64" s="84"/>
      <c r="AE64" s="84"/>
      <c r="AF64" s="84"/>
      <c r="AG64" s="84"/>
      <c r="AH64" s="84"/>
      <c r="AI64" s="84"/>
      <c r="AJ64" s="85"/>
      <c r="AK64" s="84"/>
      <c r="AL64" s="84"/>
      <c r="AM64" s="84"/>
      <c r="AN64" s="84"/>
      <c r="AO64" s="65" t="s">
        <v>24</v>
      </c>
      <c r="AP64" s="91"/>
      <c r="AQ64" s="92"/>
      <c r="AR64" s="98"/>
      <c r="AS64" s="99">
        <f t="shared" ref="AS64:BB64" si="18">IFERROR((AS62/AS63),0)</f>
        <v>0</v>
      </c>
      <c r="AT64" s="98">
        <f t="shared" si="18"/>
        <v>0</v>
      </c>
      <c r="AU64" s="100">
        <f t="shared" si="18"/>
        <v>0.38662790697674421</v>
      </c>
      <c r="AV64" s="100">
        <f t="shared" si="18"/>
        <v>0.36375838926174497</v>
      </c>
      <c r="AW64" s="100">
        <f t="shared" si="18"/>
        <v>0.36671575846833576</v>
      </c>
      <c r="AX64" s="100">
        <f t="shared" si="18"/>
        <v>0.35332464146023468</v>
      </c>
      <c r="AY64" s="100">
        <f t="shared" si="18"/>
        <v>0.38161559888579388</v>
      </c>
      <c r="AZ64" s="100">
        <f t="shared" si="18"/>
        <v>0.36588921282798836</v>
      </c>
      <c r="BA64" s="100">
        <f t="shared" si="18"/>
        <v>0.36426592797783935</v>
      </c>
      <c r="BB64" s="100">
        <f t="shared" si="18"/>
        <v>0.37390029325513197</v>
      </c>
      <c r="BC64" s="38">
        <f>SUM(BC62:BC63)</f>
        <v>748</v>
      </c>
      <c r="BD64" s="38">
        <f t="shared" ref="BD64:CR64" si="19">SUM(BD62:BD63)</f>
        <v>691</v>
      </c>
      <c r="BE64" s="38">
        <f t="shared" si="19"/>
        <v>728</v>
      </c>
      <c r="BF64" s="38">
        <f t="shared" si="19"/>
        <v>663</v>
      </c>
      <c r="BG64" s="65" t="s">
        <v>24</v>
      </c>
      <c r="BH64" s="98"/>
      <c r="BI64" s="38">
        <f t="shared" si="19"/>
        <v>731</v>
      </c>
      <c r="BJ64" s="38">
        <f t="shared" si="19"/>
        <v>693</v>
      </c>
      <c r="BK64" s="38">
        <f t="shared" si="19"/>
        <v>0</v>
      </c>
      <c r="BL64" s="38">
        <f t="shared" si="19"/>
        <v>0</v>
      </c>
      <c r="BM64" s="38">
        <f t="shared" si="19"/>
        <v>0</v>
      </c>
      <c r="BN64" s="38">
        <f t="shared" si="19"/>
        <v>0</v>
      </c>
      <c r="BO64" s="38">
        <f t="shared" si="19"/>
        <v>0</v>
      </c>
      <c r="BP64" s="38">
        <f t="shared" si="19"/>
        <v>0</v>
      </c>
      <c r="BQ64" s="38">
        <f t="shared" si="19"/>
        <v>0</v>
      </c>
      <c r="BR64" s="38">
        <f t="shared" si="19"/>
        <v>0</v>
      </c>
      <c r="BS64" s="38">
        <f t="shared" si="19"/>
        <v>0</v>
      </c>
      <c r="BT64" s="38">
        <f t="shared" si="19"/>
        <v>0</v>
      </c>
      <c r="BU64" s="38">
        <f t="shared" si="19"/>
        <v>0</v>
      </c>
      <c r="BV64" s="38">
        <f t="shared" si="19"/>
        <v>0</v>
      </c>
      <c r="BW64" s="38">
        <f t="shared" si="19"/>
        <v>0</v>
      </c>
      <c r="BX64" s="38">
        <f t="shared" si="19"/>
        <v>0</v>
      </c>
      <c r="BY64" s="38">
        <f t="shared" si="19"/>
        <v>0</v>
      </c>
      <c r="BZ64" s="38">
        <f t="shared" si="19"/>
        <v>0</v>
      </c>
      <c r="CA64" s="38">
        <f t="shared" si="19"/>
        <v>0</v>
      </c>
      <c r="CB64" s="38">
        <f t="shared" si="19"/>
        <v>0</v>
      </c>
      <c r="CC64" s="38">
        <f t="shared" si="19"/>
        <v>0</v>
      </c>
      <c r="CD64" s="38">
        <f t="shared" si="19"/>
        <v>0</v>
      </c>
      <c r="CE64" s="38">
        <f t="shared" si="19"/>
        <v>0</v>
      </c>
      <c r="CF64" s="38">
        <f t="shared" si="19"/>
        <v>0</v>
      </c>
      <c r="CG64" s="38">
        <f t="shared" si="19"/>
        <v>0</v>
      </c>
      <c r="CH64" s="38">
        <f t="shared" si="19"/>
        <v>0</v>
      </c>
      <c r="CI64" s="38">
        <f t="shared" si="19"/>
        <v>0</v>
      </c>
      <c r="CJ64" s="38">
        <f t="shared" si="19"/>
        <v>0</v>
      </c>
      <c r="CK64" s="38">
        <f t="shared" si="19"/>
        <v>0</v>
      </c>
      <c r="CL64" s="38">
        <f t="shared" si="19"/>
        <v>0</v>
      </c>
      <c r="CM64" s="38">
        <f t="shared" si="19"/>
        <v>0</v>
      </c>
      <c r="CN64" s="38">
        <f t="shared" si="19"/>
        <v>0</v>
      </c>
      <c r="CO64" s="38">
        <f t="shared" si="19"/>
        <v>0</v>
      </c>
      <c r="CP64" s="38">
        <f t="shared" si="19"/>
        <v>0</v>
      </c>
      <c r="CQ64" s="38">
        <f t="shared" si="19"/>
        <v>0</v>
      </c>
      <c r="CR64" s="38">
        <f t="shared" si="19"/>
        <v>0</v>
      </c>
    </row>
    <row r="65" spans="41:96" s="101" customFormat="1" ht="12" customHeight="1" x14ac:dyDescent="0.25"/>
    <row r="66" spans="41:96" s="101" customFormat="1" ht="12" customHeight="1" x14ac:dyDescent="0.25">
      <c r="AO66" s="42" t="s">
        <v>59</v>
      </c>
      <c r="AP66" s="102"/>
      <c r="AQ66" s="102"/>
      <c r="AR66" s="43"/>
      <c r="AS66" s="93" t="e">
        <f t="shared" ref="AS66:CR66" ca="1" si="20">AS$11</f>
        <v>#NAME?</v>
      </c>
      <c r="AT66" s="43" t="e">
        <f t="shared" ca="1" si="20"/>
        <v>#NAME?</v>
      </c>
      <c r="AU66" s="14" t="e">
        <f t="shared" ca="1" si="20"/>
        <v>#NAME?</v>
      </c>
      <c r="AV66" s="14" t="e">
        <f t="shared" ca="1" si="20"/>
        <v>#NAME?</v>
      </c>
      <c r="AW66" s="14" t="e">
        <f t="shared" ca="1" si="20"/>
        <v>#NAME?</v>
      </c>
      <c r="AX66" s="14" t="e">
        <f t="shared" ca="1" si="20"/>
        <v>#NAME?</v>
      </c>
      <c r="AY66" s="14" t="e">
        <f t="shared" ca="1" si="20"/>
        <v>#NAME?</v>
      </c>
      <c r="AZ66" s="14" t="e">
        <f t="shared" ca="1" si="20"/>
        <v>#NAME?</v>
      </c>
      <c r="BA66" s="14" t="e">
        <f t="shared" ca="1" si="20"/>
        <v>#NAME?</v>
      </c>
      <c r="BB66" s="44" t="e">
        <f t="shared" ca="1" si="20"/>
        <v>#NAME?</v>
      </c>
      <c r="BC66" s="14" t="e">
        <f t="shared" ca="1" si="20"/>
        <v>#NAME?</v>
      </c>
      <c r="BD66" s="14" t="e">
        <f t="shared" ca="1" si="20"/>
        <v>#NAME?</v>
      </c>
      <c r="BE66" s="14" t="e">
        <f t="shared" ca="1" si="20"/>
        <v>#NAME?</v>
      </c>
      <c r="BF66" s="14" t="e">
        <f t="shared" ca="1" si="20"/>
        <v>#NAME?</v>
      </c>
      <c r="BG66" s="42" t="s">
        <v>59</v>
      </c>
      <c r="BH66" s="43"/>
      <c r="BI66" s="14" t="e">
        <f t="shared" ca="1" si="20"/>
        <v>#NAME?</v>
      </c>
      <c r="BJ66" s="14" t="e">
        <f t="shared" ca="1" si="20"/>
        <v>#NAME?</v>
      </c>
      <c r="BK66" s="14" t="e">
        <f t="shared" ca="1" si="20"/>
        <v>#NAME?</v>
      </c>
      <c r="BL66" s="14" t="e">
        <f t="shared" ca="1" si="20"/>
        <v>#NAME?</v>
      </c>
      <c r="BM66" s="14" t="e">
        <f t="shared" ca="1" si="20"/>
        <v>#NAME?</v>
      </c>
      <c r="BN66" s="14" t="e">
        <f t="shared" ca="1" si="20"/>
        <v>#NAME?</v>
      </c>
      <c r="BO66" s="14" t="e">
        <f t="shared" ca="1" si="20"/>
        <v>#NAME?</v>
      </c>
      <c r="BP66" s="14" t="e">
        <f t="shared" ca="1" si="20"/>
        <v>#NAME?</v>
      </c>
      <c r="BQ66" s="14" t="e">
        <f t="shared" ca="1" si="20"/>
        <v>#NAME?</v>
      </c>
      <c r="BR66" s="14" t="e">
        <f t="shared" ca="1" si="20"/>
        <v>#NAME?</v>
      </c>
      <c r="BS66" s="14" t="e">
        <f t="shared" ca="1" si="20"/>
        <v>#NAME?</v>
      </c>
      <c r="BT66" s="14" t="e">
        <f t="shared" ca="1" si="20"/>
        <v>#NAME?</v>
      </c>
      <c r="BU66" s="14" t="e">
        <f t="shared" ca="1" si="20"/>
        <v>#NAME?</v>
      </c>
      <c r="BV66" s="14" t="e">
        <f t="shared" ca="1" si="20"/>
        <v>#NAME?</v>
      </c>
      <c r="BW66" s="14" t="e">
        <f t="shared" ca="1" si="20"/>
        <v>#NAME?</v>
      </c>
      <c r="BX66" s="14" t="e">
        <f t="shared" ca="1" si="20"/>
        <v>#NAME?</v>
      </c>
      <c r="BY66" s="14" t="e">
        <f t="shared" ca="1" si="20"/>
        <v>#NAME?</v>
      </c>
      <c r="BZ66" s="14" t="e">
        <f t="shared" ca="1" si="20"/>
        <v>#NAME?</v>
      </c>
      <c r="CA66" s="14" t="e">
        <f t="shared" ca="1" si="20"/>
        <v>#NAME?</v>
      </c>
      <c r="CB66" s="14" t="e">
        <f t="shared" ca="1" si="20"/>
        <v>#NAME?</v>
      </c>
      <c r="CC66" s="14" t="e">
        <f t="shared" ca="1" si="20"/>
        <v>#NAME?</v>
      </c>
      <c r="CD66" s="14" t="e">
        <f t="shared" ca="1" si="20"/>
        <v>#NAME?</v>
      </c>
      <c r="CE66" s="14" t="e">
        <f t="shared" ca="1" si="20"/>
        <v>#NAME?</v>
      </c>
      <c r="CF66" s="14" t="e">
        <f t="shared" ca="1" si="20"/>
        <v>#NAME?</v>
      </c>
      <c r="CG66" s="14" t="e">
        <f t="shared" ca="1" si="20"/>
        <v>#NAME?</v>
      </c>
      <c r="CH66" s="14" t="e">
        <f t="shared" ca="1" si="20"/>
        <v>#NAME?</v>
      </c>
      <c r="CI66" s="14" t="e">
        <f t="shared" ca="1" si="20"/>
        <v>#NAME?</v>
      </c>
      <c r="CJ66" s="14" t="e">
        <f t="shared" ca="1" si="20"/>
        <v>#NAME?</v>
      </c>
      <c r="CK66" s="14" t="e">
        <f t="shared" ca="1" si="20"/>
        <v>#NAME?</v>
      </c>
      <c r="CL66" s="14" t="e">
        <f t="shared" ca="1" si="20"/>
        <v>#NAME?</v>
      </c>
      <c r="CM66" s="14" t="e">
        <f t="shared" ca="1" si="20"/>
        <v>#NAME?</v>
      </c>
      <c r="CN66" s="14" t="e">
        <f t="shared" ca="1" si="20"/>
        <v>#NAME?</v>
      </c>
      <c r="CO66" s="14" t="e">
        <f t="shared" ca="1" si="20"/>
        <v>#NAME?</v>
      </c>
      <c r="CP66" s="14" t="e">
        <f t="shared" ca="1" si="20"/>
        <v>#NAME?</v>
      </c>
      <c r="CQ66" s="14" t="e">
        <f t="shared" ca="1" si="20"/>
        <v>#NAME?</v>
      </c>
      <c r="CR66" s="14" t="e">
        <f t="shared" ca="1" si="20"/>
        <v>#NAME?</v>
      </c>
    </row>
    <row r="67" spans="41:96" s="101" customFormat="1" ht="12" customHeight="1" x14ac:dyDescent="0.2">
      <c r="AO67" s="45" t="s">
        <v>42</v>
      </c>
      <c r="AR67" s="46"/>
      <c r="AS67" s="95"/>
      <c r="AT67" s="46"/>
      <c r="AU67" s="96">
        <v>266</v>
      </c>
      <c r="AV67" s="62">
        <v>101</v>
      </c>
      <c r="AW67" s="103">
        <v>97</v>
      </c>
      <c r="AX67" s="103">
        <v>107</v>
      </c>
      <c r="AY67" s="103">
        <v>97</v>
      </c>
      <c r="AZ67" s="103">
        <v>105</v>
      </c>
      <c r="BA67" s="103">
        <v>98</v>
      </c>
      <c r="BB67" s="104">
        <v>92</v>
      </c>
      <c r="BC67" s="78">
        <v>101</v>
      </c>
      <c r="BD67" s="78">
        <v>103</v>
      </c>
      <c r="BE67" s="78">
        <v>108</v>
      </c>
      <c r="BF67" s="78">
        <v>94</v>
      </c>
      <c r="BG67" s="45" t="s">
        <v>42</v>
      </c>
      <c r="BH67" s="46"/>
      <c r="BI67" s="24">
        <v>116</v>
      </c>
      <c r="BJ67" s="24">
        <v>109</v>
      </c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</row>
    <row r="68" spans="41:96" s="101" customFormat="1" ht="12" customHeight="1" x14ac:dyDescent="0.2">
      <c r="AO68" s="45" t="s">
        <v>43</v>
      </c>
      <c r="AR68" s="46"/>
      <c r="AS68" s="95"/>
      <c r="AT68" s="46"/>
      <c r="AU68" s="96">
        <v>266</v>
      </c>
      <c r="AV68" s="105">
        <v>0</v>
      </c>
      <c r="AW68" s="105">
        <v>0</v>
      </c>
      <c r="AX68" s="105">
        <v>0</v>
      </c>
      <c r="AY68" s="105">
        <v>0</v>
      </c>
      <c r="AZ68" s="105">
        <v>0</v>
      </c>
      <c r="BA68" s="105">
        <v>0</v>
      </c>
      <c r="BB68" s="106">
        <v>0</v>
      </c>
      <c r="BC68" s="78">
        <v>0</v>
      </c>
      <c r="BD68" s="78">
        <v>0</v>
      </c>
      <c r="BE68" s="78">
        <v>0</v>
      </c>
      <c r="BF68" s="78">
        <v>0</v>
      </c>
      <c r="BG68" s="88" t="s">
        <v>44</v>
      </c>
      <c r="BH68" s="46"/>
      <c r="BI68" s="25">
        <v>0</v>
      </c>
      <c r="BJ68" s="25">
        <v>0</v>
      </c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5"/>
    </row>
    <row r="69" spans="41:96" s="101" customFormat="1" ht="12" customHeight="1" x14ac:dyDescent="0.2">
      <c r="AO69" s="45" t="s">
        <v>45</v>
      </c>
      <c r="AR69" s="46"/>
      <c r="AS69" s="95"/>
      <c r="AT69" s="46"/>
      <c r="AU69" s="96">
        <v>266</v>
      </c>
      <c r="AV69" s="62">
        <v>9</v>
      </c>
      <c r="AW69" s="103">
        <v>3</v>
      </c>
      <c r="AX69" s="103">
        <v>0</v>
      </c>
      <c r="AY69" s="103">
        <v>0</v>
      </c>
      <c r="AZ69" s="103">
        <v>4</v>
      </c>
      <c r="BA69" s="103">
        <v>2</v>
      </c>
      <c r="BB69" s="104">
        <v>0</v>
      </c>
      <c r="BC69" s="78">
        <v>2</v>
      </c>
      <c r="BD69" s="78">
        <v>2</v>
      </c>
      <c r="BE69" s="78">
        <v>1</v>
      </c>
      <c r="BF69" s="78">
        <v>0</v>
      </c>
      <c r="BG69" s="45" t="s">
        <v>45</v>
      </c>
      <c r="BH69" s="46"/>
      <c r="BI69" s="25">
        <v>0</v>
      </c>
      <c r="BJ69" s="25">
        <v>6</v>
      </c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</row>
    <row r="70" spans="41:96" s="101" customFormat="1" ht="12" customHeight="1" x14ac:dyDescent="0.2">
      <c r="AO70" s="45" t="s">
        <v>46</v>
      </c>
      <c r="AR70" s="46"/>
      <c r="AS70" s="95"/>
      <c r="AT70" s="46"/>
      <c r="AU70" s="96">
        <v>266</v>
      </c>
      <c r="AV70" s="62">
        <v>48</v>
      </c>
      <c r="AW70" s="103">
        <v>51</v>
      </c>
      <c r="AX70" s="103">
        <v>50</v>
      </c>
      <c r="AY70" s="103">
        <v>57</v>
      </c>
      <c r="AZ70" s="103">
        <v>40</v>
      </c>
      <c r="BA70" s="103">
        <v>51</v>
      </c>
      <c r="BB70" s="104">
        <v>60</v>
      </c>
      <c r="BC70" s="78">
        <v>56</v>
      </c>
      <c r="BD70" s="78">
        <v>46</v>
      </c>
      <c r="BE70" s="78">
        <v>40</v>
      </c>
      <c r="BF70" s="78">
        <v>38</v>
      </c>
      <c r="BG70" s="45" t="s">
        <v>46</v>
      </c>
      <c r="BH70" s="46"/>
      <c r="BI70" s="25">
        <v>60</v>
      </c>
      <c r="BJ70" s="25">
        <v>52</v>
      </c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</row>
    <row r="71" spans="41:96" s="101" customFormat="1" ht="12" customHeight="1" x14ac:dyDescent="0.2">
      <c r="AO71" s="45" t="s">
        <v>47</v>
      </c>
      <c r="AR71" s="46"/>
      <c r="AS71" s="95"/>
      <c r="AT71" s="46"/>
      <c r="AU71" s="96">
        <v>266</v>
      </c>
      <c r="AV71" s="62">
        <v>6</v>
      </c>
      <c r="AW71" s="103">
        <v>6</v>
      </c>
      <c r="AX71" s="103">
        <v>6</v>
      </c>
      <c r="AY71" s="103">
        <v>6</v>
      </c>
      <c r="AZ71" s="103">
        <v>6</v>
      </c>
      <c r="BA71" s="103">
        <v>6</v>
      </c>
      <c r="BB71" s="104">
        <v>6</v>
      </c>
      <c r="BC71" s="78">
        <v>6</v>
      </c>
      <c r="BD71" s="78">
        <v>6</v>
      </c>
      <c r="BE71" s="78">
        <v>6</v>
      </c>
      <c r="BF71" s="78">
        <v>5</v>
      </c>
      <c r="BG71" s="45" t="s">
        <v>47</v>
      </c>
      <c r="BH71" s="46"/>
      <c r="BI71" s="25">
        <v>5</v>
      </c>
      <c r="BJ71" s="25">
        <v>6</v>
      </c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</row>
    <row r="72" spans="41:96" s="101" customFormat="1" ht="12" customHeight="1" x14ac:dyDescent="0.2">
      <c r="AO72" s="45" t="s">
        <v>48</v>
      </c>
      <c r="AR72" s="46"/>
      <c r="AS72" s="95"/>
      <c r="AT72" s="46"/>
      <c r="AU72" s="96">
        <v>266</v>
      </c>
      <c r="AV72" s="62">
        <v>8</v>
      </c>
      <c r="AW72" s="103">
        <v>11</v>
      </c>
      <c r="AX72" s="103">
        <v>10</v>
      </c>
      <c r="AY72" s="103">
        <v>7</v>
      </c>
      <c r="AZ72" s="103">
        <v>9</v>
      </c>
      <c r="BA72" s="103">
        <v>7</v>
      </c>
      <c r="BB72" s="104">
        <v>5</v>
      </c>
      <c r="BC72" s="78">
        <v>7</v>
      </c>
      <c r="BD72" s="78">
        <v>6</v>
      </c>
      <c r="BE72" s="78">
        <v>7</v>
      </c>
      <c r="BF72" s="78">
        <v>2</v>
      </c>
      <c r="BG72" s="45" t="s">
        <v>48</v>
      </c>
      <c r="BH72" s="46"/>
      <c r="BI72" s="25">
        <v>6</v>
      </c>
      <c r="BJ72" s="25">
        <v>10</v>
      </c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</row>
    <row r="73" spans="41:96" s="101" customFormat="1" ht="12" customHeight="1" x14ac:dyDescent="0.2">
      <c r="AO73" s="45" t="s">
        <v>49</v>
      </c>
      <c r="AR73" s="46"/>
      <c r="AS73" s="95"/>
      <c r="AT73" s="46"/>
      <c r="AU73" s="96">
        <v>266</v>
      </c>
      <c r="AV73" s="62">
        <v>5</v>
      </c>
      <c r="AW73" s="103">
        <v>15</v>
      </c>
      <c r="AX73" s="103">
        <v>13</v>
      </c>
      <c r="AY73" s="103">
        <v>9</v>
      </c>
      <c r="AZ73" s="103">
        <v>8</v>
      </c>
      <c r="BA73" s="103">
        <v>7</v>
      </c>
      <c r="BB73" s="104">
        <v>8</v>
      </c>
      <c r="BC73" s="78">
        <v>10</v>
      </c>
      <c r="BD73" s="78">
        <v>12</v>
      </c>
      <c r="BE73" s="78">
        <v>8</v>
      </c>
      <c r="BF73" s="78">
        <v>8</v>
      </c>
      <c r="BG73" s="45" t="s">
        <v>49</v>
      </c>
      <c r="BH73" s="46"/>
      <c r="BI73" s="25">
        <v>8</v>
      </c>
      <c r="BJ73" s="25">
        <v>10</v>
      </c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</row>
    <row r="74" spans="41:96" s="101" customFormat="1" ht="12" customHeight="1" x14ac:dyDescent="0.2">
      <c r="AO74" s="64" t="s">
        <v>50</v>
      </c>
      <c r="AR74" s="46"/>
      <c r="AS74" s="95"/>
      <c r="AT74" s="46"/>
      <c r="AU74" s="96">
        <v>266</v>
      </c>
      <c r="AV74" s="62">
        <v>8</v>
      </c>
      <c r="AW74" s="103">
        <v>9</v>
      </c>
      <c r="AX74" s="103">
        <v>15</v>
      </c>
      <c r="AY74" s="103">
        <v>18</v>
      </c>
      <c r="AZ74" s="103">
        <v>19</v>
      </c>
      <c r="BA74" s="103">
        <v>19</v>
      </c>
      <c r="BB74" s="104">
        <v>18</v>
      </c>
      <c r="BC74" s="89">
        <v>11</v>
      </c>
      <c r="BD74" s="89">
        <v>17</v>
      </c>
      <c r="BE74" s="89">
        <v>23</v>
      </c>
      <c r="BF74" s="89">
        <v>18</v>
      </c>
      <c r="BG74" s="64" t="s">
        <v>50</v>
      </c>
      <c r="BH74" s="46"/>
      <c r="BI74" s="90">
        <v>18</v>
      </c>
      <c r="BJ74" s="90">
        <v>17</v>
      </c>
      <c r="BK74" s="35"/>
      <c r="BL74" s="35"/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</row>
    <row r="75" spans="41:96" s="101" customFormat="1" ht="12" customHeight="1" x14ac:dyDescent="0.2">
      <c r="AO75" s="45" t="s">
        <v>51</v>
      </c>
      <c r="AR75" s="46"/>
      <c r="AS75" s="95"/>
      <c r="AT75" s="46"/>
      <c r="AU75" s="96">
        <v>266</v>
      </c>
      <c r="AV75" s="62">
        <v>59</v>
      </c>
      <c r="AW75" s="103">
        <v>50</v>
      </c>
      <c r="AX75" s="103">
        <v>49</v>
      </c>
      <c r="AY75" s="103">
        <v>51</v>
      </c>
      <c r="AZ75" s="103">
        <v>46</v>
      </c>
      <c r="BA75" s="103">
        <v>45</v>
      </c>
      <c r="BB75" s="104">
        <v>39</v>
      </c>
      <c r="BC75" s="78">
        <v>43</v>
      </c>
      <c r="BD75" s="78">
        <v>38</v>
      </c>
      <c r="BE75" s="78">
        <v>30</v>
      </c>
      <c r="BF75" s="78">
        <v>48</v>
      </c>
      <c r="BG75" s="45" t="s">
        <v>51</v>
      </c>
      <c r="BH75" s="46"/>
      <c r="BI75" s="25">
        <v>39</v>
      </c>
      <c r="BJ75" s="25">
        <v>47</v>
      </c>
      <c r="BK75" s="35"/>
      <c r="BL75" s="35"/>
      <c r="BM75" s="35"/>
      <c r="BN75" s="35"/>
      <c r="BO75" s="35"/>
      <c r="BP75" s="35"/>
      <c r="BQ75" s="35"/>
      <c r="BR75" s="35"/>
      <c r="BS75" s="35"/>
      <c r="BT75" s="35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5"/>
    </row>
    <row r="76" spans="41:96" s="101" customFormat="1" ht="12" customHeight="1" x14ac:dyDescent="0.2">
      <c r="AO76" s="45" t="s">
        <v>52</v>
      </c>
      <c r="AR76" s="46"/>
      <c r="AS76" s="95"/>
      <c r="AT76" s="46"/>
      <c r="AU76" s="96">
        <v>266</v>
      </c>
      <c r="AV76" s="62">
        <v>12</v>
      </c>
      <c r="AW76" s="103">
        <v>17</v>
      </c>
      <c r="AX76" s="103">
        <v>11</v>
      </c>
      <c r="AY76" s="103">
        <v>9</v>
      </c>
      <c r="AZ76" s="103">
        <v>13</v>
      </c>
      <c r="BA76" s="103">
        <v>9</v>
      </c>
      <c r="BB76" s="104">
        <v>10</v>
      </c>
      <c r="BC76" s="78">
        <v>9</v>
      </c>
      <c r="BD76" s="78">
        <v>13</v>
      </c>
      <c r="BE76" s="78">
        <v>13</v>
      </c>
      <c r="BF76" s="78">
        <v>12</v>
      </c>
      <c r="BG76" s="45" t="s">
        <v>52</v>
      </c>
      <c r="BH76" s="46"/>
      <c r="BI76" s="25">
        <v>8</v>
      </c>
      <c r="BJ76" s="25">
        <v>14</v>
      </c>
      <c r="BK76" s="35"/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</row>
    <row r="77" spans="41:96" s="101" customFormat="1" ht="12" customHeight="1" x14ac:dyDescent="0.2">
      <c r="AO77" s="45" t="s">
        <v>53</v>
      </c>
      <c r="AR77" s="46"/>
      <c r="AS77" s="95"/>
      <c r="AT77" s="46"/>
      <c r="AU77" s="96">
        <v>266</v>
      </c>
      <c r="AV77" s="62">
        <v>9</v>
      </c>
      <c r="AW77" s="103">
        <v>10</v>
      </c>
      <c r="AX77" s="103">
        <v>7</v>
      </c>
      <c r="AY77" s="103">
        <v>5</v>
      </c>
      <c r="AZ77" s="103">
        <v>3</v>
      </c>
      <c r="BA77" s="103">
        <v>6</v>
      </c>
      <c r="BB77" s="104">
        <v>8</v>
      </c>
      <c r="BC77" s="78">
        <v>7</v>
      </c>
      <c r="BD77" s="78">
        <v>6</v>
      </c>
      <c r="BE77" s="78">
        <v>7</v>
      </c>
      <c r="BF77" s="78">
        <v>4</v>
      </c>
      <c r="BG77" s="45" t="s">
        <v>53</v>
      </c>
      <c r="BH77" s="46"/>
      <c r="BI77" s="25">
        <v>9</v>
      </c>
      <c r="BJ77" s="25">
        <v>0</v>
      </c>
      <c r="BK77" s="35"/>
      <c r="BL77" s="35"/>
      <c r="BM77" s="35"/>
      <c r="BN77" s="35"/>
      <c r="BO77" s="35"/>
      <c r="BP77" s="35"/>
      <c r="BQ77" s="35"/>
      <c r="BR77" s="35"/>
      <c r="BS77" s="35"/>
      <c r="BT77" s="35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5"/>
    </row>
    <row r="78" spans="41:96" s="101" customFormat="1" ht="12" customHeight="1" x14ac:dyDescent="0.2">
      <c r="AO78" s="64" t="s">
        <v>54</v>
      </c>
      <c r="AR78" s="46"/>
      <c r="AS78" s="95"/>
      <c r="AT78" s="46"/>
      <c r="AU78" s="96">
        <v>266</v>
      </c>
      <c r="AV78" s="62">
        <v>2</v>
      </c>
      <c r="AW78" s="103">
        <v>2</v>
      </c>
      <c r="AX78" s="103">
        <v>2</v>
      </c>
      <c r="AY78" s="103">
        <v>4</v>
      </c>
      <c r="AZ78" s="103">
        <v>5</v>
      </c>
      <c r="BA78" s="103">
        <v>4</v>
      </c>
      <c r="BB78" s="104">
        <v>6</v>
      </c>
      <c r="BC78" s="89">
        <v>5</v>
      </c>
      <c r="BD78" s="89">
        <v>6</v>
      </c>
      <c r="BE78" s="89">
        <v>4</v>
      </c>
      <c r="BF78" s="89">
        <v>5</v>
      </c>
      <c r="BG78" s="64" t="s">
        <v>54</v>
      </c>
      <c r="BH78" s="46"/>
      <c r="BI78" s="90">
        <v>9</v>
      </c>
      <c r="BJ78" s="90">
        <v>6</v>
      </c>
      <c r="BK78" s="35"/>
      <c r="BL78" s="35"/>
      <c r="BM78" s="35"/>
      <c r="BN78" s="35"/>
      <c r="BO78" s="35"/>
      <c r="BP78" s="35"/>
      <c r="BQ78" s="35"/>
      <c r="BR78" s="35"/>
      <c r="BS78" s="35"/>
      <c r="BT78" s="35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5"/>
    </row>
    <row r="79" spans="41:96" s="101" customFormat="1" ht="12" customHeight="1" x14ac:dyDescent="0.2">
      <c r="AO79" s="64" t="s">
        <v>55</v>
      </c>
      <c r="AR79" s="46"/>
      <c r="AS79" s="95"/>
      <c r="AT79" s="46"/>
      <c r="AU79" s="96">
        <v>266</v>
      </c>
      <c r="AV79" s="62">
        <v>5</v>
      </c>
      <c r="AW79" s="103">
        <v>5</v>
      </c>
      <c r="AX79" s="103">
        <v>6</v>
      </c>
      <c r="AY79" s="103">
        <v>7</v>
      </c>
      <c r="AZ79" s="103">
        <v>5</v>
      </c>
      <c r="BA79" s="103">
        <v>8</v>
      </c>
      <c r="BB79" s="104">
        <v>12</v>
      </c>
      <c r="BC79" s="89">
        <v>9</v>
      </c>
      <c r="BD79" s="89">
        <v>9</v>
      </c>
      <c r="BE79" s="89">
        <v>9</v>
      </c>
      <c r="BF79" s="89">
        <v>6</v>
      </c>
      <c r="BG79" s="64" t="s">
        <v>55</v>
      </c>
      <c r="BH79" s="46"/>
      <c r="BI79" s="90">
        <v>6</v>
      </c>
      <c r="BJ79" s="90">
        <v>6</v>
      </c>
      <c r="BK79" s="35"/>
      <c r="BL79" s="35"/>
      <c r="BM79" s="35"/>
      <c r="BN79" s="35"/>
      <c r="BO79" s="35"/>
      <c r="BP79" s="35"/>
      <c r="BQ79" s="35"/>
      <c r="BR79" s="35"/>
      <c r="BS79" s="35"/>
      <c r="BT79" s="35"/>
      <c r="BU79" s="35"/>
      <c r="BV79" s="35"/>
      <c r="BW79" s="35"/>
      <c r="BX79" s="35"/>
      <c r="BY79" s="35"/>
      <c r="BZ79" s="35"/>
      <c r="CA79" s="35"/>
      <c r="CB79" s="35"/>
      <c r="CC79" s="35"/>
      <c r="CD79" s="35"/>
      <c r="CE79" s="35"/>
      <c r="CF79" s="35"/>
      <c r="CG79" s="35"/>
      <c r="CH79" s="35"/>
      <c r="CI79" s="35"/>
      <c r="CJ79" s="35"/>
      <c r="CK79" s="35"/>
      <c r="CL79" s="35"/>
      <c r="CM79" s="35"/>
      <c r="CN79" s="35"/>
      <c r="CO79" s="35"/>
      <c r="CP79" s="35"/>
      <c r="CQ79" s="35"/>
      <c r="CR79" s="35"/>
    </row>
    <row r="80" spans="41:96" s="101" customFormat="1" ht="12" customHeight="1" x14ac:dyDescent="0.25">
      <c r="AO80" s="65" t="s">
        <v>24</v>
      </c>
      <c r="AP80" s="107"/>
      <c r="AQ80" s="107"/>
      <c r="AR80" s="98"/>
      <c r="AS80" s="99">
        <f>IFERROR((AS78/AS79),0)</f>
        <v>0</v>
      </c>
      <c r="AT80" s="98">
        <f>IFERROR((AT78/AT79),0)</f>
        <v>0</v>
      </c>
      <c r="AU80" s="100">
        <f>IFERROR((AU78/AU79),0)</f>
        <v>1</v>
      </c>
      <c r="AV80" s="108">
        <f>SUM(AV67:AV79)</f>
        <v>272</v>
      </c>
      <c r="AW80" s="108">
        <f t="shared" ref="AW80:BB80" si="21">SUM(AW67:AW79)</f>
        <v>276</v>
      </c>
      <c r="AX80" s="108">
        <f t="shared" si="21"/>
        <v>276</v>
      </c>
      <c r="AY80" s="108">
        <f t="shared" si="21"/>
        <v>270</v>
      </c>
      <c r="AZ80" s="108">
        <f t="shared" si="21"/>
        <v>263</v>
      </c>
      <c r="BA80" s="108">
        <f t="shared" si="21"/>
        <v>262</v>
      </c>
      <c r="BB80" s="109">
        <f t="shared" si="21"/>
        <v>264</v>
      </c>
      <c r="BC80" s="38">
        <f>SUM(BC67:BC79)</f>
        <v>266</v>
      </c>
      <c r="BD80" s="38">
        <f t="shared" ref="BD80:CR80" si="22">SUM(BD67:BD79)</f>
        <v>264</v>
      </c>
      <c r="BE80" s="38">
        <f t="shared" si="22"/>
        <v>256</v>
      </c>
      <c r="BF80" s="38">
        <f t="shared" si="22"/>
        <v>240</v>
      </c>
      <c r="BG80" s="65" t="s">
        <v>24</v>
      </c>
      <c r="BH80" s="98"/>
      <c r="BI80" s="38">
        <f t="shared" si="22"/>
        <v>284</v>
      </c>
      <c r="BJ80" s="38">
        <f t="shared" si="22"/>
        <v>283</v>
      </c>
      <c r="BK80" s="38">
        <f t="shared" si="22"/>
        <v>0</v>
      </c>
      <c r="BL80" s="38">
        <f t="shared" si="22"/>
        <v>0</v>
      </c>
      <c r="BM80" s="38">
        <f t="shared" si="22"/>
        <v>0</v>
      </c>
      <c r="BN80" s="38">
        <f t="shared" si="22"/>
        <v>0</v>
      </c>
      <c r="BO80" s="38">
        <f t="shared" si="22"/>
        <v>0</v>
      </c>
      <c r="BP80" s="38">
        <f t="shared" si="22"/>
        <v>0</v>
      </c>
      <c r="BQ80" s="38">
        <f t="shared" si="22"/>
        <v>0</v>
      </c>
      <c r="BR80" s="38">
        <f t="shared" si="22"/>
        <v>0</v>
      </c>
      <c r="BS80" s="38">
        <f t="shared" si="22"/>
        <v>0</v>
      </c>
      <c r="BT80" s="38">
        <f t="shared" si="22"/>
        <v>0</v>
      </c>
      <c r="BU80" s="38">
        <f t="shared" si="22"/>
        <v>0</v>
      </c>
      <c r="BV80" s="38">
        <f t="shared" si="22"/>
        <v>0</v>
      </c>
      <c r="BW80" s="38">
        <f t="shared" si="22"/>
        <v>0</v>
      </c>
      <c r="BX80" s="38">
        <f t="shared" si="22"/>
        <v>0</v>
      </c>
      <c r="BY80" s="38">
        <f t="shared" si="22"/>
        <v>0</v>
      </c>
      <c r="BZ80" s="38">
        <f t="shared" si="22"/>
        <v>0</v>
      </c>
      <c r="CA80" s="38">
        <f t="shared" si="22"/>
        <v>0</v>
      </c>
      <c r="CB80" s="38">
        <f t="shared" si="22"/>
        <v>0</v>
      </c>
      <c r="CC80" s="38">
        <f t="shared" si="22"/>
        <v>0</v>
      </c>
      <c r="CD80" s="38">
        <f t="shared" si="22"/>
        <v>0</v>
      </c>
      <c r="CE80" s="38">
        <f t="shared" si="22"/>
        <v>0</v>
      </c>
      <c r="CF80" s="38">
        <f t="shared" si="22"/>
        <v>0</v>
      </c>
      <c r="CG80" s="38">
        <f t="shared" si="22"/>
        <v>0</v>
      </c>
      <c r="CH80" s="38">
        <f t="shared" si="22"/>
        <v>0</v>
      </c>
      <c r="CI80" s="38">
        <f t="shared" si="22"/>
        <v>0</v>
      </c>
      <c r="CJ80" s="38">
        <f t="shared" si="22"/>
        <v>0</v>
      </c>
      <c r="CK80" s="38">
        <f t="shared" si="22"/>
        <v>0</v>
      </c>
      <c r="CL80" s="38">
        <f t="shared" si="22"/>
        <v>0</v>
      </c>
      <c r="CM80" s="38">
        <f t="shared" si="22"/>
        <v>0</v>
      </c>
      <c r="CN80" s="38">
        <f t="shared" si="22"/>
        <v>0</v>
      </c>
      <c r="CO80" s="38">
        <f t="shared" si="22"/>
        <v>0</v>
      </c>
      <c r="CP80" s="38">
        <f t="shared" si="22"/>
        <v>0</v>
      </c>
      <c r="CQ80" s="38">
        <f t="shared" si="22"/>
        <v>0</v>
      </c>
      <c r="CR80" s="38">
        <f t="shared" si="22"/>
        <v>0</v>
      </c>
    </row>
    <row r="81" spans="41:96" s="101" customFormat="1" ht="12" customHeight="1" x14ac:dyDescent="0.25"/>
    <row r="82" spans="41:96" s="101" customFormat="1" ht="12" customHeight="1" x14ac:dyDescent="0.25">
      <c r="AO82" s="42" t="s">
        <v>60</v>
      </c>
      <c r="AP82" s="102"/>
      <c r="AQ82" s="102"/>
      <c r="AR82" s="43"/>
      <c r="AS82" s="93" t="e">
        <f t="shared" ref="AS82:CR82" ca="1" si="23">AS$11</f>
        <v>#NAME?</v>
      </c>
      <c r="AT82" s="43" t="e">
        <f t="shared" ca="1" si="23"/>
        <v>#NAME?</v>
      </c>
      <c r="AU82" s="14" t="e">
        <f t="shared" ca="1" si="23"/>
        <v>#NAME?</v>
      </c>
      <c r="AV82" s="14" t="e">
        <f t="shared" ca="1" si="23"/>
        <v>#NAME?</v>
      </c>
      <c r="AW82" s="14" t="e">
        <f t="shared" ca="1" si="23"/>
        <v>#NAME?</v>
      </c>
      <c r="AX82" s="14" t="e">
        <f t="shared" ca="1" si="23"/>
        <v>#NAME?</v>
      </c>
      <c r="AY82" s="14" t="e">
        <f t="shared" ca="1" si="23"/>
        <v>#NAME?</v>
      </c>
      <c r="AZ82" s="14" t="e">
        <f t="shared" ca="1" si="23"/>
        <v>#NAME?</v>
      </c>
      <c r="BA82" s="14" t="e">
        <f t="shared" ca="1" si="23"/>
        <v>#NAME?</v>
      </c>
      <c r="BB82" s="14" t="e">
        <f t="shared" ca="1" si="23"/>
        <v>#NAME?</v>
      </c>
      <c r="BC82" s="14" t="e">
        <f t="shared" ca="1" si="23"/>
        <v>#NAME?</v>
      </c>
      <c r="BD82" s="14" t="e">
        <f t="shared" ca="1" si="23"/>
        <v>#NAME?</v>
      </c>
      <c r="BE82" s="14" t="e">
        <f t="shared" ca="1" si="23"/>
        <v>#NAME?</v>
      </c>
      <c r="BF82" s="14" t="e">
        <f t="shared" ca="1" si="23"/>
        <v>#NAME?</v>
      </c>
      <c r="BG82" s="42" t="s">
        <v>60</v>
      </c>
      <c r="BH82" s="43"/>
      <c r="BI82" s="14" t="e">
        <f t="shared" ca="1" si="23"/>
        <v>#NAME?</v>
      </c>
      <c r="BJ82" s="14" t="e">
        <f t="shared" ca="1" si="23"/>
        <v>#NAME?</v>
      </c>
      <c r="BK82" s="14" t="e">
        <f t="shared" ca="1" si="23"/>
        <v>#NAME?</v>
      </c>
      <c r="BL82" s="14" t="e">
        <f t="shared" ca="1" si="23"/>
        <v>#NAME?</v>
      </c>
      <c r="BM82" s="14" t="e">
        <f t="shared" ca="1" si="23"/>
        <v>#NAME?</v>
      </c>
      <c r="BN82" s="14" t="e">
        <f t="shared" ca="1" si="23"/>
        <v>#NAME?</v>
      </c>
      <c r="BO82" s="14" t="e">
        <f t="shared" ca="1" si="23"/>
        <v>#NAME?</v>
      </c>
      <c r="BP82" s="14" t="e">
        <f t="shared" ca="1" si="23"/>
        <v>#NAME?</v>
      </c>
      <c r="BQ82" s="14" t="e">
        <f t="shared" ca="1" si="23"/>
        <v>#NAME?</v>
      </c>
      <c r="BR82" s="14" t="e">
        <f t="shared" ca="1" si="23"/>
        <v>#NAME?</v>
      </c>
      <c r="BS82" s="14" t="e">
        <f t="shared" ca="1" si="23"/>
        <v>#NAME?</v>
      </c>
      <c r="BT82" s="14" t="e">
        <f t="shared" ca="1" si="23"/>
        <v>#NAME?</v>
      </c>
      <c r="BU82" s="14" t="e">
        <f t="shared" ca="1" si="23"/>
        <v>#NAME?</v>
      </c>
      <c r="BV82" s="14" t="e">
        <f t="shared" ca="1" si="23"/>
        <v>#NAME?</v>
      </c>
      <c r="BW82" s="14" t="e">
        <f t="shared" ca="1" si="23"/>
        <v>#NAME?</v>
      </c>
      <c r="BX82" s="14" t="e">
        <f t="shared" ca="1" si="23"/>
        <v>#NAME?</v>
      </c>
      <c r="BY82" s="14" t="e">
        <f t="shared" ca="1" si="23"/>
        <v>#NAME?</v>
      </c>
      <c r="BZ82" s="14" t="e">
        <f t="shared" ca="1" si="23"/>
        <v>#NAME?</v>
      </c>
      <c r="CA82" s="14" t="e">
        <f t="shared" ca="1" si="23"/>
        <v>#NAME?</v>
      </c>
      <c r="CB82" s="14" t="e">
        <f t="shared" ca="1" si="23"/>
        <v>#NAME?</v>
      </c>
      <c r="CC82" s="14" t="e">
        <f t="shared" ca="1" si="23"/>
        <v>#NAME?</v>
      </c>
      <c r="CD82" s="14" t="e">
        <f t="shared" ca="1" si="23"/>
        <v>#NAME?</v>
      </c>
      <c r="CE82" s="14" t="e">
        <f t="shared" ca="1" si="23"/>
        <v>#NAME?</v>
      </c>
      <c r="CF82" s="14" t="e">
        <f t="shared" ca="1" si="23"/>
        <v>#NAME?</v>
      </c>
      <c r="CG82" s="14" t="e">
        <f t="shared" ca="1" si="23"/>
        <v>#NAME?</v>
      </c>
      <c r="CH82" s="14" t="e">
        <f t="shared" ca="1" si="23"/>
        <v>#NAME?</v>
      </c>
      <c r="CI82" s="14" t="e">
        <f t="shared" ca="1" si="23"/>
        <v>#NAME?</v>
      </c>
      <c r="CJ82" s="14" t="e">
        <f t="shared" ca="1" si="23"/>
        <v>#NAME?</v>
      </c>
      <c r="CK82" s="14" t="e">
        <f t="shared" ca="1" si="23"/>
        <v>#NAME?</v>
      </c>
      <c r="CL82" s="14" t="e">
        <f t="shared" ca="1" si="23"/>
        <v>#NAME?</v>
      </c>
      <c r="CM82" s="14" t="e">
        <f t="shared" ca="1" si="23"/>
        <v>#NAME?</v>
      </c>
      <c r="CN82" s="14" t="e">
        <f t="shared" ca="1" si="23"/>
        <v>#NAME?</v>
      </c>
      <c r="CO82" s="14" t="e">
        <f t="shared" ca="1" si="23"/>
        <v>#NAME?</v>
      </c>
      <c r="CP82" s="14" t="e">
        <f t="shared" ca="1" si="23"/>
        <v>#NAME?</v>
      </c>
      <c r="CQ82" s="14" t="e">
        <f t="shared" ca="1" si="23"/>
        <v>#NAME?</v>
      </c>
      <c r="CR82" s="14" t="e">
        <f t="shared" ca="1" si="23"/>
        <v>#NAME?</v>
      </c>
    </row>
    <row r="83" spans="41:96" s="101" customFormat="1" ht="12" customHeight="1" x14ac:dyDescent="0.2">
      <c r="AO83" s="45" t="s">
        <v>42</v>
      </c>
      <c r="AR83" s="46"/>
      <c r="AS83" s="95"/>
      <c r="AT83" s="46"/>
      <c r="AU83" s="96">
        <v>266</v>
      </c>
      <c r="AV83" s="110">
        <v>107</v>
      </c>
      <c r="AW83" s="111">
        <v>95</v>
      </c>
      <c r="AX83" s="111">
        <v>110</v>
      </c>
      <c r="AY83" s="111">
        <v>117</v>
      </c>
      <c r="AZ83" s="111">
        <v>80</v>
      </c>
      <c r="BA83" s="111">
        <v>94</v>
      </c>
      <c r="BB83" s="111">
        <v>81</v>
      </c>
      <c r="BC83" s="110">
        <v>110</v>
      </c>
      <c r="BD83" s="89">
        <v>82</v>
      </c>
      <c r="BE83" s="89">
        <v>107</v>
      </c>
      <c r="BF83" s="89">
        <v>129</v>
      </c>
      <c r="BG83" s="45" t="s">
        <v>42</v>
      </c>
      <c r="BH83" s="46"/>
      <c r="BI83" s="97">
        <v>106</v>
      </c>
      <c r="BJ83" s="97">
        <v>83</v>
      </c>
      <c r="BK83" s="35"/>
      <c r="BL83" s="35"/>
      <c r="BM83" s="35"/>
      <c r="BN83" s="35"/>
      <c r="BO83" s="35"/>
      <c r="BP83" s="35"/>
      <c r="BQ83" s="35"/>
      <c r="BR83" s="35"/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5"/>
    </row>
    <row r="84" spans="41:96" s="101" customFormat="1" ht="12" customHeight="1" x14ac:dyDescent="0.2">
      <c r="AO84" s="45" t="s">
        <v>43</v>
      </c>
      <c r="AR84" s="46"/>
      <c r="AS84" s="95"/>
      <c r="AT84" s="46"/>
      <c r="AU84" s="96">
        <v>266</v>
      </c>
      <c r="AV84" s="112">
        <v>0</v>
      </c>
      <c r="AW84" s="112">
        <v>0</v>
      </c>
      <c r="AX84" s="112">
        <v>0</v>
      </c>
      <c r="AY84" s="112">
        <v>0</v>
      </c>
      <c r="AZ84" s="112">
        <v>0</v>
      </c>
      <c r="BA84" s="112">
        <v>0</v>
      </c>
      <c r="BB84" s="112">
        <v>0</v>
      </c>
      <c r="BC84" s="113">
        <v>0</v>
      </c>
      <c r="BD84" s="89">
        <v>0</v>
      </c>
      <c r="BE84" s="89">
        <v>0</v>
      </c>
      <c r="BF84" s="89">
        <v>0</v>
      </c>
      <c r="BG84" s="45" t="s">
        <v>43</v>
      </c>
      <c r="BH84" s="46"/>
      <c r="BI84" s="90">
        <v>0</v>
      </c>
      <c r="BJ84" s="90">
        <v>0</v>
      </c>
      <c r="BK84" s="35"/>
      <c r="BL84" s="35"/>
      <c r="BM84" s="35"/>
      <c r="BN84" s="35"/>
      <c r="BO84" s="35"/>
      <c r="BP84" s="35"/>
      <c r="BQ84" s="35"/>
      <c r="BR84" s="35"/>
      <c r="BS84" s="35"/>
      <c r="BT84" s="35"/>
      <c r="BU84" s="35"/>
      <c r="BV84" s="35"/>
      <c r="BW84" s="35"/>
      <c r="BX84" s="35"/>
      <c r="BY84" s="35"/>
      <c r="BZ84" s="35"/>
      <c r="CA84" s="35"/>
      <c r="CB84" s="35"/>
      <c r="CC84" s="35"/>
      <c r="CD84" s="35"/>
      <c r="CE84" s="35"/>
      <c r="CF84" s="35"/>
      <c r="CG84" s="35"/>
      <c r="CH84" s="35"/>
      <c r="CI84" s="35"/>
      <c r="CJ84" s="35"/>
      <c r="CK84" s="35"/>
      <c r="CL84" s="35"/>
      <c r="CM84" s="35"/>
      <c r="CN84" s="35"/>
      <c r="CO84" s="35"/>
      <c r="CP84" s="35"/>
      <c r="CQ84" s="35"/>
      <c r="CR84" s="35"/>
    </row>
    <row r="85" spans="41:96" s="101" customFormat="1" ht="12" customHeight="1" x14ac:dyDescent="0.2">
      <c r="AO85" s="45" t="s">
        <v>45</v>
      </c>
      <c r="AR85" s="46"/>
      <c r="AS85" s="95"/>
      <c r="AT85" s="46"/>
      <c r="AU85" s="96">
        <v>266</v>
      </c>
      <c r="AV85" s="110">
        <v>0</v>
      </c>
      <c r="AW85" s="111">
        <v>0</v>
      </c>
      <c r="AX85" s="111">
        <v>0</v>
      </c>
      <c r="AY85" s="111">
        <v>0</v>
      </c>
      <c r="AZ85" s="111">
        <v>0</v>
      </c>
      <c r="BA85" s="111">
        <v>0</v>
      </c>
      <c r="BB85" s="111">
        <v>1</v>
      </c>
      <c r="BC85" s="110">
        <v>0</v>
      </c>
      <c r="BD85" s="89">
        <v>0</v>
      </c>
      <c r="BE85" s="89">
        <v>0</v>
      </c>
      <c r="BF85" s="89">
        <v>0</v>
      </c>
      <c r="BG85" s="45" t="s">
        <v>45</v>
      </c>
      <c r="BH85" s="46"/>
      <c r="BI85" s="90">
        <v>0</v>
      </c>
      <c r="BJ85" s="90">
        <v>0</v>
      </c>
      <c r="BK85" s="35"/>
      <c r="BL85" s="35"/>
      <c r="BM85" s="35"/>
      <c r="BN85" s="35"/>
      <c r="BO85" s="35"/>
      <c r="BP85" s="35"/>
      <c r="BQ85" s="35"/>
      <c r="BR85" s="35"/>
      <c r="BS85" s="35"/>
      <c r="BT85" s="35"/>
      <c r="BU85" s="35"/>
      <c r="BV85" s="35"/>
      <c r="BW85" s="35"/>
      <c r="BX85" s="35"/>
      <c r="BY85" s="35"/>
      <c r="BZ85" s="35"/>
      <c r="CA85" s="35"/>
      <c r="CB85" s="35"/>
      <c r="CC85" s="35"/>
      <c r="CD85" s="35"/>
      <c r="CE85" s="35"/>
      <c r="CF85" s="35"/>
      <c r="CG85" s="35"/>
      <c r="CH85" s="35"/>
      <c r="CI85" s="35"/>
      <c r="CJ85" s="35"/>
      <c r="CK85" s="35"/>
      <c r="CL85" s="35"/>
      <c r="CM85" s="35"/>
      <c r="CN85" s="35"/>
      <c r="CO85" s="35"/>
      <c r="CP85" s="35"/>
      <c r="CQ85" s="35"/>
      <c r="CR85" s="35"/>
    </row>
    <row r="86" spans="41:96" s="101" customFormat="1" ht="12" customHeight="1" x14ac:dyDescent="0.2">
      <c r="AO86" s="45" t="s">
        <v>46</v>
      </c>
      <c r="AR86" s="46"/>
      <c r="AS86" s="95"/>
      <c r="AT86" s="46"/>
      <c r="AU86" s="96">
        <v>266</v>
      </c>
      <c r="AV86" s="110">
        <v>223</v>
      </c>
      <c r="AW86" s="111">
        <v>198</v>
      </c>
      <c r="AX86" s="111">
        <v>221</v>
      </c>
      <c r="AY86" s="111">
        <v>217</v>
      </c>
      <c r="AZ86" s="111">
        <v>211</v>
      </c>
      <c r="BA86" s="111">
        <v>212</v>
      </c>
      <c r="BB86" s="111">
        <v>195</v>
      </c>
      <c r="BC86" s="110">
        <v>241</v>
      </c>
      <c r="BD86" s="89">
        <v>225</v>
      </c>
      <c r="BE86" s="89">
        <v>228</v>
      </c>
      <c r="BF86" s="89">
        <v>193</v>
      </c>
      <c r="BG86" s="45" t="s">
        <v>46</v>
      </c>
      <c r="BH86" s="46"/>
      <c r="BI86" s="90">
        <v>213</v>
      </c>
      <c r="BJ86" s="90">
        <v>202</v>
      </c>
      <c r="BK86" s="35"/>
      <c r="BL86" s="35"/>
      <c r="BM86" s="35"/>
      <c r="BN86" s="35"/>
      <c r="BO86" s="35"/>
      <c r="BP86" s="35"/>
      <c r="BQ86" s="35"/>
      <c r="BR86" s="35"/>
      <c r="BS86" s="35"/>
      <c r="BT86" s="35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5"/>
    </row>
    <row r="87" spans="41:96" s="101" customFormat="1" ht="12" customHeight="1" x14ac:dyDescent="0.2">
      <c r="AO87" s="45" t="s">
        <v>61</v>
      </c>
      <c r="AR87" s="46"/>
      <c r="AS87" s="95"/>
      <c r="AT87" s="46"/>
      <c r="AU87" s="96"/>
      <c r="AV87" s="110">
        <v>1</v>
      </c>
      <c r="AW87" s="111">
        <v>0</v>
      </c>
      <c r="AX87" s="111">
        <v>0</v>
      </c>
      <c r="AY87" s="111">
        <v>0</v>
      </c>
      <c r="AZ87" s="111">
        <v>0</v>
      </c>
      <c r="BA87" s="111">
        <v>0</v>
      </c>
      <c r="BB87" s="111">
        <v>0</v>
      </c>
      <c r="BC87" s="110">
        <v>0</v>
      </c>
      <c r="BD87" s="89">
        <v>0</v>
      </c>
      <c r="BE87" s="89">
        <v>0</v>
      </c>
      <c r="BF87" s="89">
        <v>0</v>
      </c>
      <c r="BG87" s="45" t="s">
        <v>61</v>
      </c>
      <c r="BH87" s="46"/>
      <c r="BI87" s="90">
        <v>0</v>
      </c>
      <c r="BJ87" s="90">
        <v>0</v>
      </c>
      <c r="BK87" s="35"/>
      <c r="BL87" s="35"/>
      <c r="BM87" s="35"/>
      <c r="BN87" s="35"/>
      <c r="BO87" s="35"/>
      <c r="BP87" s="35"/>
      <c r="BQ87" s="35"/>
      <c r="BR87" s="35"/>
      <c r="BS87" s="35"/>
      <c r="BT87" s="35"/>
      <c r="BU87" s="35"/>
      <c r="BV87" s="35"/>
      <c r="BW87" s="35"/>
      <c r="BX87" s="35"/>
      <c r="BY87" s="35"/>
      <c r="BZ87" s="35"/>
      <c r="CA87" s="35"/>
      <c r="CB87" s="35"/>
      <c r="CC87" s="35"/>
      <c r="CD87" s="35"/>
      <c r="CE87" s="35"/>
      <c r="CF87" s="35"/>
      <c r="CG87" s="35"/>
      <c r="CH87" s="35"/>
      <c r="CI87" s="35"/>
      <c r="CJ87" s="35"/>
      <c r="CK87" s="35"/>
      <c r="CL87" s="35"/>
      <c r="CM87" s="35"/>
      <c r="CN87" s="35"/>
      <c r="CO87" s="35"/>
      <c r="CP87" s="35"/>
      <c r="CQ87" s="35"/>
      <c r="CR87" s="35"/>
    </row>
    <row r="88" spans="41:96" s="101" customFormat="1" ht="12" customHeight="1" x14ac:dyDescent="0.2">
      <c r="AO88" s="45" t="s">
        <v>47</v>
      </c>
      <c r="AR88" s="46"/>
      <c r="AS88" s="95"/>
      <c r="AT88" s="46"/>
      <c r="AU88" s="96">
        <v>266</v>
      </c>
      <c r="AV88" s="110">
        <v>0</v>
      </c>
      <c r="AW88" s="111">
        <v>0</v>
      </c>
      <c r="AX88" s="111">
        <v>0</v>
      </c>
      <c r="AY88" s="111">
        <v>0</v>
      </c>
      <c r="AZ88" s="111">
        <v>0</v>
      </c>
      <c r="BA88" s="111">
        <v>0</v>
      </c>
      <c r="BB88" s="111">
        <v>0</v>
      </c>
      <c r="BC88" s="110">
        <v>0</v>
      </c>
      <c r="BD88" s="89">
        <v>0</v>
      </c>
      <c r="BE88" s="89">
        <v>0</v>
      </c>
      <c r="BF88" s="89">
        <v>0</v>
      </c>
      <c r="BG88" s="45" t="s">
        <v>47</v>
      </c>
      <c r="BH88" s="46"/>
      <c r="BI88" s="90">
        <v>0</v>
      </c>
      <c r="BJ88" s="90">
        <v>0</v>
      </c>
      <c r="BK88" s="35"/>
      <c r="BL88" s="35"/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5"/>
    </row>
    <row r="89" spans="41:96" s="101" customFormat="1" ht="12" customHeight="1" x14ac:dyDescent="0.2">
      <c r="AO89" s="45" t="s">
        <v>48</v>
      </c>
      <c r="AR89" s="46"/>
      <c r="AS89" s="95"/>
      <c r="AT89" s="46"/>
      <c r="AU89" s="96">
        <v>266</v>
      </c>
      <c r="AV89" s="110">
        <v>7</v>
      </c>
      <c r="AW89" s="111">
        <v>8</v>
      </c>
      <c r="AX89" s="111">
        <v>19</v>
      </c>
      <c r="AY89" s="111">
        <v>16</v>
      </c>
      <c r="AZ89" s="111">
        <v>9</v>
      </c>
      <c r="BA89" s="111">
        <v>8</v>
      </c>
      <c r="BB89" s="111">
        <v>10</v>
      </c>
      <c r="BC89" s="110">
        <v>9</v>
      </c>
      <c r="BD89" s="89">
        <v>12</v>
      </c>
      <c r="BE89" s="89">
        <v>15</v>
      </c>
      <c r="BF89" s="89">
        <v>16</v>
      </c>
      <c r="BG89" s="45" t="s">
        <v>48</v>
      </c>
      <c r="BH89" s="46"/>
      <c r="BI89" s="90">
        <v>13</v>
      </c>
      <c r="BJ89" s="90">
        <v>16</v>
      </c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</row>
    <row r="90" spans="41:96" s="101" customFormat="1" ht="12" customHeight="1" x14ac:dyDescent="0.2">
      <c r="AO90" s="45" t="s">
        <v>49</v>
      </c>
      <c r="AR90" s="46"/>
      <c r="AS90" s="95"/>
      <c r="AT90" s="46"/>
      <c r="AU90" s="96">
        <v>266</v>
      </c>
      <c r="AV90" s="110">
        <v>16</v>
      </c>
      <c r="AW90" s="111">
        <v>6</v>
      </c>
      <c r="AX90" s="111">
        <v>10</v>
      </c>
      <c r="AY90" s="111">
        <v>8</v>
      </c>
      <c r="AZ90" s="111">
        <v>9</v>
      </c>
      <c r="BA90" s="111">
        <v>11</v>
      </c>
      <c r="BB90" s="111">
        <v>24</v>
      </c>
      <c r="BC90" s="110">
        <v>8</v>
      </c>
      <c r="BD90" s="89">
        <v>12</v>
      </c>
      <c r="BE90" s="89">
        <v>13</v>
      </c>
      <c r="BF90" s="89">
        <v>9</v>
      </c>
      <c r="BG90" s="45" t="s">
        <v>49</v>
      </c>
      <c r="BH90" s="46"/>
      <c r="BI90" s="90">
        <v>13</v>
      </c>
      <c r="BJ90" s="90">
        <v>14</v>
      </c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</row>
    <row r="91" spans="41:96" s="101" customFormat="1" ht="12" customHeight="1" x14ac:dyDescent="0.2">
      <c r="AO91" s="64" t="s">
        <v>62</v>
      </c>
      <c r="AR91" s="46"/>
      <c r="AS91" s="95"/>
      <c r="AT91" s="46"/>
      <c r="AU91" s="96">
        <v>266</v>
      </c>
      <c r="AV91" s="110">
        <v>28</v>
      </c>
      <c r="AW91" s="111">
        <v>8</v>
      </c>
      <c r="AX91" s="111">
        <v>34</v>
      </c>
      <c r="AY91" s="111">
        <v>15</v>
      </c>
      <c r="AZ91" s="111">
        <v>26</v>
      </c>
      <c r="BA91" s="111">
        <v>38</v>
      </c>
      <c r="BB91" s="111">
        <v>21</v>
      </c>
      <c r="BC91" s="110">
        <v>33</v>
      </c>
      <c r="BD91" s="89">
        <v>38</v>
      </c>
      <c r="BE91" s="89">
        <v>31</v>
      </c>
      <c r="BF91" s="89">
        <v>15</v>
      </c>
      <c r="BG91" s="64" t="s">
        <v>62</v>
      </c>
      <c r="BH91" s="46"/>
      <c r="BI91" s="90">
        <v>22</v>
      </c>
      <c r="BJ91" s="90">
        <v>23</v>
      </c>
      <c r="BK91" s="35"/>
      <c r="BL91" s="35"/>
      <c r="BM91" s="35"/>
      <c r="BN91" s="35"/>
      <c r="BO91" s="35"/>
      <c r="BP91" s="35"/>
      <c r="BQ91" s="35"/>
      <c r="BR91" s="35"/>
      <c r="BS91" s="35"/>
      <c r="BT91" s="35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5"/>
    </row>
    <row r="92" spans="41:96" s="101" customFormat="1" ht="12" customHeight="1" x14ac:dyDescent="0.2">
      <c r="AO92" s="64" t="s">
        <v>63</v>
      </c>
      <c r="AR92" s="46"/>
      <c r="AS92" s="95"/>
      <c r="AT92" s="46"/>
      <c r="AU92" s="96"/>
      <c r="AV92" s="110">
        <v>42</v>
      </c>
      <c r="AW92" s="111">
        <v>39</v>
      </c>
      <c r="AX92" s="111">
        <v>42</v>
      </c>
      <c r="AY92" s="111">
        <v>30</v>
      </c>
      <c r="AZ92" s="111">
        <v>26</v>
      </c>
      <c r="BA92" s="111">
        <v>46</v>
      </c>
      <c r="BB92" s="111">
        <v>31</v>
      </c>
      <c r="BC92" s="110">
        <v>52</v>
      </c>
      <c r="BD92" s="89">
        <v>16</v>
      </c>
      <c r="BE92" s="89">
        <v>35</v>
      </c>
      <c r="BF92" s="89">
        <v>16</v>
      </c>
      <c r="BG92" s="64" t="s">
        <v>63</v>
      </c>
      <c r="BH92" s="46"/>
      <c r="BI92" s="90">
        <v>37</v>
      </c>
      <c r="BJ92" s="90">
        <v>39</v>
      </c>
      <c r="BK92" s="35"/>
      <c r="BL92" s="35"/>
      <c r="BM92" s="35"/>
      <c r="BN92" s="35"/>
      <c r="BO92" s="35"/>
      <c r="BP92" s="35"/>
      <c r="BQ92" s="35"/>
      <c r="BR92" s="35"/>
      <c r="BS92" s="35"/>
      <c r="BT92" s="35"/>
      <c r="BU92" s="35"/>
      <c r="BV92" s="35"/>
      <c r="BW92" s="35"/>
      <c r="BX92" s="35"/>
      <c r="BY92" s="35"/>
      <c r="BZ92" s="35"/>
      <c r="CA92" s="35"/>
      <c r="CB92" s="35"/>
      <c r="CC92" s="35"/>
      <c r="CD92" s="35"/>
      <c r="CE92" s="35"/>
      <c r="CF92" s="35"/>
      <c r="CG92" s="35"/>
      <c r="CH92" s="35"/>
      <c r="CI92" s="35"/>
      <c r="CJ92" s="35"/>
      <c r="CK92" s="35"/>
      <c r="CL92" s="35"/>
      <c r="CM92" s="35"/>
      <c r="CN92" s="35"/>
      <c r="CO92" s="35"/>
      <c r="CP92" s="35"/>
      <c r="CQ92" s="35"/>
      <c r="CR92" s="35"/>
    </row>
    <row r="93" spans="41:96" s="101" customFormat="1" ht="12" customHeight="1" x14ac:dyDescent="0.2">
      <c r="AO93" s="64" t="s">
        <v>64</v>
      </c>
      <c r="AR93" s="46"/>
      <c r="AS93" s="95"/>
      <c r="AT93" s="46"/>
      <c r="AU93" s="96"/>
      <c r="AV93" s="110">
        <v>5</v>
      </c>
      <c r="AW93" s="111">
        <v>1</v>
      </c>
      <c r="AX93" s="111">
        <v>10</v>
      </c>
      <c r="AY93" s="111">
        <v>6</v>
      </c>
      <c r="AZ93" s="111">
        <v>3</v>
      </c>
      <c r="BA93" s="111">
        <v>8</v>
      </c>
      <c r="BB93" s="111">
        <v>4</v>
      </c>
      <c r="BC93" s="110">
        <v>4</v>
      </c>
      <c r="BD93" s="89">
        <v>9</v>
      </c>
      <c r="BE93" s="89">
        <v>2</v>
      </c>
      <c r="BF93" s="89">
        <v>3</v>
      </c>
      <c r="BG93" s="64" t="s">
        <v>64</v>
      </c>
      <c r="BH93" s="46"/>
      <c r="BI93" s="90">
        <v>4</v>
      </c>
      <c r="BJ93" s="90">
        <v>1</v>
      </c>
      <c r="BK93" s="35"/>
      <c r="BL93" s="35"/>
      <c r="BM93" s="35"/>
      <c r="BN93" s="35"/>
      <c r="BO93" s="35"/>
      <c r="BP93" s="35"/>
      <c r="BQ93" s="35"/>
      <c r="BR93" s="35"/>
      <c r="BS93" s="35"/>
      <c r="BT93" s="35"/>
      <c r="BU93" s="35"/>
      <c r="BV93" s="35"/>
      <c r="BW93" s="35"/>
      <c r="BX93" s="35"/>
      <c r="BY93" s="35"/>
      <c r="BZ93" s="35"/>
      <c r="CA93" s="35"/>
      <c r="CB93" s="35"/>
      <c r="CC93" s="35"/>
      <c r="CD93" s="35"/>
      <c r="CE93" s="35"/>
      <c r="CF93" s="35"/>
      <c r="CG93" s="35"/>
      <c r="CH93" s="35"/>
      <c r="CI93" s="35"/>
      <c r="CJ93" s="35"/>
      <c r="CK93" s="35"/>
      <c r="CL93" s="35"/>
      <c r="CM93" s="35"/>
      <c r="CN93" s="35"/>
      <c r="CO93" s="35"/>
      <c r="CP93" s="35"/>
      <c r="CQ93" s="35"/>
      <c r="CR93" s="35"/>
    </row>
    <row r="94" spans="41:96" s="101" customFormat="1" ht="12" customHeight="1" x14ac:dyDescent="0.2">
      <c r="AO94" s="64" t="s">
        <v>65</v>
      </c>
      <c r="AR94" s="46"/>
      <c r="AS94" s="95"/>
      <c r="AT94" s="46"/>
      <c r="AU94" s="96"/>
      <c r="AV94" s="110">
        <v>17</v>
      </c>
      <c r="AW94" s="111">
        <v>18</v>
      </c>
      <c r="AX94" s="111">
        <v>15</v>
      </c>
      <c r="AY94" s="111">
        <v>16</v>
      </c>
      <c r="AZ94" s="111">
        <v>18</v>
      </c>
      <c r="BA94" s="111">
        <v>12</v>
      </c>
      <c r="BB94" s="111">
        <v>28</v>
      </c>
      <c r="BC94" s="110">
        <v>12</v>
      </c>
      <c r="BD94" s="89">
        <v>14</v>
      </c>
      <c r="BE94" s="89">
        <v>16</v>
      </c>
      <c r="BF94" s="89">
        <v>22</v>
      </c>
      <c r="BG94" s="64" t="s">
        <v>65</v>
      </c>
      <c r="BH94" s="46"/>
      <c r="BI94" s="90">
        <v>26</v>
      </c>
      <c r="BJ94" s="90">
        <v>15</v>
      </c>
      <c r="BK94" s="35"/>
      <c r="BL94" s="35"/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5"/>
    </row>
    <row r="95" spans="41:96" s="101" customFormat="1" ht="12" customHeight="1" x14ac:dyDescent="0.2">
      <c r="AO95" s="64" t="s">
        <v>66</v>
      </c>
      <c r="AR95" s="46"/>
      <c r="AS95" s="95"/>
      <c r="AT95" s="46"/>
      <c r="AU95" s="96"/>
      <c r="AV95" s="110">
        <v>27</v>
      </c>
      <c r="AW95" s="111">
        <v>30</v>
      </c>
      <c r="AX95" s="111">
        <v>30</v>
      </c>
      <c r="AY95" s="111">
        <v>18</v>
      </c>
      <c r="AZ95" s="111">
        <v>41</v>
      </c>
      <c r="BA95" s="111">
        <v>31</v>
      </c>
      <c r="BB95" s="111">
        <v>23</v>
      </c>
      <c r="BC95" s="110">
        <v>13</v>
      </c>
      <c r="BD95" s="89">
        <v>19</v>
      </c>
      <c r="BE95" s="89">
        <v>25</v>
      </c>
      <c r="BF95" s="89">
        <v>20</v>
      </c>
      <c r="BG95" s="64" t="s">
        <v>66</v>
      </c>
      <c r="BH95" s="46"/>
      <c r="BI95" s="90">
        <v>13</v>
      </c>
      <c r="BJ95" s="90">
        <v>17</v>
      </c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</row>
    <row r="96" spans="41:96" s="101" customFormat="1" ht="12" customHeight="1" x14ac:dyDescent="0.25">
      <c r="AO96" s="65" t="s">
        <v>24</v>
      </c>
      <c r="AP96" s="107"/>
      <c r="AQ96" s="107"/>
      <c r="AR96" s="98"/>
      <c r="AS96" s="99">
        <f>IFERROR((#REF!/#REF!),0)</f>
        <v>0</v>
      </c>
      <c r="AT96" s="98">
        <f>IFERROR((#REF!/#REF!),0)</f>
        <v>0</v>
      </c>
      <c r="AU96" s="100">
        <f>IFERROR((#REF!/#REF!),0)</f>
        <v>0</v>
      </c>
      <c r="AV96" s="108">
        <f>SUM(AV83:AV95)</f>
        <v>473</v>
      </c>
      <c r="AW96" s="108">
        <f t="shared" ref="AW96:CR96" si="24">SUM(AW83:AW95)</f>
        <v>403</v>
      </c>
      <c r="AX96" s="108">
        <f t="shared" si="24"/>
        <v>491</v>
      </c>
      <c r="AY96" s="108">
        <f t="shared" si="24"/>
        <v>443</v>
      </c>
      <c r="AZ96" s="108">
        <f t="shared" si="24"/>
        <v>423</v>
      </c>
      <c r="BA96" s="108">
        <f t="shared" si="24"/>
        <v>460</v>
      </c>
      <c r="BB96" s="108">
        <f t="shared" si="24"/>
        <v>418</v>
      </c>
      <c r="BC96" s="38">
        <f t="shared" si="24"/>
        <v>482</v>
      </c>
      <c r="BD96" s="38">
        <f t="shared" si="24"/>
        <v>427</v>
      </c>
      <c r="BE96" s="38">
        <f t="shared" si="24"/>
        <v>472</v>
      </c>
      <c r="BF96" s="38">
        <f t="shared" si="24"/>
        <v>423</v>
      </c>
      <c r="BG96" s="65" t="s">
        <v>24</v>
      </c>
      <c r="BH96" s="98"/>
      <c r="BI96" s="38">
        <f t="shared" si="24"/>
        <v>447</v>
      </c>
      <c r="BJ96" s="38">
        <f t="shared" si="24"/>
        <v>410</v>
      </c>
      <c r="BK96" s="38">
        <f t="shared" si="24"/>
        <v>0</v>
      </c>
      <c r="BL96" s="38">
        <f t="shared" si="24"/>
        <v>0</v>
      </c>
      <c r="BM96" s="38">
        <f t="shared" si="24"/>
        <v>0</v>
      </c>
      <c r="BN96" s="38">
        <f t="shared" si="24"/>
        <v>0</v>
      </c>
      <c r="BO96" s="38">
        <f t="shared" si="24"/>
        <v>0</v>
      </c>
      <c r="BP96" s="38">
        <f t="shared" si="24"/>
        <v>0</v>
      </c>
      <c r="BQ96" s="38">
        <f t="shared" si="24"/>
        <v>0</v>
      </c>
      <c r="BR96" s="38">
        <f t="shared" si="24"/>
        <v>0</v>
      </c>
      <c r="BS96" s="38">
        <f t="shared" si="24"/>
        <v>0</v>
      </c>
      <c r="BT96" s="38">
        <f t="shared" si="24"/>
        <v>0</v>
      </c>
      <c r="BU96" s="38">
        <f t="shared" si="24"/>
        <v>0</v>
      </c>
      <c r="BV96" s="38">
        <f t="shared" si="24"/>
        <v>0</v>
      </c>
      <c r="BW96" s="38">
        <f t="shared" si="24"/>
        <v>0</v>
      </c>
      <c r="BX96" s="38">
        <f t="shared" si="24"/>
        <v>0</v>
      </c>
      <c r="BY96" s="38">
        <f t="shared" si="24"/>
        <v>0</v>
      </c>
      <c r="BZ96" s="38">
        <f t="shared" si="24"/>
        <v>0</v>
      </c>
      <c r="CA96" s="38">
        <f t="shared" si="24"/>
        <v>0</v>
      </c>
      <c r="CB96" s="38">
        <f t="shared" si="24"/>
        <v>0</v>
      </c>
      <c r="CC96" s="38">
        <f t="shared" si="24"/>
        <v>0</v>
      </c>
      <c r="CD96" s="38">
        <f t="shared" si="24"/>
        <v>0</v>
      </c>
      <c r="CE96" s="38">
        <f t="shared" si="24"/>
        <v>0</v>
      </c>
      <c r="CF96" s="38">
        <f t="shared" si="24"/>
        <v>0</v>
      </c>
      <c r="CG96" s="38">
        <f t="shared" si="24"/>
        <v>0</v>
      </c>
      <c r="CH96" s="38">
        <f t="shared" si="24"/>
        <v>0</v>
      </c>
      <c r="CI96" s="38">
        <f t="shared" si="24"/>
        <v>0</v>
      </c>
      <c r="CJ96" s="38">
        <f t="shared" si="24"/>
        <v>0</v>
      </c>
      <c r="CK96" s="38">
        <f t="shared" si="24"/>
        <v>0</v>
      </c>
      <c r="CL96" s="38">
        <f t="shared" si="24"/>
        <v>0</v>
      </c>
      <c r="CM96" s="38">
        <f t="shared" si="24"/>
        <v>0</v>
      </c>
      <c r="CN96" s="38">
        <f t="shared" si="24"/>
        <v>0</v>
      </c>
      <c r="CO96" s="38">
        <f t="shared" si="24"/>
        <v>0</v>
      </c>
      <c r="CP96" s="38">
        <f t="shared" si="24"/>
        <v>0</v>
      </c>
      <c r="CQ96" s="38">
        <f t="shared" si="24"/>
        <v>0</v>
      </c>
      <c r="CR96" s="38">
        <f t="shared" si="24"/>
        <v>0</v>
      </c>
    </row>
    <row r="97" spans="1:96" s="101" customFormat="1" ht="12" customHeight="1" x14ac:dyDescent="0.25"/>
    <row r="98" spans="1:96" s="101" customFormat="1" ht="12" customHeight="1" x14ac:dyDescent="0.25">
      <c r="AO98" s="42" t="s">
        <v>67</v>
      </c>
      <c r="AP98" s="102"/>
      <c r="AQ98" s="102"/>
      <c r="AR98" s="43"/>
      <c r="AS98" s="93" t="e">
        <f t="shared" ref="AS98:CR98" ca="1" si="25">AS$11</f>
        <v>#NAME?</v>
      </c>
      <c r="AT98" s="43" t="e">
        <f t="shared" ca="1" si="25"/>
        <v>#NAME?</v>
      </c>
      <c r="AU98" s="14" t="e">
        <f t="shared" ca="1" si="25"/>
        <v>#NAME?</v>
      </c>
      <c r="AV98" s="14" t="e">
        <f t="shared" ca="1" si="25"/>
        <v>#NAME?</v>
      </c>
      <c r="AW98" s="14" t="e">
        <f t="shared" ca="1" si="25"/>
        <v>#NAME?</v>
      </c>
      <c r="AX98" s="14" t="e">
        <f t="shared" ca="1" si="25"/>
        <v>#NAME?</v>
      </c>
      <c r="AY98" s="14" t="e">
        <f t="shared" ca="1" si="25"/>
        <v>#NAME?</v>
      </c>
      <c r="AZ98" s="14" t="e">
        <f t="shared" ca="1" si="25"/>
        <v>#NAME?</v>
      </c>
      <c r="BA98" s="14" t="e">
        <f t="shared" ca="1" si="25"/>
        <v>#NAME?</v>
      </c>
      <c r="BB98" s="14" t="e">
        <f t="shared" ca="1" si="25"/>
        <v>#NAME?</v>
      </c>
      <c r="BC98" s="14" t="e">
        <f t="shared" ca="1" si="25"/>
        <v>#NAME?</v>
      </c>
      <c r="BD98" s="14" t="e">
        <f t="shared" ca="1" si="25"/>
        <v>#NAME?</v>
      </c>
      <c r="BE98" s="14" t="e">
        <f t="shared" ca="1" si="25"/>
        <v>#NAME?</v>
      </c>
      <c r="BF98" s="14" t="e">
        <f t="shared" ca="1" si="25"/>
        <v>#NAME?</v>
      </c>
      <c r="BG98" s="42" t="s">
        <v>67</v>
      </c>
      <c r="BH98" s="43"/>
      <c r="BI98" s="14" t="e">
        <f t="shared" ca="1" si="25"/>
        <v>#NAME?</v>
      </c>
      <c r="BJ98" s="14" t="e">
        <f t="shared" ca="1" si="25"/>
        <v>#NAME?</v>
      </c>
      <c r="BK98" s="14" t="e">
        <f t="shared" ca="1" si="25"/>
        <v>#NAME?</v>
      </c>
      <c r="BL98" s="14" t="e">
        <f t="shared" ca="1" si="25"/>
        <v>#NAME?</v>
      </c>
      <c r="BM98" s="14" t="e">
        <f t="shared" ca="1" si="25"/>
        <v>#NAME?</v>
      </c>
      <c r="BN98" s="14" t="e">
        <f t="shared" ca="1" si="25"/>
        <v>#NAME?</v>
      </c>
      <c r="BO98" s="14" t="e">
        <f t="shared" ca="1" si="25"/>
        <v>#NAME?</v>
      </c>
      <c r="BP98" s="14" t="e">
        <f t="shared" ca="1" si="25"/>
        <v>#NAME?</v>
      </c>
      <c r="BQ98" s="14" t="e">
        <f t="shared" ca="1" si="25"/>
        <v>#NAME?</v>
      </c>
      <c r="BR98" s="14" t="e">
        <f t="shared" ca="1" si="25"/>
        <v>#NAME?</v>
      </c>
      <c r="BS98" s="14" t="e">
        <f t="shared" ca="1" si="25"/>
        <v>#NAME?</v>
      </c>
      <c r="BT98" s="14" t="e">
        <f t="shared" ca="1" si="25"/>
        <v>#NAME?</v>
      </c>
      <c r="BU98" s="14" t="e">
        <f t="shared" ca="1" si="25"/>
        <v>#NAME?</v>
      </c>
      <c r="BV98" s="14" t="e">
        <f t="shared" ca="1" si="25"/>
        <v>#NAME?</v>
      </c>
      <c r="BW98" s="14" t="e">
        <f t="shared" ca="1" si="25"/>
        <v>#NAME?</v>
      </c>
      <c r="BX98" s="14" t="e">
        <f t="shared" ca="1" si="25"/>
        <v>#NAME?</v>
      </c>
      <c r="BY98" s="14" t="e">
        <f t="shared" ca="1" si="25"/>
        <v>#NAME?</v>
      </c>
      <c r="BZ98" s="14" t="e">
        <f t="shared" ca="1" si="25"/>
        <v>#NAME?</v>
      </c>
      <c r="CA98" s="14" t="e">
        <f t="shared" ca="1" si="25"/>
        <v>#NAME?</v>
      </c>
      <c r="CB98" s="14" t="e">
        <f t="shared" ca="1" si="25"/>
        <v>#NAME?</v>
      </c>
      <c r="CC98" s="14" t="e">
        <f t="shared" ca="1" si="25"/>
        <v>#NAME?</v>
      </c>
      <c r="CD98" s="14" t="e">
        <f t="shared" ca="1" si="25"/>
        <v>#NAME?</v>
      </c>
      <c r="CE98" s="14" t="e">
        <f t="shared" ca="1" si="25"/>
        <v>#NAME?</v>
      </c>
      <c r="CF98" s="14" t="e">
        <f t="shared" ca="1" si="25"/>
        <v>#NAME?</v>
      </c>
      <c r="CG98" s="14" t="e">
        <f t="shared" ca="1" si="25"/>
        <v>#NAME?</v>
      </c>
      <c r="CH98" s="14" t="e">
        <f t="shared" ca="1" si="25"/>
        <v>#NAME?</v>
      </c>
      <c r="CI98" s="14" t="e">
        <f t="shared" ca="1" si="25"/>
        <v>#NAME?</v>
      </c>
      <c r="CJ98" s="14" t="e">
        <f t="shared" ca="1" si="25"/>
        <v>#NAME?</v>
      </c>
      <c r="CK98" s="14" t="e">
        <f t="shared" ca="1" si="25"/>
        <v>#NAME?</v>
      </c>
      <c r="CL98" s="14" t="e">
        <f t="shared" ca="1" si="25"/>
        <v>#NAME?</v>
      </c>
      <c r="CM98" s="14" t="e">
        <f t="shared" ca="1" si="25"/>
        <v>#NAME?</v>
      </c>
      <c r="CN98" s="14" t="e">
        <f t="shared" ca="1" si="25"/>
        <v>#NAME?</v>
      </c>
      <c r="CO98" s="14" t="e">
        <f t="shared" ca="1" si="25"/>
        <v>#NAME?</v>
      </c>
      <c r="CP98" s="14" t="e">
        <f t="shared" ca="1" si="25"/>
        <v>#NAME?</v>
      </c>
      <c r="CQ98" s="14" t="e">
        <f t="shared" ca="1" si="25"/>
        <v>#NAME?</v>
      </c>
      <c r="CR98" s="14" t="e">
        <f t="shared" ca="1" si="25"/>
        <v>#NAME?</v>
      </c>
    </row>
    <row r="99" spans="1:96" s="101" customFormat="1" ht="12" customHeight="1" x14ac:dyDescent="0.2">
      <c r="AO99" s="45" t="s">
        <v>68</v>
      </c>
      <c r="AR99" s="46"/>
      <c r="AS99" s="95"/>
      <c r="AT99" s="46"/>
      <c r="AU99" s="96">
        <v>266</v>
      </c>
      <c r="AV99" s="96">
        <v>271</v>
      </c>
      <c r="AW99" s="96">
        <v>249</v>
      </c>
      <c r="AX99" s="96">
        <v>271</v>
      </c>
      <c r="AY99" s="96">
        <v>274</v>
      </c>
      <c r="AZ99" s="96">
        <v>251</v>
      </c>
      <c r="BA99" s="96">
        <v>263</v>
      </c>
      <c r="BB99" s="96">
        <v>255</v>
      </c>
      <c r="BC99" s="89">
        <v>72</v>
      </c>
      <c r="BD99" s="89">
        <v>45</v>
      </c>
      <c r="BE99" s="89">
        <v>49</v>
      </c>
      <c r="BF99" s="89">
        <v>47</v>
      </c>
      <c r="BG99" s="45" t="s">
        <v>68</v>
      </c>
      <c r="BH99" s="46"/>
      <c r="BI99" s="97">
        <v>52</v>
      </c>
      <c r="BJ99" s="97">
        <v>52</v>
      </c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</row>
    <row r="100" spans="1:96" s="101" customFormat="1" ht="12" customHeight="1" x14ac:dyDescent="0.2">
      <c r="AO100" s="45" t="s">
        <v>69</v>
      </c>
      <c r="AR100" s="46"/>
      <c r="AS100" s="95"/>
      <c r="AT100" s="46"/>
      <c r="AU100" s="96">
        <v>266</v>
      </c>
      <c r="AV100" s="96">
        <v>271</v>
      </c>
      <c r="AW100" s="96">
        <v>249</v>
      </c>
      <c r="AX100" s="96">
        <v>271</v>
      </c>
      <c r="AY100" s="96">
        <v>274</v>
      </c>
      <c r="AZ100" s="96">
        <v>251</v>
      </c>
      <c r="BA100" s="96">
        <v>263</v>
      </c>
      <c r="BB100" s="96">
        <v>255</v>
      </c>
      <c r="BC100" s="89">
        <v>51</v>
      </c>
      <c r="BD100" s="89">
        <v>66</v>
      </c>
      <c r="BE100" s="89">
        <v>57</v>
      </c>
      <c r="BF100" s="89">
        <v>61</v>
      </c>
      <c r="BG100" s="45" t="s">
        <v>69</v>
      </c>
      <c r="BH100" s="46"/>
      <c r="BI100" s="90">
        <v>65</v>
      </c>
      <c r="BJ100" s="90">
        <v>69</v>
      </c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</row>
    <row r="101" spans="1:96" s="101" customFormat="1" ht="12" customHeight="1" x14ac:dyDescent="0.25">
      <c r="AO101" s="65" t="s">
        <v>24</v>
      </c>
      <c r="AP101" s="107"/>
      <c r="AQ101" s="107"/>
      <c r="AR101" s="98"/>
      <c r="AS101" s="99">
        <f>IFERROR((#REF!/#REF!),0)</f>
        <v>0</v>
      </c>
      <c r="AT101" s="98">
        <f>IFERROR((#REF!/#REF!),0)</f>
        <v>0</v>
      </c>
      <c r="AU101" s="100">
        <f>IFERROR((#REF!/#REF!),0)</f>
        <v>0</v>
      </c>
      <c r="AV101" s="38">
        <f t="shared" ref="AV101:BB101" si="26">SUM(AV99:AV100)</f>
        <v>542</v>
      </c>
      <c r="AW101" s="38">
        <f t="shared" si="26"/>
        <v>498</v>
      </c>
      <c r="AX101" s="38">
        <f t="shared" si="26"/>
        <v>542</v>
      </c>
      <c r="AY101" s="38">
        <f t="shared" si="26"/>
        <v>548</v>
      </c>
      <c r="AZ101" s="38">
        <f t="shared" si="26"/>
        <v>502</v>
      </c>
      <c r="BA101" s="38">
        <f t="shared" si="26"/>
        <v>526</v>
      </c>
      <c r="BB101" s="38">
        <f t="shared" si="26"/>
        <v>510</v>
      </c>
      <c r="BC101" s="38">
        <f t="shared" ref="BC101:CR101" si="27">SUM(BC99:BC100)</f>
        <v>123</v>
      </c>
      <c r="BD101" s="38">
        <f t="shared" si="27"/>
        <v>111</v>
      </c>
      <c r="BE101" s="38">
        <f t="shared" si="27"/>
        <v>106</v>
      </c>
      <c r="BF101" s="38">
        <f t="shared" si="27"/>
        <v>108</v>
      </c>
      <c r="BG101" s="65" t="s">
        <v>24</v>
      </c>
      <c r="BH101" s="98"/>
      <c r="BI101" s="38">
        <f t="shared" si="27"/>
        <v>117</v>
      </c>
      <c r="BJ101" s="38">
        <f t="shared" si="27"/>
        <v>121</v>
      </c>
      <c r="BK101" s="38">
        <f t="shared" si="27"/>
        <v>0</v>
      </c>
      <c r="BL101" s="38">
        <f t="shared" si="27"/>
        <v>0</v>
      </c>
      <c r="BM101" s="38">
        <f t="shared" si="27"/>
        <v>0</v>
      </c>
      <c r="BN101" s="38">
        <f t="shared" si="27"/>
        <v>0</v>
      </c>
      <c r="BO101" s="38">
        <f t="shared" si="27"/>
        <v>0</v>
      </c>
      <c r="BP101" s="38">
        <f t="shared" si="27"/>
        <v>0</v>
      </c>
      <c r="BQ101" s="38">
        <f t="shared" si="27"/>
        <v>0</v>
      </c>
      <c r="BR101" s="38">
        <f t="shared" si="27"/>
        <v>0</v>
      </c>
      <c r="BS101" s="38">
        <f t="shared" si="27"/>
        <v>0</v>
      </c>
      <c r="BT101" s="38">
        <f t="shared" si="27"/>
        <v>0</v>
      </c>
      <c r="BU101" s="38">
        <f t="shared" si="27"/>
        <v>0</v>
      </c>
      <c r="BV101" s="38">
        <f t="shared" si="27"/>
        <v>0</v>
      </c>
      <c r="BW101" s="38">
        <f t="shared" si="27"/>
        <v>0</v>
      </c>
      <c r="BX101" s="38">
        <f t="shared" si="27"/>
        <v>0</v>
      </c>
      <c r="BY101" s="38">
        <f t="shared" si="27"/>
        <v>0</v>
      </c>
      <c r="BZ101" s="38">
        <f t="shared" si="27"/>
        <v>0</v>
      </c>
      <c r="CA101" s="38">
        <f t="shared" si="27"/>
        <v>0</v>
      </c>
      <c r="CB101" s="38">
        <f t="shared" si="27"/>
        <v>0</v>
      </c>
      <c r="CC101" s="38">
        <f t="shared" si="27"/>
        <v>0</v>
      </c>
      <c r="CD101" s="38">
        <f t="shared" si="27"/>
        <v>0</v>
      </c>
      <c r="CE101" s="38">
        <f t="shared" si="27"/>
        <v>0</v>
      </c>
      <c r="CF101" s="38">
        <f t="shared" si="27"/>
        <v>0</v>
      </c>
      <c r="CG101" s="38">
        <f t="shared" si="27"/>
        <v>0</v>
      </c>
      <c r="CH101" s="38">
        <f t="shared" si="27"/>
        <v>0</v>
      </c>
      <c r="CI101" s="38">
        <f t="shared" si="27"/>
        <v>0</v>
      </c>
      <c r="CJ101" s="38">
        <f t="shared" si="27"/>
        <v>0</v>
      </c>
      <c r="CK101" s="38">
        <f t="shared" si="27"/>
        <v>0</v>
      </c>
      <c r="CL101" s="38">
        <f t="shared" si="27"/>
        <v>0</v>
      </c>
      <c r="CM101" s="38">
        <f t="shared" si="27"/>
        <v>0</v>
      </c>
      <c r="CN101" s="38">
        <f t="shared" si="27"/>
        <v>0</v>
      </c>
      <c r="CO101" s="38">
        <f t="shared" si="27"/>
        <v>0</v>
      </c>
      <c r="CP101" s="38">
        <f t="shared" si="27"/>
        <v>0</v>
      </c>
      <c r="CQ101" s="38">
        <f t="shared" si="27"/>
        <v>0</v>
      </c>
      <c r="CR101" s="38">
        <f t="shared" si="27"/>
        <v>0</v>
      </c>
    </row>
    <row r="102" spans="1:96" s="101" customFormat="1" ht="12" customHeight="1" x14ac:dyDescent="0.25"/>
    <row r="103" spans="1:96" s="69" customFormat="1" ht="12" customHeight="1" x14ac:dyDescent="0.25">
      <c r="A103" s="12" t="s">
        <v>70</v>
      </c>
      <c r="B103" s="13" t="s">
        <v>8</v>
      </c>
      <c r="C103" s="14">
        <f>$C$11</f>
        <v>44531</v>
      </c>
      <c r="D103" s="13" t="s">
        <v>8</v>
      </c>
      <c r="E103" s="14" t="e">
        <f ca="1">$E$11</f>
        <v>#NAME?</v>
      </c>
      <c r="F103" s="14" t="e">
        <f ca="1">$F$11</f>
        <v>#NAME?</v>
      </c>
      <c r="G103" s="14" t="e">
        <f ca="1">$G$11</f>
        <v>#NAME?</v>
      </c>
      <c r="H103" s="14" t="e">
        <f ca="1">$H$11</f>
        <v>#NAME?</v>
      </c>
      <c r="I103" s="14" t="e">
        <f ca="1">$I$11</f>
        <v>#NAME?</v>
      </c>
      <c r="J103" s="14" t="e">
        <f ca="1">$J$11</f>
        <v>#NAME?</v>
      </c>
      <c r="K103" s="14" t="e">
        <f ca="1">$K$11</f>
        <v>#NAME?</v>
      </c>
      <c r="L103" s="14" t="e">
        <f ca="1">$L$11</f>
        <v>#NAME?</v>
      </c>
      <c r="M103" s="14" t="e">
        <f ca="1">$M$11</f>
        <v>#NAME?</v>
      </c>
      <c r="N103" s="14" t="e">
        <f ca="1">$N$11</f>
        <v>#NAME?</v>
      </c>
      <c r="O103" s="14" t="e">
        <f ca="1">$O$11</f>
        <v>#NAME?</v>
      </c>
      <c r="P103" s="14" t="e">
        <f ca="1">$P$11</f>
        <v>#NAME?</v>
      </c>
      <c r="Q103" s="13" t="s">
        <v>8</v>
      </c>
      <c r="R103" s="14" t="e">
        <f t="shared" ref="R103:AK103" ca="1" si="28">R11</f>
        <v>#NAME?</v>
      </c>
      <c r="S103" s="14" t="e">
        <f t="shared" ca="1" si="28"/>
        <v>#NAME?</v>
      </c>
      <c r="T103" s="14" t="e">
        <f t="shared" ca="1" si="28"/>
        <v>#NAME?</v>
      </c>
      <c r="U103" s="14" t="e">
        <f t="shared" ca="1" si="28"/>
        <v>#NAME?</v>
      </c>
      <c r="V103" s="14" t="e">
        <f t="shared" ca="1" si="28"/>
        <v>#NAME?</v>
      </c>
      <c r="W103" s="14" t="e">
        <f t="shared" ca="1" si="28"/>
        <v>#NAME?</v>
      </c>
      <c r="X103" s="14" t="e">
        <f t="shared" ca="1" si="28"/>
        <v>#NAME?</v>
      </c>
      <c r="Y103" s="14" t="e">
        <f t="shared" ca="1" si="28"/>
        <v>#NAME?</v>
      </c>
      <c r="Z103" s="14" t="e">
        <f t="shared" ca="1" si="28"/>
        <v>#NAME?</v>
      </c>
      <c r="AA103" s="14" t="e">
        <f t="shared" ca="1" si="28"/>
        <v>#NAME?</v>
      </c>
      <c r="AB103" s="14" t="e">
        <f t="shared" ca="1" si="28"/>
        <v>#NAME?</v>
      </c>
      <c r="AC103" s="14" t="e">
        <f t="shared" ca="1" si="28"/>
        <v>#NAME?</v>
      </c>
      <c r="AD103" s="14" t="e">
        <f t="shared" ca="1" si="28"/>
        <v>#NAME?</v>
      </c>
      <c r="AE103" s="14" t="e">
        <f t="shared" ca="1" si="28"/>
        <v>#NAME?</v>
      </c>
      <c r="AF103" s="14" t="e">
        <f t="shared" ca="1" si="28"/>
        <v>#NAME?</v>
      </c>
      <c r="AG103" s="14" t="e">
        <f t="shared" ca="1" si="28"/>
        <v>#NAME?</v>
      </c>
      <c r="AH103" s="14" t="e">
        <f t="shared" ca="1" si="28"/>
        <v>#NAME?</v>
      </c>
      <c r="AI103" s="14" t="e">
        <f t="shared" ca="1" si="28"/>
        <v>#NAME?</v>
      </c>
      <c r="AJ103" s="14" t="e">
        <f t="shared" ca="1" si="28"/>
        <v>#NAME?</v>
      </c>
      <c r="AK103" s="14" t="e">
        <f t="shared" ca="1" si="28"/>
        <v>#NAME?</v>
      </c>
      <c r="AL103" s="14" t="e">
        <f ca="1">AL$11</f>
        <v>#NAME?</v>
      </c>
      <c r="AM103" s="14" t="str">
        <f t="shared" ref="AM103:CR103" si="29">AM$11</f>
        <v>Meta Parcial</v>
      </c>
      <c r="AN103" s="14" t="str">
        <f t="shared" si="29"/>
        <v>1-10-out-24</v>
      </c>
      <c r="AO103" s="12" t="s">
        <v>71</v>
      </c>
      <c r="AP103" s="14" t="str">
        <f t="shared" si="29"/>
        <v>Meta Parcial</v>
      </c>
      <c r="AQ103" s="14" t="str">
        <f t="shared" si="29"/>
        <v>11-31-out-24</v>
      </c>
      <c r="AR103" s="14" t="str">
        <f t="shared" si="29"/>
        <v>Meta Mensal</v>
      </c>
      <c r="AS103" s="14" t="e">
        <f t="shared" ca="1" si="29"/>
        <v>#NAME?</v>
      </c>
      <c r="AT103" s="14" t="e">
        <f t="shared" ca="1" si="29"/>
        <v>#NAME?</v>
      </c>
      <c r="AU103" s="14" t="e">
        <f t="shared" ca="1" si="29"/>
        <v>#NAME?</v>
      </c>
      <c r="AV103" s="14" t="e">
        <f t="shared" ca="1" si="29"/>
        <v>#NAME?</v>
      </c>
      <c r="AW103" s="14" t="e">
        <f t="shared" ca="1" si="29"/>
        <v>#NAME?</v>
      </c>
      <c r="AX103" s="14" t="e">
        <f t="shared" ca="1" si="29"/>
        <v>#NAME?</v>
      </c>
      <c r="AY103" s="14" t="e">
        <f t="shared" ca="1" si="29"/>
        <v>#NAME?</v>
      </c>
      <c r="AZ103" s="14" t="e">
        <f t="shared" ca="1" si="29"/>
        <v>#NAME?</v>
      </c>
      <c r="BA103" s="14" t="e">
        <f t="shared" ca="1" si="29"/>
        <v>#NAME?</v>
      </c>
      <c r="BB103" s="14" t="e">
        <f t="shared" ca="1" si="29"/>
        <v>#NAME?</v>
      </c>
      <c r="BC103" s="14" t="e">
        <f t="shared" ca="1" si="29"/>
        <v>#NAME?</v>
      </c>
      <c r="BD103" s="14" t="e">
        <f t="shared" ca="1" si="29"/>
        <v>#NAME?</v>
      </c>
      <c r="BE103" s="14" t="e">
        <f t="shared" ca="1" si="29"/>
        <v>#NAME?</v>
      </c>
      <c r="BF103" s="14" t="e">
        <f t="shared" ca="1" si="29"/>
        <v>#NAME?</v>
      </c>
      <c r="BG103" s="12" t="s">
        <v>71</v>
      </c>
      <c r="BH103" s="14" t="str">
        <f t="shared" si="29"/>
        <v>Meta Mensal</v>
      </c>
      <c r="BI103" s="14" t="e">
        <f t="shared" ca="1" si="29"/>
        <v>#NAME?</v>
      </c>
      <c r="BJ103" s="14" t="e">
        <f t="shared" ca="1" si="29"/>
        <v>#NAME?</v>
      </c>
      <c r="BK103" s="14" t="e">
        <f t="shared" ca="1" si="29"/>
        <v>#NAME?</v>
      </c>
      <c r="BL103" s="14" t="e">
        <f t="shared" ca="1" si="29"/>
        <v>#NAME?</v>
      </c>
      <c r="BM103" s="14" t="e">
        <f t="shared" ca="1" si="29"/>
        <v>#NAME?</v>
      </c>
      <c r="BN103" s="14" t="e">
        <f t="shared" ca="1" si="29"/>
        <v>#NAME?</v>
      </c>
      <c r="BO103" s="14" t="e">
        <f t="shared" ca="1" si="29"/>
        <v>#NAME?</v>
      </c>
      <c r="BP103" s="14" t="e">
        <f t="shared" ca="1" si="29"/>
        <v>#NAME?</v>
      </c>
      <c r="BQ103" s="14" t="e">
        <f t="shared" ca="1" si="29"/>
        <v>#NAME?</v>
      </c>
      <c r="BR103" s="14" t="e">
        <f t="shared" ca="1" si="29"/>
        <v>#NAME?</v>
      </c>
      <c r="BS103" s="14" t="e">
        <f t="shared" ca="1" si="29"/>
        <v>#NAME?</v>
      </c>
      <c r="BT103" s="14" t="e">
        <f t="shared" ca="1" si="29"/>
        <v>#NAME?</v>
      </c>
      <c r="BU103" s="14" t="e">
        <f t="shared" ca="1" si="29"/>
        <v>#NAME?</v>
      </c>
      <c r="BV103" s="14" t="e">
        <f t="shared" ca="1" si="29"/>
        <v>#NAME?</v>
      </c>
      <c r="BW103" s="14" t="e">
        <f t="shared" ca="1" si="29"/>
        <v>#NAME?</v>
      </c>
      <c r="BX103" s="14" t="e">
        <f t="shared" ca="1" si="29"/>
        <v>#NAME?</v>
      </c>
      <c r="BY103" s="14" t="e">
        <f t="shared" ca="1" si="29"/>
        <v>#NAME?</v>
      </c>
      <c r="BZ103" s="14" t="e">
        <f t="shared" ca="1" si="29"/>
        <v>#NAME?</v>
      </c>
      <c r="CA103" s="14" t="e">
        <f t="shared" ca="1" si="29"/>
        <v>#NAME?</v>
      </c>
      <c r="CB103" s="14" t="e">
        <f t="shared" ca="1" si="29"/>
        <v>#NAME?</v>
      </c>
      <c r="CC103" s="14" t="e">
        <f t="shared" ca="1" si="29"/>
        <v>#NAME?</v>
      </c>
      <c r="CD103" s="14" t="e">
        <f t="shared" ca="1" si="29"/>
        <v>#NAME?</v>
      </c>
      <c r="CE103" s="14" t="e">
        <f t="shared" ca="1" si="29"/>
        <v>#NAME?</v>
      </c>
      <c r="CF103" s="14" t="e">
        <f t="shared" ca="1" si="29"/>
        <v>#NAME?</v>
      </c>
      <c r="CG103" s="14" t="e">
        <f t="shared" ca="1" si="29"/>
        <v>#NAME?</v>
      </c>
      <c r="CH103" s="14" t="e">
        <f t="shared" ca="1" si="29"/>
        <v>#NAME?</v>
      </c>
      <c r="CI103" s="14" t="e">
        <f t="shared" ca="1" si="29"/>
        <v>#NAME?</v>
      </c>
      <c r="CJ103" s="14" t="e">
        <f t="shared" ca="1" si="29"/>
        <v>#NAME?</v>
      </c>
      <c r="CK103" s="14" t="e">
        <f t="shared" ca="1" si="29"/>
        <v>#NAME?</v>
      </c>
      <c r="CL103" s="14" t="e">
        <f t="shared" ca="1" si="29"/>
        <v>#NAME?</v>
      </c>
      <c r="CM103" s="14" t="e">
        <f t="shared" ca="1" si="29"/>
        <v>#NAME?</v>
      </c>
      <c r="CN103" s="14" t="e">
        <f t="shared" ca="1" si="29"/>
        <v>#NAME?</v>
      </c>
      <c r="CO103" s="14" t="e">
        <f t="shared" ca="1" si="29"/>
        <v>#NAME?</v>
      </c>
      <c r="CP103" s="14" t="e">
        <f t="shared" ca="1" si="29"/>
        <v>#NAME?</v>
      </c>
      <c r="CQ103" s="14" t="e">
        <f t="shared" ca="1" si="29"/>
        <v>#NAME?</v>
      </c>
      <c r="CR103" s="14" t="e">
        <f t="shared" ca="1" si="29"/>
        <v>#NAME?</v>
      </c>
    </row>
    <row r="104" spans="1:96" ht="12" customHeight="1" x14ac:dyDescent="0.2">
      <c r="A104" s="35" t="s">
        <v>72</v>
      </c>
      <c r="B104" s="96">
        <v>2000</v>
      </c>
      <c r="C104" s="71">
        <v>141</v>
      </c>
      <c r="D104" s="87">
        <v>2000</v>
      </c>
      <c r="E104" s="71">
        <v>513</v>
      </c>
      <c r="F104" s="71">
        <v>1175</v>
      </c>
      <c r="G104" s="71">
        <f>G403</f>
        <v>1197</v>
      </c>
      <c r="H104" s="71">
        <f>H403</f>
        <v>1026</v>
      </c>
      <c r="I104" s="71">
        <f>I403</f>
        <v>1553</v>
      </c>
      <c r="J104" s="71">
        <v>1658</v>
      </c>
      <c r="K104" s="71">
        <v>1762</v>
      </c>
      <c r="L104" s="71">
        <v>2014</v>
      </c>
      <c r="M104" s="71">
        <v>1854</v>
      </c>
      <c r="N104" s="71">
        <v>1965</v>
      </c>
      <c r="O104" s="71">
        <f>O403-O107</f>
        <v>2427</v>
      </c>
      <c r="P104" s="51">
        <v>1998</v>
      </c>
      <c r="Q104" s="87">
        <v>2000</v>
      </c>
      <c r="R104" s="71">
        <f t="shared" ref="R104:AC104" si="30">R403-R107</f>
        <v>2725</v>
      </c>
      <c r="S104" s="71">
        <f t="shared" si="30"/>
        <v>2533</v>
      </c>
      <c r="T104" s="71">
        <f t="shared" si="30"/>
        <v>3291</v>
      </c>
      <c r="U104" s="71">
        <f t="shared" si="30"/>
        <v>2553</v>
      </c>
      <c r="V104" s="71">
        <f t="shared" si="30"/>
        <v>2922</v>
      </c>
      <c r="W104" s="71">
        <f t="shared" si="30"/>
        <v>2874</v>
      </c>
      <c r="X104" s="71">
        <f t="shared" si="30"/>
        <v>2912</v>
      </c>
      <c r="Y104" s="71">
        <f t="shared" si="30"/>
        <v>3402</v>
      </c>
      <c r="Z104" s="71">
        <f t="shared" si="30"/>
        <v>2903</v>
      </c>
      <c r="AA104" s="71">
        <f t="shared" si="30"/>
        <v>3689</v>
      </c>
      <c r="AB104" s="71">
        <f t="shared" si="30"/>
        <v>3182</v>
      </c>
      <c r="AC104" s="71">
        <f t="shared" si="30"/>
        <v>3050</v>
      </c>
      <c r="AD104" s="114">
        <v>2340</v>
      </c>
      <c r="AE104" s="51">
        <v>2280</v>
      </c>
      <c r="AF104" s="71">
        <v>2135</v>
      </c>
      <c r="AG104" s="51">
        <v>2218</v>
      </c>
      <c r="AH104" s="51">
        <v>2214</v>
      </c>
      <c r="AI104" s="51">
        <v>2115</v>
      </c>
      <c r="AJ104" s="51">
        <v>2207</v>
      </c>
      <c r="AK104" s="71">
        <v>2224</v>
      </c>
      <c r="AL104" s="51">
        <v>2194</v>
      </c>
      <c r="AM104" s="70">
        <f>ROUND(((Q104/31)*10),0)</f>
        <v>645</v>
      </c>
      <c r="AN104" s="51">
        <v>829</v>
      </c>
      <c r="AO104" s="35" t="s">
        <v>72</v>
      </c>
      <c r="AP104" s="70">
        <f>ROUND(((AR104/31)*21),0)</f>
        <v>1897</v>
      </c>
      <c r="AQ104" s="51">
        <v>1596</v>
      </c>
      <c r="AR104" s="70">
        <v>2800</v>
      </c>
      <c r="AS104" s="19">
        <f>IF(AQ104="","",(SUM(AQ104,AN104)))</f>
        <v>2425</v>
      </c>
      <c r="AT104" s="71">
        <v>2165</v>
      </c>
      <c r="AU104" s="51">
        <v>2311</v>
      </c>
      <c r="AV104" s="51">
        <v>2254</v>
      </c>
      <c r="AW104" s="71">
        <v>2531</v>
      </c>
      <c r="AX104" s="51">
        <v>2546</v>
      </c>
      <c r="AY104" s="51">
        <v>2553</v>
      </c>
      <c r="AZ104" s="51">
        <v>2533</v>
      </c>
      <c r="BA104" s="51">
        <v>2704</v>
      </c>
      <c r="BB104" s="71">
        <v>2618</v>
      </c>
      <c r="BC104" s="51">
        <v>2597</v>
      </c>
      <c r="BD104" s="71">
        <v>2613</v>
      </c>
      <c r="BE104" s="71">
        <v>2702</v>
      </c>
      <c r="BF104" s="71">
        <v>2527</v>
      </c>
      <c r="BG104" s="35" t="s">
        <v>72</v>
      </c>
      <c r="BH104" s="70">
        <v>2800</v>
      </c>
      <c r="BI104" s="54">
        <v>2530</v>
      </c>
      <c r="BJ104" s="54">
        <v>2545</v>
      </c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71"/>
      <c r="CB104" s="71"/>
      <c r="CC104" s="71"/>
      <c r="CD104" s="71"/>
      <c r="CE104" s="71"/>
      <c r="CF104" s="71"/>
      <c r="CG104" s="71"/>
      <c r="CH104" s="71"/>
      <c r="CI104" s="71"/>
      <c r="CJ104" s="71"/>
      <c r="CK104" s="71"/>
      <c r="CL104" s="71"/>
      <c r="CM104" s="71"/>
      <c r="CN104" s="71"/>
      <c r="CO104" s="71"/>
      <c r="CP104" s="71"/>
      <c r="CQ104" s="71"/>
      <c r="CR104" s="71"/>
    </row>
    <row r="105" spans="1:96" ht="12" customHeight="1" x14ac:dyDescent="0.2">
      <c r="A105" s="16" t="s">
        <v>73</v>
      </c>
      <c r="B105" s="71">
        <v>528</v>
      </c>
      <c r="C105" s="71">
        <v>0</v>
      </c>
      <c r="D105" s="17">
        <v>528</v>
      </c>
      <c r="E105" s="71">
        <v>0</v>
      </c>
      <c r="F105" s="71">
        <v>0</v>
      </c>
      <c r="G105" s="71">
        <v>0</v>
      </c>
      <c r="H105" s="71">
        <v>0</v>
      </c>
      <c r="I105" s="71">
        <v>0</v>
      </c>
      <c r="J105" s="71">
        <v>29</v>
      </c>
      <c r="K105" s="71">
        <v>141</v>
      </c>
      <c r="L105" s="71">
        <v>201</v>
      </c>
      <c r="M105" s="71">
        <v>229</v>
      </c>
      <c r="N105" s="71">
        <v>583</v>
      </c>
      <c r="O105" s="71">
        <v>478</v>
      </c>
      <c r="P105" s="51">
        <v>586</v>
      </c>
      <c r="Q105" s="17">
        <v>528</v>
      </c>
      <c r="R105" s="71">
        <v>570</v>
      </c>
      <c r="S105" s="71">
        <v>561</v>
      </c>
      <c r="T105" s="71">
        <v>833</v>
      </c>
      <c r="U105" s="71">
        <v>638</v>
      </c>
      <c r="V105" s="71">
        <v>860</v>
      </c>
      <c r="W105" s="71">
        <v>792</v>
      </c>
      <c r="X105" s="71">
        <v>950</v>
      </c>
      <c r="Y105" s="71">
        <v>1144</v>
      </c>
      <c r="Z105" s="71">
        <v>937</v>
      </c>
      <c r="AA105" s="71">
        <v>1551</v>
      </c>
      <c r="AB105" s="71">
        <v>1219</v>
      </c>
      <c r="AC105" s="71">
        <v>1137</v>
      </c>
      <c r="AD105" s="114">
        <v>1360</v>
      </c>
      <c r="AE105" s="51">
        <v>1175</v>
      </c>
      <c r="AF105" s="71">
        <v>1285</v>
      </c>
      <c r="AG105" s="51">
        <v>1446</v>
      </c>
      <c r="AH105" s="51">
        <v>1406</v>
      </c>
      <c r="AI105" s="51">
        <v>1274</v>
      </c>
      <c r="AJ105" s="51">
        <v>1390</v>
      </c>
      <c r="AK105" s="71">
        <v>1557</v>
      </c>
      <c r="AL105" s="51">
        <v>1478</v>
      </c>
      <c r="AM105" s="70">
        <f>ROUND(((Q105/31)*10),0)</f>
        <v>170</v>
      </c>
      <c r="AN105" s="51">
        <v>604</v>
      </c>
      <c r="AO105" s="16" t="s">
        <v>73</v>
      </c>
      <c r="AP105" s="70">
        <f>ROUND(((AR105/31)*21),0)</f>
        <v>813</v>
      </c>
      <c r="AQ105" s="51">
        <v>1084</v>
      </c>
      <c r="AR105" s="70">
        <v>1200</v>
      </c>
      <c r="AS105" s="19">
        <f>IF(AQ105="","",(SUM(AQ105,AN105)))</f>
        <v>1688</v>
      </c>
      <c r="AT105" s="71">
        <v>1508</v>
      </c>
      <c r="AU105" s="51">
        <v>1449</v>
      </c>
      <c r="AV105" s="51">
        <v>1453</v>
      </c>
      <c r="AW105" s="71">
        <v>1324</v>
      </c>
      <c r="AX105" s="51">
        <v>1472</v>
      </c>
      <c r="AY105" s="51">
        <v>1415</v>
      </c>
      <c r="AZ105" s="51">
        <v>1339</v>
      </c>
      <c r="BA105" s="51">
        <v>1421</v>
      </c>
      <c r="BB105" s="71">
        <v>1473</v>
      </c>
      <c r="BC105" s="51">
        <v>1405</v>
      </c>
      <c r="BD105" s="71">
        <v>1457</v>
      </c>
      <c r="BE105" s="71">
        <v>1500</v>
      </c>
      <c r="BF105" s="71">
        <v>1335</v>
      </c>
      <c r="BG105" s="16" t="s">
        <v>73</v>
      </c>
      <c r="BH105" s="70">
        <v>1200</v>
      </c>
      <c r="BI105" s="56">
        <v>1474</v>
      </c>
      <c r="BJ105" s="56">
        <v>1427</v>
      </c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</row>
    <row r="106" spans="1:96" ht="12" customHeight="1" x14ac:dyDescent="0.2">
      <c r="A106" s="35" t="s">
        <v>74</v>
      </c>
      <c r="B106" s="96">
        <v>2000</v>
      </c>
      <c r="C106" s="71">
        <v>83</v>
      </c>
      <c r="D106" s="87">
        <v>2000</v>
      </c>
      <c r="E106" s="71">
        <v>467</v>
      </c>
      <c r="F106" s="71">
        <v>1048</v>
      </c>
      <c r="G106" s="71">
        <f>G417</f>
        <v>1532</v>
      </c>
      <c r="H106" s="71">
        <f>H417</f>
        <v>1660</v>
      </c>
      <c r="I106" s="71">
        <f>I417</f>
        <v>2750</v>
      </c>
      <c r="J106" s="71">
        <v>2503</v>
      </c>
      <c r="K106" s="71">
        <v>2585</v>
      </c>
      <c r="L106" s="71">
        <v>2692</v>
      </c>
      <c r="M106" s="71">
        <f>M417</f>
        <v>2390</v>
      </c>
      <c r="N106" s="71">
        <v>2776</v>
      </c>
      <c r="O106" s="71">
        <f>O417</f>
        <v>2573</v>
      </c>
      <c r="P106" s="51">
        <v>2914</v>
      </c>
      <c r="Q106" s="87">
        <v>2000</v>
      </c>
      <c r="R106" s="71">
        <f t="shared" ref="R106:AC106" si="31">R417</f>
        <v>2836</v>
      </c>
      <c r="S106" s="71">
        <f t="shared" si="31"/>
        <v>2535</v>
      </c>
      <c r="T106" s="71">
        <f t="shared" si="31"/>
        <v>3067</v>
      </c>
      <c r="U106" s="71">
        <f t="shared" si="31"/>
        <v>2652</v>
      </c>
      <c r="V106" s="71">
        <f t="shared" si="31"/>
        <v>3336</v>
      </c>
      <c r="W106" s="71">
        <f t="shared" si="31"/>
        <v>3438</v>
      </c>
      <c r="X106" s="71">
        <f t="shared" si="31"/>
        <v>3176</v>
      </c>
      <c r="Y106" s="71">
        <f t="shared" si="31"/>
        <v>3704</v>
      </c>
      <c r="Z106" s="71">
        <f t="shared" si="31"/>
        <v>3254</v>
      </c>
      <c r="AA106" s="71">
        <f t="shared" si="31"/>
        <v>4181</v>
      </c>
      <c r="AB106" s="71">
        <f t="shared" si="31"/>
        <v>3406</v>
      </c>
      <c r="AC106" s="71">
        <f t="shared" si="31"/>
        <v>3396</v>
      </c>
      <c r="AD106" s="114">
        <v>4105</v>
      </c>
      <c r="AE106" s="51">
        <v>3692</v>
      </c>
      <c r="AF106" s="71">
        <v>3488</v>
      </c>
      <c r="AG106" s="51">
        <v>3889</v>
      </c>
      <c r="AH106" s="51">
        <v>3874</v>
      </c>
      <c r="AI106" s="51">
        <v>3838</v>
      </c>
      <c r="AJ106" s="51">
        <v>3988</v>
      </c>
      <c r="AK106" s="71">
        <v>3999</v>
      </c>
      <c r="AL106" s="51">
        <v>3896</v>
      </c>
      <c r="AM106" s="70">
        <f>ROUND(((Q106/31)*10),0)</f>
        <v>645</v>
      </c>
      <c r="AN106" s="51">
        <v>1486</v>
      </c>
      <c r="AO106" s="35" t="s">
        <v>74</v>
      </c>
      <c r="AP106" s="70">
        <f>ROUND(((AR106/31)*21),0)</f>
        <v>2032</v>
      </c>
      <c r="AQ106" s="51">
        <v>2833</v>
      </c>
      <c r="AR106" s="70">
        <v>3000</v>
      </c>
      <c r="AS106" s="19">
        <f>IF(AQ106="","",(SUM(AQ106,AN106)))</f>
        <v>4319</v>
      </c>
      <c r="AT106" s="71">
        <v>3792</v>
      </c>
      <c r="AU106" s="51">
        <v>3741</v>
      </c>
      <c r="AV106" s="51">
        <v>3515</v>
      </c>
      <c r="AW106" s="71">
        <v>3172</v>
      </c>
      <c r="AX106" s="51">
        <v>3050</v>
      </c>
      <c r="AY106" s="51">
        <v>3181</v>
      </c>
      <c r="AZ106" s="51">
        <v>3279</v>
      </c>
      <c r="BA106" s="51">
        <v>3264</v>
      </c>
      <c r="BB106" s="71">
        <v>3234</v>
      </c>
      <c r="BC106" s="51">
        <v>3493</v>
      </c>
      <c r="BD106" s="71">
        <v>3350</v>
      </c>
      <c r="BE106" s="71">
        <v>3267</v>
      </c>
      <c r="BF106" s="71">
        <v>2801</v>
      </c>
      <c r="BG106" s="35" t="s">
        <v>74</v>
      </c>
      <c r="BH106" s="70">
        <v>3400</v>
      </c>
      <c r="BI106" s="56">
        <v>3400</v>
      </c>
      <c r="BJ106" s="56">
        <v>3399</v>
      </c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71"/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1"/>
      <c r="CR106" s="71"/>
    </row>
    <row r="107" spans="1:96" ht="12" customHeight="1" x14ac:dyDescent="0.2">
      <c r="A107" s="26"/>
      <c r="B107" s="71"/>
      <c r="C107" s="71"/>
      <c r="D107" s="17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51"/>
      <c r="Q107" s="26"/>
      <c r="R107" s="29"/>
      <c r="S107" s="27"/>
      <c r="T107" s="29"/>
      <c r="U107" s="27"/>
      <c r="V107" s="29"/>
      <c r="W107" s="29"/>
      <c r="X107" s="28"/>
      <c r="Y107" s="28"/>
      <c r="Z107" s="28"/>
      <c r="AA107" s="29"/>
      <c r="AB107" s="27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30"/>
      <c r="AN107" s="28"/>
      <c r="AO107" s="16" t="s">
        <v>75</v>
      </c>
      <c r="AP107" s="70">
        <f>ROUND(((AR107/31)*21),0)</f>
        <v>169</v>
      </c>
      <c r="AQ107" s="51">
        <v>206</v>
      </c>
      <c r="AR107" s="70">
        <v>250</v>
      </c>
      <c r="AS107" s="19">
        <f>IF(AQ107="","",(SUM(AQ107,AN107)))</f>
        <v>206</v>
      </c>
      <c r="AT107" s="71">
        <v>283</v>
      </c>
      <c r="AU107" s="52">
        <v>341</v>
      </c>
      <c r="AV107" s="52">
        <v>391</v>
      </c>
      <c r="AW107" s="71">
        <v>288</v>
      </c>
      <c r="AX107" s="52">
        <v>315</v>
      </c>
      <c r="AY107" s="52">
        <v>358</v>
      </c>
      <c r="AZ107" s="52">
        <v>278</v>
      </c>
      <c r="BA107" s="52">
        <v>292</v>
      </c>
      <c r="BB107" s="71">
        <v>255</v>
      </c>
      <c r="BC107" s="52">
        <v>282</v>
      </c>
      <c r="BD107" s="71">
        <v>356</v>
      </c>
      <c r="BE107" s="71">
        <v>397</v>
      </c>
      <c r="BF107" s="71">
        <v>292</v>
      </c>
      <c r="BG107" s="16" t="s">
        <v>75</v>
      </c>
      <c r="BH107" s="70" t="s">
        <v>76</v>
      </c>
      <c r="BI107" s="55">
        <v>325</v>
      </c>
      <c r="BJ107" s="55">
        <v>213</v>
      </c>
      <c r="BK107" s="71"/>
      <c r="BL107" s="71"/>
      <c r="BM107" s="71"/>
      <c r="BN107" s="71"/>
      <c r="BO107" s="71"/>
      <c r="BP107" s="71"/>
      <c r="BQ107" s="71"/>
      <c r="BR107" s="71"/>
      <c r="BS107" s="71"/>
      <c r="BT107" s="71"/>
      <c r="BU107" s="71"/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/>
      <c r="CN107" s="71"/>
      <c r="CO107" s="71"/>
      <c r="CP107" s="71"/>
      <c r="CQ107" s="71"/>
      <c r="CR107" s="71"/>
    </row>
    <row r="108" spans="1:96" ht="12" customHeight="1" x14ac:dyDescent="0.25">
      <c r="A108" s="36" t="s">
        <v>24</v>
      </c>
      <c r="B108" s="37">
        <f t="shared" ref="B108:AN108" si="32">SUM(B104:B107)</f>
        <v>4528</v>
      </c>
      <c r="C108" s="38">
        <f t="shared" si="32"/>
        <v>224</v>
      </c>
      <c r="D108" s="37">
        <f t="shared" si="32"/>
        <v>4528</v>
      </c>
      <c r="E108" s="38">
        <f t="shared" si="32"/>
        <v>980</v>
      </c>
      <c r="F108" s="38">
        <f t="shared" si="32"/>
        <v>2223</v>
      </c>
      <c r="G108" s="38">
        <f t="shared" si="32"/>
        <v>2729</v>
      </c>
      <c r="H108" s="38">
        <f t="shared" si="32"/>
        <v>2686</v>
      </c>
      <c r="I108" s="38">
        <f t="shared" si="32"/>
        <v>4303</v>
      </c>
      <c r="J108" s="38">
        <f t="shared" si="32"/>
        <v>4190</v>
      </c>
      <c r="K108" s="38">
        <f t="shared" si="32"/>
        <v>4488</v>
      </c>
      <c r="L108" s="38">
        <f t="shared" si="32"/>
        <v>4907</v>
      </c>
      <c r="M108" s="38">
        <f t="shared" si="32"/>
        <v>4473</v>
      </c>
      <c r="N108" s="38">
        <f t="shared" si="32"/>
        <v>5324</v>
      </c>
      <c r="O108" s="38">
        <f t="shared" si="32"/>
        <v>5478</v>
      </c>
      <c r="P108" s="38">
        <f t="shared" si="32"/>
        <v>5498</v>
      </c>
      <c r="Q108" s="37">
        <f t="shared" si="32"/>
        <v>4528</v>
      </c>
      <c r="R108" s="38">
        <f t="shared" si="32"/>
        <v>6131</v>
      </c>
      <c r="S108" s="38">
        <f t="shared" si="32"/>
        <v>5629</v>
      </c>
      <c r="T108" s="38">
        <f t="shared" si="32"/>
        <v>7191</v>
      </c>
      <c r="U108" s="38">
        <f t="shared" si="32"/>
        <v>5843</v>
      </c>
      <c r="V108" s="38">
        <f t="shared" si="32"/>
        <v>7118</v>
      </c>
      <c r="W108" s="38">
        <f t="shared" si="32"/>
        <v>7104</v>
      </c>
      <c r="X108" s="38">
        <f t="shared" si="32"/>
        <v>7038</v>
      </c>
      <c r="Y108" s="38">
        <f t="shared" si="32"/>
        <v>8250</v>
      </c>
      <c r="Z108" s="38">
        <f t="shared" si="32"/>
        <v>7094</v>
      </c>
      <c r="AA108" s="38">
        <f t="shared" si="32"/>
        <v>9421</v>
      </c>
      <c r="AB108" s="38">
        <f t="shared" si="32"/>
        <v>7807</v>
      </c>
      <c r="AC108" s="38">
        <f t="shared" si="32"/>
        <v>7583</v>
      </c>
      <c r="AD108" s="38">
        <f t="shared" si="32"/>
        <v>7805</v>
      </c>
      <c r="AE108" s="38">
        <f t="shared" si="32"/>
        <v>7147</v>
      </c>
      <c r="AF108" s="38">
        <f t="shared" si="32"/>
        <v>6908</v>
      </c>
      <c r="AG108" s="38">
        <f t="shared" si="32"/>
        <v>7553</v>
      </c>
      <c r="AH108" s="38">
        <f t="shared" si="32"/>
        <v>7494</v>
      </c>
      <c r="AI108" s="38">
        <f t="shared" si="32"/>
        <v>7227</v>
      </c>
      <c r="AJ108" s="38">
        <f t="shared" si="32"/>
        <v>7585</v>
      </c>
      <c r="AK108" s="38">
        <f t="shared" si="32"/>
        <v>7780</v>
      </c>
      <c r="AL108" s="38">
        <f t="shared" si="32"/>
        <v>7568</v>
      </c>
      <c r="AM108" s="38">
        <f t="shared" si="32"/>
        <v>1460</v>
      </c>
      <c r="AN108" s="38">
        <f t="shared" si="32"/>
        <v>2919</v>
      </c>
      <c r="AO108" s="36" t="s">
        <v>24</v>
      </c>
      <c r="AP108" s="38">
        <f t="shared" ref="AP108:CR108" si="33">SUM(AP104:AP107)</f>
        <v>4911</v>
      </c>
      <c r="AQ108" s="38">
        <f t="shared" si="33"/>
        <v>5719</v>
      </c>
      <c r="AR108" s="38">
        <f t="shared" si="33"/>
        <v>7250</v>
      </c>
      <c r="AS108" s="38">
        <f t="shared" si="33"/>
        <v>8638</v>
      </c>
      <c r="AT108" s="38">
        <f t="shared" si="33"/>
        <v>7748</v>
      </c>
      <c r="AU108" s="38">
        <f t="shared" si="33"/>
        <v>7842</v>
      </c>
      <c r="AV108" s="38">
        <f t="shared" si="33"/>
        <v>7613</v>
      </c>
      <c r="AW108" s="38">
        <f t="shared" si="33"/>
        <v>7315</v>
      </c>
      <c r="AX108" s="38">
        <f t="shared" si="33"/>
        <v>7383</v>
      </c>
      <c r="AY108" s="38">
        <f t="shared" si="33"/>
        <v>7507</v>
      </c>
      <c r="AZ108" s="38">
        <f t="shared" si="33"/>
        <v>7429</v>
      </c>
      <c r="BA108" s="38">
        <f t="shared" si="33"/>
        <v>7681</v>
      </c>
      <c r="BB108" s="38">
        <f t="shared" si="33"/>
        <v>7580</v>
      </c>
      <c r="BC108" s="38">
        <f t="shared" si="33"/>
        <v>7777</v>
      </c>
      <c r="BD108" s="38">
        <f t="shared" si="33"/>
        <v>7776</v>
      </c>
      <c r="BE108" s="38">
        <f t="shared" si="33"/>
        <v>7866</v>
      </c>
      <c r="BF108" s="38">
        <f t="shared" si="33"/>
        <v>6955</v>
      </c>
      <c r="BG108" s="36" t="s">
        <v>24</v>
      </c>
      <c r="BH108" s="38">
        <f>SUM(BH104:BH107)</f>
        <v>7400</v>
      </c>
      <c r="BI108" s="38">
        <f t="shared" si="33"/>
        <v>7729</v>
      </c>
      <c r="BJ108" s="38">
        <f t="shared" si="33"/>
        <v>7584</v>
      </c>
      <c r="BK108" s="38">
        <f t="shared" si="33"/>
        <v>0</v>
      </c>
      <c r="BL108" s="38">
        <f t="shared" si="33"/>
        <v>0</v>
      </c>
      <c r="BM108" s="38">
        <f t="shared" si="33"/>
        <v>0</v>
      </c>
      <c r="BN108" s="38">
        <f t="shared" si="33"/>
        <v>0</v>
      </c>
      <c r="BO108" s="38">
        <f t="shared" si="33"/>
        <v>0</v>
      </c>
      <c r="BP108" s="38">
        <f t="shared" si="33"/>
        <v>0</v>
      </c>
      <c r="BQ108" s="38">
        <f t="shared" si="33"/>
        <v>0</v>
      </c>
      <c r="BR108" s="38">
        <f t="shared" si="33"/>
        <v>0</v>
      </c>
      <c r="BS108" s="38">
        <f t="shared" si="33"/>
        <v>0</v>
      </c>
      <c r="BT108" s="38">
        <f t="shared" si="33"/>
        <v>0</v>
      </c>
      <c r="BU108" s="38">
        <f t="shared" si="33"/>
        <v>0</v>
      </c>
      <c r="BV108" s="38">
        <f t="shared" si="33"/>
        <v>0</v>
      </c>
      <c r="BW108" s="38">
        <f t="shared" si="33"/>
        <v>0</v>
      </c>
      <c r="BX108" s="38">
        <f t="shared" si="33"/>
        <v>0</v>
      </c>
      <c r="BY108" s="38">
        <f t="shared" si="33"/>
        <v>0</v>
      </c>
      <c r="BZ108" s="38">
        <f t="shared" si="33"/>
        <v>0</v>
      </c>
      <c r="CA108" s="38">
        <f t="shared" si="33"/>
        <v>0</v>
      </c>
      <c r="CB108" s="38">
        <f t="shared" si="33"/>
        <v>0</v>
      </c>
      <c r="CC108" s="38">
        <f t="shared" si="33"/>
        <v>0</v>
      </c>
      <c r="CD108" s="38">
        <f t="shared" si="33"/>
        <v>0</v>
      </c>
      <c r="CE108" s="38">
        <f t="shared" si="33"/>
        <v>0</v>
      </c>
      <c r="CF108" s="38">
        <f t="shared" si="33"/>
        <v>0</v>
      </c>
      <c r="CG108" s="38">
        <f t="shared" si="33"/>
        <v>0</v>
      </c>
      <c r="CH108" s="38">
        <f t="shared" si="33"/>
        <v>0</v>
      </c>
      <c r="CI108" s="38">
        <f t="shared" si="33"/>
        <v>0</v>
      </c>
      <c r="CJ108" s="38">
        <f t="shared" si="33"/>
        <v>0</v>
      </c>
      <c r="CK108" s="38">
        <f t="shared" si="33"/>
        <v>0</v>
      </c>
      <c r="CL108" s="38">
        <f t="shared" si="33"/>
        <v>0</v>
      </c>
      <c r="CM108" s="38">
        <f t="shared" si="33"/>
        <v>0</v>
      </c>
      <c r="CN108" s="38">
        <f t="shared" si="33"/>
        <v>0</v>
      </c>
      <c r="CO108" s="38">
        <f t="shared" si="33"/>
        <v>0</v>
      </c>
      <c r="CP108" s="38">
        <f t="shared" si="33"/>
        <v>0</v>
      </c>
      <c r="CQ108" s="38">
        <f t="shared" si="33"/>
        <v>0</v>
      </c>
      <c r="CR108" s="38">
        <f t="shared" si="33"/>
        <v>0</v>
      </c>
    </row>
    <row r="109" spans="1:96" ht="12" customHeight="1" x14ac:dyDescent="0.25">
      <c r="A109" s="72"/>
      <c r="B109" s="73"/>
      <c r="C109" s="73"/>
      <c r="D109" s="73"/>
      <c r="E109" s="73"/>
      <c r="F109" s="73"/>
      <c r="G109" s="73"/>
      <c r="H109" s="115"/>
      <c r="I109" s="115"/>
      <c r="J109" s="73"/>
      <c r="K109" s="73"/>
      <c r="L109" s="73"/>
      <c r="M109" s="73"/>
      <c r="N109" s="73"/>
      <c r="O109" s="115"/>
      <c r="P109" s="73"/>
      <c r="Q109" s="73"/>
      <c r="R109" s="115"/>
      <c r="S109" s="115"/>
      <c r="T109" s="115"/>
      <c r="U109" s="73"/>
      <c r="V109" s="115"/>
      <c r="W109" s="115"/>
      <c r="X109" s="73"/>
      <c r="Y109" s="73"/>
      <c r="Z109" s="115"/>
      <c r="AA109" s="115"/>
      <c r="AB109" s="73"/>
      <c r="AC109" s="73"/>
      <c r="AD109" s="73"/>
      <c r="AE109" s="73"/>
      <c r="AF109" s="73"/>
      <c r="AG109" s="73"/>
      <c r="AH109" s="73"/>
      <c r="AI109" s="73"/>
      <c r="AJ109" s="115"/>
      <c r="AK109" s="73"/>
      <c r="AL109" s="73"/>
      <c r="AM109" s="73"/>
      <c r="AN109" s="73"/>
      <c r="AO109" s="80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4"/>
      <c r="BD109" s="84"/>
      <c r="BE109" s="84"/>
      <c r="BF109" s="84"/>
      <c r="BG109" s="80"/>
      <c r="BH109" s="81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84"/>
      <c r="CF109" s="84"/>
      <c r="CG109" s="84"/>
      <c r="CH109" s="84"/>
      <c r="CI109" s="84"/>
      <c r="CJ109" s="84"/>
      <c r="CK109" s="84"/>
      <c r="CL109" s="84"/>
      <c r="CM109" s="84"/>
      <c r="CN109" s="84"/>
      <c r="CO109" s="84"/>
      <c r="CP109" s="84"/>
      <c r="CQ109" s="84"/>
      <c r="CR109" s="84"/>
    </row>
    <row r="110" spans="1:96" s="101" customFormat="1" ht="12" customHeight="1" x14ac:dyDescent="0.25">
      <c r="AO110" s="12" t="s">
        <v>77</v>
      </c>
      <c r="AP110" s="116"/>
      <c r="AQ110" s="116"/>
      <c r="AR110" s="14" t="s">
        <v>8</v>
      </c>
      <c r="AS110" s="14" t="e">
        <f t="shared" ref="AS110:CR110" ca="1" si="34">AS$11</f>
        <v>#NAME?</v>
      </c>
      <c r="AT110" s="14" t="e">
        <f t="shared" ca="1" si="34"/>
        <v>#NAME?</v>
      </c>
      <c r="AU110" s="14" t="e">
        <f t="shared" ca="1" si="34"/>
        <v>#NAME?</v>
      </c>
      <c r="AV110" s="14" t="e">
        <f t="shared" ca="1" si="34"/>
        <v>#NAME?</v>
      </c>
      <c r="AW110" s="14" t="e">
        <f t="shared" ca="1" si="34"/>
        <v>#NAME?</v>
      </c>
      <c r="AX110" s="14" t="e">
        <f t="shared" ca="1" si="34"/>
        <v>#NAME?</v>
      </c>
      <c r="AY110" s="14" t="e">
        <f t="shared" ca="1" si="34"/>
        <v>#NAME?</v>
      </c>
      <c r="AZ110" s="14" t="e">
        <f t="shared" ca="1" si="34"/>
        <v>#NAME?</v>
      </c>
      <c r="BA110" s="14" t="e">
        <f t="shared" ca="1" si="34"/>
        <v>#NAME?</v>
      </c>
      <c r="BB110" s="14" t="e">
        <f t="shared" ca="1" si="34"/>
        <v>#NAME?</v>
      </c>
      <c r="BC110" s="14" t="e">
        <f t="shared" ca="1" si="34"/>
        <v>#NAME?</v>
      </c>
      <c r="BD110" s="14" t="e">
        <f t="shared" ca="1" si="34"/>
        <v>#NAME?</v>
      </c>
      <c r="BE110" s="14" t="e">
        <f t="shared" ca="1" si="34"/>
        <v>#NAME?</v>
      </c>
      <c r="BF110" s="14" t="e">
        <f t="shared" ca="1" si="34"/>
        <v>#NAME?</v>
      </c>
      <c r="BG110" s="12" t="s">
        <v>77</v>
      </c>
      <c r="BH110" s="14" t="s">
        <v>8</v>
      </c>
      <c r="BI110" s="14" t="e">
        <f t="shared" ca="1" si="34"/>
        <v>#NAME?</v>
      </c>
      <c r="BJ110" s="14" t="e">
        <f t="shared" ca="1" si="34"/>
        <v>#NAME?</v>
      </c>
      <c r="BK110" s="14" t="e">
        <f t="shared" ca="1" si="34"/>
        <v>#NAME?</v>
      </c>
      <c r="BL110" s="14" t="e">
        <f t="shared" ca="1" si="34"/>
        <v>#NAME?</v>
      </c>
      <c r="BM110" s="14" t="e">
        <f t="shared" ca="1" si="34"/>
        <v>#NAME?</v>
      </c>
      <c r="BN110" s="14" t="e">
        <f t="shared" ca="1" si="34"/>
        <v>#NAME?</v>
      </c>
      <c r="BO110" s="14" t="e">
        <f t="shared" ca="1" si="34"/>
        <v>#NAME?</v>
      </c>
      <c r="BP110" s="14" t="e">
        <f t="shared" ca="1" si="34"/>
        <v>#NAME?</v>
      </c>
      <c r="BQ110" s="14" t="e">
        <f t="shared" ca="1" si="34"/>
        <v>#NAME?</v>
      </c>
      <c r="BR110" s="14" t="e">
        <f t="shared" ca="1" si="34"/>
        <v>#NAME?</v>
      </c>
      <c r="BS110" s="14" t="e">
        <f t="shared" ca="1" si="34"/>
        <v>#NAME?</v>
      </c>
      <c r="BT110" s="14" t="e">
        <f t="shared" ca="1" si="34"/>
        <v>#NAME?</v>
      </c>
      <c r="BU110" s="14" t="e">
        <f t="shared" ca="1" si="34"/>
        <v>#NAME?</v>
      </c>
      <c r="BV110" s="14" t="e">
        <f t="shared" ca="1" si="34"/>
        <v>#NAME?</v>
      </c>
      <c r="BW110" s="14" t="e">
        <f t="shared" ca="1" si="34"/>
        <v>#NAME?</v>
      </c>
      <c r="BX110" s="14" t="e">
        <f t="shared" ca="1" si="34"/>
        <v>#NAME?</v>
      </c>
      <c r="BY110" s="14" t="e">
        <f t="shared" ca="1" si="34"/>
        <v>#NAME?</v>
      </c>
      <c r="BZ110" s="14" t="e">
        <f t="shared" ca="1" si="34"/>
        <v>#NAME?</v>
      </c>
      <c r="CA110" s="14" t="e">
        <f t="shared" ca="1" si="34"/>
        <v>#NAME?</v>
      </c>
      <c r="CB110" s="14" t="e">
        <f t="shared" ca="1" si="34"/>
        <v>#NAME?</v>
      </c>
      <c r="CC110" s="14" t="e">
        <f t="shared" ca="1" si="34"/>
        <v>#NAME?</v>
      </c>
      <c r="CD110" s="14" t="e">
        <f t="shared" ca="1" si="34"/>
        <v>#NAME?</v>
      </c>
      <c r="CE110" s="14" t="e">
        <f t="shared" ca="1" si="34"/>
        <v>#NAME?</v>
      </c>
      <c r="CF110" s="14" t="e">
        <f t="shared" ca="1" si="34"/>
        <v>#NAME?</v>
      </c>
      <c r="CG110" s="14" t="e">
        <f t="shared" ca="1" si="34"/>
        <v>#NAME?</v>
      </c>
      <c r="CH110" s="14" t="e">
        <f t="shared" ca="1" si="34"/>
        <v>#NAME?</v>
      </c>
      <c r="CI110" s="14" t="e">
        <f t="shared" ca="1" si="34"/>
        <v>#NAME?</v>
      </c>
      <c r="CJ110" s="14" t="e">
        <f t="shared" ca="1" si="34"/>
        <v>#NAME?</v>
      </c>
      <c r="CK110" s="14" t="e">
        <f t="shared" ca="1" si="34"/>
        <v>#NAME?</v>
      </c>
      <c r="CL110" s="14" t="e">
        <f t="shared" ca="1" si="34"/>
        <v>#NAME?</v>
      </c>
      <c r="CM110" s="14" t="e">
        <f t="shared" ca="1" si="34"/>
        <v>#NAME?</v>
      </c>
      <c r="CN110" s="14" t="e">
        <f t="shared" ca="1" si="34"/>
        <v>#NAME?</v>
      </c>
      <c r="CO110" s="14" t="e">
        <f t="shared" ca="1" si="34"/>
        <v>#NAME?</v>
      </c>
      <c r="CP110" s="14" t="e">
        <f t="shared" ca="1" si="34"/>
        <v>#NAME?</v>
      </c>
      <c r="CQ110" s="14" t="e">
        <f t="shared" ca="1" si="34"/>
        <v>#NAME?</v>
      </c>
      <c r="CR110" s="14" t="e">
        <f t="shared" ca="1" si="34"/>
        <v>#NAME?</v>
      </c>
    </row>
    <row r="111" spans="1:96" s="101" customFormat="1" ht="12" customHeight="1" x14ac:dyDescent="0.2">
      <c r="AO111" s="16" t="s">
        <v>78</v>
      </c>
      <c r="AP111" s="116"/>
      <c r="AQ111" s="116"/>
      <c r="AR111" s="607">
        <f>AR104</f>
        <v>2800</v>
      </c>
      <c r="AS111" s="96"/>
      <c r="AT111" s="96"/>
      <c r="AU111" s="96">
        <v>266</v>
      </c>
      <c r="AV111" s="52">
        <v>169</v>
      </c>
      <c r="AW111" s="52">
        <v>247</v>
      </c>
      <c r="AX111" s="52">
        <v>297</v>
      </c>
      <c r="AY111" s="52">
        <v>306</v>
      </c>
      <c r="AZ111" s="52">
        <v>285</v>
      </c>
      <c r="BA111" s="52">
        <v>446</v>
      </c>
      <c r="BB111" s="52">
        <v>334</v>
      </c>
      <c r="BC111" s="52">
        <v>295</v>
      </c>
      <c r="BD111" s="89">
        <v>359</v>
      </c>
      <c r="BE111" s="89">
        <v>358</v>
      </c>
      <c r="BF111" s="89">
        <v>287</v>
      </c>
      <c r="BG111" s="16" t="s">
        <v>78</v>
      </c>
      <c r="BH111" s="607">
        <f>BH104</f>
        <v>2800</v>
      </c>
      <c r="BI111" s="97">
        <v>228</v>
      </c>
      <c r="BJ111" s="97">
        <v>155</v>
      </c>
      <c r="BK111" s="35"/>
      <c r="BL111" s="35"/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</row>
    <row r="112" spans="1:96" s="101" customFormat="1" ht="12" customHeight="1" x14ac:dyDescent="0.2">
      <c r="AO112" s="16" t="s">
        <v>79</v>
      </c>
      <c r="AP112" s="116"/>
      <c r="AQ112" s="116"/>
      <c r="AR112" s="607"/>
      <c r="AS112" s="96"/>
      <c r="AT112" s="96"/>
      <c r="AU112" s="96">
        <v>266</v>
      </c>
      <c r="AV112" s="52">
        <v>421</v>
      </c>
      <c r="AW112" s="52">
        <v>434</v>
      </c>
      <c r="AX112" s="52">
        <v>410</v>
      </c>
      <c r="AY112" s="52">
        <v>405</v>
      </c>
      <c r="AZ112" s="52">
        <v>445</v>
      </c>
      <c r="BA112" s="52">
        <v>406</v>
      </c>
      <c r="BB112" s="52">
        <v>418</v>
      </c>
      <c r="BC112" s="52">
        <v>420</v>
      </c>
      <c r="BD112" s="89">
        <v>449</v>
      </c>
      <c r="BE112" s="89">
        <v>482</v>
      </c>
      <c r="BF112" s="89">
        <v>408</v>
      </c>
      <c r="BG112" s="16" t="s">
        <v>79</v>
      </c>
      <c r="BH112" s="607"/>
      <c r="BI112" s="90">
        <v>445</v>
      </c>
      <c r="BJ112" s="90">
        <v>406</v>
      </c>
      <c r="BK112" s="35"/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</row>
    <row r="113" spans="41:96" s="101" customFormat="1" ht="12" customHeight="1" x14ac:dyDescent="0.2">
      <c r="AO113" s="16" t="s">
        <v>80</v>
      </c>
      <c r="AP113" s="116"/>
      <c r="AQ113" s="116"/>
      <c r="AR113" s="607"/>
      <c r="AS113" s="96"/>
      <c r="AT113" s="96"/>
      <c r="AU113" s="96">
        <v>266</v>
      </c>
      <c r="AV113" s="52">
        <v>47</v>
      </c>
      <c r="AW113" s="52">
        <v>218</v>
      </c>
      <c r="AX113" s="52">
        <v>282</v>
      </c>
      <c r="AY113" s="52">
        <v>283</v>
      </c>
      <c r="AZ113" s="52">
        <v>186</v>
      </c>
      <c r="BA113" s="52">
        <v>223</v>
      </c>
      <c r="BB113" s="52">
        <v>164</v>
      </c>
      <c r="BC113" s="52">
        <v>244</v>
      </c>
      <c r="BD113" s="89">
        <v>49</v>
      </c>
      <c r="BE113" s="89">
        <v>60</v>
      </c>
      <c r="BF113" s="89">
        <v>301</v>
      </c>
      <c r="BG113" s="16" t="s">
        <v>80</v>
      </c>
      <c r="BH113" s="607"/>
      <c r="BI113" s="90">
        <v>56</v>
      </c>
      <c r="BJ113" s="90">
        <v>187</v>
      </c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</row>
    <row r="114" spans="41:96" s="101" customFormat="1" ht="12" customHeight="1" x14ac:dyDescent="0.2">
      <c r="AO114" s="16" t="s">
        <v>43</v>
      </c>
      <c r="AP114" s="116"/>
      <c r="AQ114" s="116"/>
      <c r="AR114" s="607"/>
      <c r="AS114" s="96"/>
      <c r="AT114" s="96"/>
      <c r="AU114" s="96">
        <v>266</v>
      </c>
      <c r="AV114" s="52">
        <v>17</v>
      </c>
      <c r="AW114" s="52">
        <v>14</v>
      </c>
      <c r="AX114" s="52">
        <v>15</v>
      </c>
      <c r="AY114" s="52">
        <v>16</v>
      </c>
      <c r="AZ114" s="52">
        <v>16</v>
      </c>
      <c r="BA114" s="52">
        <v>13</v>
      </c>
      <c r="BB114" s="52">
        <v>16</v>
      </c>
      <c r="BC114" s="52">
        <v>12</v>
      </c>
      <c r="BD114" s="89">
        <v>13</v>
      </c>
      <c r="BE114" s="89">
        <v>15</v>
      </c>
      <c r="BF114" s="89">
        <v>16</v>
      </c>
      <c r="BG114" s="16" t="s">
        <v>43</v>
      </c>
      <c r="BH114" s="607"/>
      <c r="BI114" s="90">
        <v>13</v>
      </c>
      <c r="BJ114" s="90">
        <v>14</v>
      </c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</row>
    <row r="115" spans="41:96" s="101" customFormat="1" ht="12" customHeight="1" x14ac:dyDescent="0.2">
      <c r="AO115" s="16" t="s">
        <v>45</v>
      </c>
      <c r="AP115" s="116"/>
      <c r="AQ115" s="116"/>
      <c r="AR115" s="607"/>
      <c r="AS115" s="96"/>
      <c r="AT115" s="96"/>
      <c r="AU115" s="96">
        <v>266</v>
      </c>
      <c r="AV115" s="52">
        <v>69</v>
      </c>
      <c r="AW115" s="52">
        <v>148</v>
      </c>
      <c r="AX115" s="52">
        <v>109</v>
      </c>
      <c r="AY115" s="52">
        <v>121</v>
      </c>
      <c r="AZ115" s="52">
        <v>99</v>
      </c>
      <c r="BA115" s="52">
        <v>86</v>
      </c>
      <c r="BB115" s="52">
        <v>88</v>
      </c>
      <c r="BC115" s="52">
        <v>139</v>
      </c>
      <c r="BD115" s="89">
        <v>144</v>
      </c>
      <c r="BE115" s="89">
        <v>108</v>
      </c>
      <c r="BF115" s="89">
        <v>115</v>
      </c>
      <c r="BG115" s="16" t="s">
        <v>45</v>
      </c>
      <c r="BH115" s="607"/>
      <c r="BI115" s="90">
        <v>134</v>
      </c>
      <c r="BJ115" s="90">
        <v>132</v>
      </c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</row>
    <row r="116" spans="41:96" s="101" customFormat="1" ht="12" customHeight="1" x14ac:dyDescent="0.2">
      <c r="AO116" s="16" t="s">
        <v>81</v>
      </c>
      <c r="AP116" s="116"/>
      <c r="AQ116" s="116"/>
      <c r="AR116" s="607"/>
      <c r="AS116" s="96"/>
      <c r="AT116" s="96"/>
      <c r="AU116" s="96">
        <v>266</v>
      </c>
      <c r="AV116" s="52">
        <v>0</v>
      </c>
      <c r="AW116" s="52">
        <v>0</v>
      </c>
      <c r="AX116" s="52">
        <v>0</v>
      </c>
      <c r="AY116" s="52">
        <v>0</v>
      </c>
      <c r="AZ116" s="52">
        <v>0</v>
      </c>
      <c r="BA116" s="52">
        <v>0</v>
      </c>
      <c r="BB116" s="52">
        <v>0</v>
      </c>
      <c r="BC116" s="52">
        <v>0</v>
      </c>
      <c r="BD116" s="89">
        <v>0</v>
      </c>
      <c r="BE116" s="89">
        <v>0</v>
      </c>
      <c r="BF116" s="89">
        <v>0</v>
      </c>
      <c r="BG116" s="16" t="s">
        <v>81</v>
      </c>
      <c r="BH116" s="607"/>
      <c r="BI116" s="90">
        <v>0</v>
      </c>
      <c r="BJ116" s="90">
        <v>0</v>
      </c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</row>
    <row r="117" spans="41:96" s="101" customFormat="1" ht="12" customHeight="1" x14ac:dyDescent="0.2">
      <c r="AO117" s="16" t="s">
        <v>82</v>
      </c>
      <c r="AP117" s="116"/>
      <c r="AQ117" s="116"/>
      <c r="AR117" s="607"/>
      <c r="AS117" s="96"/>
      <c r="AT117" s="96"/>
      <c r="AU117" s="96">
        <v>266</v>
      </c>
      <c r="AV117" s="52">
        <v>10</v>
      </c>
      <c r="AW117" s="52">
        <v>10</v>
      </c>
      <c r="AX117" s="52">
        <v>8</v>
      </c>
      <c r="AY117" s="52">
        <v>18</v>
      </c>
      <c r="AZ117" s="52">
        <v>9</v>
      </c>
      <c r="BA117" s="52">
        <v>10</v>
      </c>
      <c r="BB117" s="52">
        <v>11</v>
      </c>
      <c r="BC117" s="52">
        <v>13</v>
      </c>
      <c r="BD117" s="89">
        <v>12</v>
      </c>
      <c r="BE117" s="89">
        <v>9</v>
      </c>
      <c r="BF117" s="89">
        <v>10</v>
      </c>
      <c r="BG117" s="16" t="s">
        <v>82</v>
      </c>
      <c r="BH117" s="607"/>
      <c r="BI117" s="90">
        <v>14</v>
      </c>
      <c r="BJ117" s="90">
        <v>8</v>
      </c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</row>
    <row r="118" spans="41:96" s="101" customFormat="1" ht="12" customHeight="1" x14ac:dyDescent="0.2">
      <c r="AO118" s="35" t="s">
        <v>83</v>
      </c>
      <c r="AP118" s="116"/>
      <c r="AQ118" s="116"/>
      <c r="AR118" s="607"/>
      <c r="AS118" s="96"/>
      <c r="AT118" s="96"/>
      <c r="AU118" s="96">
        <v>266</v>
      </c>
      <c r="AV118" s="52">
        <v>27</v>
      </c>
      <c r="AW118" s="52">
        <v>21</v>
      </c>
      <c r="AX118" s="52">
        <v>30</v>
      </c>
      <c r="AY118" s="52">
        <v>30</v>
      </c>
      <c r="AZ118" s="52">
        <v>26</v>
      </c>
      <c r="BA118" s="52">
        <v>25</v>
      </c>
      <c r="BB118" s="52">
        <v>14</v>
      </c>
      <c r="BC118" s="52">
        <v>14</v>
      </c>
      <c r="BD118" s="89">
        <v>23</v>
      </c>
      <c r="BE118" s="89">
        <v>31</v>
      </c>
      <c r="BF118" s="89">
        <v>13</v>
      </c>
      <c r="BG118" s="35" t="s">
        <v>83</v>
      </c>
      <c r="BH118" s="607"/>
      <c r="BI118" s="90">
        <v>15</v>
      </c>
      <c r="BJ118" s="90">
        <v>10</v>
      </c>
      <c r="BK118" s="35"/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</row>
    <row r="119" spans="41:96" s="101" customFormat="1" ht="12" customHeight="1" x14ac:dyDescent="0.2">
      <c r="AO119" s="16" t="s">
        <v>44</v>
      </c>
      <c r="AP119" s="116"/>
      <c r="AQ119" s="116"/>
      <c r="AR119" s="607"/>
      <c r="AS119" s="96"/>
      <c r="AT119" s="96"/>
      <c r="AU119" s="96">
        <v>266</v>
      </c>
      <c r="AV119" s="52">
        <v>20</v>
      </c>
      <c r="AW119" s="52">
        <v>25</v>
      </c>
      <c r="AX119" s="52">
        <v>26</v>
      </c>
      <c r="AY119" s="52">
        <v>20</v>
      </c>
      <c r="AZ119" s="52">
        <v>30</v>
      </c>
      <c r="BA119" s="52">
        <v>22</v>
      </c>
      <c r="BB119" s="52">
        <v>23</v>
      </c>
      <c r="BC119" s="52">
        <v>25</v>
      </c>
      <c r="BD119" s="89">
        <v>23</v>
      </c>
      <c r="BE119" s="89">
        <v>20</v>
      </c>
      <c r="BF119" s="89">
        <v>28</v>
      </c>
      <c r="BG119" s="16" t="s">
        <v>44</v>
      </c>
      <c r="BH119" s="607"/>
      <c r="BI119" s="90">
        <v>17</v>
      </c>
      <c r="BJ119" s="90">
        <v>30</v>
      </c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5"/>
      <c r="CQ119" s="35"/>
      <c r="CR119" s="35"/>
    </row>
    <row r="120" spans="41:96" s="101" customFormat="1" ht="12" customHeight="1" x14ac:dyDescent="0.2">
      <c r="AO120" s="16" t="s">
        <v>84</v>
      </c>
      <c r="AP120" s="116"/>
      <c r="AQ120" s="116"/>
      <c r="AR120" s="607"/>
      <c r="AS120" s="96"/>
      <c r="AT120" s="96"/>
      <c r="AU120" s="96">
        <v>266</v>
      </c>
      <c r="AV120" s="52">
        <v>65</v>
      </c>
      <c r="AW120" s="52">
        <v>64</v>
      </c>
      <c r="AX120" s="52">
        <v>54</v>
      </c>
      <c r="AY120" s="52">
        <v>60</v>
      </c>
      <c r="AZ120" s="52">
        <v>70</v>
      </c>
      <c r="BA120" s="52">
        <v>84</v>
      </c>
      <c r="BB120" s="52">
        <v>56</v>
      </c>
      <c r="BC120" s="52">
        <v>66</v>
      </c>
      <c r="BD120" s="89">
        <v>62</v>
      </c>
      <c r="BE120" s="89">
        <v>54</v>
      </c>
      <c r="BF120" s="89">
        <v>64</v>
      </c>
      <c r="BG120" s="16" t="s">
        <v>84</v>
      </c>
      <c r="BH120" s="607"/>
      <c r="BI120" s="90">
        <v>59</v>
      </c>
      <c r="BJ120" s="90">
        <v>65</v>
      </c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</row>
    <row r="121" spans="41:96" s="101" customFormat="1" ht="12" customHeight="1" x14ac:dyDescent="0.2">
      <c r="AO121" s="16" t="s">
        <v>85</v>
      </c>
      <c r="AP121" s="116"/>
      <c r="AQ121" s="116"/>
      <c r="AR121" s="607"/>
      <c r="AS121" s="96"/>
      <c r="AT121" s="96"/>
      <c r="AU121" s="96">
        <v>266</v>
      </c>
      <c r="AV121" s="52">
        <v>32</v>
      </c>
      <c r="AW121" s="52">
        <v>38</v>
      </c>
      <c r="AX121" s="52">
        <v>37</v>
      </c>
      <c r="AY121" s="52">
        <v>28</v>
      </c>
      <c r="AZ121" s="52">
        <v>40</v>
      </c>
      <c r="BA121" s="52">
        <v>28</v>
      </c>
      <c r="BB121" s="52">
        <v>48</v>
      </c>
      <c r="BC121" s="52">
        <v>38</v>
      </c>
      <c r="BD121" s="89">
        <v>40</v>
      </c>
      <c r="BE121" s="89">
        <v>43</v>
      </c>
      <c r="BF121" s="89">
        <v>32</v>
      </c>
      <c r="BG121" s="16" t="s">
        <v>85</v>
      </c>
      <c r="BH121" s="607"/>
      <c r="BI121" s="90">
        <v>31</v>
      </c>
      <c r="BJ121" s="90">
        <v>31</v>
      </c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</row>
    <row r="122" spans="41:96" s="101" customFormat="1" ht="12" customHeight="1" x14ac:dyDescent="0.2">
      <c r="AO122" s="16" t="s">
        <v>86</v>
      </c>
      <c r="AP122" s="116"/>
      <c r="AQ122" s="116"/>
      <c r="AR122" s="607"/>
      <c r="AS122" s="96"/>
      <c r="AT122" s="96"/>
      <c r="AU122" s="96">
        <v>266</v>
      </c>
      <c r="AV122" s="52">
        <v>35</v>
      </c>
      <c r="AW122" s="52">
        <v>53</v>
      </c>
      <c r="AX122" s="52">
        <v>73</v>
      </c>
      <c r="AY122" s="52">
        <v>53</v>
      </c>
      <c r="AZ122" s="52">
        <v>53</v>
      </c>
      <c r="BA122" s="52">
        <v>61</v>
      </c>
      <c r="BB122" s="52">
        <v>51</v>
      </c>
      <c r="BC122" s="52">
        <v>53</v>
      </c>
      <c r="BD122" s="89">
        <v>62</v>
      </c>
      <c r="BE122" s="89">
        <v>60</v>
      </c>
      <c r="BF122" s="89">
        <v>72</v>
      </c>
      <c r="BG122" s="16" t="s">
        <v>86</v>
      </c>
      <c r="BH122" s="607"/>
      <c r="BI122" s="90">
        <v>63</v>
      </c>
      <c r="BJ122" s="90">
        <v>72</v>
      </c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</row>
    <row r="123" spans="41:96" s="101" customFormat="1" ht="12" customHeight="1" x14ac:dyDescent="0.2">
      <c r="AO123" s="16" t="s">
        <v>87</v>
      </c>
      <c r="AP123" s="116"/>
      <c r="AQ123" s="116"/>
      <c r="AR123" s="607"/>
      <c r="AS123" s="96"/>
      <c r="AT123" s="96"/>
      <c r="AU123" s="96">
        <v>266</v>
      </c>
      <c r="AV123" s="52">
        <v>821</v>
      </c>
      <c r="AW123" s="52">
        <v>786</v>
      </c>
      <c r="AX123" s="52">
        <v>752</v>
      </c>
      <c r="AY123" s="52">
        <v>735</v>
      </c>
      <c r="AZ123" s="52">
        <v>821</v>
      </c>
      <c r="BA123" s="52">
        <v>820</v>
      </c>
      <c r="BB123" s="52">
        <v>869</v>
      </c>
      <c r="BC123" s="52">
        <v>825</v>
      </c>
      <c r="BD123" s="89">
        <v>860</v>
      </c>
      <c r="BE123" s="89">
        <v>930</v>
      </c>
      <c r="BF123" s="89">
        <v>759</v>
      </c>
      <c r="BG123" s="16" t="s">
        <v>87</v>
      </c>
      <c r="BH123" s="607"/>
      <c r="BI123" s="90">
        <v>877</v>
      </c>
      <c r="BJ123" s="90">
        <v>854</v>
      </c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</row>
    <row r="124" spans="41:96" s="101" customFormat="1" ht="12" customHeight="1" x14ac:dyDescent="0.2">
      <c r="AO124" s="16" t="s">
        <v>88</v>
      </c>
      <c r="AP124" s="116"/>
      <c r="AQ124" s="116"/>
      <c r="AR124" s="607"/>
      <c r="AS124" s="96"/>
      <c r="AT124" s="96"/>
      <c r="AU124" s="96">
        <v>266</v>
      </c>
      <c r="AV124" s="96">
        <v>0</v>
      </c>
      <c r="AW124" s="96">
        <v>0</v>
      </c>
      <c r="AX124" s="96">
        <v>0</v>
      </c>
      <c r="AY124" s="96">
        <v>0</v>
      </c>
      <c r="AZ124" s="96">
        <v>0</v>
      </c>
      <c r="BA124" s="96">
        <v>0</v>
      </c>
      <c r="BB124" s="96">
        <v>0</v>
      </c>
      <c r="BC124" s="89">
        <v>0</v>
      </c>
      <c r="BD124" s="89">
        <v>0</v>
      </c>
      <c r="BE124" s="89">
        <v>0</v>
      </c>
      <c r="BF124" s="89">
        <v>0</v>
      </c>
      <c r="BG124" s="16" t="s">
        <v>88</v>
      </c>
      <c r="BH124" s="607"/>
      <c r="BI124" s="90">
        <v>0</v>
      </c>
      <c r="BJ124" s="90">
        <v>0</v>
      </c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</row>
    <row r="125" spans="41:96" s="101" customFormat="1" ht="12" customHeight="1" x14ac:dyDescent="0.2">
      <c r="AO125" s="16" t="s">
        <v>89</v>
      </c>
      <c r="AP125" s="116"/>
      <c r="AQ125" s="116"/>
      <c r="AR125" s="607"/>
      <c r="AS125" s="96"/>
      <c r="AT125" s="96"/>
      <c r="AU125" s="96">
        <v>266</v>
      </c>
      <c r="AV125" s="52">
        <v>61</v>
      </c>
      <c r="AW125" s="52">
        <v>49</v>
      </c>
      <c r="AX125" s="52">
        <v>61</v>
      </c>
      <c r="AY125" s="52">
        <v>62</v>
      </c>
      <c r="AZ125" s="52">
        <v>61</v>
      </c>
      <c r="BA125" s="52">
        <v>44</v>
      </c>
      <c r="BB125" s="52">
        <v>79</v>
      </c>
      <c r="BC125" s="52">
        <v>60</v>
      </c>
      <c r="BD125" s="89">
        <v>53</v>
      </c>
      <c r="BE125" s="89">
        <v>80</v>
      </c>
      <c r="BF125" s="89">
        <v>46</v>
      </c>
      <c r="BG125" s="16" t="s">
        <v>89</v>
      </c>
      <c r="BH125" s="607"/>
      <c r="BI125" s="90">
        <v>74</v>
      </c>
      <c r="BJ125" s="90">
        <v>44</v>
      </c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</row>
    <row r="126" spans="41:96" s="101" customFormat="1" ht="12" customHeight="1" x14ac:dyDescent="0.2">
      <c r="AO126" s="16" t="s">
        <v>90</v>
      </c>
      <c r="AP126" s="116"/>
      <c r="AQ126" s="116"/>
      <c r="AR126" s="607"/>
      <c r="AS126" s="96"/>
      <c r="AT126" s="96"/>
      <c r="AU126" s="96">
        <v>266</v>
      </c>
      <c r="AV126" s="52">
        <v>20</v>
      </c>
      <c r="AW126" s="52">
        <v>18</v>
      </c>
      <c r="AX126" s="52">
        <v>16</v>
      </c>
      <c r="AY126" s="52">
        <v>21</v>
      </c>
      <c r="AZ126" s="52">
        <v>22</v>
      </c>
      <c r="BA126" s="52">
        <v>22</v>
      </c>
      <c r="BB126" s="52">
        <v>24</v>
      </c>
      <c r="BC126" s="52">
        <v>17</v>
      </c>
      <c r="BD126" s="89">
        <v>15</v>
      </c>
      <c r="BE126" s="89">
        <v>20</v>
      </c>
      <c r="BF126" s="89">
        <v>19</v>
      </c>
      <c r="BG126" s="16" t="s">
        <v>90</v>
      </c>
      <c r="BH126" s="607"/>
      <c r="BI126" s="90">
        <v>15</v>
      </c>
      <c r="BJ126" s="90">
        <v>16</v>
      </c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</row>
    <row r="127" spans="41:96" s="101" customFormat="1" ht="12" customHeight="1" x14ac:dyDescent="0.2">
      <c r="AO127" s="16" t="s">
        <v>91</v>
      </c>
      <c r="AP127" s="116"/>
      <c r="AQ127" s="116"/>
      <c r="AR127" s="607"/>
      <c r="AS127" s="96"/>
      <c r="AT127" s="96"/>
      <c r="AU127" s="96">
        <v>266</v>
      </c>
      <c r="AV127" s="52">
        <v>46</v>
      </c>
      <c r="AW127" s="52">
        <v>41</v>
      </c>
      <c r="AX127" s="52">
        <v>41</v>
      </c>
      <c r="AY127" s="52">
        <v>48</v>
      </c>
      <c r="AZ127" s="52">
        <v>37</v>
      </c>
      <c r="BA127" s="52">
        <v>59</v>
      </c>
      <c r="BB127" s="52">
        <v>61</v>
      </c>
      <c r="BC127" s="52">
        <v>53</v>
      </c>
      <c r="BD127" s="89">
        <v>65</v>
      </c>
      <c r="BE127" s="89">
        <v>55</v>
      </c>
      <c r="BF127" s="89">
        <v>50</v>
      </c>
      <c r="BG127" s="16" t="s">
        <v>91</v>
      </c>
      <c r="BH127" s="607"/>
      <c r="BI127" s="90">
        <v>44</v>
      </c>
      <c r="BJ127" s="90">
        <v>49</v>
      </c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</row>
    <row r="128" spans="41:96" s="101" customFormat="1" ht="12" customHeight="1" x14ac:dyDescent="0.2">
      <c r="AO128" s="35" t="s">
        <v>92</v>
      </c>
      <c r="AP128" s="116"/>
      <c r="AQ128" s="116"/>
      <c r="AR128" s="607"/>
      <c r="AS128" s="96"/>
      <c r="AT128" s="96"/>
      <c r="AU128" s="96">
        <v>266</v>
      </c>
      <c r="AV128" s="96">
        <v>0</v>
      </c>
      <c r="AW128" s="96">
        <v>0</v>
      </c>
      <c r="AX128" s="96">
        <v>0</v>
      </c>
      <c r="AY128" s="96">
        <v>0</v>
      </c>
      <c r="AZ128" s="96">
        <v>0</v>
      </c>
      <c r="BA128" s="96">
        <v>0</v>
      </c>
      <c r="BB128" s="96">
        <v>0</v>
      </c>
      <c r="BC128" s="89">
        <v>0</v>
      </c>
      <c r="BD128" s="89">
        <v>0</v>
      </c>
      <c r="BE128" s="89">
        <v>0</v>
      </c>
      <c r="BF128" s="89">
        <v>0</v>
      </c>
      <c r="BG128" s="35" t="s">
        <v>92</v>
      </c>
      <c r="BH128" s="607"/>
      <c r="BI128" s="90">
        <v>0</v>
      </c>
      <c r="BJ128" s="90">
        <v>0</v>
      </c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</row>
    <row r="129" spans="41:96" s="101" customFormat="1" ht="12" customHeight="1" x14ac:dyDescent="0.2">
      <c r="AO129" s="16" t="s">
        <v>48</v>
      </c>
      <c r="AP129" s="116"/>
      <c r="AQ129" s="116"/>
      <c r="AR129" s="607"/>
      <c r="AS129" s="96"/>
      <c r="AT129" s="96"/>
      <c r="AU129" s="96">
        <v>266</v>
      </c>
      <c r="AV129" s="52">
        <v>155</v>
      </c>
      <c r="AW129" s="52">
        <v>153</v>
      </c>
      <c r="AX129" s="52">
        <v>162</v>
      </c>
      <c r="AY129" s="52">
        <v>177</v>
      </c>
      <c r="AZ129" s="52">
        <v>180</v>
      </c>
      <c r="BA129" s="52">
        <v>181</v>
      </c>
      <c r="BB129" s="52">
        <v>190</v>
      </c>
      <c r="BC129" s="52">
        <v>178</v>
      </c>
      <c r="BD129" s="89">
        <v>199</v>
      </c>
      <c r="BE129" s="89">
        <v>179</v>
      </c>
      <c r="BF129" s="89">
        <v>151</v>
      </c>
      <c r="BG129" s="16" t="s">
        <v>48</v>
      </c>
      <c r="BH129" s="607"/>
      <c r="BI129" s="90">
        <v>149</v>
      </c>
      <c r="BJ129" s="90">
        <v>161</v>
      </c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</row>
    <row r="130" spans="41:96" s="101" customFormat="1" ht="12" customHeight="1" x14ac:dyDescent="0.2">
      <c r="AO130" s="16" t="s">
        <v>93</v>
      </c>
      <c r="AP130" s="116"/>
      <c r="AQ130" s="116"/>
      <c r="AR130" s="607"/>
      <c r="AS130" s="96"/>
      <c r="AT130" s="96"/>
      <c r="AU130" s="96">
        <v>266</v>
      </c>
      <c r="AV130" s="52">
        <v>136</v>
      </c>
      <c r="AW130" s="52">
        <v>139</v>
      </c>
      <c r="AX130" s="52">
        <v>158</v>
      </c>
      <c r="AY130" s="52">
        <v>153</v>
      </c>
      <c r="AZ130" s="52">
        <v>140</v>
      </c>
      <c r="BA130" s="52">
        <v>155</v>
      </c>
      <c r="BB130" s="52">
        <v>155</v>
      </c>
      <c r="BC130" s="52">
        <v>131</v>
      </c>
      <c r="BD130" s="89">
        <v>170</v>
      </c>
      <c r="BE130" s="89">
        <v>185</v>
      </c>
      <c r="BF130" s="89">
        <v>136</v>
      </c>
      <c r="BG130" s="16" t="s">
        <v>93</v>
      </c>
      <c r="BH130" s="607"/>
      <c r="BI130" s="90">
        <v>163</v>
      </c>
      <c r="BJ130" s="90">
        <v>140</v>
      </c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</row>
    <row r="131" spans="41:96" s="101" customFormat="1" ht="12" customHeight="1" x14ac:dyDescent="0.2">
      <c r="AO131" s="16" t="s">
        <v>94</v>
      </c>
      <c r="AP131" s="116"/>
      <c r="AQ131" s="116"/>
      <c r="AR131" s="607"/>
      <c r="AS131" s="96"/>
      <c r="AT131" s="96"/>
      <c r="AU131" s="96">
        <v>266</v>
      </c>
      <c r="AV131" s="52">
        <v>100</v>
      </c>
      <c r="AW131" s="52">
        <v>62</v>
      </c>
      <c r="AX131" s="52">
        <v>0</v>
      </c>
      <c r="AY131" s="52">
        <v>0</v>
      </c>
      <c r="AZ131" s="52">
        <v>0</v>
      </c>
      <c r="BA131" s="52">
        <v>0</v>
      </c>
      <c r="BB131" s="52">
        <v>0</v>
      </c>
      <c r="BC131" s="52">
        <v>0</v>
      </c>
      <c r="BD131" s="89">
        <v>0</v>
      </c>
      <c r="BE131" s="89">
        <v>0</v>
      </c>
      <c r="BF131" s="89">
        <v>0</v>
      </c>
      <c r="BG131" s="16" t="s">
        <v>94</v>
      </c>
      <c r="BH131" s="607"/>
      <c r="BI131" s="90">
        <v>120</v>
      </c>
      <c r="BJ131" s="90">
        <v>149</v>
      </c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</row>
    <row r="132" spans="41:96" s="101" customFormat="1" ht="12" customHeight="1" x14ac:dyDescent="0.2">
      <c r="AO132" s="35" t="s">
        <v>95</v>
      </c>
      <c r="AP132" s="116"/>
      <c r="AQ132" s="116"/>
      <c r="AR132" s="607"/>
      <c r="AS132" s="96"/>
      <c r="AT132" s="96"/>
      <c r="AU132" s="96">
        <v>266</v>
      </c>
      <c r="AV132" s="52">
        <v>1</v>
      </c>
      <c r="AW132" s="52">
        <v>2</v>
      </c>
      <c r="AX132" s="52">
        <v>4</v>
      </c>
      <c r="AY132" s="52">
        <v>7</v>
      </c>
      <c r="AZ132" s="52">
        <v>4</v>
      </c>
      <c r="BA132" s="52">
        <v>3</v>
      </c>
      <c r="BB132" s="52">
        <v>6</v>
      </c>
      <c r="BC132" s="52">
        <v>5</v>
      </c>
      <c r="BD132" s="89">
        <v>8</v>
      </c>
      <c r="BE132" s="89">
        <v>4</v>
      </c>
      <c r="BF132" s="89">
        <v>3</v>
      </c>
      <c r="BG132" s="35" t="s">
        <v>95</v>
      </c>
      <c r="BH132" s="607"/>
      <c r="BI132" s="90">
        <v>3</v>
      </c>
      <c r="BJ132" s="90">
        <v>4</v>
      </c>
      <c r="BK132" s="35"/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</row>
    <row r="133" spans="41:96" s="101" customFormat="1" ht="12" customHeight="1" x14ac:dyDescent="0.2">
      <c r="AO133" s="35" t="s">
        <v>96</v>
      </c>
      <c r="AP133" s="116"/>
      <c r="AQ133" s="116"/>
      <c r="AR133" s="607"/>
      <c r="AS133" s="96"/>
      <c r="AT133" s="96"/>
      <c r="AU133" s="96">
        <v>266</v>
      </c>
      <c r="AV133" s="52">
        <v>2</v>
      </c>
      <c r="AW133" s="52">
        <v>9</v>
      </c>
      <c r="AX133" s="52">
        <v>11</v>
      </c>
      <c r="AY133" s="52">
        <v>10</v>
      </c>
      <c r="AZ133" s="52">
        <v>9</v>
      </c>
      <c r="BA133" s="52">
        <v>16</v>
      </c>
      <c r="BB133" s="52">
        <v>11</v>
      </c>
      <c r="BC133" s="52">
        <v>9</v>
      </c>
      <c r="BD133" s="89">
        <v>7</v>
      </c>
      <c r="BE133" s="89">
        <v>9</v>
      </c>
      <c r="BF133" s="89">
        <v>17</v>
      </c>
      <c r="BG133" s="35" t="s">
        <v>96</v>
      </c>
      <c r="BH133" s="607"/>
      <c r="BI133" s="90">
        <v>10</v>
      </c>
      <c r="BJ133" s="90">
        <v>18</v>
      </c>
      <c r="BK133" s="35"/>
      <c r="BL133" s="35"/>
      <c r="BM133" s="35"/>
      <c r="BN133" s="35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5"/>
    </row>
    <row r="134" spans="41:96" s="101" customFormat="1" ht="12" customHeight="1" x14ac:dyDescent="0.25">
      <c r="AO134" s="36" t="s">
        <v>24</v>
      </c>
      <c r="AP134" s="116"/>
      <c r="AQ134" s="116"/>
      <c r="AR134" s="38">
        <f>SUM(AR111:AR133)</f>
        <v>2800</v>
      </c>
      <c r="AS134" s="38">
        <f t="shared" ref="AS134:CR134" si="35">SUM(AS111:AS133)</f>
        <v>0</v>
      </c>
      <c r="AT134" s="38">
        <f t="shared" si="35"/>
        <v>0</v>
      </c>
      <c r="AU134" s="38">
        <f t="shared" si="35"/>
        <v>6118</v>
      </c>
      <c r="AV134" s="38">
        <f t="shared" si="35"/>
        <v>2254</v>
      </c>
      <c r="AW134" s="38">
        <f t="shared" si="35"/>
        <v>2531</v>
      </c>
      <c r="AX134" s="38">
        <f t="shared" si="35"/>
        <v>2546</v>
      </c>
      <c r="AY134" s="38">
        <f t="shared" si="35"/>
        <v>2553</v>
      </c>
      <c r="AZ134" s="38">
        <f t="shared" si="35"/>
        <v>2533</v>
      </c>
      <c r="BA134" s="38">
        <f t="shared" si="35"/>
        <v>2704</v>
      </c>
      <c r="BB134" s="38">
        <f t="shared" si="35"/>
        <v>2618</v>
      </c>
      <c r="BC134" s="38">
        <f t="shared" si="35"/>
        <v>2597</v>
      </c>
      <c r="BD134" s="38">
        <f t="shared" si="35"/>
        <v>2613</v>
      </c>
      <c r="BE134" s="38">
        <f t="shared" si="35"/>
        <v>2702</v>
      </c>
      <c r="BF134" s="38">
        <f t="shared" si="35"/>
        <v>2527</v>
      </c>
      <c r="BG134" s="36" t="s">
        <v>24</v>
      </c>
      <c r="BH134" s="38">
        <f>SUM(BH111:BH133)</f>
        <v>2800</v>
      </c>
      <c r="BI134" s="38">
        <f t="shared" si="35"/>
        <v>2530</v>
      </c>
      <c r="BJ134" s="38">
        <f t="shared" si="35"/>
        <v>2545</v>
      </c>
      <c r="BK134" s="38">
        <f t="shared" si="35"/>
        <v>0</v>
      </c>
      <c r="BL134" s="38">
        <f t="shared" si="35"/>
        <v>0</v>
      </c>
      <c r="BM134" s="38">
        <f t="shared" si="35"/>
        <v>0</v>
      </c>
      <c r="BN134" s="38">
        <f t="shared" si="35"/>
        <v>0</v>
      </c>
      <c r="BO134" s="38">
        <f t="shared" si="35"/>
        <v>0</v>
      </c>
      <c r="BP134" s="38">
        <f t="shared" si="35"/>
        <v>0</v>
      </c>
      <c r="BQ134" s="38">
        <f t="shared" si="35"/>
        <v>0</v>
      </c>
      <c r="BR134" s="38">
        <f t="shared" si="35"/>
        <v>0</v>
      </c>
      <c r="BS134" s="38">
        <f t="shared" si="35"/>
        <v>0</v>
      </c>
      <c r="BT134" s="38">
        <f t="shared" si="35"/>
        <v>0</v>
      </c>
      <c r="BU134" s="38">
        <f t="shared" si="35"/>
        <v>0</v>
      </c>
      <c r="BV134" s="38">
        <f t="shared" si="35"/>
        <v>0</v>
      </c>
      <c r="BW134" s="38">
        <f t="shared" si="35"/>
        <v>0</v>
      </c>
      <c r="BX134" s="38">
        <f t="shared" si="35"/>
        <v>0</v>
      </c>
      <c r="BY134" s="38">
        <f t="shared" si="35"/>
        <v>0</v>
      </c>
      <c r="BZ134" s="38">
        <f t="shared" si="35"/>
        <v>0</v>
      </c>
      <c r="CA134" s="38">
        <f t="shared" si="35"/>
        <v>0</v>
      </c>
      <c r="CB134" s="38">
        <f t="shared" si="35"/>
        <v>0</v>
      </c>
      <c r="CC134" s="38">
        <f t="shared" si="35"/>
        <v>0</v>
      </c>
      <c r="CD134" s="38">
        <f t="shared" si="35"/>
        <v>0</v>
      </c>
      <c r="CE134" s="38">
        <f t="shared" si="35"/>
        <v>0</v>
      </c>
      <c r="CF134" s="38">
        <f t="shared" si="35"/>
        <v>0</v>
      </c>
      <c r="CG134" s="38">
        <f t="shared" si="35"/>
        <v>0</v>
      </c>
      <c r="CH134" s="38">
        <f t="shared" si="35"/>
        <v>0</v>
      </c>
      <c r="CI134" s="38">
        <f t="shared" si="35"/>
        <v>0</v>
      </c>
      <c r="CJ134" s="38">
        <f t="shared" si="35"/>
        <v>0</v>
      </c>
      <c r="CK134" s="38">
        <f t="shared" si="35"/>
        <v>0</v>
      </c>
      <c r="CL134" s="38">
        <f t="shared" si="35"/>
        <v>0</v>
      </c>
      <c r="CM134" s="38">
        <f t="shared" si="35"/>
        <v>0</v>
      </c>
      <c r="CN134" s="38">
        <f t="shared" si="35"/>
        <v>0</v>
      </c>
      <c r="CO134" s="38">
        <f t="shared" si="35"/>
        <v>0</v>
      </c>
      <c r="CP134" s="38">
        <f t="shared" si="35"/>
        <v>0</v>
      </c>
      <c r="CQ134" s="38">
        <f t="shared" si="35"/>
        <v>0</v>
      </c>
      <c r="CR134" s="38">
        <f t="shared" si="35"/>
        <v>0</v>
      </c>
    </row>
    <row r="135" spans="41:96" s="101" customFormat="1" ht="12" customHeight="1" x14ac:dyDescent="0.25"/>
    <row r="136" spans="41:96" s="101" customFormat="1" ht="12" customHeight="1" x14ac:dyDescent="0.25">
      <c r="AO136" s="12" t="s">
        <v>97</v>
      </c>
      <c r="AP136" s="116"/>
      <c r="AQ136" s="116"/>
      <c r="AR136" s="14" t="s">
        <v>8</v>
      </c>
      <c r="AS136" s="14" t="e">
        <f t="shared" ref="AS136:CR136" ca="1" si="36">AS$11</f>
        <v>#NAME?</v>
      </c>
      <c r="AT136" s="14" t="e">
        <f t="shared" ca="1" si="36"/>
        <v>#NAME?</v>
      </c>
      <c r="AU136" s="14" t="e">
        <f t="shared" ca="1" si="36"/>
        <v>#NAME?</v>
      </c>
      <c r="AV136" s="14" t="e">
        <f t="shared" ca="1" si="36"/>
        <v>#NAME?</v>
      </c>
      <c r="AW136" s="14" t="e">
        <f t="shared" ca="1" si="36"/>
        <v>#NAME?</v>
      </c>
      <c r="AX136" s="14" t="e">
        <f t="shared" ca="1" si="36"/>
        <v>#NAME?</v>
      </c>
      <c r="AY136" s="14" t="e">
        <f t="shared" ca="1" si="36"/>
        <v>#NAME?</v>
      </c>
      <c r="AZ136" s="14" t="e">
        <f t="shared" ca="1" si="36"/>
        <v>#NAME?</v>
      </c>
      <c r="BA136" s="14" t="e">
        <f t="shared" ca="1" si="36"/>
        <v>#NAME?</v>
      </c>
      <c r="BB136" s="14" t="e">
        <f t="shared" ca="1" si="36"/>
        <v>#NAME?</v>
      </c>
      <c r="BC136" s="14" t="e">
        <f t="shared" ca="1" si="36"/>
        <v>#NAME?</v>
      </c>
      <c r="BD136" s="14" t="e">
        <f t="shared" ca="1" si="36"/>
        <v>#NAME?</v>
      </c>
      <c r="BE136" s="14" t="e">
        <f t="shared" ca="1" si="36"/>
        <v>#NAME?</v>
      </c>
      <c r="BF136" s="14" t="e">
        <f t="shared" ca="1" si="36"/>
        <v>#NAME?</v>
      </c>
      <c r="BG136" s="12" t="s">
        <v>97</v>
      </c>
      <c r="BH136" s="14" t="s">
        <v>8</v>
      </c>
      <c r="BI136" s="14" t="e">
        <f t="shared" ca="1" si="36"/>
        <v>#NAME?</v>
      </c>
      <c r="BJ136" s="14" t="e">
        <f t="shared" ca="1" si="36"/>
        <v>#NAME?</v>
      </c>
      <c r="BK136" s="14" t="e">
        <f t="shared" ca="1" si="36"/>
        <v>#NAME?</v>
      </c>
      <c r="BL136" s="14" t="e">
        <f t="shared" ca="1" si="36"/>
        <v>#NAME?</v>
      </c>
      <c r="BM136" s="14" t="e">
        <f t="shared" ca="1" si="36"/>
        <v>#NAME?</v>
      </c>
      <c r="BN136" s="14" t="e">
        <f t="shared" ca="1" si="36"/>
        <v>#NAME?</v>
      </c>
      <c r="BO136" s="14" t="e">
        <f t="shared" ca="1" si="36"/>
        <v>#NAME?</v>
      </c>
      <c r="BP136" s="14" t="e">
        <f t="shared" ca="1" si="36"/>
        <v>#NAME?</v>
      </c>
      <c r="BQ136" s="14" t="e">
        <f t="shared" ca="1" si="36"/>
        <v>#NAME?</v>
      </c>
      <c r="BR136" s="14" t="e">
        <f t="shared" ca="1" si="36"/>
        <v>#NAME?</v>
      </c>
      <c r="BS136" s="14" t="e">
        <f t="shared" ca="1" si="36"/>
        <v>#NAME?</v>
      </c>
      <c r="BT136" s="14" t="e">
        <f t="shared" ca="1" si="36"/>
        <v>#NAME?</v>
      </c>
      <c r="BU136" s="14" t="e">
        <f t="shared" ca="1" si="36"/>
        <v>#NAME?</v>
      </c>
      <c r="BV136" s="14" t="e">
        <f t="shared" ca="1" si="36"/>
        <v>#NAME?</v>
      </c>
      <c r="BW136" s="14" t="e">
        <f t="shared" ca="1" si="36"/>
        <v>#NAME?</v>
      </c>
      <c r="BX136" s="14" t="e">
        <f t="shared" ca="1" si="36"/>
        <v>#NAME?</v>
      </c>
      <c r="BY136" s="14" t="e">
        <f t="shared" ca="1" si="36"/>
        <v>#NAME?</v>
      </c>
      <c r="BZ136" s="14" t="e">
        <f t="shared" ca="1" si="36"/>
        <v>#NAME?</v>
      </c>
      <c r="CA136" s="14" t="e">
        <f t="shared" ca="1" si="36"/>
        <v>#NAME?</v>
      </c>
      <c r="CB136" s="14" t="e">
        <f t="shared" ca="1" si="36"/>
        <v>#NAME?</v>
      </c>
      <c r="CC136" s="14" t="e">
        <f t="shared" ca="1" si="36"/>
        <v>#NAME?</v>
      </c>
      <c r="CD136" s="14" t="e">
        <f t="shared" ca="1" si="36"/>
        <v>#NAME?</v>
      </c>
      <c r="CE136" s="14" t="e">
        <f t="shared" ca="1" si="36"/>
        <v>#NAME?</v>
      </c>
      <c r="CF136" s="14" t="e">
        <f t="shared" ca="1" si="36"/>
        <v>#NAME?</v>
      </c>
      <c r="CG136" s="14" t="e">
        <f t="shared" ca="1" si="36"/>
        <v>#NAME?</v>
      </c>
      <c r="CH136" s="14" t="e">
        <f t="shared" ca="1" si="36"/>
        <v>#NAME?</v>
      </c>
      <c r="CI136" s="14" t="e">
        <f t="shared" ca="1" si="36"/>
        <v>#NAME?</v>
      </c>
      <c r="CJ136" s="14" t="e">
        <f t="shared" ca="1" si="36"/>
        <v>#NAME?</v>
      </c>
      <c r="CK136" s="14" t="e">
        <f t="shared" ca="1" si="36"/>
        <v>#NAME?</v>
      </c>
      <c r="CL136" s="14" t="e">
        <f t="shared" ca="1" si="36"/>
        <v>#NAME?</v>
      </c>
      <c r="CM136" s="14" t="e">
        <f t="shared" ca="1" si="36"/>
        <v>#NAME?</v>
      </c>
      <c r="CN136" s="14" t="e">
        <f t="shared" ca="1" si="36"/>
        <v>#NAME?</v>
      </c>
      <c r="CO136" s="14" t="e">
        <f t="shared" ca="1" si="36"/>
        <v>#NAME?</v>
      </c>
      <c r="CP136" s="14" t="e">
        <f t="shared" ca="1" si="36"/>
        <v>#NAME?</v>
      </c>
      <c r="CQ136" s="14" t="e">
        <f t="shared" ca="1" si="36"/>
        <v>#NAME?</v>
      </c>
      <c r="CR136" s="14" t="e">
        <f t="shared" ca="1" si="36"/>
        <v>#NAME?</v>
      </c>
    </row>
    <row r="137" spans="41:96" s="101" customFormat="1" ht="12" customHeight="1" x14ac:dyDescent="0.2">
      <c r="AO137" s="16" t="s">
        <v>51</v>
      </c>
      <c r="AP137" s="116"/>
      <c r="AQ137" s="116"/>
      <c r="AR137" s="607">
        <f>AR105</f>
        <v>1200</v>
      </c>
      <c r="AS137" s="96"/>
      <c r="AT137" s="96"/>
      <c r="AU137" s="96">
        <v>266</v>
      </c>
      <c r="AV137" s="52">
        <v>74</v>
      </c>
      <c r="AW137" s="52">
        <v>53</v>
      </c>
      <c r="AX137" s="52">
        <v>123</v>
      </c>
      <c r="AY137" s="52">
        <v>124</v>
      </c>
      <c r="AZ137" s="52">
        <v>140</v>
      </c>
      <c r="BA137" s="52">
        <v>130</v>
      </c>
      <c r="BB137" s="52">
        <v>108</v>
      </c>
      <c r="BC137" s="52">
        <v>127</v>
      </c>
      <c r="BD137" s="89">
        <v>112</v>
      </c>
      <c r="BE137" s="89">
        <v>127</v>
      </c>
      <c r="BF137" s="89">
        <v>121</v>
      </c>
      <c r="BG137" s="16" t="s">
        <v>51</v>
      </c>
      <c r="BH137" s="607">
        <f>BH105</f>
        <v>1200</v>
      </c>
      <c r="BI137" s="97">
        <v>100</v>
      </c>
      <c r="BJ137" s="97">
        <v>91</v>
      </c>
      <c r="BK137" s="35"/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</row>
    <row r="138" spans="41:96" s="101" customFormat="1" ht="12" customHeight="1" x14ac:dyDescent="0.2">
      <c r="AO138" s="16" t="s">
        <v>52</v>
      </c>
      <c r="AP138" s="116"/>
      <c r="AQ138" s="116"/>
      <c r="AR138" s="607"/>
      <c r="AS138" s="96"/>
      <c r="AT138" s="96"/>
      <c r="AU138" s="96">
        <v>266</v>
      </c>
      <c r="AV138" s="52">
        <v>43</v>
      </c>
      <c r="AW138" s="52">
        <v>40</v>
      </c>
      <c r="AX138" s="52">
        <v>66</v>
      </c>
      <c r="AY138" s="52">
        <v>69</v>
      </c>
      <c r="AZ138" s="52">
        <v>56</v>
      </c>
      <c r="BA138" s="52">
        <v>48</v>
      </c>
      <c r="BB138" s="52">
        <v>56</v>
      </c>
      <c r="BC138" s="52">
        <v>71</v>
      </c>
      <c r="BD138" s="89">
        <v>60</v>
      </c>
      <c r="BE138" s="89">
        <v>53</v>
      </c>
      <c r="BF138" s="89">
        <v>43</v>
      </c>
      <c r="BG138" s="16" t="s">
        <v>52</v>
      </c>
      <c r="BH138" s="607"/>
      <c r="BI138" s="90">
        <v>56</v>
      </c>
      <c r="BJ138" s="90">
        <v>40</v>
      </c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</row>
    <row r="139" spans="41:96" s="101" customFormat="1" ht="12" customHeight="1" x14ac:dyDescent="0.2">
      <c r="AO139" s="16" t="s">
        <v>53</v>
      </c>
      <c r="AP139" s="116"/>
      <c r="AQ139" s="116"/>
      <c r="AR139" s="607"/>
      <c r="AS139" s="96"/>
      <c r="AT139" s="96"/>
      <c r="AU139" s="96">
        <v>266</v>
      </c>
      <c r="AV139" s="52">
        <v>59</v>
      </c>
      <c r="AW139" s="52">
        <v>68</v>
      </c>
      <c r="AX139" s="52">
        <v>67</v>
      </c>
      <c r="AY139" s="52">
        <v>46</v>
      </c>
      <c r="AZ139" s="52">
        <v>37</v>
      </c>
      <c r="BA139" s="52">
        <v>47</v>
      </c>
      <c r="BB139" s="52">
        <v>55</v>
      </c>
      <c r="BC139" s="52">
        <v>57</v>
      </c>
      <c r="BD139" s="89">
        <v>61</v>
      </c>
      <c r="BE139" s="89">
        <v>50</v>
      </c>
      <c r="BF139" s="89">
        <v>42</v>
      </c>
      <c r="BG139" s="16" t="s">
        <v>53</v>
      </c>
      <c r="BH139" s="607"/>
      <c r="BI139" s="90">
        <v>41</v>
      </c>
      <c r="BJ139" s="90">
        <v>49</v>
      </c>
      <c r="BK139" s="35"/>
      <c r="BL139" s="35"/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</row>
    <row r="140" spans="41:96" s="101" customFormat="1" ht="12" customHeight="1" x14ac:dyDescent="0.2">
      <c r="AO140" s="16" t="s">
        <v>98</v>
      </c>
      <c r="AP140" s="116"/>
      <c r="AQ140" s="116"/>
      <c r="AR140" s="607"/>
      <c r="AS140" s="96"/>
      <c r="AT140" s="96"/>
      <c r="AU140" s="96">
        <v>266</v>
      </c>
      <c r="AV140" s="51">
        <v>1133</v>
      </c>
      <c r="AW140" s="51">
        <v>1039</v>
      </c>
      <c r="AX140" s="51">
        <v>1061</v>
      </c>
      <c r="AY140" s="51">
        <v>1008</v>
      </c>
      <c r="AZ140" s="52">
        <v>986</v>
      </c>
      <c r="BA140" s="51">
        <v>1035</v>
      </c>
      <c r="BB140" s="51">
        <v>1065</v>
      </c>
      <c r="BC140" s="51">
        <v>1019</v>
      </c>
      <c r="BD140" s="89">
        <v>1058</v>
      </c>
      <c r="BE140" s="89">
        <v>1078</v>
      </c>
      <c r="BF140" s="89">
        <v>964</v>
      </c>
      <c r="BG140" s="16" t="s">
        <v>98</v>
      </c>
      <c r="BH140" s="607"/>
      <c r="BI140" s="117">
        <v>1124</v>
      </c>
      <c r="BJ140" s="117">
        <v>1071</v>
      </c>
      <c r="BK140" s="35"/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</row>
    <row r="141" spans="41:96" s="101" customFormat="1" ht="12" customHeight="1" x14ac:dyDescent="0.2">
      <c r="AO141" s="16" t="s">
        <v>99</v>
      </c>
      <c r="AP141" s="116"/>
      <c r="AQ141" s="116"/>
      <c r="AR141" s="607"/>
      <c r="AS141" s="96"/>
      <c r="AT141" s="96"/>
      <c r="AU141" s="96">
        <v>266</v>
      </c>
      <c r="AV141" s="89">
        <v>0</v>
      </c>
      <c r="AW141" s="89">
        <v>0</v>
      </c>
      <c r="AX141" s="89">
        <v>0</v>
      </c>
      <c r="AY141" s="89">
        <v>0</v>
      </c>
      <c r="AZ141" s="89">
        <v>0</v>
      </c>
      <c r="BA141" s="89">
        <v>0</v>
      </c>
      <c r="BB141" s="89">
        <v>0</v>
      </c>
      <c r="BC141" s="89">
        <v>0</v>
      </c>
      <c r="BD141" s="89">
        <v>0</v>
      </c>
      <c r="BE141" s="89">
        <v>0</v>
      </c>
      <c r="BF141" s="89">
        <v>0</v>
      </c>
      <c r="BG141" s="16" t="s">
        <v>99</v>
      </c>
      <c r="BH141" s="607"/>
      <c r="BI141" s="90">
        <v>0</v>
      </c>
      <c r="BJ141" s="90">
        <v>0</v>
      </c>
      <c r="BK141" s="35"/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</row>
    <row r="142" spans="41:96" s="101" customFormat="1" ht="12" customHeight="1" x14ac:dyDescent="0.2">
      <c r="AO142" s="16" t="s">
        <v>54</v>
      </c>
      <c r="AP142" s="116"/>
      <c r="AQ142" s="116"/>
      <c r="AR142" s="607"/>
      <c r="AS142" s="96"/>
      <c r="AT142" s="96"/>
      <c r="AU142" s="96">
        <v>266</v>
      </c>
      <c r="AV142" s="52">
        <v>29</v>
      </c>
      <c r="AW142" s="52">
        <v>23</v>
      </c>
      <c r="AX142" s="52">
        <v>32</v>
      </c>
      <c r="AY142" s="52">
        <v>32</v>
      </c>
      <c r="AZ142" s="52">
        <v>33</v>
      </c>
      <c r="BA142" s="52">
        <v>42</v>
      </c>
      <c r="BB142" s="52">
        <v>40</v>
      </c>
      <c r="BC142" s="52">
        <v>34</v>
      </c>
      <c r="BD142" s="89">
        <v>42</v>
      </c>
      <c r="BE142" s="89">
        <v>45</v>
      </c>
      <c r="BF142" s="89">
        <v>40</v>
      </c>
      <c r="BG142" s="16" t="s">
        <v>54</v>
      </c>
      <c r="BH142" s="607"/>
      <c r="BI142" s="90">
        <v>33</v>
      </c>
      <c r="BJ142" s="90">
        <v>42</v>
      </c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</row>
    <row r="143" spans="41:96" s="101" customFormat="1" ht="12" customHeight="1" x14ac:dyDescent="0.2">
      <c r="AO143" s="16" t="s">
        <v>55</v>
      </c>
      <c r="AP143" s="116"/>
      <c r="AQ143" s="116"/>
      <c r="AR143" s="607"/>
      <c r="AS143" s="96"/>
      <c r="AT143" s="96"/>
      <c r="AU143" s="96">
        <v>266</v>
      </c>
      <c r="AV143" s="52">
        <v>92</v>
      </c>
      <c r="AW143" s="52">
        <v>75</v>
      </c>
      <c r="AX143" s="52">
        <v>78</v>
      </c>
      <c r="AY143" s="52">
        <v>93</v>
      </c>
      <c r="AZ143" s="52">
        <v>52</v>
      </c>
      <c r="BA143" s="52">
        <v>78</v>
      </c>
      <c r="BB143" s="52">
        <v>108</v>
      </c>
      <c r="BC143" s="52">
        <v>69</v>
      </c>
      <c r="BD143" s="89">
        <v>73</v>
      </c>
      <c r="BE143" s="89">
        <v>113</v>
      </c>
      <c r="BF143" s="89">
        <v>79</v>
      </c>
      <c r="BG143" s="16" t="s">
        <v>55</v>
      </c>
      <c r="BH143" s="607"/>
      <c r="BI143" s="90">
        <v>81</v>
      </c>
      <c r="BJ143" s="90">
        <v>86</v>
      </c>
      <c r="BK143" s="35"/>
      <c r="BL143" s="35"/>
      <c r="BM143" s="35"/>
      <c r="BN143" s="35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</row>
    <row r="144" spans="41:96" s="101" customFormat="1" ht="12" customHeight="1" x14ac:dyDescent="0.2">
      <c r="AO144" s="35" t="s">
        <v>100</v>
      </c>
      <c r="AP144" s="116"/>
      <c r="AQ144" s="116"/>
      <c r="AR144" s="607"/>
      <c r="AS144" s="96"/>
      <c r="AT144" s="96"/>
      <c r="AU144" s="96">
        <v>266</v>
      </c>
      <c r="AV144" s="52">
        <v>18</v>
      </c>
      <c r="AW144" s="52">
        <v>22</v>
      </c>
      <c r="AX144" s="52">
        <v>23</v>
      </c>
      <c r="AY144" s="52">
        <v>24</v>
      </c>
      <c r="AZ144" s="52">
        <v>26</v>
      </c>
      <c r="BA144" s="52">
        <v>25</v>
      </c>
      <c r="BB144" s="52">
        <v>22</v>
      </c>
      <c r="BC144" s="52">
        <v>19</v>
      </c>
      <c r="BD144" s="89">
        <v>31</v>
      </c>
      <c r="BE144" s="89">
        <v>21</v>
      </c>
      <c r="BF144" s="89">
        <v>28</v>
      </c>
      <c r="BG144" s="35" t="s">
        <v>100</v>
      </c>
      <c r="BH144" s="607"/>
      <c r="BI144" s="90">
        <v>28</v>
      </c>
      <c r="BJ144" s="90">
        <v>35</v>
      </c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</row>
    <row r="145" spans="41:96" s="101" customFormat="1" ht="12" customHeight="1" x14ac:dyDescent="0.2">
      <c r="AO145" s="16" t="s">
        <v>101</v>
      </c>
      <c r="AP145" s="116"/>
      <c r="AQ145" s="116"/>
      <c r="AR145" s="607"/>
      <c r="AS145" s="96"/>
      <c r="AT145" s="96"/>
      <c r="AU145" s="96">
        <v>266</v>
      </c>
      <c r="AV145" s="52">
        <v>5</v>
      </c>
      <c r="AW145" s="52">
        <v>4</v>
      </c>
      <c r="AX145" s="52">
        <v>22</v>
      </c>
      <c r="AY145" s="52">
        <v>19</v>
      </c>
      <c r="AZ145" s="52">
        <v>9</v>
      </c>
      <c r="BA145" s="52">
        <v>16</v>
      </c>
      <c r="BB145" s="52">
        <v>19</v>
      </c>
      <c r="BC145" s="52">
        <v>9</v>
      </c>
      <c r="BD145" s="89">
        <v>20</v>
      </c>
      <c r="BE145" s="89">
        <v>13</v>
      </c>
      <c r="BF145" s="89">
        <v>18</v>
      </c>
      <c r="BG145" s="16" t="s">
        <v>101</v>
      </c>
      <c r="BH145" s="607"/>
      <c r="BI145" s="90">
        <v>11</v>
      </c>
      <c r="BJ145" s="90">
        <v>13</v>
      </c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</row>
    <row r="146" spans="41:96" s="101" customFormat="1" ht="12" customHeight="1" x14ac:dyDescent="0.2">
      <c r="AO146" s="16" t="s">
        <v>96</v>
      </c>
      <c r="AP146" s="116"/>
      <c r="AQ146" s="116"/>
      <c r="AR146" s="607"/>
      <c r="AS146" s="96"/>
      <c r="AT146" s="96"/>
      <c r="AU146" s="96">
        <v>266</v>
      </c>
      <c r="AV146" s="89">
        <v>0</v>
      </c>
      <c r="AW146" s="89">
        <v>0</v>
      </c>
      <c r="AX146" s="89">
        <v>0</v>
      </c>
      <c r="AY146" s="89">
        <v>0</v>
      </c>
      <c r="AZ146" s="89">
        <v>0</v>
      </c>
      <c r="BA146" s="89">
        <v>0</v>
      </c>
      <c r="BB146" s="89">
        <v>0</v>
      </c>
      <c r="BC146" s="89">
        <v>0</v>
      </c>
      <c r="BD146" s="89">
        <v>0</v>
      </c>
      <c r="BE146" s="89">
        <v>0</v>
      </c>
      <c r="BF146" s="89">
        <v>0</v>
      </c>
      <c r="BG146" s="16" t="s">
        <v>96</v>
      </c>
      <c r="BH146" s="607"/>
      <c r="BI146" s="90">
        <v>0</v>
      </c>
      <c r="BJ146" s="90">
        <v>0</v>
      </c>
      <c r="BK146" s="35"/>
      <c r="BL146" s="35"/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</row>
    <row r="147" spans="41:96" s="101" customFormat="1" ht="12" customHeight="1" x14ac:dyDescent="0.25">
      <c r="AO147" s="36" t="s">
        <v>24</v>
      </c>
      <c r="AP147" s="116"/>
      <c r="AQ147" s="116"/>
      <c r="AR147" s="38">
        <f t="shared" ref="AR147:CR147" si="37">SUM(AR137:AR146)</f>
        <v>1200</v>
      </c>
      <c r="AS147" s="38">
        <f t="shared" si="37"/>
        <v>0</v>
      </c>
      <c r="AT147" s="38">
        <f t="shared" si="37"/>
        <v>0</v>
      </c>
      <c r="AU147" s="38">
        <f t="shared" si="37"/>
        <v>2660</v>
      </c>
      <c r="AV147" s="38">
        <f t="shared" si="37"/>
        <v>1453</v>
      </c>
      <c r="AW147" s="38">
        <f t="shared" si="37"/>
        <v>1324</v>
      </c>
      <c r="AX147" s="38">
        <f t="shared" si="37"/>
        <v>1472</v>
      </c>
      <c r="AY147" s="38">
        <f t="shared" si="37"/>
        <v>1415</v>
      </c>
      <c r="AZ147" s="38">
        <f t="shared" si="37"/>
        <v>1339</v>
      </c>
      <c r="BA147" s="38">
        <f t="shared" si="37"/>
        <v>1421</v>
      </c>
      <c r="BB147" s="38">
        <f t="shared" si="37"/>
        <v>1473</v>
      </c>
      <c r="BC147" s="38">
        <f t="shared" si="37"/>
        <v>1405</v>
      </c>
      <c r="BD147" s="38">
        <f t="shared" si="37"/>
        <v>1457</v>
      </c>
      <c r="BE147" s="38">
        <f t="shared" si="37"/>
        <v>1500</v>
      </c>
      <c r="BF147" s="38">
        <f t="shared" si="37"/>
        <v>1335</v>
      </c>
      <c r="BG147" s="36" t="s">
        <v>24</v>
      </c>
      <c r="BH147" s="38">
        <f>SUM(BH137:BH146)</f>
        <v>1200</v>
      </c>
      <c r="BI147" s="38">
        <f t="shared" si="37"/>
        <v>1474</v>
      </c>
      <c r="BJ147" s="38">
        <f t="shared" si="37"/>
        <v>1427</v>
      </c>
      <c r="BK147" s="38">
        <f t="shared" si="37"/>
        <v>0</v>
      </c>
      <c r="BL147" s="38">
        <f t="shared" si="37"/>
        <v>0</v>
      </c>
      <c r="BM147" s="38">
        <f t="shared" si="37"/>
        <v>0</v>
      </c>
      <c r="BN147" s="38">
        <f t="shared" si="37"/>
        <v>0</v>
      </c>
      <c r="BO147" s="38">
        <f t="shared" si="37"/>
        <v>0</v>
      </c>
      <c r="BP147" s="38">
        <f t="shared" si="37"/>
        <v>0</v>
      </c>
      <c r="BQ147" s="38">
        <f t="shared" si="37"/>
        <v>0</v>
      </c>
      <c r="BR147" s="38">
        <f t="shared" si="37"/>
        <v>0</v>
      </c>
      <c r="BS147" s="38">
        <f t="shared" si="37"/>
        <v>0</v>
      </c>
      <c r="BT147" s="38">
        <f t="shared" si="37"/>
        <v>0</v>
      </c>
      <c r="BU147" s="38">
        <f t="shared" si="37"/>
        <v>0</v>
      </c>
      <c r="BV147" s="38">
        <f t="shared" si="37"/>
        <v>0</v>
      </c>
      <c r="BW147" s="38">
        <f t="shared" si="37"/>
        <v>0</v>
      </c>
      <c r="BX147" s="38">
        <f t="shared" si="37"/>
        <v>0</v>
      </c>
      <c r="BY147" s="38">
        <f t="shared" si="37"/>
        <v>0</v>
      </c>
      <c r="BZ147" s="38">
        <f t="shared" si="37"/>
        <v>0</v>
      </c>
      <c r="CA147" s="38">
        <f t="shared" si="37"/>
        <v>0</v>
      </c>
      <c r="CB147" s="38">
        <f t="shared" si="37"/>
        <v>0</v>
      </c>
      <c r="CC147" s="38">
        <f t="shared" si="37"/>
        <v>0</v>
      </c>
      <c r="CD147" s="38">
        <f t="shared" si="37"/>
        <v>0</v>
      </c>
      <c r="CE147" s="38">
        <f t="shared" si="37"/>
        <v>0</v>
      </c>
      <c r="CF147" s="38">
        <f t="shared" si="37"/>
        <v>0</v>
      </c>
      <c r="CG147" s="38">
        <f t="shared" si="37"/>
        <v>0</v>
      </c>
      <c r="CH147" s="38">
        <f t="shared" si="37"/>
        <v>0</v>
      </c>
      <c r="CI147" s="38">
        <f t="shared" si="37"/>
        <v>0</v>
      </c>
      <c r="CJ147" s="38">
        <f t="shared" si="37"/>
        <v>0</v>
      </c>
      <c r="CK147" s="38">
        <f t="shared" si="37"/>
        <v>0</v>
      </c>
      <c r="CL147" s="38">
        <f t="shared" si="37"/>
        <v>0</v>
      </c>
      <c r="CM147" s="38">
        <f t="shared" si="37"/>
        <v>0</v>
      </c>
      <c r="CN147" s="38">
        <f t="shared" si="37"/>
        <v>0</v>
      </c>
      <c r="CO147" s="38">
        <f t="shared" si="37"/>
        <v>0</v>
      </c>
      <c r="CP147" s="38">
        <f t="shared" si="37"/>
        <v>0</v>
      </c>
      <c r="CQ147" s="38">
        <f t="shared" si="37"/>
        <v>0</v>
      </c>
      <c r="CR147" s="38">
        <f t="shared" si="37"/>
        <v>0</v>
      </c>
    </row>
    <row r="148" spans="41:96" s="101" customFormat="1" ht="12" customHeight="1" x14ac:dyDescent="0.25"/>
    <row r="149" spans="41:96" s="101" customFormat="1" ht="12" customHeight="1" x14ac:dyDescent="0.25">
      <c r="AO149" s="12" t="s">
        <v>102</v>
      </c>
      <c r="AP149" s="116"/>
      <c r="AQ149" s="116"/>
      <c r="AR149" s="14" t="s">
        <v>8</v>
      </c>
      <c r="AS149" s="14" t="e">
        <f t="shared" ref="AS149:CR149" ca="1" si="38">AS$11</f>
        <v>#NAME?</v>
      </c>
      <c r="AT149" s="14" t="e">
        <f t="shared" ca="1" si="38"/>
        <v>#NAME?</v>
      </c>
      <c r="AU149" s="14" t="e">
        <f t="shared" ca="1" si="38"/>
        <v>#NAME?</v>
      </c>
      <c r="AV149" s="14" t="e">
        <f t="shared" ca="1" si="38"/>
        <v>#NAME?</v>
      </c>
      <c r="AW149" s="14" t="e">
        <f t="shared" ca="1" si="38"/>
        <v>#NAME?</v>
      </c>
      <c r="AX149" s="14" t="e">
        <f t="shared" ca="1" si="38"/>
        <v>#NAME?</v>
      </c>
      <c r="AY149" s="14" t="e">
        <f t="shared" ca="1" si="38"/>
        <v>#NAME?</v>
      </c>
      <c r="AZ149" s="14" t="e">
        <f t="shared" ca="1" si="38"/>
        <v>#NAME?</v>
      </c>
      <c r="BA149" s="14" t="e">
        <f t="shared" ca="1" si="38"/>
        <v>#NAME?</v>
      </c>
      <c r="BB149" s="14" t="e">
        <f t="shared" ca="1" si="38"/>
        <v>#NAME?</v>
      </c>
      <c r="BC149" s="14" t="e">
        <f t="shared" ca="1" si="38"/>
        <v>#NAME?</v>
      </c>
      <c r="BD149" s="14" t="e">
        <f t="shared" ca="1" si="38"/>
        <v>#NAME?</v>
      </c>
      <c r="BE149" s="14" t="e">
        <f t="shared" ca="1" si="38"/>
        <v>#NAME?</v>
      </c>
      <c r="BF149" s="14" t="e">
        <f t="shared" ca="1" si="38"/>
        <v>#NAME?</v>
      </c>
      <c r="BG149" s="12" t="s">
        <v>102</v>
      </c>
      <c r="BH149" s="14" t="s">
        <v>8</v>
      </c>
      <c r="BI149" s="14" t="e">
        <f t="shared" ca="1" si="38"/>
        <v>#NAME?</v>
      </c>
      <c r="BJ149" s="14" t="e">
        <f t="shared" ca="1" si="38"/>
        <v>#NAME?</v>
      </c>
      <c r="BK149" s="14" t="e">
        <f t="shared" ca="1" si="38"/>
        <v>#NAME?</v>
      </c>
      <c r="BL149" s="14" t="e">
        <f t="shared" ca="1" si="38"/>
        <v>#NAME?</v>
      </c>
      <c r="BM149" s="14" t="e">
        <f t="shared" ca="1" si="38"/>
        <v>#NAME?</v>
      </c>
      <c r="BN149" s="14" t="e">
        <f t="shared" ca="1" si="38"/>
        <v>#NAME?</v>
      </c>
      <c r="BO149" s="14" t="e">
        <f t="shared" ca="1" si="38"/>
        <v>#NAME?</v>
      </c>
      <c r="BP149" s="14" t="e">
        <f t="shared" ca="1" si="38"/>
        <v>#NAME?</v>
      </c>
      <c r="BQ149" s="14" t="e">
        <f t="shared" ca="1" si="38"/>
        <v>#NAME?</v>
      </c>
      <c r="BR149" s="14" t="e">
        <f t="shared" ca="1" si="38"/>
        <v>#NAME?</v>
      </c>
      <c r="BS149" s="14" t="e">
        <f t="shared" ca="1" si="38"/>
        <v>#NAME?</v>
      </c>
      <c r="BT149" s="14" t="e">
        <f t="shared" ca="1" si="38"/>
        <v>#NAME?</v>
      </c>
      <c r="BU149" s="14" t="e">
        <f t="shared" ca="1" si="38"/>
        <v>#NAME?</v>
      </c>
      <c r="BV149" s="14" t="e">
        <f t="shared" ca="1" si="38"/>
        <v>#NAME?</v>
      </c>
      <c r="BW149" s="14" t="e">
        <f t="shared" ca="1" si="38"/>
        <v>#NAME?</v>
      </c>
      <c r="BX149" s="14" t="e">
        <f t="shared" ca="1" si="38"/>
        <v>#NAME?</v>
      </c>
      <c r="BY149" s="14" t="e">
        <f t="shared" ca="1" si="38"/>
        <v>#NAME?</v>
      </c>
      <c r="BZ149" s="14" t="e">
        <f t="shared" ca="1" si="38"/>
        <v>#NAME?</v>
      </c>
      <c r="CA149" s="14" t="e">
        <f t="shared" ca="1" si="38"/>
        <v>#NAME?</v>
      </c>
      <c r="CB149" s="14" t="e">
        <f t="shared" ca="1" si="38"/>
        <v>#NAME?</v>
      </c>
      <c r="CC149" s="14" t="e">
        <f t="shared" ca="1" si="38"/>
        <v>#NAME?</v>
      </c>
      <c r="CD149" s="14" t="e">
        <f t="shared" ca="1" si="38"/>
        <v>#NAME?</v>
      </c>
      <c r="CE149" s="14" t="e">
        <f t="shared" ca="1" si="38"/>
        <v>#NAME?</v>
      </c>
      <c r="CF149" s="14" t="e">
        <f t="shared" ca="1" si="38"/>
        <v>#NAME?</v>
      </c>
      <c r="CG149" s="14" t="e">
        <f t="shared" ca="1" si="38"/>
        <v>#NAME?</v>
      </c>
      <c r="CH149" s="14" t="e">
        <f t="shared" ca="1" si="38"/>
        <v>#NAME?</v>
      </c>
      <c r="CI149" s="14" t="e">
        <f t="shared" ca="1" si="38"/>
        <v>#NAME?</v>
      </c>
      <c r="CJ149" s="14" t="e">
        <f t="shared" ca="1" si="38"/>
        <v>#NAME?</v>
      </c>
      <c r="CK149" s="14" t="e">
        <f t="shared" ca="1" si="38"/>
        <v>#NAME?</v>
      </c>
      <c r="CL149" s="14" t="e">
        <f t="shared" ca="1" si="38"/>
        <v>#NAME?</v>
      </c>
      <c r="CM149" s="14" t="e">
        <f t="shared" ca="1" si="38"/>
        <v>#NAME?</v>
      </c>
      <c r="CN149" s="14" t="e">
        <f t="shared" ca="1" si="38"/>
        <v>#NAME?</v>
      </c>
      <c r="CO149" s="14" t="e">
        <f t="shared" ca="1" si="38"/>
        <v>#NAME?</v>
      </c>
      <c r="CP149" s="14" t="e">
        <f t="shared" ca="1" si="38"/>
        <v>#NAME?</v>
      </c>
      <c r="CQ149" s="14" t="e">
        <f t="shared" ca="1" si="38"/>
        <v>#NAME?</v>
      </c>
      <c r="CR149" s="14" t="e">
        <f t="shared" ca="1" si="38"/>
        <v>#NAME?</v>
      </c>
    </row>
    <row r="150" spans="41:96" s="101" customFormat="1" ht="12" customHeight="1" x14ac:dyDescent="0.2">
      <c r="AO150" s="16" t="s">
        <v>103</v>
      </c>
      <c r="AP150" s="116"/>
      <c r="AQ150" s="116"/>
      <c r="AR150" s="607">
        <f>AR106</f>
        <v>3000</v>
      </c>
      <c r="AS150" s="96"/>
      <c r="AT150" s="96"/>
      <c r="AU150" s="96">
        <v>266</v>
      </c>
      <c r="AV150" s="52">
        <v>184</v>
      </c>
      <c r="AW150" s="52">
        <v>0</v>
      </c>
      <c r="AX150" s="52">
        <v>0</v>
      </c>
      <c r="AY150" s="52">
        <v>0</v>
      </c>
      <c r="AZ150" s="52">
        <v>0</v>
      </c>
      <c r="BA150" s="52">
        <v>0</v>
      </c>
      <c r="BB150" s="52">
        <v>34</v>
      </c>
      <c r="BC150" s="52">
        <v>0</v>
      </c>
      <c r="BD150" s="89">
        <v>0</v>
      </c>
      <c r="BE150" s="89">
        <v>0</v>
      </c>
      <c r="BF150" s="89">
        <v>0</v>
      </c>
      <c r="BG150" s="16" t="s">
        <v>103</v>
      </c>
      <c r="BH150" s="607">
        <f>BH106</f>
        <v>3400</v>
      </c>
      <c r="BI150" s="97">
        <v>0</v>
      </c>
      <c r="BJ150" s="97">
        <v>0</v>
      </c>
      <c r="BK150" s="35"/>
      <c r="BL150" s="35"/>
      <c r="BM150" s="35"/>
      <c r="BN150" s="35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5"/>
    </row>
    <row r="151" spans="41:96" s="101" customFormat="1" ht="12" customHeight="1" x14ac:dyDescent="0.2">
      <c r="AO151" s="16" t="s">
        <v>104</v>
      </c>
      <c r="AP151" s="116"/>
      <c r="AQ151" s="116"/>
      <c r="AR151" s="607"/>
      <c r="AS151" s="96"/>
      <c r="AT151" s="96"/>
      <c r="AU151" s="96">
        <v>266</v>
      </c>
      <c r="AV151" s="89">
        <v>0</v>
      </c>
      <c r="AW151" s="89">
        <v>0</v>
      </c>
      <c r="AX151" s="89">
        <v>0</v>
      </c>
      <c r="AY151" s="89">
        <v>0</v>
      </c>
      <c r="AZ151" s="89">
        <v>0</v>
      </c>
      <c r="BA151" s="89">
        <v>0</v>
      </c>
      <c r="BB151" s="89">
        <v>0</v>
      </c>
      <c r="BC151" s="89">
        <v>0</v>
      </c>
      <c r="BD151" s="89">
        <v>0</v>
      </c>
      <c r="BE151" s="89">
        <v>0</v>
      </c>
      <c r="BF151" s="89">
        <v>0</v>
      </c>
      <c r="BG151" s="16" t="s">
        <v>104</v>
      </c>
      <c r="BH151" s="607"/>
      <c r="BI151" s="90">
        <v>0</v>
      </c>
      <c r="BJ151" s="90">
        <v>0</v>
      </c>
      <c r="BK151" s="35"/>
      <c r="BL151" s="35"/>
      <c r="BM151" s="35"/>
      <c r="BN151" s="35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  <c r="BY151" s="35"/>
      <c r="BZ151" s="35"/>
      <c r="CA151" s="35"/>
      <c r="CB151" s="35"/>
      <c r="CC151" s="35"/>
      <c r="CD151" s="35"/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5"/>
    </row>
    <row r="152" spans="41:96" s="101" customFormat="1" ht="12" customHeight="1" x14ac:dyDescent="0.2">
      <c r="AO152" s="16" t="s">
        <v>105</v>
      </c>
      <c r="AP152" s="116"/>
      <c r="AQ152" s="116"/>
      <c r="AR152" s="607"/>
      <c r="AS152" s="96"/>
      <c r="AT152" s="96"/>
      <c r="AU152" s="96">
        <v>266</v>
      </c>
      <c r="AV152" s="52">
        <v>5</v>
      </c>
      <c r="AW152" s="52">
        <v>21</v>
      </c>
      <c r="AX152" s="52">
        <v>12</v>
      </c>
      <c r="AY152" s="52">
        <v>10</v>
      </c>
      <c r="AZ152" s="52">
        <v>8</v>
      </c>
      <c r="BA152" s="52">
        <v>17</v>
      </c>
      <c r="BB152" s="52">
        <v>11</v>
      </c>
      <c r="BC152" s="52">
        <v>10</v>
      </c>
      <c r="BD152" s="89">
        <v>10</v>
      </c>
      <c r="BE152" s="89">
        <v>8</v>
      </c>
      <c r="BF152" s="89">
        <v>8</v>
      </c>
      <c r="BG152" s="16" t="s">
        <v>105</v>
      </c>
      <c r="BH152" s="607"/>
      <c r="BI152" s="90">
        <v>11</v>
      </c>
      <c r="BJ152" s="90">
        <v>9</v>
      </c>
      <c r="BK152" s="35"/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</row>
    <row r="153" spans="41:96" s="101" customFormat="1" ht="12" customHeight="1" x14ac:dyDescent="0.2">
      <c r="AO153" s="16" t="s">
        <v>106</v>
      </c>
      <c r="AP153" s="116"/>
      <c r="AQ153" s="116"/>
      <c r="AR153" s="607"/>
      <c r="AS153" s="96"/>
      <c r="AT153" s="96"/>
      <c r="AU153" s="96">
        <v>266</v>
      </c>
      <c r="AV153" s="51">
        <v>1708</v>
      </c>
      <c r="AW153" s="51">
        <v>1327</v>
      </c>
      <c r="AX153" s="51">
        <v>1447</v>
      </c>
      <c r="AY153" s="51">
        <v>1462</v>
      </c>
      <c r="AZ153" s="51">
        <v>1114</v>
      </c>
      <c r="BA153" s="51">
        <v>1359</v>
      </c>
      <c r="BB153" s="51">
        <v>1222</v>
      </c>
      <c r="BC153" s="51">
        <v>1465</v>
      </c>
      <c r="BD153" s="89">
        <v>1418</v>
      </c>
      <c r="BE153" s="89">
        <v>1415</v>
      </c>
      <c r="BF153" s="89">
        <v>1240</v>
      </c>
      <c r="BG153" s="16" t="s">
        <v>106</v>
      </c>
      <c r="BH153" s="607"/>
      <c r="BI153" s="117">
        <v>1237</v>
      </c>
      <c r="BJ153" s="117">
        <v>1154</v>
      </c>
      <c r="BK153" s="35"/>
      <c r="BL153" s="35"/>
      <c r="BM153" s="35"/>
      <c r="BN153" s="35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</row>
    <row r="154" spans="41:96" s="101" customFormat="1" ht="12" customHeight="1" x14ac:dyDescent="0.2">
      <c r="AO154" s="16" t="s">
        <v>27</v>
      </c>
      <c r="AP154" s="116"/>
      <c r="AQ154" s="116"/>
      <c r="AR154" s="607"/>
      <c r="AS154" s="96"/>
      <c r="AT154" s="96"/>
      <c r="AU154" s="96"/>
      <c r="AV154" s="52">
        <v>121</v>
      </c>
      <c r="AW154" s="52">
        <v>120</v>
      </c>
      <c r="AX154" s="52">
        <v>102</v>
      </c>
      <c r="AY154" s="52">
        <v>111</v>
      </c>
      <c r="AZ154" s="52">
        <v>112</v>
      </c>
      <c r="BA154" s="52">
        <v>116</v>
      </c>
      <c r="BB154" s="52">
        <v>130</v>
      </c>
      <c r="BC154" s="52">
        <v>127</v>
      </c>
      <c r="BD154" s="89">
        <v>127</v>
      </c>
      <c r="BE154" s="89">
        <v>141</v>
      </c>
      <c r="BF154" s="89">
        <v>119</v>
      </c>
      <c r="BG154" s="16" t="s">
        <v>27</v>
      </c>
      <c r="BH154" s="607"/>
      <c r="BI154" s="90">
        <v>112</v>
      </c>
      <c r="BJ154" s="90">
        <v>116</v>
      </c>
      <c r="BK154" s="35"/>
      <c r="BL154" s="35"/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</row>
    <row r="155" spans="41:96" s="101" customFormat="1" ht="12" customHeight="1" x14ac:dyDescent="0.2">
      <c r="AO155" s="16" t="s">
        <v>107</v>
      </c>
      <c r="AP155" s="116"/>
      <c r="AQ155" s="116"/>
      <c r="AR155" s="607"/>
      <c r="AS155" s="96"/>
      <c r="AT155" s="96"/>
      <c r="AU155" s="96">
        <v>266</v>
      </c>
      <c r="AV155" s="89">
        <v>0</v>
      </c>
      <c r="AW155" s="89">
        <v>0</v>
      </c>
      <c r="AX155" s="89">
        <v>0</v>
      </c>
      <c r="AY155" s="89">
        <v>0</v>
      </c>
      <c r="AZ155" s="89">
        <v>0</v>
      </c>
      <c r="BA155" s="89">
        <v>0</v>
      </c>
      <c r="BB155" s="89">
        <v>0</v>
      </c>
      <c r="BC155" s="89">
        <v>0</v>
      </c>
      <c r="BD155" s="89">
        <v>0</v>
      </c>
      <c r="BE155" s="89">
        <v>0</v>
      </c>
      <c r="BF155" s="89">
        <v>0</v>
      </c>
      <c r="BG155" s="16" t="s">
        <v>107</v>
      </c>
      <c r="BH155" s="607"/>
      <c r="BI155" s="90">
        <v>0</v>
      </c>
      <c r="BJ155" s="90">
        <v>0</v>
      </c>
      <c r="BK155" s="35"/>
      <c r="BL155" s="35"/>
      <c r="BM155" s="35"/>
      <c r="BN155" s="35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  <c r="BY155" s="35"/>
      <c r="BZ155" s="35"/>
      <c r="CA155" s="35"/>
      <c r="CB155" s="35"/>
      <c r="CC155" s="35"/>
      <c r="CD155" s="35"/>
      <c r="CE155" s="35"/>
      <c r="CF155" s="35"/>
      <c r="CG155" s="35"/>
      <c r="CH155" s="35"/>
      <c r="CI155" s="35"/>
      <c r="CJ155" s="35"/>
      <c r="CK155" s="35"/>
      <c r="CL155" s="35"/>
      <c r="CM155" s="35"/>
      <c r="CN155" s="35"/>
      <c r="CO155" s="35"/>
      <c r="CP155" s="35"/>
      <c r="CQ155" s="35"/>
      <c r="CR155" s="35"/>
    </row>
    <row r="156" spans="41:96" s="101" customFormat="1" ht="12" customHeight="1" x14ac:dyDescent="0.2">
      <c r="AO156" s="16" t="s">
        <v>108</v>
      </c>
      <c r="AP156" s="116"/>
      <c r="AQ156" s="116"/>
      <c r="AR156" s="607"/>
      <c r="AS156" s="96"/>
      <c r="AT156" s="96"/>
      <c r="AU156" s="96">
        <v>266</v>
      </c>
      <c r="AV156" s="89">
        <v>0</v>
      </c>
      <c r="AW156" s="89">
        <v>0</v>
      </c>
      <c r="AX156" s="89">
        <v>0</v>
      </c>
      <c r="AY156" s="89">
        <v>0</v>
      </c>
      <c r="AZ156" s="89">
        <v>0</v>
      </c>
      <c r="BA156" s="89">
        <v>0</v>
      </c>
      <c r="BB156" s="89">
        <v>0</v>
      </c>
      <c r="BC156" s="89">
        <v>0</v>
      </c>
      <c r="BD156" s="89">
        <v>0</v>
      </c>
      <c r="BE156" s="89">
        <v>0</v>
      </c>
      <c r="BF156" s="89">
        <v>0</v>
      </c>
      <c r="BG156" s="16" t="s">
        <v>108</v>
      </c>
      <c r="BH156" s="607"/>
      <c r="BI156" s="90">
        <v>0</v>
      </c>
      <c r="BJ156" s="90">
        <v>0</v>
      </c>
      <c r="BK156" s="35"/>
      <c r="BL156" s="35"/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  <c r="BY156" s="35"/>
      <c r="BZ156" s="35"/>
      <c r="CA156" s="35"/>
      <c r="CB156" s="35"/>
      <c r="CC156" s="35"/>
      <c r="CD156" s="35"/>
      <c r="CE156" s="35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</row>
    <row r="157" spans="41:96" s="101" customFormat="1" ht="12" customHeight="1" x14ac:dyDescent="0.2">
      <c r="AO157" s="16" t="s">
        <v>30</v>
      </c>
      <c r="AP157" s="116"/>
      <c r="AQ157" s="116"/>
      <c r="AR157" s="607"/>
      <c r="AS157" s="96"/>
      <c r="AT157" s="96"/>
      <c r="AU157" s="96">
        <v>266</v>
      </c>
      <c r="AV157" s="52">
        <v>119</v>
      </c>
      <c r="AW157" s="52">
        <v>286</v>
      </c>
      <c r="AX157" s="52">
        <v>313</v>
      </c>
      <c r="AY157" s="52">
        <v>307</v>
      </c>
      <c r="AZ157" s="52">
        <v>329</v>
      </c>
      <c r="BA157" s="52">
        <v>326</v>
      </c>
      <c r="BB157" s="52">
        <v>98</v>
      </c>
      <c r="BC157" s="52">
        <v>310</v>
      </c>
      <c r="BD157" s="89">
        <v>318</v>
      </c>
      <c r="BE157" s="89">
        <v>301</v>
      </c>
      <c r="BF157" s="89">
        <v>241</v>
      </c>
      <c r="BG157" s="16" t="s">
        <v>30</v>
      </c>
      <c r="BH157" s="607"/>
      <c r="BI157" s="90">
        <v>301</v>
      </c>
      <c r="BJ157" s="90">
        <v>146</v>
      </c>
      <c r="BK157" s="35"/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</row>
    <row r="158" spans="41:96" s="101" customFormat="1" ht="12" customHeight="1" x14ac:dyDescent="0.2">
      <c r="AO158" s="35" t="s">
        <v>109</v>
      </c>
      <c r="AP158" s="116"/>
      <c r="AQ158" s="116"/>
      <c r="AR158" s="607"/>
      <c r="AS158" s="96"/>
      <c r="AT158" s="96"/>
      <c r="AU158" s="96">
        <v>266</v>
      </c>
      <c r="AV158" s="52">
        <v>36</v>
      </c>
      <c r="AW158" s="52">
        <v>36</v>
      </c>
      <c r="AX158" s="52">
        <v>35</v>
      </c>
      <c r="AY158" s="52">
        <v>36</v>
      </c>
      <c r="AZ158" s="52">
        <v>31</v>
      </c>
      <c r="BA158" s="52">
        <v>43</v>
      </c>
      <c r="BB158" s="52">
        <v>35</v>
      </c>
      <c r="BC158" s="52">
        <v>47</v>
      </c>
      <c r="BD158" s="89">
        <v>30</v>
      </c>
      <c r="BE158" s="89">
        <v>35</v>
      </c>
      <c r="BF158" s="89">
        <v>31</v>
      </c>
      <c r="BG158" s="35" t="s">
        <v>109</v>
      </c>
      <c r="BH158" s="607"/>
      <c r="BI158" s="90">
        <v>20</v>
      </c>
      <c r="BJ158" s="90">
        <v>42</v>
      </c>
      <c r="BK158" s="35"/>
      <c r="BL158" s="35"/>
      <c r="BM158" s="35"/>
      <c r="BN158" s="35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  <c r="BY158" s="35"/>
      <c r="BZ158" s="35"/>
      <c r="CA158" s="35"/>
      <c r="CB158" s="35"/>
      <c r="CC158" s="35"/>
      <c r="CD158" s="35"/>
      <c r="CE158" s="35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5"/>
    </row>
    <row r="159" spans="41:96" s="101" customFormat="1" ht="12" customHeight="1" x14ac:dyDescent="0.2">
      <c r="AO159" s="16" t="s">
        <v>110</v>
      </c>
      <c r="AP159" s="116"/>
      <c r="AQ159" s="116"/>
      <c r="AR159" s="607"/>
      <c r="AS159" s="96"/>
      <c r="AT159" s="96"/>
      <c r="AU159" s="96">
        <v>266</v>
      </c>
      <c r="AV159" s="52">
        <v>911</v>
      </c>
      <c r="AW159" s="52">
        <v>919</v>
      </c>
      <c r="AX159" s="52">
        <v>834</v>
      </c>
      <c r="AY159" s="52">
        <v>731</v>
      </c>
      <c r="AZ159" s="52">
        <v>771</v>
      </c>
      <c r="BA159" s="52">
        <v>735</v>
      </c>
      <c r="BB159" s="52">
        <v>821</v>
      </c>
      <c r="BC159" s="52">
        <v>748</v>
      </c>
      <c r="BD159" s="89">
        <v>715</v>
      </c>
      <c r="BE159" s="89">
        <v>661</v>
      </c>
      <c r="BF159" s="89">
        <v>560</v>
      </c>
      <c r="BG159" s="16" t="s">
        <v>110</v>
      </c>
      <c r="BH159" s="607"/>
      <c r="BI159" s="90">
        <v>734</v>
      </c>
      <c r="BJ159" s="90">
        <v>690</v>
      </c>
      <c r="BK159" s="35"/>
      <c r="BL159" s="35"/>
      <c r="BM159" s="35"/>
      <c r="BN159" s="35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/>
      <c r="BY159" s="35"/>
      <c r="BZ159" s="35"/>
      <c r="CA159" s="35"/>
      <c r="CB159" s="35"/>
      <c r="CC159" s="35"/>
      <c r="CD159" s="35"/>
      <c r="CE159" s="35"/>
      <c r="CF159" s="35"/>
      <c r="CG159" s="35"/>
      <c r="CH159" s="35"/>
      <c r="CI159" s="35"/>
      <c r="CJ159" s="35"/>
      <c r="CK159" s="35"/>
      <c r="CL159" s="35"/>
      <c r="CM159" s="35"/>
      <c r="CN159" s="35"/>
      <c r="CO159" s="35"/>
      <c r="CP159" s="35"/>
      <c r="CQ159" s="35"/>
      <c r="CR159" s="35"/>
    </row>
    <row r="160" spans="41:96" s="101" customFormat="1" ht="12" customHeight="1" x14ac:dyDescent="0.2">
      <c r="AO160" s="16" t="s">
        <v>111</v>
      </c>
      <c r="AP160" s="116"/>
      <c r="AQ160" s="116"/>
      <c r="AR160" s="607"/>
      <c r="AS160" s="96"/>
      <c r="AT160" s="96"/>
      <c r="AU160" s="96">
        <v>266</v>
      </c>
      <c r="AV160" s="52">
        <v>431</v>
      </c>
      <c r="AW160" s="52">
        <v>463</v>
      </c>
      <c r="AX160" s="52">
        <v>307</v>
      </c>
      <c r="AY160" s="52">
        <v>524</v>
      </c>
      <c r="AZ160" s="52">
        <v>914</v>
      </c>
      <c r="BA160" s="52">
        <v>668</v>
      </c>
      <c r="BB160" s="52">
        <v>883</v>
      </c>
      <c r="BC160" s="52">
        <v>786</v>
      </c>
      <c r="BD160" s="89">
        <v>732</v>
      </c>
      <c r="BE160" s="89">
        <v>706</v>
      </c>
      <c r="BF160" s="89">
        <v>602</v>
      </c>
      <c r="BG160" s="16" t="s">
        <v>111</v>
      </c>
      <c r="BH160" s="607"/>
      <c r="BI160" s="90">
        <v>985</v>
      </c>
      <c r="BJ160" s="117">
        <v>1242</v>
      </c>
      <c r="BK160" s="35"/>
      <c r="BL160" s="35"/>
      <c r="BM160" s="35"/>
      <c r="BN160" s="35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</row>
    <row r="161" spans="1:96" s="101" customFormat="1" ht="12" customHeight="1" x14ac:dyDescent="0.25">
      <c r="AO161" s="36" t="s">
        <v>24</v>
      </c>
      <c r="AP161" s="116"/>
      <c r="AQ161" s="116"/>
      <c r="AR161" s="38">
        <f t="shared" ref="AR161:CR161" si="39">SUM(AR150:AR160)</f>
        <v>3000</v>
      </c>
      <c r="AS161" s="38">
        <f t="shared" si="39"/>
        <v>0</v>
      </c>
      <c r="AT161" s="38">
        <f t="shared" si="39"/>
        <v>0</v>
      </c>
      <c r="AU161" s="38">
        <f t="shared" si="39"/>
        <v>2660</v>
      </c>
      <c r="AV161" s="38">
        <f t="shared" si="39"/>
        <v>3515</v>
      </c>
      <c r="AW161" s="38">
        <f t="shared" si="39"/>
        <v>3172</v>
      </c>
      <c r="AX161" s="38">
        <f t="shared" si="39"/>
        <v>3050</v>
      </c>
      <c r="AY161" s="38">
        <f t="shared" si="39"/>
        <v>3181</v>
      </c>
      <c r="AZ161" s="38">
        <f t="shared" si="39"/>
        <v>3279</v>
      </c>
      <c r="BA161" s="38">
        <f t="shared" si="39"/>
        <v>3264</v>
      </c>
      <c r="BB161" s="38">
        <f t="shared" si="39"/>
        <v>3234</v>
      </c>
      <c r="BC161" s="38">
        <f t="shared" si="39"/>
        <v>3493</v>
      </c>
      <c r="BD161" s="38">
        <f t="shared" si="39"/>
        <v>3350</v>
      </c>
      <c r="BE161" s="38">
        <f t="shared" si="39"/>
        <v>3267</v>
      </c>
      <c r="BF161" s="38">
        <f t="shared" si="39"/>
        <v>2801</v>
      </c>
      <c r="BG161" s="36" t="s">
        <v>24</v>
      </c>
      <c r="BH161" s="38">
        <f>SUM(BH150:BH160)</f>
        <v>3400</v>
      </c>
      <c r="BI161" s="38">
        <f t="shared" si="39"/>
        <v>3400</v>
      </c>
      <c r="BJ161" s="38">
        <f t="shared" si="39"/>
        <v>3399</v>
      </c>
      <c r="BK161" s="38">
        <f t="shared" si="39"/>
        <v>0</v>
      </c>
      <c r="BL161" s="38">
        <f t="shared" si="39"/>
        <v>0</v>
      </c>
      <c r="BM161" s="38">
        <f t="shared" si="39"/>
        <v>0</v>
      </c>
      <c r="BN161" s="38">
        <f t="shared" si="39"/>
        <v>0</v>
      </c>
      <c r="BO161" s="38">
        <f t="shared" si="39"/>
        <v>0</v>
      </c>
      <c r="BP161" s="38">
        <f t="shared" si="39"/>
        <v>0</v>
      </c>
      <c r="BQ161" s="38">
        <f t="shared" si="39"/>
        <v>0</v>
      </c>
      <c r="BR161" s="38">
        <f t="shared" si="39"/>
        <v>0</v>
      </c>
      <c r="BS161" s="38">
        <f t="shared" si="39"/>
        <v>0</v>
      </c>
      <c r="BT161" s="38">
        <f t="shared" si="39"/>
        <v>0</v>
      </c>
      <c r="BU161" s="38">
        <f t="shared" si="39"/>
        <v>0</v>
      </c>
      <c r="BV161" s="38">
        <f t="shared" si="39"/>
        <v>0</v>
      </c>
      <c r="BW161" s="38">
        <f t="shared" si="39"/>
        <v>0</v>
      </c>
      <c r="BX161" s="38">
        <f t="shared" si="39"/>
        <v>0</v>
      </c>
      <c r="BY161" s="38">
        <f t="shared" si="39"/>
        <v>0</v>
      </c>
      <c r="BZ161" s="38">
        <f t="shared" si="39"/>
        <v>0</v>
      </c>
      <c r="CA161" s="38">
        <f t="shared" si="39"/>
        <v>0</v>
      </c>
      <c r="CB161" s="38">
        <f t="shared" si="39"/>
        <v>0</v>
      </c>
      <c r="CC161" s="38">
        <f t="shared" si="39"/>
        <v>0</v>
      </c>
      <c r="CD161" s="38">
        <f t="shared" si="39"/>
        <v>0</v>
      </c>
      <c r="CE161" s="38">
        <f t="shared" si="39"/>
        <v>0</v>
      </c>
      <c r="CF161" s="38">
        <f t="shared" si="39"/>
        <v>0</v>
      </c>
      <c r="CG161" s="38">
        <f t="shared" si="39"/>
        <v>0</v>
      </c>
      <c r="CH161" s="38">
        <f t="shared" si="39"/>
        <v>0</v>
      </c>
      <c r="CI161" s="38">
        <f t="shared" si="39"/>
        <v>0</v>
      </c>
      <c r="CJ161" s="38">
        <f t="shared" si="39"/>
        <v>0</v>
      </c>
      <c r="CK161" s="38">
        <f t="shared" si="39"/>
        <v>0</v>
      </c>
      <c r="CL161" s="38">
        <f t="shared" si="39"/>
        <v>0</v>
      </c>
      <c r="CM161" s="38">
        <f t="shared" si="39"/>
        <v>0</v>
      </c>
      <c r="CN161" s="38">
        <f t="shared" si="39"/>
        <v>0</v>
      </c>
      <c r="CO161" s="38">
        <f t="shared" si="39"/>
        <v>0</v>
      </c>
      <c r="CP161" s="38">
        <f t="shared" si="39"/>
        <v>0</v>
      </c>
      <c r="CQ161" s="38">
        <f t="shared" si="39"/>
        <v>0</v>
      </c>
      <c r="CR161" s="38">
        <f t="shared" si="39"/>
        <v>0</v>
      </c>
    </row>
    <row r="162" spans="1:96" s="101" customFormat="1" ht="12" customHeight="1" x14ac:dyDescent="0.25"/>
    <row r="163" spans="1:96" s="69" customFormat="1" ht="12" customHeight="1" x14ac:dyDescent="0.25">
      <c r="A163" s="118" t="s">
        <v>112</v>
      </c>
      <c r="B163" s="119" t="s">
        <v>8</v>
      </c>
      <c r="C163" s="120">
        <f>$C$11</f>
        <v>44531</v>
      </c>
      <c r="D163" s="119" t="s">
        <v>8</v>
      </c>
      <c r="E163" s="120" t="e">
        <f ca="1">$E$11</f>
        <v>#NAME?</v>
      </c>
      <c r="F163" s="120" t="e">
        <f ca="1">$F$11</f>
        <v>#NAME?</v>
      </c>
      <c r="G163" s="120" t="e">
        <f ca="1">$G$11</f>
        <v>#NAME?</v>
      </c>
      <c r="H163" s="120" t="e">
        <f ca="1">$H$11</f>
        <v>#NAME?</v>
      </c>
      <c r="I163" s="120" t="e">
        <f ca="1">$I$11</f>
        <v>#NAME?</v>
      </c>
      <c r="J163" s="120" t="e">
        <f ca="1">$J$11</f>
        <v>#NAME?</v>
      </c>
      <c r="K163" s="120" t="e">
        <f ca="1">$K$11</f>
        <v>#NAME?</v>
      </c>
      <c r="L163" s="120" t="e">
        <f ca="1">$L$11</f>
        <v>#NAME?</v>
      </c>
      <c r="M163" s="120" t="e">
        <f ca="1">$M$11</f>
        <v>#NAME?</v>
      </c>
      <c r="N163" s="120" t="e">
        <f ca="1">$N$11</f>
        <v>#NAME?</v>
      </c>
      <c r="O163" s="120" t="e">
        <f ca="1">$O$11</f>
        <v>#NAME?</v>
      </c>
      <c r="P163" s="120" t="e">
        <f ca="1">$P$11</f>
        <v>#NAME?</v>
      </c>
      <c r="Q163" s="119" t="s">
        <v>8</v>
      </c>
      <c r="R163" s="120" t="e">
        <f t="shared" ref="R163:AK163" ca="1" si="40">R11</f>
        <v>#NAME?</v>
      </c>
      <c r="S163" s="120" t="e">
        <f t="shared" ca="1" si="40"/>
        <v>#NAME?</v>
      </c>
      <c r="T163" s="120" t="e">
        <f t="shared" ca="1" si="40"/>
        <v>#NAME?</v>
      </c>
      <c r="U163" s="120" t="e">
        <f t="shared" ca="1" si="40"/>
        <v>#NAME?</v>
      </c>
      <c r="V163" s="120" t="e">
        <f t="shared" ca="1" si="40"/>
        <v>#NAME?</v>
      </c>
      <c r="W163" s="120" t="e">
        <f t="shared" ca="1" si="40"/>
        <v>#NAME?</v>
      </c>
      <c r="X163" s="120" t="e">
        <f t="shared" ca="1" si="40"/>
        <v>#NAME?</v>
      </c>
      <c r="Y163" s="120" t="e">
        <f t="shared" ca="1" si="40"/>
        <v>#NAME?</v>
      </c>
      <c r="Z163" s="120" t="e">
        <f t="shared" ca="1" si="40"/>
        <v>#NAME?</v>
      </c>
      <c r="AA163" s="120" t="e">
        <f t="shared" ca="1" si="40"/>
        <v>#NAME?</v>
      </c>
      <c r="AB163" s="120" t="e">
        <f t="shared" ca="1" si="40"/>
        <v>#NAME?</v>
      </c>
      <c r="AC163" s="120" t="e">
        <f t="shared" ca="1" si="40"/>
        <v>#NAME?</v>
      </c>
      <c r="AD163" s="120" t="e">
        <f t="shared" ca="1" si="40"/>
        <v>#NAME?</v>
      </c>
      <c r="AE163" s="120" t="e">
        <f t="shared" ca="1" si="40"/>
        <v>#NAME?</v>
      </c>
      <c r="AF163" s="120" t="e">
        <f t="shared" ca="1" si="40"/>
        <v>#NAME?</v>
      </c>
      <c r="AG163" s="120" t="e">
        <f t="shared" ca="1" si="40"/>
        <v>#NAME?</v>
      </c>
      <c r="AH163" s="120" t="e">
        <f t="shared" ca="1" si="40"/>
        <v>#NAME?</v>
      </c>
      <c r="AI163" s="120" t="e">
        <f t="shared" ca="1" si="40"/>
        <v>#NAME?</v>
      </c>
      <c r="AJ163" s="120" t="e">
        <f t="shared" ca="1" si="40"/>
        <v>#NAME?</v>
      </c>
      <c r="AK163" s="120" t="e">
        <f t="shared" ca="1" si="40"/>
        <v>#NAME?</v>
      </c>
      <c r="AL163" s="120" t="e">
        <f ca="1">AL$11</f>
        <v>#NAME?</v>
      </c>
      <c r="AM163" s="120" t="str">
        <f t="shared" ref="AM163:CR163" si="41">AM$11</f>
        <v>Meta Parcial</v>
      </c>
      <c r="AN163" s="121" t="str">
        <f t="shared" si="41"/>
        <v>1-10-out-24</v>
      </c>
      <c r="AO163" s="12" t="s">
        <v>113</v>
      </c>
      <c r="AP163" s="14" t="str">
        <f t="shared" si="41"/>
        <v>Meta Parcial</v>
      </c>
      <c r="AQ163" s="14" t="str">
        <f t="shared" si="41"/>
        <v>11-31-out-24</v>
      </c>
      <c r="AR163" s="14" t="str">
        <f t="shared" si="41"/>
        <v>Meta Mensal</v>
      </c>
      <c r="AS163" s="14" t="e">
        <f t="shared" ca="1" si="41"/>
        <v>#NAME?</v>
      </c>
      <c r="AT163" s="14" t="e">
        <f t="shared" ca="1" si="41"/>
        <v>#NAME?</v>
      </c>
      <c r="AU163" s="14" t="e">
        <f t="shared" ca="1" si="41"/>
        <v>#NAME?</v>
      </c>
      <c r="AV163" s="14" t="e">
        <f t="shared" ca="1" si="41"/>
        <v>#NAME?</v>
      </c>
      <c r="AW163" s="14" t="e">
        <f t="shared" ca="1" si="41"/>
        <v>#NAME?</v>
      </c>
      <c r="AX163" s="14" t="e">
        <f t="shared" ca="1" si="41"/>
        <v>#NAME?</v>
      </c>
      <c r="AY163" s="14" t="e">
        <f t="shared" ca="1" si="41"/>
        <v>#NAME?</v>
      </c>
      <c r="AZ163" s="14" t="e">
        <f t="shared" ca="1" si="41"/>
        <v>#NAME?</v>
      </c>
      <c r="BA163" s="14" t="e">
        <f t="shared" ca="1" si="41"/>
        <v>#NAME?</v>
      </c>
      <c r="BB163" s="14" t="e">
        <f t="shared" ca="1" si="41"/>
        <v>#NAME?</v>
      </c>
      <c r="BC163" s="14" t="e">
        <f t="shared" ca="1" si="41"/>
        <v>#NAME?</v>
      </c>
      <c r="BD163" s="14" t="e">
        <f t="shared" ca="1" si="41"/>
        <v>#NAME?</v>
      </c>
      <c r="BE163" s="14" t="e">
        <f t="shared" ca="1" si="41"/>
        <v>#NAME?</v>
      </c>
      <c r="BF163" s="14" t="e">
        <f t="shared" ca="1" si="41"/>
        <v>#NAME?</v>
      </c>
      <c r="BG163" s="12" t="s">
        <v>113</v>
      </c>
      <c r="BH163" s="14" t="str">
        <f t="shared" si="41"/>
        <v>Meta Mensal</v>
      </c>
      <c r="BI163" s="14" t="e">
        <f t="shared" ca="1" si="41"/>
        <v>#NAME?</v>
      </c>
      <c r="BJ163" s="14" t="e">
        <f t="shared" ca="1" si="41"/>
        <v>#NAME?</v>
      </c>
      <c r="BK163" s="14" t="e">
        <f t="shared" ca="1" si="41"/>
        <v>#NAME?</v>
      </c>
      <c r="BL163" s="14" t="e">
        <f t="shared" ca="1" si="41"/>
        <v>#NAME?</v>
      </c>
      <c r="BM163" s="14" t="e">
        <f t="shared" ca="1" si="41"/>
        <v>#NAME?</v>
      </c>
      <c r="BN163" s="14" t="e">
        <f t="shared" ca="1" si="41"/>
        <v>#NAME?</v>
      </c>
      <c r="BO163" s="14" t="e">
        <f t="shared" ca="1" si="41"/>
        <v>#NAME?</v>
      </c>
      <c r="BP163" s="14" t="e">
        <f t="shared" ca="1" si="41"/>
        <v>#NAME?</v>
      </c>
      <c r="BQ163" s="14" t="e">
        <f t="shared" ca="1" si="41"/>
        <v>#NAME?</v>
      </c>
      <c r="BR163" s="14" t="e">
        <f t="shared" ca="1" si="41"/>
        <v>#NAME?</v>
      </c>
      <c r="BS163" s="14" t="e">
        <f t="shared" ca="1" si="41"/>
        <v>#NAME?</v>
      </c>
      <c r="BT163" s="14" t="e">
        <f t="shared" ca="1" si="41"/>
        <v>#NAME?</v>
      </c>
      <c r="BU163" s="14" t="e">
        <f t="shared" ca="1" si="41"/>
        <v>#NAME?</v>
      </c>
      <c r="BV163" s="14" t="e">
        <f t="shared" ca="1" si="41"/>
        <v>#NAME?</v>
      </c>
      <c r="BW163" s="14" t="e">
        <f t="shared" ca="1" si="41"/>
        <v>#NAME?</v>
      </c>
      <c r="BX163" s="14" t="e">
        <f t="shared" ca="1" si="41"/>
        <v>#NAME?</v>
      </c>
      <c r="BY163" s="14" t="e">
        <f t="shared" ca="1" si="41"/>
        <v>#NAME?</v>
      </c>
      <c r="BZ163" s="14" t="e">
        <f t="shared" ca="1" si="41"/>
        <v>#NAME?</v>
      </c>
      <c r="CA163" s="14" t="e">
        <f t="shared" ca="1" si="41"/>
        <v>#NAME?</v>
      </c>
      <c r="CB163" s="14" t="e">
        <f t="shared" ca="1" si="41"/>
        <v>#NAME?</v>
      </c>
      <c r="CC163" s="14" t="e">
        <f t="shared" ca="1" si="41"/>
        <v>#NAME?</v>
      </c>
      <c r="CD163" s="14" t="e">
        <f t="shared" ca="1" si="41"/>
        <v>#NAME?</v>
      </c>
      <c r="CE163" s="14" t="e">
        <f t="shared" ca="1" si="41"/>
        <v>#NAME?</v>
      </c>
      <c r="CF163" s="14" t="e">
        <f t="shared" ca="1" si="41"/>
        <v>#NAME?</v>
      </c>
      <c r="CG163" s="14" t="e">
        <f t="shared" ca="1" si="41"/>
        <v>#NAME?</v>
      </c>
      <c r="CH163" s="14" t="e">
        <f t="shared" ca="1" si="41"/>
        <v>#NAME?</v>
      </c>
      <c r="CI163" s="14" t="e">
        <f t="shared" ca="1" si="41"/>
        <v>#NAME?</v>
      </c>
      <c r="CJ163" s="14" t="e">
        <f t="shared" ca="1" si="41"/>
        <v>#NAME?</v>
      </c>
      <c r="CK163" s="14" t="e">
        <f t="shared" ca="1" si="41"/>
        <v>#NAME?</v>
      </c>
      <c r="CL163" s="14" t="e">
        <f t="shared" ca="1" si="41"/>
        <v>#NAME?</v>
      </c>
      <c r="CM163" s="14" t="e">
        <f t="shared" ca="1" si="41"/>
        <v>#NAME?</v>
      </c>
      <c r="CN163" s="14" t="e">
        <f t="shared" ca="1" si="41"/>
        <v>#NAME?</v>
      </c>
      <c r="CO163" s="14" t="e">
        <f t="shared" ca="1" si="41"/>
        <v>#NAME?</v>
      </c>
      <c r="CP163" s="14" t="e">
        <f t="shared" ca="1" si="41"/>
        <v>#NAME?</v>
      </c>
      <c r="CQ163" s="14" t="e">
        <f t="shared" ca="1" si="41"/>
        <v>#NAME?</v>
      </c>
      <c r="CR163" s="14" t="e">
        <f t="shared" ca="1" si="41"/>
        <v>#NAME?</v>
      </c>
    </row>
    <row r="164" spans="1:96" ht="12" customHeight="1" x14ac:dyDescent="0.2">
      <c r="A164" s="122" t="s">
        <v>114</v>
      </c>
      <c r="B164" s="123">
        <v>192</v>
      </c>
      <c r="C164" s="123">
        <v>10</v>
      </c>
      <c r="D164" s="124">
        <v>192</v>
      </c>
      <c r="E164" s="123">
        <v>78</v>
      </c>
      <c r="F164" s="123">
        <v>1486</v>
      </c>
      <c r="G164" s="123">
        <v>1648</v>
      </c>
      <c r="H164" s="123">
        <v>1571</v>
      </c>
      <c r="I164" s="47">
        <v>3426</v>
      </c>
      <c r="J164" s="123">
        <v>2023</v>
      </c>
      <c r="K164" s="123">
        <v>1915</v>
      </c>
      <c r="L164" s="123">
        <v>2187</v>
      </c>
      <c r="M164" s="47">
        <v>2199</v>
      </c>
      <c r="N164" s="47">
        <v>2308</v>
      </c>
      <c r="O164" s="123">
        <v>2300</v>
      </c>
      <c r="P164" s="47">
        <v>1950</v>
      </c>
      <c r="Q164" s="124">
        <v>192</v>
      </c>
      <c r="R164" s="61">
        <v>2598</v>
      </c>
      <c r="S164" s="47">
        <v>1819</v>
      </c>
      <c r="T164" s="123">
        <v>2387</v>
      </c>
      <c r="U164" s="47">
        <v>2157</v>
      </c>
      <c r="V164" s="47">
        <v>2761</v>
      </c>
      <c r="W164" s="123">
        <v>2108</v>
      </c>
      <c r="X164" s="123">
        <v>2569</v>
      </c>
      <c r="Y164" s="47">
        <v>3258</v>
      </c>
      <c r="Z164" s="47">
        <v>3074</v>
      </c>
      <c r="AA164" s="123">
        <v>3642</v>
      </c>
      <c r="AB164" s="123">
        <v>4340</v>
      </c>
      <c r="AC164" s="47">
        <v>2516</v>
      </c>
      <c r="AD164" s="48">
        <v>2639</v>
      </c>
      <c r="AE164" s="47">
        <v>3042</v>
      </c>
      <c r="AF164" s="47">
        <v>3131</v>
      </c>
      <c r="AG164" s="47">
        <v>2266</v>
      </c>
      <c r="AH164" s="47">
        <v>3209</v>
      </c>
      <c r="AI164" s="47">
        <v>3811</v>
      </c>
      <c r="AJ164" s="47">
        <v>4119</v>
      </c>
      <c r="AK164" s="47">
        <v>3727</v>
      </c>
      <c r="AL164" s="47">
        <v>4099</v>
      </c>
      <c r="AM164" s="125">
        <f>ROUND(((Q164/31)*10),0)</f>
        <v>62</v>
      </c>
      <c r="AN164" s="61">
        <v>1825</v>
      </c>
      <c r="AO164" s="30"/>
      <c r="AP164" s="30"/>
      <c r="AQ164" s="28"/>
      <c r="AR164" s="30"/>
      <c r="AS164" s="19" t="str">
        <f t="shared" ref="AS164:AS182" si="42">IF(AQ164="","",(SUM(AQ164,AN164)))</f>
        <v/>
      </c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16" t="s">
        <v>114</v>
      </c>
      <c r="BH164" s="70">
        <v>150</v>
      </c>
      <c r="BI164" s="53">
        <v>0</v>
      </c>
      <c r="BJ164" s="53">
        <v>678</v>
      </c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  <c r="CC164" s="51"/>
      <c r="CD164" s="51"/>
      <c r="CE164" s="51"/>
      <c r="CF164" s="51"/>
      <c r="CG164" s="51"/>
      <c r="CH164" s="51"/>
      <c r="CI164" s="51"/>
      <c r="CJ164" s="51"/>
      <c r="CK164" s="51"/>
      <c r="CL164" s="51"/>
      <c r="CM164" s="51"/>
      <c r="CN164" s="51"/>
      <c r="CO164" s="51"/>
      <c r="CP164" s="51"/>
      <c r="CQ164" s="51"/>
      <c r="CR164" s="51"/>
    </row>
    <row r="165" spans="1:96" ht="12" customHeight="1" x14ac:dyDescent="0.2">
      <c r="A165" s="26"/>
      <c r="B165" s="123"/>
      <c r="C165" s="126"/>
      <c r="D165" s="124"/>
      <c r="E165" s="126"/>
      <c r="F165" s="126"/>
      <c r="G165" s="126"/>
      <c r="H165" s="126"/>
      <c r="I165" s="127"/>
      <c r="J165" s="123"/>
      <c r="K165" s="123"/>
      <c r="L165" s="123"/>
      <c r="M165" s="127"/>
      <c r="N165" s="127"/>
      <c r="O165" s="123"/>
      <c r="P165" s="127"/>
      <c r="Q165" s="26"/>
      <c r="R165" s="128"/>
      <c r="S165" s="27"/>
      <c r="T165" s="128"/>
      <c r="U165" s="27"/>
      <c r="V165" s="128"/>
      <c r="W165" s="128"/>
      <c r="X165" s="129"/>
      <c r="Y165" s="129"/>
      <c r="Z165" s="129"/>
      <c r="AA165" s="128"/>
      <c r="AB165" s="27"/>
      <c r="AC165" s="129"/>
      <c r="AD165" s="129"/>
      <c r="AE165" s="129"/>
      <c r="AF165" s="129"/>
      <c r="AG165" s="129"/>
      <c r="AH165" s="129"/>
      <c r="AI165" s="129"/>
      <c r="AJ165" s="129"/>
      <c r="AK165" s="129"/>
      <c r="AL165" s="129"/>
      <c r="AM165" s="130"/>
      <c r="AN165" s="131"/>
      <c r="AO165" s="16" t="s">
        <v>115</v>
      </c>
      <c r="AP165" s="70">
        <f>ROUND(((AR165/31)*21),0)</f>
        <v>7</v>
      </c>
      <c r="AQ165" s="51">
        <v>0</v>
      </c>
      <c r="AR165" s="70">
        <v>10</v>
      </c>
      <c r="AS165" s="19">
        <f t="shared" si="42"/>
        <v>0</v>
      </c>
      <c r="AT165" s="51">
        <v>0</v>
      </c>
      <c r="AU165" s="52">
        <v>0</v>
      </c>
      <c r="AV165" s="52">
        <v>0</v>
      </c>
      <c r="AW165" s="52">
        <v>0</v>
      </c>
      <c r="AX165" s="52">
        <v>0</v>
      </c>
      <c r="AY165" s="52">
        <v>0</v>
      </c>
      <c r="AZ165" s="52">
        <v>0</v>
      </c>
      <c r="BA165" s="52">
        <v>0</v>
      </c>
      <c r="BB165" s="52">
        <v>0</v>
      </c>
      <c r="BC165" s="52">
        <v>0</v>
      </c>
      <c r="BD165" s="62">
        <v>0</v>
      </c>
      <c r="BE165" s="51">
        <v>0</v>
      </c>
      <c r="BF165" s="51">
        <v>0</v>
      </c>
      <c r="BG165" s="16" t="s">
        <v>115</v>
      </c>
      <c r="BH165" s="70">
        <v>5</v>
      </c>
      <c r="BI165" s="55">
        <v>0</v>
      </c>
      <c r="BJ165" s="55">
        <v>0</v>
      </c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  <c r="CC165" s="51"/>
      <c r="CD165" s="51"/>
      <c r="CE165" s="51"/>
      <c r="CF165" s="51"/>
      <c r="CG165" s="51"/>
      <c r="CH165" s="51"/>
      <c r="CI165" s="51"/>
      <c r="CJ165" s="51"/>
      <c r="CK165" s="51"/>
      <c r="CL165" s="51"/>
      <c r="CM165" s="51"/>
      <c r="CN165" s="51"/>
      <c r="CO165" s="51"/>
      <c r="CP165" s="51"/>
      <c r="CQ165" s="51"/>
      <c r="CR165" s="51"/>
    </row>
    <row r="166" spans="1:96" ht="12" customHeight="1" x14ac:dyDescent="0.2">
      <c r="A166" s="122" t="s">
        <v>116</v>
      </c>
      <c r="B166" s="123">
        <v>100</v>
      </c>
      <c r="C166" s="126">
        <v>0</v>
      </c>
      <c r="D166" s="124">
        <v>100</v>
      </c>
      <c r="E166" s="126">
        <v>3</v>
      </c>
      <c r="F166" s="126">
        <v>21</v>
      </c>
      <c r="G166" s="126">
        <v>25</v>
      </c>
      <c r="H166" s="126">
        <v>18</v>
      </c>
      <c r="I166" s="127">
        <v>32</v>
      </c>
      <c r="J166" s="123">
        <v>33</v>
      </c>
      <c r="K166" s="123">
        <v>27</v>
      </c>
      <c r="L166" s="123">
        <v>10</v>
      </c>
      <c r="M166" s="127">
        <v>6</v>
      </c>
      <c r="N166" s="127">
        <v>6</v>
      </c>
      <c r="O166" s="123">
        <v>22</v>
      </c>
      <c r="P166" s="127">
        <v>21</v>
      </c>
      <c r="Q166" s="124">
        <v>100</v>
      </c>
      <c r="R166" s="61">
        <v>17</v>
      </c>
      <c r="S166" s="47">
        <v>26</v>
      </c>
      <c r="T166" s="47">
        <v>13</v>
      </c>
      <c r="U166" s="127">
        <v>16</v>
      </c>
      <c r="V166" s="47">
        <v>51</v>
      </c>
      <c r="W166" s="132">
        <v>51</v>
      </c>
      <c r="X166" s="123">
        <v>78</v>
      </c>
      <c r="Y166" s="127">
        <v>103</v>
      </c>
      <c r="Z166" s="127">
        <v>100</v>
      </c>
      <c r="AA166" s="47">
        <v>102</v>
      </c>
      <c r="AB166" s="47">
        <v>98</v>
      </c>
      <c r="AC166" s="127">
        <v>98</v>
      </c>
      <c r="AD166" s="127">
        <v>99</v>
      </c>
      <c r="AE166" s="127">
        <v>91</v>
      </c>
      <c r="AF166" s="127">
        <v>90</v>
      </c>
      <c r="AG166" s="127">
        <v>91</v>
      </c>
      <c r="AH166" s="127">
        <v>94</v>
      </c>
      <c r="AI166" s="127">
        <v>90</v>
      </c>
      <c r="AJ166" s="127">
        <v>91</v>
      </c>
      <c r="AK166" s="127">
        <v>90</v>
      </c>
      <c r="AL166" s="127">
        <v>91</v>
      </c>
      <c r="AM166" s="133">
        <f t="shared" ref="AM166:AM182" si="43">ROUND(((Q166/31)*10),0)</f>
        <v>32</v>
      </c>
      <c r="AN166" s="134">
        <v>23</v>
      </c>
      <c r="AO166" s="16" t="s">
        <v>116</v>
      </c>
      <c r="AP166" s="70">
        <f>ROUND(((AR166/31)*21),0)</f>
        <v>14</v>
      </c>
      <c r="AQ166" s="51">
        <v>25</v>
      </c>
      <c r="AR166" s="70">
        <v>20</v>
      </c>
      <c r="AS166" s="19">
        <f t="shared" si="42"/>
        <v>48</v>
      </c>
      <c r="AT166" s="51">
        <v>20</v>
      </c>
      <c r="AU166" s="52">
        <v>13</v>
      </c>
      <c r="AV166" s="52">
        <v>18</v>
      </c>
      <c r="AW166" s="52">
        <v>18</v>
      </c>
      <c r="AX166" s="52">
        <v>20</v>
      </c>
      <c r="AY166" s="52">
        <v>18</v>
      </c>
      <c r="AZ166" s="52">
        <v>20</v>
      </c>
      <c r="BA166" s="52">
        <v>18</v>
      </c>
      <c r="BB166" s="52">
        <v>20</v>
      </c>
      <c r="BC166" s="52">
        <v>20</v>
      </c>
      <c r="BD166" s="135">
        <v>20</v>
      </c>
      <c r="BE166" s="51">
        <v>20</v>
      </c>
      <c r="BF166" s="51">
        <v>20</v>
      </c>
      <c r="BG166" s="16" t="s">
        <v>116</v>
      </c>
      <c r="BH166" s="70">
        <v>20</v>
      </c>
      <c r="BI166" s="55">
        <v>20</v>
      </c>
      <c r="BJ166" s="55">
        <v>13</v>
      </c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  <c r="CC166" s="51"/>
      <c r="CD166" s="51"/>
      <c r="CE166" s="51"/>
      <c r="CF166" s="51"/>
      <c r="CG166" s="51"/>
      <c r="CH166" s="51"/>
      <c r="CI166" s="51"/>
      <c r="CJ166" s="51"/>
      <c r="CK166" s="51"/>
      <c r="CL166" s="51"/>
      <c r="CM166" s="51"/>
      <c r="CN166" s="51"/>
      <c r="CO166" s="51"/>
      <c r="CP166" s="51"/>
      <c r="CQ166" s="51"/>
      <c r="CR166" s="51"/>
    </row>
    <row r="167" spans="1:96" s="136" customFormat="1" ht="12" customHeight="1" x14ac:dyDescent="0.2">
      <c r="A167" s="122" t="s">
        <v>117</v>
      </c>
      <c r="B167" s="123">
        <v>60</v>
      </c>
      <c r="C167" s="126">
        <v>0</v>
      </c>
      <c r="D167" s="124">
        <v>60</v>
      </c>
      <c r="E167" s="126">
        <v>0</v>
      </c>
      <c r="F167" s="126">
        <v>0</v>
      </c>
      <c r="G167" s="126">
        <v>0</v>
      </c>
      <c r="H167" s="126">
        <v>0</v>
      </c>
      <c r="I167" s="127">
        <v>0</v>
      </c>
      <c r="J167" s="123">
        <v>0</v>
      </c>
      <c r="K167" s="123">
        <v>0</v>
      </c>
      <c r="L167" s="123">
        <v>0</v>
      </c>
      <c r="M167" s="127">
        <v>0</v>
      </c>
      <c r="N167" s="127">
        <v>0</v>
      </c>
      <c r="O167" s="123">
        <v>0</v>
      </c>
      <c r="P167" s="127">
        <v>0</v>
      </c>
      <c r="Q167" s="124">
        <v>60</v>
      </c>
      <c r="R167" s="61">
        <v>0</v>
      </c>
      <c r="S167" s="47">
        <v>0</v>
      </c>
      <c r="T167" s="47">
        <v>0</v>
      </c>
      <c r="U167" s="127">
        <v>0</v>
      </c>
      <c r="V167" s="47">
        <v>0</v>
      </c>
      <c r="W167" s="132">
        <v>0</v>
      </c>
      <c r="X167" s="123">
        <v>0</v>
      </c>
      <c r="Y167" s="127">
        <v>0</v>
      </c>
      <c r="Z167" s="127">
        <v>0</v>
      </c>
      <c r="AA167" s="47">
        <v>0</v>
      </c>
      <c r="AB167" s="127">
        <v>0</v>
      </c>
      <c r="AC167" s="127">
        <v>0</v>
      </c>
      <c r="AD167" s="127">
        <v>0</v>
      </c>
      <c r="AE167" s="127">
        <v>0</v>
      </c>
      <c r="AF167" s="127">
        <v>0</v>
      </c>
      <c r="AG167" s="127">
        <v>0</v>
      </c>
      <c r="AH167" s="127">
        <v>0</v>
      </c>
      <c r="AI167" s="127">
        <v>0</v>
      </c>
      <c r="AJ167" s="127">
        <v>0</v>
      </c>
      <c r="AK167" s="127">
        <v>0</v>
      </c>
      <c r="AL167" s="127">
        <v>0</v>
      </c>
      <c r="AM167" s="133">
        <f t="shared" si="43"/>
        <v>19</v>
      </c>
      <c r="AN167" s="134">
        <v>0</v>
      </c>
      <c r="AO167" s="16" t="s">
        <v>117</v>
      </c>
      <c r="AP167" s="70">
        <f>ROUND(((AR167/31)*21),0)</f>
        <v>3</v>
      </c>
      <c r="AQ167" s="51">
        <v>0</v>
      </c>
      <c r="AR167" s="70">
        <v>5</v>
      </c>
      <c r="AS167" s="19">
        <f t="shared" si="42"/>
        <v>0</v>
      </c>
      <c r="AT167" s="51">
        <v>0</v>
      </c>
      <c r="AU167" s="52">
        <v>5</v>
      </c>
      <c r="AV167" s="52">
        <v>0</v>
      </c>
      <c r="AW167" s="52">
        <v>5</v>
      </c>
      <c r="AX167" s="52">
        <v>9</v>
      </c>
      <c r="AY167" s="52">
        <v>9</v>
      </c>
      <c r="AZ167" s="52">
        <v>8</v>
      </c>
      <c r="BA167" s="52">
        <v>7</v>
      </c>
      <c r="BB167" s="52">
        <v>7</v>
      </c>
      <c r="BC167" s="52">
        <v>8</v>
      </c>
      <c r="BD167" s="135">
        <v>6</v>
      </c>
      <c r="BE167" s="51">
        <v>10</v>
      </c>
      <c r="BF167" s="51">
        <v>7</v>
      </c>
      <c r="BG167" s="16" t="s">
        <v>117</v>
      </c>
      <c r="BH167" s="70">
        <v>5</v>
      </c>
      <c r="BI167" s="55">
        <v>8</v>
      </c>
      <c r="BJ167" s="55">
        <v>8</v>
      </c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  <c r="CC167" s="51"/>
      <c r="CD167" s="51"/>
      <c r="CE167" s="51"/>
      <c r="CF167" s="51"/>
      <c r="CG167" s="51"/>
      <c r="CH167" s="51"/>
      <c r="CI167" s="51"/>
      <c r="CJ167" s="51"/>
      <c r="CK167" s="51"/>
      <c r="CL167" s="51"/>
      <c r="CM167" s="51"/>
      <c r="CN167" s="51"/>
      <c r="CO167" s="51"/>
      <c r="CP167" s="51"/>
      <c r="CQ167" s="51"/>
      <c r="CR167" s="51"/>
    </row>
    <row r="168" spans="1:96" ht="12" customHeight="1" x14ac:dyDescent="0.2">
      <c r="A168" s="122" t="s">
        <v>118</v>
      </c>
      <c r="B168" s="123">
        <v>60</v>
      </c>
      <c r="C168" s="123">
        <v>0</v>
      </c>
      <c r="D168" s="124">
        <v>60</v>
      </c>
      <c r="E168" s="123">
        <v>20</v>
      </c>
      <c r="F168" s="123">
        <v>22</v>
      </c>
      <c r="G168" s="123">
        <v>42</v>
      </c>
      <c r="H168" s="123">
        <v>31</v>
      </c>
      <c r="I168" s="127">
        <v>33</v>
      </c>
      <c r="J168" s="123">
        <v>29</v>
      </c>
      <c r="K168" s="123">
        <v>24</v>
      </c>
      <c r="L168" s="123">
        <v>35</v>
      </c>
      <c r="M168" s="127">
        <v>18</v>
      </c>
      <c r="N168" s="127">
        <v>41</v>
      </c>
      <c r="O168" s="123">
        <v>37</v>
      </c>
      <c r="P168" s="127">
        <v>60</v>
      </c>
      <c r="Q168" s="124">
        <v>60</v>
      </c>
      <c r="R168" s="61">
        <v>60</v>
      </c>
      <c r="S168" s="47">
        <v>70</v>
      </c>
      <c r="T168" s="47">
        <v>65</v>
      </c>
      <c r="U168" s="127">
        <v>81</v>
      </c>
      <c r="V168" s="47">
        <v>79</v>
      </c>
      <c r="W168" s="132">
        <v>70</v>
      </c>
      <c r="X168" s="123">
        <v>68</v>
      </c>
      <c r="Y168" s="127">
        <v>63</v>
      </c>
      <c r="Z168" s="127">
        <v>75</v>
      </c>
      <c r="AA168" s="47">
        <v>63</v>
      </c>
      <c r="AB168" s="127">
        <v>61</v>
      </c>
      <c r="AC168" s="127">
        <v>67</v>
      </c>
      <c r="AD168" s="127">
        <v>63</v>
      </c>
      <c r="AE168" s="127">
        <v>57</v>
      </c>
      <c r="AF168" s="127">
        <v>65</v>
      </c>
      <c r="AG168" s="127">
        <v>84</v>
      </c>
      <c r="AH168" s="127">
        <v>55</v>
      </c>
      <c r="AI168" s="127">
        <v>55</v>
      </c>
      <c r="AJ168" s="127">
        <v>56</v>
      </c>
      <c r="AK168" s="127">
        <v>56</v>
      </c>
      <c r="AL168" s="127">
        <v>60</v>
      </c>
      <c r="AM168" s="133">
        <f t="shared" si="43"/>
        <v>19</v>
      </c>
      <c r="AN168" s="134">
        <v>23</v>
      </c>
      <c r="AO168" s="16" t="s">
        <v>118</v>
      </c>
      <c r="AP168" s="70">
        <f>ROUND(((AR168/31)*21),0)</f>
        <v>54</v>
      </c>
      <c r="AQ168" s="51">
        <v>44</v>
      </c>
      <c r="AR168" s="70">
        <v>80</v>
      </c>
      <c r="AS168" s="19">
        <f t="shared" si="42"/>
        <v>67</v>
      </c>
      <c r="AT168" s="51">
        <v>28</v>
      </c>
      <c r="AU168" s="52">
        <v>54</v>
      </c>
      <c r="AV168" s="52">
        <v>35</v>
      </c>
      <c r="AW168" s="52">
        <v>36</v>
      </c>
      <c r="AX168" s="52">
        <v>41</v>
      </c>
      <c r="AY168" s="52">
        <v>42</v>
      </c>
      <c r="AZ168" s="52">
        <v>44</v>
      </c>
      <c r="BA168" s="52">
        <v>47</v>
      </c>
      <c r="BB168" s="52">
        <v>43</v>
      </c>
      <c r="BC168" s="52">
        <v>49</v>
      </c>
      <c r="BD168" s="135">
        <v>73</v>
      </c>
      <c r="BE168" s="51">
        <v>62</v>
      </c>
      <c r="BF168" s="51">
        <v>57</v>
      </c>
      <c r="BG168" s="16" t="s">
        <v>119</v>
      </c>
      <c r="BH168" s="70">
        <v>80</v>
      </c>
      <c r="BI168" s="55">
        <v>69</v>
      </c>
      <c r="BJ168" s="55">
        <v>43</v>
      </c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  <c r="CC168" s="51"/>
      <c r="CD168" s="51"/>
      <c r="CE168" s="51"/>
      <c r="CF168" s="51"/>
      <c r="CG168" s="51"/>
      <c r="CH168" s="51"/>
      <c r="CI168" s="51"/>
      <c r="CJ168" s="51"/>
      <c r="CK168" s="51"/>
      <c r="CL168" s="51"/>
      <c r="CM168" s="51"/>
      <c r="CN168" s="51"/>
      <c r="CO168" s="51"/>
      <c r="CP168" s="51"/>
      <c r="CQ168" s="51"/>
      <c r="CR168" s="51"/>
    </row>
    <row r="169" spans="1:96" ht="12" customHeight="1" x14ac:dyDescent="0.2">
      <c r="A169" s="122" t="s">
        <v>120</v>
      </c>
      <c r="B169" s="123">
        <v>200</v>
      </c>
      <c r="C169" s="126">
        <v>6</v>
      </c>
      <c r="D169" s="124">
        <v>200</v>
      </c>
      <c r="E169" s="126">
        <v>81</v>
      </c>
      <c r="F169" s="126">
        <v>88</v>
      </c>
      <c r="G169" s="126">
        <v>93</v>
      </c>
      <c r="H169" s="126">
        <v>46</v>
      </c>
      <c r="I169" s="127">
        <v>78</v>
      </c>
      <c r="J169" s="123">
        <v>69</v>
      </c>
      <c r="K169" s="123">
        <v>38</v>
      </c>
      <c r="L169" s="123">
        <v>113</v>
      </c>
      <c r="M169" s="127">
        <v>90</v>
      </c>
      <c r="N169" s="127">
        <v>132</v>
      </c>
      <c r="O169" s="123">
        <v>137</v>
      </c>
      <c r="P169" s="127">
        <v>177</v>
      </c>
      <c r="Q169" s="124">
        <v>200</v>
      </c>
      <c r="R169" s="61">
        <v>159</v>
      </c>
      <c r="S169" s="47">
        <v>154</v>
      </c>
      <c r="T169" s="47">
        <v>75</v>
      </c>
      <c r="U169" s="127">
        <v>93</v>
      </c>
      <c r="V169" s="47">
        <v>156</v>
      </c>
      <c r="W169" s="132">
        <v>204</v>
      </c>
      <c r="X169" s="123">
        <v>200</v>
      </c>
      <c r="Y169" s="127">
        <v>193</v>
      </c>
      <c r="Z169" s="127">
        <v>206</v>
      </c>
      <c r="AA169" s="47">
        <v>208</v>
      </c>
      <c r="AB169" s="127">
        <v>200</v>
      </c>
      <c r="AC169" s="127">
        <v>181</v>
      </c>
      <c r="AD169" s="127">
        <v>204</v>
      </c>
      <c r="AE169" s="127">
        <v>198</v>
      </c>
      <c r="AF169" s="127">
        <v>180</v>
      </c>
      <c r="AG169" s="127">
        <v>182</v>
      </c>
      <c r="AH169" s="127">
        <v>181</v>
      </c>
      <c r="AI169" s="127">
        <v>180</v>
      </c>
      <c r="AJ169" s="127">
        <v>186</v>
      </c>
      <c r="AK169" s="127">
        <v>180</v>
      </c>
      <c r="AL169" s="127">
        <v>182</v>
      </c>
      <c r="AM169" s="133">
        <f t="shared" si="43"/>
        <v>65</v>
      </c>
      <c r="AN169" s="134">
        <v>29</v>
      </c>
      <c r="AO169" s="16" t="s">
        <v>120</v>
      </c>
      <c r="AP169" s="70">
        <f>ROUND(((AR169/31)*21),0)</f>
        <v>102</v>
      </c>
      <c r="AQ169" s="51">
        <v>139</v>
      </c>
      <c r="AR169" s="70">
        <v>150</v>
      </c>
      <c r="AS169" s="19">
        <f t="shared" si="42"/>
        <v>168</v>
      </c>
      <c r="AT169" s="51">
        <v>53</v>
      </c>
      <c r="AU169" s="52">
        <v>68</v>
      </c>
      <c r="AV169" s="52">
        <v>118</v>
      </c>
      <c r="AW169" s="52">
        <v>126</v>
      </c>
      <c r="AX169" s="52">
        <v>149</v>
      </c>
      <c r="AY169" s="52">
        <v>146</v>
      </c>
      <c r="AZ169" s="52">
        <v>118</v>
      </c>
      <c r="BA169" s="52">
        <v>94</v>
      </c>
      <c r="BB169" s="52">
        <v>105</v>
      </c>
      <c r="BC169" s="52">
        <v>118</v>
      </c>
      <c r="BD169" s="135">
        <v>97</v>
      </c>
      <c r="BE169" s="51">
        <v>95</v>
      </c>
      <c r="BF169" s="51">
        <v>125</v>
      </c>
      <c r="BG169" s="16" t="s">
        <v>120</v>
      </c>
      <c r="BH169" s="70">
        <v>150</v>
      </c>
      <c r="BI169" s="55">
        <v>110</v>
      </c>
      <c r="BJ169" s="55">
        <v>103</v>
      </c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  <c r="CC169" s="51"/>
      <c r="CD169" s="51"/>
      <c r="CE169" s="51"/>
      <c r="CF169" s="51"/>
      <c r="CG169" s="51"/>
      <c r="CH169" s="51"/>
      <c r="CI169" s="51"/>
      <c r="CJ169" s="51"/>
      <c r="CK169" s="51"/>
      <c r="CL169" s="51"/>
      <c r="CM169" s="51"/>
      <c r="CN169" s="51"/>
      <c r="CO169" s="51"/>
      <c r="CP169" s="51"/>
      <c r="CQ169" s="51"/>
      <c r="CR169" s="51"/>
    </row>
    <row r="170" spans="1:96" ht="12" customHeight="1" x14ac:dyDescent="0.2">
      <c r="A170" s="122" t="s">
        <v>121</v>
      </c>
      <c r="B170" s="123">
        <v>600</v>
      </c>
      <c r="C170" s="126">
        <v>8</v>
      </c>
      <c r="D170" s="124">
        <v>600</v>
      </c>
      <c r="E170" s="126">
        <v>42</v>
      </c>
      <c r="F170" s="126">
        <v>153</v>
      </c>
      <c r="G170" s="126">
        <v>171</v>
      </c>
      <c r="H170" s="126">
        <v>112</v>
      </c>
      <c r="I170" s="127">
        <v>339</v>
      </c>
      <c r="J170" s="123">
        <v>142</v>
      </c>
      <c r="K170" s="123">
        <v>147</v>
      </c>
      <c r="L170" s="123">
        <v>157</v>
      </c>
      <c r="M170" s="127">
        <v>161</v>
      </c>
      <c r="N170" s="127">
        <v>337</v>
      </c>
      <c r="O170" s="123">
        <v>122</v>
      </c>
      <c r="P170" s="127">
        <v>91</v>
      </c>
      <c r="Q170" s="124">
        <v>600</v>
      </c>
      <c r="R170" s="61">
        <v>124</v>
      </c>
      <c r="S170" s="47">
        <v>67</v>
      </c>
      <c r="T170" s="47">
        <v>96</v>
      </c>
      <c r="U170" s="127">
        <v>113</v>
      </c>
      <c r="V170" s="47">
        <v>198</v>
      </c>
      <c r="W170" s="132">
        <v>191</v>
      </c>
      <c r="X170" s="123">
        <v>144</v>
      </c>
      <c r="Y170" s="127">
        <v>207</v>
      </c>
      <c r="Z170" s="127">
        <v>229</v>
      </c>
      <c r="AA170" s="47">
        <v>190</v>
      </c>
      <c r="AB170" s="127">
        <v>164</v>
      </c>
      <c r="AC170" s="127">
        <v>128</v>
      </c>
      <c r="AD170" s="127">
        <v>156</v>
      </c>
      <c r="AE170" s="127">
        <v>177</v>
      </c>
      <c r="AF170" s="127">
        <v>204</v>
      </c>
      <c r="AG170" s="127">
        <v>205</v>
      </c>
      <c r="AH170" s="127">
        <v>220</v>
      </c>
      <c r="AI170" s="127">
        <v>207</v>
      </c>
      <c r="AJ170" s="127">
        <v>192</v>
      </c>
      <c r="AK170" s="127">
        <v>185</v>
      </c>
      <c r="AL170" s="127">
        <v>195</v>
      </c>
      <c r="AM170" s="133">
        <f t="shared" si="43"/>
        <v>194</v>
      </c>
      <c r="AN170" s="134">
        <v>77</v>
      </c>
      <c r="AO170" s="30"/>
      <c r="AP170" s="30"/>
      <c r="AQ170" s="28"/>
      <c r="AR170" s="30"/>
      <c r="AS170" s="19" t="str">
        <f t="shared" si="42"/>
        <v/>
      </c>
      <c r="AT170" s="137"/>
      <c r="AU170" s="32"/>
      <c r="AV170" s="32"/>
      <c r="AW170" s="32"/>
      <c r="AX170" s="32"/>
      <c r="AY170" s="32"/>
      <c r="AZ170" s="32"/>
      <c r="BA170" s="32"/>
      <c r="BB170" s="28"/>
      <c r="BC170" s="32"/>
      <c r="BD170" s="138"/>
      <c r="BE170" s="28"/>
      <c r="BF170" s="28"/>
      <c r="BG170" s="16" t="s">
        <v>121</v>
      </c>
      <c r="BH170" s="70">
        <v>5</v>
      </c>
      <c r="BI170" s="55">
        <v>0</v>
      </c>
      <c r="BJ170" s="55">
        <v>0</v>
      </c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1"/>
      <c r="CL170" s="51"/>
      <c r="CM170" s="51"/>
      <c r="CN170" s="51"/>
      <c r="CO170" s="51"/>
      <c r="CP170" s="51"/>
      <c r="CQ170" s="51"/>
      <c r="CR170" s="51"/>
    </row>
    <row r="171" spans="1:96" ht="12" customHeight="1" x14ac:dyDescent="0.2">
      <c r="A171" s="122" t="s">
        <v>122</v>
      </c>
      <c r="B171" s="123">
        <v>40</v>
      </c>
      <c r="C171" s="123">
        <v>0</v>
      </c>
      <c r="D171" s="124">
        <v>40</v>
      </c>
      <c r="E171" s="123">
        <v>0</v>
      </c>
      <c r="F171" s="123">
        <v>0</v>
      </c>
      <c r="G171" s="123">
        <v>2</v>
      </c>
      <c r="H171" s="123">
        <v>4</v>
      </c>
      <c r="I171" s="127">
        <v>0</v>
      </c>
      <c r="J171" s="123">
        <v>3</v>
      </c>
      <c r="K171" s="123">
        <v>0</v>
      </c>
      <c r="L171" s="123">
        <v>0</v>
      </c>
      <c r="M171" s="127">
        <v>0</v>
      </c>
      <c r="N171" s="127">
        <v>2</v>
      </c>
      <c r="O171" s="123">
        <v>4</v>
      </c>
      <c r="P171" s="127">
        <v>4</v>
      </c>
      <c r="Q171" s="124">
        <v>40</v>
      </c>
      <c r="R171" s="61">
        <v>4</v>
      </c>
      <c r="S171" s="47">
        <v>11</v>
      </c>
      <c r="T171" s="47">
        <v>4</v>
      </c>
      <c r="U171" s="127">
        <v>4</v>
      </c>
      <c r="V171" s="47">
        <v>1</v>
      </c>
      <c r="W171" s="132">
        <v>4</v>
      </c>
      <c r="X171" s="123">
        <v>4</v>
      </c>
      <c r="Y171" s="127">
        <v>8</v>
      </c>
      <c r="Z171" s="127">
        <v>15</v>
      </c>
      <c r="AA171" s="47">
        <v>12</v>
      </c>
      <c r="AB171" s="127">
        <v>24</v>
      </c>
      <c r="AC171" s="127">
        <v>22</v>
      </c>
      <c r="AD171" s="127">
        <v>36</v>
      </c>
      <c r="AE171" s="127">
        <v>39</v>
      </c>
      <c r="AF171" s="127">
        <v>36</v>
      </c>
      <c r="AG171" s="127">
        <v>36</v>
      </c>
      <c r="AH171" s="127">
        <v>36</v>
      </c>
      <c r="AI171" s="127">
        <v>36</v>
      </c>
      <c r="AJ171" s="127">
        <v>36</v>
      </c>
      <c r="AK171" s="127">
        <v>36</v>
      </c>
      <c r="AL171" s="127">
        <v>36</v>
      </c>
      <c r="AM171" s="133">
        <f t="shared" si="43"/>
        <v>13</v>
      </c>
      <c r="AN171" s="134">
        <v>16</v>
      </c>
      <c r="AO171" s="16" t="s">
        <v>122</v>
      </c>
      <c r="AP171" s="70">
        <f>ROUND(((AR171/31)*21),0)</f>
        <v>14</v>
      </c>
      <c r="AQ171" s="51">
        <v>13</v>
      </c>
      <c r="AR171" s="70">
        <v>20</v>
      </c>
      <c r="AS171" s="19">
        <f t="shared" si="42"/>
        <v>29</v>
      </c>
      <c r="AT171" s="51">
        <v>0</v>
      </c>
      <c r="AU171" s="52">
        <v>20</v>
      </c>
      <c r="AV171" s="52">
        <v>20</v>
      </c>
      <c r="AW171" s="52">
        <v>18</v>
      </c>
      <c r="AX171" s="52">
        <v>20</v>
      </c>
      <c r="AY171" s="52">
        <v>4</v>
      </c>
      <c r="AZ171" s="52">
        <v>18</v>
      </c>
      <c r="BA171" s="52">
        <v>8</v>
      </c>
      <c r="BB171" s="52">
        <v>5</v>
      </c>
      <c r="BC171" s="52">
        <v>0</v>
      </c>
      <c r="BD171" s="135">
        <v>0</v>
      </c>
      <c r="BE171" s="51">
        <v>1</v>
      </c>
      <c r="BF171" s="51">
        <v>0</v>
      </c>
      <c r="BG171" s="139" t="s">
        <v>123</v>
      </c>
      <c r="BH171" s="70">
        <v>15</v>
      </c>
      <c r="BI171" s="55">
        <v>0</v>
      </c>
      <c r="BJ171" s="55">
        <v>0</v>
      </c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1"/>
      <c r="CL171" s="51"/>
      <c r="CM171" s="51"/>
      <c r="CN171" s="51"/>
      <c r="CO171" s="51"/>
      <c r="CP171" s="51"/>
      <c r="CQ171" s="51"/>
      <c r="CR171" s="51"/>
    </row>
    <row r="172" spans="1:96" ht="12" customHeight="1" x14ac:dyDescent="0.2">
      <c r="A172" s="122" t="s">
        <v>124</v>
      </c>
      <c r="B172" s="123">
        <v>100</v>
      </c>
      <c r="C172" s="126">
        <v>1</v>
      </c>
      <c r="D172" s="124">
        <v>100</v>
      </c>
      <c r="E172" s="126">
        <v>36</v>
      </c>
      <c r="F172" s="126">
        <v>54</v>
      </c>
      <c r="G172" s="126">
        <v>71</v>
      </c>
      <c r="H172" s="126">
        <v>70</v>
      </c>
      <c r="I172" s="127">
        <v>69</v>
      </c>
      <c r="J172" s="123">
        <v>61</v>
      </c>
      <c r="K172" s="123">
        <v>33</v>
      </c>
      <c r="L172" s="123">
        <v>69</v>
      </c>
      <c r="M172" s="127">
        <v>72</v>
      </c>
      <c r="N172" s="127">
        <v>74</v>
      </c>
      <c r="O172" s="123">
        <v>101</v>
      </c>
      <c r="P172" s="127">
        <v>111</v>
      </c>
      <c r="Q172" s="124">
        <v>100</v>
      </c>
      <c r="R172" s="61">
        <v>90</v>
      </c>
      <c r="S172" s="47">
        <v>91</v>
      </c>
      <c r="T172" s="47">
        <v>107</v>
      </c>
      <c r="U172" s="127">
        <v>101</v>
      </c>
      <c r="V172" s="47">
        <v>111</v>
      </c>
      <c r="W172" s="132">
        <v>124</v>
      </c>
      <c r="X172" s="123">
        <v>123</v>
      </c>
      <c r="Y172" s="127">
        <v>127</v>
      </c>
      <c r="Z172" s="127">
        <v>110</v>
      </c>
      <c r="AA172" s="47">
        <v>106</v>
      </c>
      <c r="AB172" s="127">
        <v>105</v>
      </c>
      <c r="AC172" s="127">
        <v>94</v>
      </c>
      <c r="AD172" s="127">
        <v>100</v>
      </c>
      <c r="AE172" s="127">
        <v>98</v>
      </c>
      <c r="AF172" s="127">
        <v>105</v>
      </c>
      <c r="AG172" s="127">
        <v>95</v>
      </c>
      <c r="AH172" s="127">
        <v>92</v>
      </c>
      <c r="AI172" s="127">
        <v>90</v>
      </c>
      <c r="AJ172" s="127">
        <v>90</v>
      </c>
      <c r="AK172" s="127">
        <v>92</v>
      </c>
      <c r="AL172" s="127">
        <v>90</v>
      </c>
      <c r="AM172" s="133">
        <f t="shared" si="43"/>
        <v>32</v>
      </c>
      <c r="AN172" s="134">
        <v>41</v>
      </c>
      <c r="AO172" s="16" t="s">
        <v>124</v>
      </c>
      <c r="AP172" s="70">
        <f>ROUND(((AR172/31)*21),0)</f>
        <v>68</v>
      </c>
      <c r="AQ172" s="51">
        <v>52</v>
      </c>
      <c r="AR172" s="70">
        <v>100</v>
      </c>
      <c r="AS172" s="19">
        <f t="shared" si="42"/>
        <v>93</v>
      </c>
      <c r="AT172" s="51">
        <v>33</v>
      </c>
      <c r="AU172" s="52">
        <v>66</v>
      </c>
      <c r="AV172" s="52">
        <v>75</v>
      </c>
      <c r="AW172" s="52">
        <v>56</v>
      </c>
      <c r="AX172" s="52">
        <v>78</v>
      </c>
      <c r="AY172" s="52">
        <v>71</v>
      </c>
      <c r="AZ172" s="52">
        <v>64</v>
      </c>
      <c r="BA172" s="52">
        <v>60</v>
      </c>
      <c r="BB172" s="52">
        <v>94</v>
      </c>
      <c r="BC172" s="52">
        <v>59</v>
      </c>
      <c r="BD172" s="135">
        <v>77</v>
      </c>
      <c r="BE172" s="51">
        <v>83</v>
      </c>
      <c r="BF172" s="51">
        <v>60</v>
      </c>
      <c r="BG172" s="16" t="s">
        <v>125</v>
      </c>
      <c r="BH172" s="70">
        <v>100</v>
      </c>
      <c r="BI172" s="55">
        <v>65</v>
      </c>
      <c r="BJ172" s="55">
        <v>49</v>
      </c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1"/>
      <c r="CL172" s="51"/>
      <c r="CM172" s="51"/>
      <c r="CN172" s="51"/>
      <c r="CO172" s="51"/>
      <c r="CP172" s="51"/>
      <c r="CQ172" s="51"/>
      <c r="CR172" s="51"/>
    </row>
    <row r="173" spans="1:96" ht="12" customHeight="1" x14ac:dyDescent="0.2">
      <c r="A173" s="122" t="s">
        <v>126</v>
      </c>
      <c r="B173" s="123">
        <v>100</v>
      </c>
      <c r="C173" s="126">
        <v>0</v>
      </c>
      <c r="D173" s="124">
        <v>100</v>
      </c>
      <c r="E173" s="126">
        <v>0</v>
      </c>
      <c r="F173" s="126">
        <v>0</v>
      </c>
      <c r="G173" s="126">
        <v>0</v>
      </c>
      <c r="H173" s="126">
        <v>0</v>
      </c>
      <c r="I173" s="127">
        <v>0</v>
      </c>
      <c r="J173" s="123">
        <v>0</v>
      </c>
      <c r="K173" s="123">
        <v>0</v>
      </c>
      <c r="L173" s="123">
        <v>0</v>
      </c>
      <c r="M173" s="127">
        <v>0</v>
      </c>
      <c r="N173" s="127">
        <v>0</v>
      </c>
      <c r="O173" s="123">
        <v>0</v>
      </c>
      <c r="P173" s="127">
        <v>0</v>
      </c>
      <c r="Q173" s="124">
        <v>100</v>
      </c>
      <c r="R173" s="61">
        <v>0</v>
      </c>
      <c r="S173" s="47">
        <v>0</v>
      </c>
      <c r="T173" s="47">
        <v>0</v>
      </c>
      <c r="U173" s="127">
        <v>0</v>
      </c>
      <c r="V173" s="47">
        <v>0</v>
      </c>
      <c r="W173" s="132">
        <v>0</v>
      </c>
      <c r="X173" s="123">
        <v>0</v>
      </c>
      <c r="Y173" s="127">
        <v>0</v>
      </c>
      <c r="Z173" s="127">
        <v>0</v>
      </c>
      <c r="AA173" s="47">
        <v>0</v>
      </c>
      <c r="AB173" s="127">
        <v>3</v>
      </c>
      <c r="AC173" s="127">
        <v>2</v>
      </c>
      <c r="AD173" s="127">
        <v>8</v>
      </c>
      <c r="AE173" s="127">
        <v>2</v>
      </c>
      <c r="AF173" s="127">
        <v>6</v>
      </c>
      <c r="AG173" s="127">
        <v>1</v>
      </c>
      <c r="AH173" s="127">
        <v>2</v>
      </c>
      <c r="AI173" s="127">
        <v>1</v>
      </c>
      <c r="AJ173" s="127">
        <v>1</v>
      </c>
      <c r="AK173" s="127">
        <v>4</v>
      </c>
      <c r="AL173" s="127">
        <v>0</v>
      </c>
      <c r="AM173" s="133">
        <f t="shared" si="43"/>
        <v>32</v>
      </c>
      <c r="AN173" s="134">
        <v>0</v>
      </c>
      <c r="AO173" s="16" t="s">
        <v>126</v>
      </c>
      <c r="AP173" s="70">
        <f>ROUND(((AR173/31)*21),0)</f>
        <v>7</v>
      </c>
      <c r="AQ173" s="51">
        <v>4</v>
      </c>
      <c r="AR173" s="70">
        <v>10</v>
      </c>
      <c r="AS173" s="19">
        <f t="shared" si="42"/>
        <v>4</v>
      </c>
      <c r="AT173" s="51">
        <v>3</v>
      </c>
      <c r="AU173" s="52">
        <v>2</v>
      </c>
      <c r="AV173" s="52">
        <v>1</v>
      </c>
      <c r="AW173" s="52">
        <v>0</v>
      </c>
      <c r="AX173" s="52">
        <v>0</v>
      </c>
      <c r="AY173" s="52">
        <v>5</v>
      </c>
      <c r="AZ173" s="52">
        <v>4</v>
      </c>
      <c r="BA173" s="52">
        <v>3</v>
      </c>
      <c r="BB173" s="52">
        <v>2</v>
      </c>
      <c r="BC173" s="52">
        <v>2</v>
      </c>
      <c r="BD173" s="135">
        <v>5</v>
      </c>
      <c r="BE173" s="51">
        <v>1</v>
      </c>
      <c r="BF173" s="51">
        <v>0</v>
      </c>
      <c r="BG173" s="16" t="s">
        <v>126</v>
      </c>
      <c r="BH173" s="70">
        <v>5</v>
      </c>
      <c r="BI173" s="55">
        <v>3</v>
      </c>
      <c r="BJ173" s="55">
        <v>2</v>
      </c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  <c r="CC173" s="51"/>
      <c r="CD173" s="51"/>
      <c r="CE173" s="51"/>
      <c r="CF173" s="51"/>
      <c r="CG173" s="51"/>
      <c r="CH173" s="51"/>
      <c r="CI173" s="51"/>
      <c r="CJ173" s="51"/>
      <c r="CK173" s="51"/>
      <c r="CL173" s="51"/>
      <c r="CM173" s="51"/>
      <c r="CN173" s="51"/>
      <c r="CO173" s="51"/>
      <c r="CP173" s="51"/>
      <c r="CQ173" s="51"/>
      <c r="CR173" s="51"/>
    </row>
    <row r="174" spans="1:96" ht="12" hidden="1" customHeight="1" x14ac:dyDescent="0.25">
      <c r="A174" s="122" t="s">
        <v>127</v>
      </c>
      <c r="B174" s="123">
        <v>100</v>
      </c>
      <c r="C174" s="123">
        <v>0</v>
      </c>
      <c r="D174" s="124">
        <v>100</v>
      </c>
      <c r="E174" s="123">
        <v>0</v>
      </c>
      <c r="F174" s="123">
        <v>0</v>
      </c>
      <c r="G174" s="123">
        <v>0</v>
      </c>
      <c r="H174" s="123">
        <v>0</v>
      </c>
      <c r="I174" s="127">
        <v>0</v>
      </c>
      <c r="J174" s="123">
        <v>0</v>
      </c>
      <c r="K174" s="123">
        <v>0</v>
      </c>
      <c r="L174" s="123">
        <v>0</v>
      </c>
      <c r="M174" s="127">
        <v>0</v>
      </c>
      <c r="N174" s="127">
        <v>0</v>
      </c>
      <c r="O174" s="123">
        <v>0</v>
      </c>
      <c r="P174" s="127">
        <v>0</v>
      </c>
      <c r="Q174" s="124">
        <v>100</v>
      </c>
      <c r="R174" s="61">
        <v>0</v>
      </c>
      <c r="S174" s="47">
        <v>0</v>
      </c>
      <c r="T174" s="47">
        <v>0</v>
      </c>
      <c r="U174" s="127">
        <v>0</v>
      </c>
      <c r="V174" s="47">
        <v>0</v>
      </c>
      <c r="W174" s="132">
        <v>0</v>
      </c>
      <c r="X174" s="123">
        <v>0</v>
      </c>
      <c r="Y174" s="127">
        <v>0</v>
      </c>
      <c r="Z174" s="127">
        <v>0</v>
      </c>
      <c r="AA174" s="47">
        <v>0</v>
      </c>
      <c r="AB174" s="127">
        <v>0</v>
      </c>
      <c r="AC174" s="127">
        <v>0</v>
      </c>
      <c r="AD174" s="127">
        <v>0</v>
      </c>
      <c r="AE174" s="127">
        <v>0</v>
      </c>
      <c r="AF174" s="127">
        <v>0</v>
      </c>
      <c r="AG174" s="127">
        <v>0</v>
      </c>
      <c r="AH174" s="127">
        <v>0</v>
      </c>
      <c r="AI174" s="127">
        <v>0</v>
      </c>
      <c r="AJ174" s="127">
        <v>0</v>
      </c>
      <c r="AK174" s="127">
        <v>0</v>
      </c>
      <c r="AL174" s="127">
        <v>0</v>
      </c>
      <c r="AM174" s="133">
        <f t="shared" si="43"/>
        <v>32</v>
      </c>
      <c r="AN174" s="134">
        <v>0</v>
      </c>
      <c r="AO174" s="30"/>
      <c r="AP174" s="30"/>
      <c r="AQ174" s="28"/>
      <c r="AR174" s="30"/>
      <c r="AS174" s="19" t="str">
        <f t="shared" si="42"/>
        <v/>
      </c>
      <c r="AT174" s="137"/>
      <c r="AU174" s="32"/>
      <c r="AV174" s="32"/>
      <c r="AW174" s="32"/>
      <c r="AX174" s="32"/>
      <c r="AY174" s="32"/>
      <c r="AZ174" s="32"/>
      <c r="BA174" s="32"/>
      <c r="BB174" s="28"/>
      <c r="BC174" s="32"/>
      <c r="BD174" s="138"/>
      <c r="BE174" s="28"/>
      <c r="BF174" s="28"/>
      <c r="BG174" s="30"/>
      <c r="BH174" s="30"/>
      <c r="BI174" s="34"/>
      <c r="BJ174" s="34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</row>
    <row r="175" spans="1:96" ht="12" customHeight="1" x14ac:dyDescent="0.2">
      <c r="A175" s="122" t="s">
        <v>128</v>
      </c>
      <c r="B175" s="123">
        <v>20</v>
      </c>
      <c r="C175" s="126">
        <v>0</v>
      </c>
      <c r="D175" s="124">
        <v>20</v>
      </c>
      <c r="E175" s="126">
        <v>3</v>
      </c>
      <c r="F175" s="126">
        <v>7</v>
      </c>
      <c r="G175" s="126">
        <v>17</v>
      </c>
      <c r="H175" s="126">
        <v>5</v>
      </c>
      <c r="I175" s="127">
        <v>6</v>
      </c>
      <c r="J175" s="123">
        <v>19</v>
      </c>
      <c r="K175" s="123">
        <v>22</v>
      </c>
      <c r="L175" s="123">
        <v>31</v>
      </c>
      <c r="M175" s="127">
        <v>32</v>
      </c>
      <c r="N175" s="127">
        <v>25</v>
      </c>
      <c r="O175" s="123">
        <v>31</v>
      </c>
      <c r="P175" s="127">
        <v>27</v>
      </c>
      <c r="Q175" s="124">
        <v>20</v>
      </c>
      <c r="R175" s="61">
        <v>24</v>
      </c>
      <c r="S175" s="47">
        <v>22</v>
      </c>
      <c r="T175" s="47">
        <v>20</v>
      </c>
      <c r="U175" s="127">
        <v>21</v>
      </c>
      <c r="V175" s="47">
        <v>21</v>
      </c>
      <c r="W175" s="132">
        <v>23</v>
      </c>
      <c r="X175" s="123">
        <v>31</v>
      </c>
      <c r="Y175" s="127">
        <v>22</v>
      </c>
      <c r="Z175" s="127">
        <v>22</v>
      </c>
      <c r="AA175" s="47">
        <v>25</v>
      </c>
      <c r="AB175" s="127">
        <v>24</v>
      </c>
      <c r="AC175" s="127">
        <v>20</v>
      </c>
      <c r="AD175" s="127">
        <v>21</v>
      </c>
      <c r="AE175" s="127">
        <v>23</v>
      </c>
      <c r="AF175" s="127">
        <v>20</v>
      </c>
      <c r="AG175" s="127">
        <v>26</v>
      </c>
      <c r="AH175" s="127">
        <v>25</v>
      </c>
      <c r="AI175" s="127">
        <v>20</v>
      </c>
      <c r="AJ175" s="127">
        <v>22</v>
      </c>
      <c r="AK175" s="127">
        <v>20</v>
      </c>
      <c r="AL175" s="127">
        <v>19</v>
      </c>
      <c r="AM175" s="133">
        <f t="shared" si="43"/>
        <v>6</v>
      </c>
      <c r="AN175" s="134">
        <v>9</v>
      </c>
      <c r="AO175" s="16" t="s">
        <v>128</v>
      </c>
      <c r="AP175" s="70">
        <f t="shared" ref="AP175:AP182" si="44">ROUND(((AR175/31)*21),0)</f>
        <v>14</v>
      </c>
      <c r="AQ175" s="51">
        <v>22</v>
      </c>
      <c r="AR175" s="70">
        <v>20</v>
      </c>
      <c r="AS175" s="19">
        <f t="shared" si="42"/>
        <v>31</v>
      </c>
      <c r="AT175" s="51">
        <v>2</v>
      </c>
      <c r="AU175" s="52">
        <v>8</v>
      </c>
      <c r="AV175" s="52">
        <v>7</v>
      </c>
      <c r="AW175" s="52">
        <v>18</v>
      </c>
      <c r="AX175" s="52">
        <v>16</v>
      </c>
      <c r="AY175" s="52">
        <v>8</v>
      </c>
      <c r="AZ175" s="52">
        <v>20</v>
      </c>
      <c r="BA175" s="52">
        <v>20</v>
      </c>
      <c r="BB175" s="52">
        <v>20</v>
      </c>
      <c r="BC175" s="52">
        <v>20</v>
      </c>
      <c r="BD175" s="135">
        <v>19</v>
      </c>
      <c r="BE175" s="51">
        <v>18</v>
      </c>
      <c r="BF175" s="51">
        <v>14</v>
      </c>
      <c r="BG175" s="16" t="s">
        <v>128</v>
      </c>
      <c r="BH175" s="70">
        <v>40</v>
      </c>
      <c r="BI175" s="55">
        <v>12</v>
      </c>
      <c r="BJ175" s="55">
        <v>17</v>
      </c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  <c r="CC175" s="51"/>
      <c r="CD175" s="51"/>
      <c r="CE175" s="51"/>
      <c r="CF175" s="51"/>
      <c r="CG175" s="51"/>
      <c r="CH175" s="51"/>
      <c r="CI175" s="51"/>
      <c r="CJ175" s="51"/>
      <c r="CK175" s="51"/>
      <c r="CL175" s="51"/>
      <c r="CM175" s="51"/>
      <c r="CN175" s="51"/>
      <c r="CO175" s="51"/>
      <c r="CP175" s="51"/>
      <c r="CQ175" s="51"/>
      <c r="CR175" s="51"/>
    </row>
    <row r="176" spans="1:96" s="136" customFormat="1" ht="12" customHeight="1" x14ac:dyDescent="0.2">
      <c r="A176" s="122" t="s">
        <v>129</v>
      </c>
      <c r="B176" s="123">
        <v>20</v>
      </c>
      <c r="C176" s="126">
        <v>0</v>
      </c>
      <c r="D176" s="124">
        <v>20</v>
      </c>
      <c r="E176" s="126">
        <v>3</v>
      </c>
      <c r="F176" s="126">
        <v>6</v>
      </c>
      <c r="G176" s="126">
        <v>10</v>
      </c>
      <c r="H176" s="126">
        <v>12</v>
      </c>
      <c r="I176" s="127">
        <v>13</v>
      </c>
      <c r="J176" s="123">
        <v>18</v>
      </c>
      <c r="K176" s="123">
        <v>5</v>
      </c>
      <c r="L176" s="123">
        <v>24</v>
      </c>
      <c r="M176" s="127">
        <v>21</v>
      </c>
      <c r="N176" s="127">
        <v>31</v>
      </c>
      <c r="O176" s="123">
        <v>32</v>
      </c>
      <c r="P176" s="127">
        <v>33</v>
      </c>
      <c r="Q176" s="124">
        <v>20</v>
      </c>
      <c r="R176" s="61">
        <v>25</v>
      </c>
      <c r="S176" s="47">
        <v>15</v>
      </c>
      <c r="T176" s="47">
        <v>15</v>
      </c>
      <c r="U176" s="127">
        <v>11</v>
      </c>
      <c r="V176" s="47">
        <v>19</v>
      </c>
      <c r="W176" s="132">
        <v>19</v>
      </c>
      <c r="X176" s="123">
        <v>20</v>
      </c>
      <c r="Y176" s="127">
        <v>19</v>
      </c>
      <c r="Z176" s="127">
        <v>21</v>
      </c>
      <c r="AA176" s="47">
        <v>21</v>
      </c>
      <c r="AB176" s="127">
        <v>20</v>
      </c>
      <c r="AC176" s="127">
        <v>20</v>
      </c>
      <c r="AD176" s="127">
        <v>20</v>
      </c>
      <c r="AE176" s="127">
        <v>22</v>
      </c>
      <c r="AF176" s="127">
        <v>20</v>
      </c>
      <c r="AG176" s="127">
        <v>27</v>
      </c>
      <c r="AH176" s="127">
        <v>25</v>
      </c>
      <c r="AI176" s="127">
        <v>25</v>
      </c>
      <c r="AJ176" s="127">
        <v>24</v>
      </c>
      <c r="AK176" s="127">
        <v>20</v>
      </c>
      <c r="AL176" s="127">
        <v>18</v>
      </c>
      <c r="AM176" s="133">
        <f t="shared" si="43"/>
        <v>6</v>
      </c>
      <c r="AN176" s="134">
        <v>5</v>
      </c>
      <c r="AO176" s="16" t="s">
        <v>129</v>
      </c>
      <c r="AP176" s="70">
        <f t="shared" si="44"/>
        <v>14</v>
      </c>
      <c r="AQ176" s="51">
        <v>15</v>
      </c>
      <c r="AR176" s="70">
        <v>20</v>
      </c>
      <c r="AS176" s="19">
        <f t="shared" si="42"/>
        <v>20</v>
      </c>
      <c r="AT176" s="51">
        <v>10</v>
      </c>
      <c r="AU176" s="52">
        <v>8</v>
      </c>
      <c r="AV176" s="52">
        <v>19</v>
      </c>
      <c r="AW176" s="52">
        <v>18</v>
      </c>
      <c r="AX176" s="52">
        <v>20</v>
      </c>
      <c r="AY176" s="52">
        <v>20</v>
      </c>
      <c r="AZ176" s="52">
        <v>20</v>
      </c>
      <c r="BA176" s="52">
        <v>20</v>
      </c>
      <c r="BB176" s="52">
        <v>20</v>
      </c>
      <c r="BC176" s="52">
        <v>20</v>
      </c>
      <c r="BD176" s="135">
        <v>20</v>
      </c>
      <c r="BE176" s="51">
        <v>20</v>
      </c>
      <c r="BF176" s="51">
        <v>10</v>
      </c>
      <c r="BG176" s="16" t="s">
        <v>129</v>
      </c>
      <c r="BH176" s="70">
        <v>30</v>
      </c>
      <c r="BI176" s="55">
        <v>12</v>
      </c>
      <c r="BJ176" s="55">
        <v>19</v>
      </c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  <c r="CC176" s="51"/>
      <c r="CD176" s="51"/>
      <c r="CE176" s="51"/>
      <c r="CF176" s="51"/>
      <c r="CG176" s="51"/>
      <c r="CH176" s="51"/>
      <c r="CI176" s="51"/>
      <c r="CJ176" s="51"/>
      <c r="CK176" s="51"/>
      <c r="CL176" s="51"/>
      <c r="CM176" s="51"/>
      <c r="CN176" s="51"/>
      <c r="CO176" s="51"/>
      <c r="CP176" s="51"/>
      <c r="CQ176" s="51"/>
      <c r="CR176" s="51"/>
    </row>
    <row r="177" spans="1:96" ht="12" customHeight="1" x14ac:dyDescent="0.2">
      <c r="A177" s="122" t="s">
        <v>130</v>
      </c>
      <c r="B177" s="123">
        <v>660</v>
      </c>
      <c r="C177" s="123">
        <v>0</v>
      </c>
      <c r="D177" s="124">
        <v>660</v>
      </c>
      <c r="E177" s="123">
        <v>0</v>
      </c>
      <c r="F177" s="123">
        <v>0</v>
      </c>
      <c r="G177" s="123">
        <v>0</v>
      </c>
      <c r="H177" s="123">
        <v>0</v>
      </c>
      <c r="I177" s="127">
        <v>0</v>
      </c>
      <c r="J177" s="123">
        <v>0</v>
      </c>
      <c r="K177" s="123">
        <v>0</v>
      </c>
      <c r="L177" s="123">
        <v>0</v>
      </c>
      <c r="M177" s="127">
        <v>0</v>
      </c>
      <c r="N177" s="127">
        <v>84</v>
      </c>
      <c r="O177" s="123">
        <v>192</v>
      </c>
      <c r="P177" s="127">
        <v>0</v>
      </c>
      <c r="Q177" s="124">
        <v>660</v>
      </c>
      <c r="R177" s="61">
        <v>0</v>
      </c>
      <c r="S177" s="47">
        <v>0</v>
      </c>
      <c r="T177" s="47">
        <v>0</v>
      </c>
      <c r="U177" s="127">
        <v>0</v>
      </c>
      <c r="V177" s="47">
        <v>23</v>
      </c>
      <c r="W177" s="132">
        <v>27</v>
      </c>
      <c r="X177" s="123">
        <v>7</v>
      </c>
      <c r="Y177" s="127">
        <v>15</v>
      </c>
      <c r="Z177" s="127">
        <v>207</v>
      </c>
      <c r="AA177" s="47">
        <v>570</v>
      </c>
      <c r="AB177" s="127">
        <v>232</v>
      </c>
      <c r="AC177" s="127">
        <v>105</v>
      </c>
      <c r="AD177" s="127">
        <v>0</v>
      </c>
      <c r="AE177" s="127">
        <v>0</v>
      </c>
      <c r="AF177" s="127">
        <v>39</v>
      </c>
      <c r="AG177" s="127">
        <v>78</v>
      </c>
      <c r="AH177" s="127">
        <v>54</v>
      </c>
      <c r="AI177" s="127">
        <v>40</v>
      </c>
      <c r="AJ177" s="127">
        <v>43</v>
      </c>
      <c r="AK177" s="127">
        <v>31</v>
      </c>
      <c r="AL177" s="127">
        <v>41</v>
      </c>
      <c r="AM177" s="133">
        <f t="shared" si="43"/>
        <v>213</v>
      </c>
      <c r="AN177" s="134">
        <v>24</v>
      </c>
      <c r="AO177" s="16" t="s">
        <v>130</v>
      </c>
      <c r="AP177" s="70">
        <f t="shared" si="44"/>
        <v>34</v>
      </c>
      <c r="AQ177" s="51">
        <v>61</v>
      </c>
      <c r="AR177" s="70">
        <v>50</v>
      </c>
      <c r="AS177" s="19">
        <f t="shared" si="42"/>
        <v>85</v>
      </c>
      <c r="AT177" s="51">
        <v>11</v>
      </c>
      <c r="AU177" s="52">
        <v>35</v>
      </c>
      <c r="AV177" s="52">
        <v>36</v>
      </c>
      <c r="AW177" s="52">
        <v>30</v>
      </c>
      <c r="AX177" s="52">
        <v>57</v>
      </c>
      <c r="AY177" s="52">
        <v>50</v>
      </c>
      <c r="AZ177" s="52">
        <v>50</v>
      </c>
      <c r="BA177" s="52">
        <v>61</v>
      </c>
      <c r="BB177" s="52">
        <v>57</v>
      </c>
      <c r="BC177" s="52">
        <v>50</v>
      </c>
      <c r="BD177" s="135">
        <v>50</v>
      </c>
      <c r="BE177" s="51">
        <v>52</v>
      </c>
      <c r="BF177" s="51">
        <v>35</v>
      </c>
      <c r="BG177" s="16" t="s">
        <v>130</v>
      </c>
      <c r="BH177" s="70">
        <v>50</v>
      </c>
      <c r="BI177" s="55">
        <v>51</v>
      </c>
      <c r="BJ177" s="55">
        <v>33</v>
      </c>
      <c r="BK177" s="51"/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  <c r="CC177" s="51"/>
      <c r="CD177" s="51"/>
      <c r="CE177" s="51"/>
      <c r="CF177" s="51"/>
      <c r="CG177" s="51"/>
      <c r="CH177" s="51"/>
      <c r="CI177" s="51"/>
      <c r="CJ177" s="51"/>
      <c r="CK177" s="51"/>
      <c r="CL177" s="51"/>
      <c r="CM177" s="51"/>
      <c r="CN177" s="51"/>
      <c r="CO177" s="51"/>
      <c r="CP177" s="51"/>
      <c r="CQ177" s="51"/>
      <c r="CR177" s="51"/>
    </row>
    <row r="178" spans="1:96" ht="12" customHeight="1" x14ac:dyDescent="0.2">
      <c r="A178" s="122" t="s">
        <v>131</v>
      </c>
      <c r="B178" s="123">
        <v>2400</v>
      </c>
      <c r="C178" s="126">
        <v>92</v>
      </c>
      <c r="D178" s="124">
        <v>2400</v>
      </c>
      <c r="E178" s="126">
        <v>123</v>
      </c>
      <c r="F178" s="126">
        <v>255</v>
      </c>
      <c r="G178" s="126">
        <v>345</v>
      </c>
      <c r="H178" s="126">
        <v>343</v>
      </c>
      <c r="I178" s="127">
        <v>752</v>
      </c>
      <c r="J178" s="123">
        <v>542</v>
      </c>
      <c r="K178" s="123">
        <v>465</v>
      </c>
      <c r="L178" s="123">
        <v>646</v>
      </c>
      <c r="M178" s="127">
        <v>635</v>
      </c>
      <c r="N178" s="127">
        <v>642</v>
      </c>
      <c r="O178" s="123">
        <v>623</v>
      </c>
      <c r="P178" s="127">
        <v>706</v>
      </c>
      <c r="Q178" s="124">
        <v>2400</v>
      </c>
      <c r="R178" s="61">
        <v>681</v>
      </c>
      <c r="S178" s="47">
        <v>737</v>
      </c>
      <c r="T178" s="47">
        <v>990</v>
      </c>
      <c r="U178" s="127">
        <v>905</v>
      </c>
      <c r="V178" s="47">
        <v>1027</v>
      </c>
      <c r="W178" s="132">
        <v>1035</v>
      </c>
      <c r="X178" s="123">
        <v>984</v>
      </c>
      <c r="Y178" s="127">
        <v>1160</v>
      </c>
      <c r="Z178" s="127">
        <v>933</v>
      </c>
      <c r="AA178" s="47">
        <v>937</v>
      </c>
      <c r="AB178" s="127">
        <v>878</v>
      </c>
      <c r="AC178" s="127">
        <v>837</v>
      </c>
      <c r="AD178" s="127">
        <v>1181</v>
      </c>
      <c r="AE178" s="127">
        <v>1026</v>
      </c>
      <c r="AF178" s="127">
        <v>1224</v>
      </c>
      <c r="AG178" s="127">
        <v>1411</v>
      </c>
      <c r="AH178" s="127">
        <v>1241</v>
      </c>
      <c r="AI178" s="127">
        <v>1103</v>
      </c>
      <c r="AJ178" s="127">
        <v>1137</v>
      </c>
      <c r="AK178" s="127">
        <v>1124</v>
      </c>
      <c r="AL178" s="127">
        <v>1196</v>
      </c>
      <c r="AM178" s="133">
        <f t="shared" si="43"/>
        <v>774</v>
      </c>
      <c r="AN178" s="134">
        <v>443</v>
      </c>
      <c r="AO178" s="16" t="s">
        <v>131</v>
      </c>
      <c r="AP178" s="70">
        <f t="shared" si="44"/>
        <v>7</v>
      </c>
      <c r="AQ178" s="51">
        <v>784</v>
      </c>
      <c r="AR178" s="70">
        <v>10</v>
      </c>
      <c r="AS178" s="19">
        <f t="shared" si="42"/>
        <v>1227</v>
      </c>
      <c r="AT178" s="51">
        <v>0</v>
      </c>
      <c r="AU178" s="52">
        <v>11</v>
      </c>
      <c r="AV178" s="52">
        <v>18</v>
      </c>
      <c r="AW178" s="52">
        <v>15</v>
      </c>
      <c r="AX178" s="52">
        <v>42</v>
      </c>
      <c r="AY178" s="52">
        <v>10</v>
      </c>
      <c r="AZ178" s="52">
        <v>14</v>
      </c>
      <c r="BA178" s="52">
        <v>14</v>
      </c>
      <c r="BB178" s="52">
        <v>11</v>
      </c>
      <c r="BC178" s="52">
        <v>6</v>
      </c>
      <c r="BD178" s="135">
        <v>9</v>
      </c>
      <c r="BE178" s="51">
        <v>5</v>
      </c>
      <c r="BF178" s="51">
        <v>11</v>
      </c>
      <c r="BG178" s="16" t="s">
        <v>132</v>
      </c>
      <c r="BH178" s="70">
        <v>10</v>
      </c>
      <c r="BI178" s="55">
        <v>11</v>
      </c>
      <c r="BJ178" s="55">
        <v>10</v>
      </c>
      <c r="BK178" s="51"/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  <c r="CC178" s="51"/>
      <c r="CD178" s="51"/>
      <c r="CE178" s="51"/>
      <c r="CF178" s="51"/>
      <c r="CG178" s="51"/>
      <c r="CH178" s="51"/>
      <c r="CI178" s="51"/>
      <c r="CJ178" s="51"/>
      <c r="CK178" s="51"/>
      <c r="CL178" s="51"/>
      <c r="CM178" s="51"/>
      <c r="CN178" s="51"/>
      <c r="CO178" s="51"/>
      <c r="CP178" s="51"/>
      <c r="CQ178" s="51"/>
      <c r="CR178" s="51"/>
    </row>
    <row r="179" spans="1:96" s="140" customFormat="1" ht="12" customHeight="1" x14ac:dyDescent="0.2">
      <c r="A179" s="122" t="s">
        <v>133</v>
      </c>
      <c r="B179" s="123">
        <v>600</v>
      </c>
      <c r="C179" s="126">
        <v>0</v>
      </c>
      <c r="D179" s="124">
        <v>600</v>
      </c>
      <c r="E179" s="126">
        <v>0</v>
      </c>
      <c r="F179" s="126">
        <v>5</v>
      </c>
      <c r="G179" s="126">
        <v>2</v>
      </c>
      <c r="H179" s="126">
        <v>1</v>
      </c>
      <c r="I179" s="127">
        <v>6</v>
      </c>
      <c r="J179" s="123">
        <v>45</v>
      </c>
      <c r="K179" s="123">
        <v>4</v>
      </c>
      <c r="L179" s="123">
        <v>42</v>
      </c>
      <c r="M179" s="127">
        <v>6</v>
      </c>
      <c r="N179" s="127">
        <v>19</v>
      </c>
      <c r="O179" s="123">
        <v>14</v>
      </c>
      <c r="P179" s="127">
        <v>10</v>
      </c>
      <c r="Q179" s="124">
        <v>600</v>
      </c>
      <c r="R179" s="61">
        <v>13</v>
      </c>
      <c r="S179" s="47">
        <v>75</v>
      </c>
      <c r="T179" s="47">
        <v>284</v>
      </c>
      <c r="U179" s="127">
        <v>312</v>
      </c>
      <c r="V179" s="47">
        <v>580</v>
      </c>
      <c r="W179" s="132">
        <v>562</v>
      </c>
      <c r="X179" s="123">
        <v>652</v>
      </c>
      <c r="Y179" s="127">
        <v>685</v>
      </c>
      <c r="Z179" s="127">
        <v>565</v>
      </c>
      <c r="AA179" s="47">
        <v>649</v>
      </c>
      <c r="AB179" s="127">
        <v>611</v>
      </c>
      <c r="AC179" s="127">
        <v>542</v>
      </c>
      <c r="AD179" s="127">
        <v>552</v>
      </c>
      <c r="AE179" s="127">
        <v>556</v>
      </c>
      <c r="AF179" s="127">
        <v>543</v>
      </c>
      <c r="AG179" s="127">
        <v>568</v>
      </c>
      <c r="AH179" s="127">
        <v>571</v>
      </c>
      <c r="AI179" s="127">
        <v>542</v>
      </c>
      <c r="AJ179" s="127">
        <v>554</v>
      </c>
      <c r="AK179" s="127">
        <v>548</v>
      </c>
      <c r="AL179" s="127">
        <v>551</v>
      </c>
      <c r="AM179" s="133">
        <f t="shared" si="43"/>
        <v>194</v>
      </c>
      <c r="AN179" s="134">
        <v>198</v>
      </c>
      <c r="AO179" s="16" t="s">
        <v>133</v>
      </c>
      <c r="AP179" s="70">
        <f t="shared" si="44"/>
        <v>339</v>
      </c>
      <c r="AQ179" s="51">
        <v>301</v>
      </c>
      <c r="AR179" s="70">
        <v>500</v>
      </c>
      <c r="AS179" s="19">
        <f t="shared" si="42"/>
        <v>499</v>
      </c>
      <c r="AT179" s="51">
        <v>443</v>
      </c>
      <c r="AU179" s="52">
        <v>384</v>
      </c>
      <c r="AV179" s="52">
        <v>390</v>
      </c>
      <c r="AW179" s="52">
        <v>410</v>
      </c>
      <c r="AX179" s="52">
        <v>426</v>
      </c>
      <c r="AY179" s="52">
        <v>422</v>
      </c>
      <c r="AZ179" s="52">
        <v>386</v>
      </c>
      <c r="BA179" s="52">
        <v>536</v>
      </c>
      <c r="BB179" s="52">
        <v>473</v>
      </c>
      <c r="BC179" s="52">
        <v>489</v>
      </c>
      <c r="BD179" s="135">
        <v>464</v>
      </c>
      <c r="BE179" s="51">
        <v>436</v>
      </c>
      <c r="BF179" s="51">
        <v>369</v>
      </c>
      <c r="BG179" s="139" t="s">
        <v>134</v>
      </c>
      <c r="BH179" s="70">
        <v>500</v>
      </c>
      <c r="BI179" s="55">
        <v>433</v>
      </c>
      <c r="BJ179" s="55">
        <v>371</v>
      </c>
      <c r="BK179" s="51"/>
      <c r="BL179" s="51"/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  <c r="CC179" s="51"/>
      <c r="CD179" s="51"/>
      <c r="CE179" s="51"/>
      <c r="CF179" s="51"/>
      <c r="CG179" s="51"/>
      <c r="CH179" s="51"/>
      <c r="CI179" s="51"/>
      <c r="CJ179" s="51"/>
      <c r="CK179" s="51"/>
      <c r="CL179" s="51"/>
      <c r="CM179" s="51"/>
      <c r="CN179" s="51"/>
      <c r="CO179" s="51"/>
      <c r="CP179" s="51"/>
      <c r="CQ179" s="51"/>
      <c r="CR179" s="51"/>
    </row>
    <row r="180" spans="1:96" s="140" customFormat="1" ht="12" customHeight="1" x14ac:dyDescent="0.2">
      <c r="A180" s="122" t="s">
        <v>135</v>
      </c>
      <c r="B180" s="123">
        <v>700</v>
      </c>
      <c r="C180" s="123">
        <v>46</v>
      </c>
      <c r="D180" s="124">
        <v>700</v>
      </c>
      <c r="E180" s="123">
        <v>103</v>
      </c>
      <c r="F180" s="123">
        <v>153</v>
      </c>
      <c r="G180" s="123">
        <v>292</v>
      </c>
      <c r="H180" s="123">
        <v>255</v>
      </c>
      <c r="I180" s="127">
        <v>211</v>
      </c>
      <c r="J180" s="123">
        <v>247</v>
      </c>
      <c r="K180" s="123">
        <v>230</v>
      </c>
      <c r="L180" s="123">
        <v>286</v>
      </c>
      <c r="M180" s="127">
        <v>188</v>
      </c>
      <c r="N180" s="127">
        <v>317</v>
      </c>
      <c r="O180" s="123">
        <v>269</v>
      </c>
      <c r="P180" s="127">
        <v>345</v>
      </c>
      <c r="Q180" s="124">
        <v>700</v>
      </c>
      <c r="R180" s="61">
        <v>367</v>
      </c>
      <c r="S180" s="47">
        <v>371</v>
      </c>
      <c r="T180" s="47">
        <v>384</v>
      </c>
      <c r="U180" s="127">
        <v>393</v>
      </c>
      <c r="V180" s="47">
        <v>472</v>
      </c>
      <c r="W180" s="132">
        <v>543</v>
      </c>
      <c r="X180" s="123">
        <v>472</v>
      </c>
      <c r="Y180" s="127">
        <v>700</v>
      </c>
      <c r="Z180" s="127">
        <v>792</v>
      </c>
      <c r="AA180" s="47">
        <v>774</v>
      </c>
      <c r="AB180" s="127">
        <v>770</v>
      </c>
      <c r="AC180" s="127">
        <v>696</v>
      </c>
      <c r="AD180" s="127">
        <v>705</v>
      </c>
      <c r="AE180" s="127">
        <v>718</v>
      </c>
      <c r="AF180" s="127">
        <v>745</v>
      </c>
      <c r="AG180" s="127">
        <v>679</v>
      </c>
      <c r="AH180" s="127">
        <v>788</v>
      </c>
      <c r="AI180" s="127">
        <v>733</v>
      </c>
      <c r="AJ180" s="127">
        <v>706</v>
      </c>
      <c r="AK180" s="127">
        <v>704</v>
      </c>
      <c r="AL180" s="127">
        <v>648</v>
      </c>
      <c r="AM180" s="133">
        <f t="shared" si="43"/>
        <v>226</v>
      </c>
      <c r="AN180" s="134">
        <v>312</v>
      </c>
      <c r="AO180" s="16" t="s">
        <v>135</v>
      </c>
      <c r="AP180" s="70">
        <f t="shared" si="44"/>
        <v>237</v>
      </c>
      <c r="AQ180" s="51">
        <v>465</v>
      </c>
      <c r="AR180" s="70">
        <v>350</v>
      </c>
      <c r="AS180" s="19">
        <f t="shared" si="42"/>
        <v>777</v>
      </c>
      <c r="AT180" s="51">
        <v>256</v>
      </c>
      <c r="AU180" s="52">
        <v>260</v>
      </c>
      <c r="AV180" s="52">
        <v>217</v>
      </c>
      <c r="AW180" s="52">
        <v>326</v>
      </c>
      <c r="AX180" s="52">
        <v>362</v>
      </c>
      <c r="AY180" s="52">
        <v>253</v>
      </c>
      <c r="AZ180" s="52">
        <v>55</v>
      </c>
      <c r="BA180" s="52">
        <v>251</v>
      </c>
      <c r="BB180" s="52">
        <v>273</v>
      </c>
      <c r="BC180" s="52">
        <v>261</v>
      </c>
      <c r="BD180" s="135">
        <v>347</v>
      </c>
      <c r="BE180" s="51">
        <v>352</v>
      </c>
      <c r="BF180" s="51">
        <v>304</v>
      </c>
      <c r="BG180" s="16" t="s">
        <v>136</v>
      </c>
      <c r="BH180" s="70">
        <v>350</v>
      </c>
      <c r="BI180" s="55">
        <v>331</v>
      </c>
      <c r="BJ180" s="55">
        <v>297</v>
      </c>
      <c r="BK180" s="51"/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  <c r="CC180" s="51"/>
      <c r="CD180" s="51"/>
      <c r="CE180" s="51"/>
      <c r="CF180" s="51"/>
      <c r="CG180" s="51"/>
      <c r="CH180" s="51"/>
      <c r="CI180" s="51"/>
      <c r="CJ180" s="51"/>
      <c r="CK180" s="51"/>
      <c r="CL180" s="51"/>
      <c r="CM180" s="51"/>
      <c r="CN180" s="51"/>
      <c r="CO180" s="51"/>
      <c r="CP180" s="51"/>
      <c r="CQ180" s="51"/>
      <c r="CR180" s="51"/>
    </row>
    <row r="181" spans="1:96" s="140" customFormat="1" ht="12" customHeight="1" x14ac:dyDescent="0.2">
      <c r="A181" s="122" t="s">
        <v>137</v>
      </c>
      <c r="B181" s="123">
        <v>200</v>
      </c>
      <c r="C181" s="126">
        <v>18</v>
      </c>
      <c r="D181" s="124">
        <v>200</v>
      </c>
      <c r="E181" s="126">
        <v>60</v>
      </c>
      <c r="F181" s="126">
        <v>119</v>
      </c>
      <c r="G181" s="126">
        <v>158</v>
      </c>
      <c r="H181" s="126">
        <v>126</v>
      </c>
      <c r="I181" s="127">
        <v>129</v>
      </c>
      <c r="J181" s="123">
        <v>112</v>
      </c>
      <c r="K181" s="123">
        <v>124</v>
      </c>
      <c r="L181" s="123">
        <v>145</v>
      </c>
      <c r="M181" s="127">
        <v>162</v>
      </c>
      <c r="N181" s="127">
        <v>140</v>
      </c>
      <c r="O181" s="123">
        <v>214</v>
      </c>
      <c r="P181" s="127">
        <v>211</v>
      </c>
      <c r="Q181" s="124">
        <v>200</v>
      </c>
      <c r="R181" s="61">
        <v>202</v>
      </c>
      <c r="S181" s="47">
        <v>253</v>
      </c>
      <c r="T181" s="47">
        <v>236</v>
      </c>
      <c r="U181" s="127">
        <v>210</v>
      </c>
      <c r="V181" s="47">
        <v>234</v>
      </c>
      <c r="W181" s="132">
        <v>265</v>
      </c>
      <c r="X181" s="123">
        <v>273</v>
      </c>
      <c r="Y181" s="127">
        <v>306</v>
      </c>
      <c r="Z181" s="127">
        <v>287</v>
      </c>
      <c r="AA181" s="47">
        <v>240</v>
      </c>
      <c r="AB181" s="127">
        <v>250</v>
      </c>
      <c r="AC181" s="127">
        <v>205</v>
      </c>
      <c r="AD181" s="127">
        <v>269</v>
      </c>
      <c r="AE181" s="127">
        <v>269</v>
      </c>
      <c r="AF181" s="127">
        <v>244</v>
      </c>
      <c r="AG181" s="127">
        <v>185</v>
      </c>
      <c r="AH181" s="127">
        <v>238</v>
      </c>
      <c r="AI181" s="127">
        <v>222</v>
      </c>
      <c r="AJ181" s="127">
        <v>182</v>
      </c>
      <c r="AK181" s="127">
        <v>182</v>
      </c>
      <c r="AL181" s="127">
        <v>180</v>
      </c>
      <c r="AM181" s="133">
        <f t="shared" si="43"/>
        <v>65</v>
      </c>
      <c r="AN181" s="134">
        <v>127</v>
      </c>
      <c r="AO181" s="16" t="s">
        <v>137</v>
      </c>
      <c r="AP181" s="70">
        <f t="shared" si="44"/>
        <v>135</v>
      </c>
      <c r="AQ181" s="51">
        <v>113</v>
      </c>
      <c r="AR181" s="70">
        <v>200</v>
      </c>
      <c r="AS181" s="19">
        <f t="shared" si="42"/>
        <v>240</v>
      </c>
      <c r="AT181" s="51">
        <v>39</v>
      </c>
      <c r="AU181" s="52">
        <v>83</v>
      </c>
      <c r="AV181" s="52">
        <v>66</v>
      </c>
      <c r="AW181" s="52">
        <v>70</v>
      </c>
      <c r="AX181" s="52">
        <v>54</v>
      </c>
      <c r="AY181" s="52">
        <v>94</v>
      </c>
      <c r="AZ181" s="52">
        <v>74</v>
      </c>
      <c r="BA181" s="52">
        <v>101</v>
      </c>
      <c r="BB181" s="52">
        <v>95</v>
      </c>
      <c r="BC181" s="52">
        <v>121</v>
      </c>
      <c r="BD181" s="135">
        <v>169</v>
      </c>
      <c r="BE181" s="51">
        <v>186</v>
      </c>
      <c r="BF181" s="51">
        <v>122</v>
      </c>
      <c r="BG181" s="16" t="s">
        <v>137</v>
      </c>
      <c r="BH181" s="70">
        <v>150</v>
      </c>
      <c r="BI181" s="55">
        <v>137</v>
      </c>
      <c r="BJ181" s="55">
        <v>73</v>
      </c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  <c r="CC181" s="51"/>
      <c r="CD181" s="51"/>
      <c r="CE181" s="51"/>
      <c r="CF181" s="51"/>
      <c r="CG181" s="51"/>
      <c r="CH181" s="51"/>
      <c r="CI181" s="51"/>
      <c r="CJ181" s="51"/>
      <c r="CK181" s="51"/>
      <c r="CL181" s="51"/>
      <c r="CM181" s="51"/>
      <c r="CN181" s="51"/>
      <c r="CO181" s="51"/>
      <c r="CP181" s="51"/>
      <c r="CQ181" s="51"/>
      <c r="CR181" s="51"/>
    </row>
    <row r="182" spans="1:96" s="140" customFormat="1" ht="12" customHeight="1" x14ac:dyDescent="0.2">
      <c r="A182" s="122" t="s">
        <v>138</v>
      </c>
      <c r="B182" s="123">
        <v>200</v>
      </c>
      <c r="C182" s="126">
        <v>14</v>
      </c>
      <c r="D182" s="124">
        <v>200</v>
      </c>
      <c r="E182" s="126">
        <v>6</v>
      </c>
      <c r="F182" s="126">
        <v>76</v>
      </c>
      <c r="G182" s="126">
        <v>287</v>
      </c>
      <c r="H182" s="126">
        <v>96</v>
      </c>
      <c r="I182" s="127">
        <v>201</v>
      </c>
      <c r="J182" s="123">
        <v>228</v>
      </c>
      <c r="K182" s="123">
        <v>218</v>
      </c>
      <c r="L182" s="123">
        <v>204</v>
      </c>
      <c r="M182" s="127">
        <v>263</v>
      </c>
      <c r="N182" s="127">
        <v>292</v>
      </c>
      <c r="O182" s="123">
        <v>224</v>
      </c>
      <c r="P182" s="127">
        <v>216</v>
      </c>
      <c r="Q182" s="124">
        <v>200</v>
      </c>
      <c r="R182" s="61">
        <v>226</v>
      </c>
      <c r="S182" s="47">
        <v>207</v>
      </c>
      <c r="T182" s="47">
        <v>249</v>
      </c>
      <c r="U182" s="127">
        <v>216</v>
      </c>
      <c r="V182" s="47">
        <v>282</v>
      </c>
      <c r="W182" s="132">
        <v>209</v>
      </c>
      <c r="X182" s="123">
        <v>267</v>
      </c>
      <c r="Y182" s="127">
        <v>256</v>
      </c>
      <c r="Z182" s="127">
        <v>215</v>
      </c>
      <c r="AA182" s="47">
        <v>201</v>
      </c>
      <c r="AB182" s="127">
        <v>211</v>
      </c>
      <c r="AC182" s="127">
        <v>182</v>
      </c>
      <c r="AD182" s="127">
        <v>289</v>
      </c>
      <c r="AE182" s="127">
        <v>199</v>
      </c>
      <c r="AF182" s="127">
        <v>221</v>
      </c>
      <c r="AG182" s="127">
        <v>220</v>
      </c>
      <c r="AH182" s="127">
        <v>218</v>
      </c>
      <c r="AI182" s="127">
        <v>184</v>
      </c>
      <c r="AJ182" s="127">
        <v>206</v>
      </c>
      <c r="AK182" s="127">
        <v>208</v>
      </c>
      <c r="AL182" s="127">
        <v>209</v>
      </c>
      <c r="AM182" s="133">
        <f t="shared" si="43"/>
        <v>65</v>
      </c>
      <c r="AN182" s="134">
        <v>24</v>
      </c>
      <c r="AO182" s="16" t="s">
        <v>138</v>
      </c>
      <c r="AP182" s="70">
        <f t="shared" si="44"/>
        <v>102</v>
      </c>
      <c r="AQ182" s="51">
        <v>155</v>
      </c>
      <c r="AR182" s="70">
        <v>150</v>
      </c>
      <c r="AS182" s="19">
        <f t="shared" si="42"/>
        <v>179</v>
      </c>
      <c r="AT182" s="51">
        <v>88</v>
      </c>
      <c r="AU182" s="52">
        <v>143</v>
      </c>
      <c r="AV182" s="52">
        <v>118</v>
      </c>
      <c r="AW182" s="52">
        <v>128</v>
      </c>
      <c r="AX182" s="52">
        <v>132</v>
      </c>
      <c r="AY182" s="52">
        <v>121</v>
      </c>
      <c r="AZ182" s="52">
        <v>126</v>
      </c>
      <c r="BA182" s="52">
        <v>138</v>
      </c>
      <c r="BB182" s="52">
        <v>128</v>
      </c>
      <c r="BC182" s="52">
        <v>137</v>
      </c>
      <c r="BD182" s="135">
        <v>141</v>
      </c>
      <c r="BE182" s="51">
        <v>131</v>
      </c>
      <c r="BF182" s="51">
        <v>153</v>
      </c>
      <c r="BG182" s="16" t="s">
        <v>139</v>
      </c>
      <c r="BH182" s="70">
        <v>20</v>
      </c>
      <c r="BI182" s="55">
        <v>158</v>
      </c>
      <c r="BJ182" s="55">
        <v>18</v>
      </c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  <c r="CH182" s="51"/>
      <c r="CI182" s="51"/>
      <c r="CJ182" s="51"/>
      <c r="CK182" s="51"/>
      <c r="CL182" s="51"/>
      <c r="CM182" s="51"/>
      <c r="CN182" s="51"/>
      <c r="CO182" s="51"/>
      <c r="CP182" s="51"/>
      <c r="CQ182" s="51"/>
      <c r="CR182" s="51"/>
    </row>
    <row r="183" spans="1:96" s="140" customFormat="1" ht="12" customHeight="1" x14ac:dyDescent="0.25">
      <c r="A183" s="141" t="s">
        <v>140</v>
      </c>
      <c r="B183" s="142">
        <f t="shared" ref="B183:P183" si="45">SUM(B164:B182)</f>
        <v>6352</v>
      </c>
      <c r="C183" s="142">
        <f t="shared" si="45"/>
        <v>195</v>
      </c>
      <c r="D183" s="142">
        <f t="shared" si="45"/>
        <v>6352</v>
      </c>
      <c r="E183" s="142">
        <f t="shared" si="45"/>
        <v>558</v>
      </c>
      <c r="F183" s="142">
        <f t="shared" si="45"/>
        <v>2445</v>
      </c>
      <c r="G183" s="142">
        <f t="shared" si="45"/>
        <v>3163</v>
      </c>
      <c r="H183" s="142">
        <f t="shared" si="45"/>
        <v>2690</v>
      </c>
      <c r="I183" s="142">
        <f t="shared" si="45"/>
        <v>5295</v>
      </c>
      <c r="J183" s="142">
        <f t="shared" si="45"/>
        <v>3571</v>
      </c>
      <c r="K183" s="142">
        <f t="shared" si="45"/>
        <v>3252</v>
      </c>
      <c r="L183" s="142">
        <f t="shared" si="45"/>
        <v>3949</v>
      </c>
      <c r="M183" s="142">
        <f t="shared" si="45"/>
        <v>3853</v>
      </c>
      <c r="N183" s="142">
        <f t="shared" si="45"/>
        <v>4450</v>
      </c>
      <c r="O183" s="142">
        <f t="shared" si="45"/>
        <v>4322</v>
      </c>
      <c r="P183" s="142">
        <f t="shared" si="45"/>
        <v>3962</v>
      </c>
      <c r="Q183" s="142">
        <f>SUM(Q164:Q182)</f>
        <v>6352</v>
      </c>
      <c r="R183" s="142">
        <f t="shared" ref="R183:X183" si="46">SUM(R164:R182)</f>
        <v>4590</v>
      </c>
      <c r="S183" s="142">
        <f t="shared" si="46"/>
        <v>3918</v>
      </c>
      <c r="T183" s="142">
        <f t="shared" si="46"/>
        <v>4925</v>
      </c>
      <c r="U183" s="142">
        <f t="shared" si="46"/>
        <v>4633</v>
      </c>
      <c r="V183" s="142">
        <f t="shared" si="46"/>
        <v>6015</v>
      </c>
      <c r="W183" s="142">
        <f t="shared" si="46"/>
        <v>5435</v>
      </c>
      <c r="X183" s="142">
        <f t="shared" si="46"/>
        <v>5892</v>
      </c>
      <c r="Y183" s="142">
        <f>SUM(Y164:Y182)</f>
        <v>7122</v>
      </c>
      <c r="Z183" s="142">
        <f>SUM(Z164:Z182)</f>
        <v>6851</v>
      </c>
      <c r="AA183" s="142">
        <f>SUM(AA164:AA182)</f>
        <v>7740</v>
      </c>
      <c r="AB183" s="142">
        <f>SUM(AB164:AB182)</f>
        <v>7991</v>
      </c>
      <c r="AC183" s="142">
        <f>SUM(AC164:AC182)</f>
        <v>5715</v>
      </c>
      <c r="AD183" s="142">
        <f t="shared" ref="AD183:CO183" si="47">SUM(AD164:AD182)</f>
        <v>6342</v>
      </c>
      <c r="AE183" s="142">
        <f t="shared" si="47"/>
        <v>6517</v>
      </c>
      <c r="AF183" s="142">
        <f t="shared" si="47"/>
        <v>6873</v>
      </c>
      <c r="AG183" s="142">
        <f t="shared" si="47"/>
        <v>6154</v>
      </c>
      <c r="AH183" s="142">
        <f t="shared" si="47"/>
        <v>7049</v>
      </c>
      <c r="AI183" s="142">
        <f t="shared" si="47"/>
        <v>7339</v>
      </c>
      <c r="AJ183" s="142">
        <f t="shared" si="47"/>
        <v>7645</v>
      </c>
      <c r="AK183" s="142">
        <f t="shared" si="47"/>
        <v>7207</v>
      </c>
      <c r="AL183" s="142">
        <f t="shared" si="47"/>
        <v>7615</v>
      </c>
      <c r="AM183" s="142">
        <f t="shared" si="47"/>
        <v>2049</v>
      </c>
      <c r="AN183" s="143">
        <f t="shared" si="47"/>
        <v>3176</v>
      </c>
      <c r="AO183" s="36" t="s">
        <v>140</v>
      </c>
      <c r="AP183" s="144">
        <f t="shared" si="47"/>
        <v>1151</v>
      </c>
      <c r="AQ183" s="144">
        <f t="shared" si="47"/>
        <v>2193</v>
      </c>
      <c r="AR183" s="144">
        <f t="shared" si="47"/>
        <v>1695</v>
      </c>
      <c r="AS183" s="144">
        <f t="shared" si="47"/>
        <v>3467</v>
      </c>
      <c r="AT183" s="144">
        <f t="shared" si="47"/>
        <v>986</v>
      </c>
      <c r="AU183" s="144">
        <f t="shared" si="47"/>
        <v>1160</v>
      </c>
      <c r="AV183" s="144">
        <f t="shared" si="47"/>
        <v>1138</v>
      </c>
      <c r="AW183" s="144">
        <f t="shared" si="47"/>
        <v>1274</v>
      </c>
      <c r="AX183" s="144">
        <f t="shared" si="47"/>
        <v>1426</v>
      </c>
      <c r="AY183" s="144">
        <f t="shared" si="47"/>
        <v>1273</v>
      </c>
      <c r="AZ183" s="144">
        <f t="shared" si="47"/>
        <v>1021</v>
      </c>
      <c r="BA183" s="144">
        <f t="shared" si="47"/>
        <v>1378</v>
      </c>
      <c r="BB183" s="144">
        <f t="shared" si="47"/>
        <v>1353</v>
      </c>
      <c r="BC183" s="144">
        <f t="shared" si="47"/>
        <v>1360</v>
      </c>
      <c r="BD183" s="144">
        <f t="shared" si="47"/>
        <v>1497</v>
      </c>
      <c r="BE183" s="144">
        <f t="shared" si="47"/>
        <v>1472</v>
      </c>
      <c r="BF183" s="144">
        <f t="shared" si="47"/>
        <v>1287</v>
      </c>
      <c r="BG183" s="36" t="s">
        <v>140</v>
      </c>
      <c r="BH183" s="144">
        <f>SUM(BH164:BH182)</f>
        <v>1685</v>
      </c>
      <c r="BI183" s="144">
        <f t="shared" si="47"/>
        <v>1420</v>
      </c>
      <c r="BJ183" s="144">
        <f t="shared" si="47"/>
        <v>1734</v>
      </c>
      <c r="BK183" s="144">
        <f t="shared" si="47"/>
        <v>0</v>
      </c>
      <c r="BL183" s="144">
        <f t="shared" si="47"/>
        <v>0</v>
      </c>
      <c r="BM183" s="144">
        <f t="shared" si="47"/>
        <v>0</v>
      </c>
      <c r="BN183" s="144">
        <f t="shared" si="47"/>
        <v>0</v>
      </c>
      <c r="BO183" s="144">
        <f t="shared" si="47"/>
        <v>0</v>
      </c>
      <c r="BP183" s="144">
        <f t="shared" si="47"/>
        <v>0</v>
      </c>
      <c r="BQ183" s="144">
        <f t="shared" si="47"/>
        <v>0</v>
      </c>
      <c r="BR183" s="144">
        <f t="shared" si="47"/>
        <v>0</v>
      </c>
      <c r="BS183" s="144">
        <f t="shared" si="47"/>
        <v>0</v>
      </c>
      <c r="BT183" s="144">
        <f t="shared" si="47"/>
        <v>0</v>
      </c>
      <c r="BU183" s="144">
        <f t="shared" si="47"/>
        <v>0</v>
      </c>
      <c r="BV183" s="144">
        <f t="shared" si="47"/>
        <v>0</v>
      </c>
      <c r="BW183" s="144">
        <f t="shared" si="47"/>
        <v>0</v>
      </c>
      <c r="BX183" s="144">
        <f t="shared" si="47"/>
        <v>0</v>
      </c>
      <c r="BY183" s="144">
        <f t="shared" si="47"/>
        <v>0</v>
      </c>
      <c r="BZ183" s="144">
        <f t="shared" si="47"/>
        <v>0</v>
      </c>
      <c r="CA183" s="144">
        <f t="shared" si="47"/>
        <v>0</v>
      </c>
      <c r="CB183" s="144">
        <f t="shared" si="47"/>
        <v>0</v>
      </c>
      <c r="CC183" s="144">
        <f t="shared" si="47"/>
        <v>0</v>
      </c>
      <c r="CD183" s="144">
        <f t="shared" si="47"/>
        <v>0</v>
      </c>
      <c r="CE183" s="144">
        <f t="shared" si="47"/>
        <v>0</v>
      </c>
      <c r="CF183" s="144">
        <f t="shared" si="47"/>
        <v>0</v>
      </c>
      <c r="CG183" s="144">
        <f t="shared" si="47"/>
        <v>0</v>
      </c>
      <c r="CH183" s="144">
        <f t="shared" si="47"/>
        <v>0</v>
      </c>
      <c r="CI183" s="144">
        <f t="shared" si="47"/>
        <v>0</v>
      </c>
      <c r="CJ183" s="144">
        <f t="shared" si="47"/>
        <v>0</v>
      </c>
      <c r="CK183" s="144">
        <f t="shared" si="47"/>
        <v>0</v>
      </c>
      <c r="CL183" s="144">
        <f t="shared" si="47"/>
        <v>0</v>
      </c>
      <c r="CM183" s="144">
        <f t="shared" si="47"/>
        <v>0</v>
      </c>
      <c r="CN183" s="144">
        <f t="shared" si="47"/>
        <v>0</v>
      </c>
      <c r="CO183" s="144">
        <f t="shared" si="47"/>
        <v>0</v>
      </c>
      <c r="CP183" s="144">
        <f>SUM(CP164:CP182)</f>
        <v>0</v>
      </c>
      <c r="CQ183" s="144">
        <f>SUM(CQ164:CQ182)</f>
        <v>0</v>
      </c>
      <c r="CR183" s="144">
        <f>SUM(CR164:CR182)</f>
        <v>0</v>
      </c>
    </row>
    <row r="184" spans="1:96" s="140" customFormat="1" ht="12" customHeight="1" x14ac:dyDescent="0.25">
      <c r="A184" s="145"/>
      <c r="B184" s="146"/>
      <c r="C184" s="146"/>
      <c r="D184" s="146"/>
      <c r="E184" s="146"/>
      <c r="F184" s="146"/>
      <c r="G184" s="146"/>
      <c r="H184" s="147"/>
      <c r="I184" s="147"/>
      <c r="J184" s="146"/>
      <c r="K184" s="146"/>
      <c r="L184" s="146"/>
      <c r="M184" s="146"/>
      <c r="N184" s="146"/>
      <c r="O184" s="147"/>
      <c r="P184" s="146"/>
      <c r="Q184" s="146"/>
      <c r="R184" s="147"/>
      <c r="S184" s="147"/>
      <c r="T184" s="147"/>
      <c r="U184" s="146"/>
      <c r="V184" s="147"/>
      <c r="W184" s="147"/>
      <c r="X184" s="146"/>
      <c r="Y184" s="146"/>
      <c r="Z184" s="147"/>
      <c r="AA184" s="147"/>
      <c r="AB184" s="146"/>
      <c r="AC184" s="146"/>
      <c r="AD184" s="146"/>
      <c r="AE184" s="146"/>
      <c r="AF184" s="146"/>
      <c r="AG184" s="146"/>
      <c r="AH184" s="146"/>
      <c r="AI184" s="146"/>
      <c r="AJ184" s="147"/>
      <c r="AK184" s="146"/>
      <c r="AL184" s="146"/>
      <c r="AM184" s="146"/>
      <c r="AN184" s="146"/>
      <c r="AO184" s="72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84"/>
      <c r="BD184" s="84"/>
      <c r="BE184" s="84"/>
      <c r="BF184" s="84"/>
      <c r="BG184" s="72"/>
      <c r="BH184" s="73"/>
      <c r="BI184" s="84"/>
      <c r="BJ184" s="84"/>
      <c r="BK184" s="84"/>
      <c r="BL184" s="84"/>
      <c r="BM184" s="84"/>
      <c r="BN184" s="84"/>
      <c r="BO184" s="84"/>
      <c r="BP184" s="84"/>
      <c r="BQ184" s="84"/>
      <c r="BR184" s="84"/>
      <c r="BS184" s="84"/>
      <c r="BT184" s="84"/>
      <c r="BU184" s="84"/>
      <c r="BV184" s="84"/>
      <c r="BW184" s="84"/>
      <c r="BX184" s="84"/>
      <c r="BY184" s="84"/>
      <c r="BZ184" s="84"/>
      <c r="CA184" s="84"/>
      <c r="CB184" s="84"/>
      <c r="CC184" s="84"/>
      <c r="CD184" s="84"/>
      <c r="CE184" s="84"/>
      <c r="CF184" s="84"/>
      <c r="CG184" s="84"/>
      <c r="CH184" s="84"/>
      <c r="CI184" s="84"/>
      <c r="CJ184" s="84"/>
      <c r="CK184" s="84"/>
      <c r="CL184" s="84"/>
      <c r="CM184" s="84"/>
      <c r="CN184" s="84"/>
      <c r="CO184" s="84"/>
      <c r="CP184" s="84"/>
      <c r="CQ184" s="84"/>
      <c r="CR184" s="84"/>
    </row>
    <row r="185" spans="1:96" ht="12" customHeight="1" x14ac:dyDescent="0.25">
      <c r="A185" s="83"/>
      <c r="B185" s="84"/>
      <c r="C185" s="84"/>
      <c r="D185" s="84"/>
      <c r="E185" s="84"/>
      <c r="F185" s="84"/>
      <c r="G185" s="84"/>
      <c r="H185" s="85"/>
      <c r="I185" s="85"/>
      <c r="J185" s="84"/>
      <c r="K185" s="84"/>
      <c r="L185" s="84"/>
      <c r="M185" s="84"/>
      <c r="N185" s="84"/>
      <c r="O185" s="85"/>
      <c r="P185" s="84"/>
      <c r="Q185" s="84"/>
      <c r="R185" s="85"/>
      <c r="S185" s="85"/>
      <c r="T185" s="85"/>
      <c r="U185" s="84"/>
      <c r="V185" s="85"/>
      <c r="W185" s="85"/>
      <c r="X185" s="84"/>
      <c r="Y185" s="84"/>
      <c r="Z185" s="85"/>
      <c r="AA185" s="85"/>
      <c r="AB185" s="84"/>
      <c r="AC185" s="84"/>
      <c r="AD185" s="84"/>
      <c r="AE185" s="84"/>
      <c r="AF185" s="84"/>
      <c r="AG185" s="84"/>
      <c r="AH185" s="84"/>
      <c r="AI185" s="84"/>
      <c r="AJ185" s="85"/>
      <c r="AK185" s="84"/>
      <c r="AL185" s="84"/>
      <c r="AM185" s="84"/>
      <c r="AN185" s="84"/>
      <c r="AO185" s="42"/>
      <c r="AP185" s="91"/>
      <c r="AQ185" s="92"/>
      <c r="AR185" s="43"/>
      <c r="AS185" s="93"/>
      <c r="AT185" s="43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42" t="s">
        <v>141</v>
      </c>
      <c r="BH185" s="14" t="str">
        <f t="shared" ref="BH185:CR185" si="48">BH$11</f>
        <v>Meta Mensal</v>
      </c>
      <c r="BI185" s="14" t="e">
        <f t="shared" ca="1" si="48"/>
        <v>#NAME?</v>
      </c>
      <c r="BJ185" s="14" t="e">
        <f t="shared" ca="1" si="48"/>
        <v>#NAME?</v>
      </c>
      <c r="BK185" s="14" t="e">
        <f t="shared" ca="1" si="48"/>
        <v>#NAME?</v>
      </c>
      <c r="BL185" s="14" t="e">
        <f t="shared" ca="1" si="48"/>
        <v>#NAME?</v>
      </c>
      <c r="BM185" s="14" t="e">
        <f t="shared" ca="1" si="48"/>
        <v>#NAME?</v>
      </c>
      <c r="BN185" s="14" t="e">
        <f t="shared" ca="1" si="48"/>
        <v>#NAME?</v>
      </c>
      <c r="BO185" s="14" t="e">
        <f t="shared" ca="1" si="48"/>
        <v>#NAME?</v>
      </c>
      <c r="BP185" s="14" t="e">
        <f t="shared" ca="1" si="48"/>
        <v>#NAME?</v>
      </c>
      <c r="BQ185" s="14" t="e">
        <f t="shared" ca="1" si="48"/>
        <v>#NAME?</v>
      </c>
      <c r="BR185" s="14" t="e">
        <f t="shared" ca="1" si="48"/>
        <v>#NAME?</v>
      </c>
      <c r="BS185" s="14" t="e">
        <f t="shared" ca="1" si="48"/>
        <v>#NAME?</v>
      </c>
      <c r="BT185" s="14" t="e">
        <f t="shared" ca="1" si="48"/>
        <v>#NAME?</v>
      </c>
      <c r="BU185" s="14" t="e">
        <f t="shared" ca="1" si="48"/>
        <v>#NAME?</v>
      </c>
      <c r="BV185" s="14" t="e">
        <f t="shared" ca="1" si="48"/>
        <v>#NAME?</v>
      </c>
      <c r="BW185" s="14" t="e">
        <f t="shared" ca="1" si="48"/>
        <v>#NAME?</v>
      </c>
      <c r="BX185" s="14" t="e">
        <f t="shared" ca="1" si="48"/>
        <v>#NAME?</v>
      </c>
      <c r="BY185" s="14" t="e">
        <f t="shared" ca="1" si="48"/>
        <v>#NAME?</v>
      </c>
      <c r="BZ185" s="14" t="e">
        <f t="shared" ca="1" si="48"/>
        <v>#NAME?</v>
      </c>
      <c r="CA185" s="14" t="e">
        <f t="shared" ca="1" si="48"/>
        <v>#NAME?</v>
      </c>
      <c r="CB185" s="14" t="e">
        <f t="shared" ca="1" si="48"/>
        <v>#NAME?</v>
      </c>
      <c r="CC185" s="14" t="e">
        <f t="shared" ca="1" si="48"/>
        <v>#NAME?</v>
      </c>
      <c r="CD185" s="14" t="e">
        <f t="shared" ca="1" si="48"/>
        <v>#NAME?</v>
      </c>
      <c r="CE185" s="14" t="e">
        <f t="shared" ca="1" si="48"/>
        <v>#NAME?</v>
      </c>
      <c r="CF185" s="14" t="e">
        <f t="shared" ca="1" si="48"/>
        <v>#NAME?</v>
      </c>
      <c r="CG185" s="14" t="e">
        <f t="shared" ca="1" si="48"/>
        <v>#NAME?</v>
      </c>
      <c r="CH185" s="14" t="e">
        <f t="shared" ca="1" si="48"/>
        <v>#NAME?</v>
      </c>
      <c r="CI185" s="14" t="e">
        <f t="shared" ca="1" si="48"/>
        <v>#NAME?</v>
      </c>
      <c r="CJ185" s="14" t="e">
        <f t="shared" ca="1" si="48"/>
        <v>#NAME?</v>
      </c>
      <c r="CK185" s="14" t="e">
        <f t="shared" ca="1" si="48"/>
        <v>#NAME?</v>
      </c>
      <c r="CL185" s="14" t="e">
        <f t="shared" ca="1" si="48"/>
        <v>#NAME?</v>
      </c>
      <c r="CM185" s="14" t="e">
        <f t="shared" ca="1" si="48"/>
        <v>#NAME?</v>
      </c>
      <c r="CN185" s="14" t="e">
        <f t="shared" ca="1" si="48"/>
        <v>#NAME?</v>
      </c>
      <c r="CO185" s="14" t="e">
        <f t="shared" ca="1" si="48"/>
        <v>#NAME?</v>
      </c>
      <c r="CP185" s="14" t="e">
        <f t="shared" ca="1" si="48"/>
        <v>#NAME?</v>
      </c>
      <c r="CQ185" s="14" t="e">
        <f t="shared" ca="1" si="48"/>
        <v>#NAME?</v>
      </c>
      <c r="CR185" s="14" t="e">
        <f t="shared" ca="1" si="48"/>
        <v>#NAME?</v>
      </c>
    </row>
    <row r="186" spans="1:96" ht="12" customHeight="1" x14ac:dyDescent="0.25">
      <c r="A186" s="83"/>
      <c r="B186" s="84"/>
      <c r="C186" s="84"/>
      <c r="D186" s="84"/>
      <c r="E186" s="84"/>
      <c r="F186" s="84"/>
      <c r="G186" s="84"/>
      <c r="H186" s="85"/>
      <c r="I186" s="85"/>
      <c r="J186" s="84"/>
      <c r="K186" s="84"/>
      <c r="L186" s="84"/>
      <c r="M186" s="84"/>
      <c r="N186" s="84"/>
      <c r="O186" s="85"/>
      <c r="P186" s="84"/>
      <c r="Q186" s="84"/>
      <c r="R186" s="85"/>
      <c r="S186" s="85"/>
      <c r="T186" s="85"/>
      <c r="U186" s="84"/>
      <c r="V186" s="85"/>
      <c r="W186" s="85"/>
      <c r="X186" s="84"/>
      <c r="Y186" s="84"/>
      <c r="Z186" s="85"/>
      <c r="AA186" s="85"/>
      <c r="AB186" s="84"/>
      <c r="AC186" s="84"/>
      <c r="AD186" s="84"/>
      <c r="AE186" s="84"/>
      <c r="AF186" s="84"/>
      <c r="AG186" s="84"/>
      <c r="AH186" s="84"/>
      <c r="AI186" s="84"/>
      <c r="AJ186" s="85"/>
      <c r="AK186" s="84"/>
      <c r="AL186" s="84"/>
      <c r="AM186" s="84"/>
      <c r="AN186" s="84"/>
      <c r="AO186" s="94"/>
      <c r="AP186" s="91"/>
      <c r="AQ186" s="92"/>
      <c r="AR186" s="46"/>
      <c r="AS186" s="95"/>
      <c r="AT186" s="46"/>
      <c r="AU186" s="96"/>
      <c r="AV186" s="96"/>
      <c r="AW186" s="96"/>
      <c r="AX186" s="96"/>
      <c r="AY186" s="96"/>
      <c r="AZ186" s="96"/>
      <c r="BA186" s="96"/>
      <c r="BB186" s="96"/>
      <c r="BC186" s="23"/>
      <c r="BD186" s="89"/>
      <c r="BE186" s="89"/>
      <c r="BF186" s="89"/>
      <c r="BG186" s="94" t="s">
        <v>142</v>
      </c>
      <c r="BH186" s="70">
        <v>274</v>
      </c>
      <c r="BI186" s="89">
        <v>334</v>
      </c>
      <c r="BJ186" s="89">
        <v>312</v>
      </c>
      <c r="BK186" s="35"/>
      <c r="BL186" s="35"/>
      <c r="BM186" s="35"/>
      <c r="BN186" s="35"/>
      <c r="BO186" s="35"/>
      <c r="BP186" s="35"/>
      <c r="BQ186" s="35"/>
      <c r="BR186" s="35"/>
      <c r="BS186" s="35"/>
      <c r="BT186" s="35"/>
      <c r="BU186" s="35"/>
      <c r="BV186" s="35"/>
      <c r="BW186" s="35"/>
      <c r="BX186" s="35"/>
      <c r="BY186" s="35"/>
      <c r="BZ186" s="35"/>
      <c r="CA186" s="35"/>
      <c r="CB186" s="35"/>
      <c r="CC186" s="35"/>
      <c r="CD186" s="35"/>
      <c r="CE186" s="35"/>
      <c r="CF186" s="35"/>
      <c r="CG186" s="35"/>
      <c r="CH186" s="35"/>
      <c r="CI186" s="35"/>
      <c r="CJ186" s="35"/>
      <c r="CK186" s="35"/>
      <c r="CL186" s="35"/>
      <c r="CM186" s="35"/>
      <c r="CN186" s="35"/>
      <c r="CO186" s="35"/>
      <c r="CP186" s="35"/>
      <c r="CQ186" s="35"/>
      <c r="CR186" s="35"/>
    </row>
    <row r="187" spans="1:96" s="101" customFormat="1" ht="12" customHeight="1" x14ac:dyDescent="0.25"/>
    <row r="188" spans="1:96" s="69" customFormat="1" ht="12" customHeight="1" x14ac:dyDescent="0.25">
      <c r="A188" s="12" t="s">
        <v>143</v>
      </c>
      <c r="B188" s="13" t="s">
        <v>8</v>
      </c>
      <c r="C188" s="14">
        <f>$C$11</f>
        <v>44531</v>
      </c>
      <c r="D188" s="13" t="s">
        <v>8</v>
      </c>
      <c r="E188" s="14" t="e">
        <f ca="1">$E$11</f>
        <v>#NAME?</v>
      </c>
      <c r="F188" s="14" t="e">
        <f ca="1">$F$11</f>
        <v>#NAME?</v>
      </c>
      <c r="G188" s="14" t="e">
        <f ca="1">$G$11</f>
        <v>#NAME?</v>
      </c>
      <c r="H188" s="14" t="e">
        <f ca="1">$H$11</f>
        <v>#NAME?</v>
      </c>
      <c r="I188" s="14" t="e">
        <f ca="1">$I$11</f>
        <v>#NAME?</v>
      </c>
      <c r="J188" s="14" t="e">
        <f ca="1">$J$11</f>
        <v>#NAME?</v>
      </c>
      <c r="K188" s="14" t="e">
        <f ca="1">$K$11</f>
        <v>#NAME?</v>
      </c>
      <c r="L188" s="14" t="e">
        <f ca="1">$L$11</f>
        <v>#NAME?</v>
      </c>
      <c r="M188" s="14" t="e">
        <f ca="1">$M$11</f>
        <v>#NAME?</v>
      </c>
      <c r="N188" s="14" t="e">
        <f ca="1">$N$11</f>
        <v>#NAME?</v>
      </c>
      <c r="O188" s="14" t="e">
        <f ca="1">$O$11</f>
        <v>#NAME?</v>
      </c>
      <c r="P188" s="14" t="e">
        <f ca="1">$P$11</f>
        <v>#NAME?</v>
      </c>
      <c r="Q188" s="13" t="s">
        <v>8</v>
      </c>
      <c r="R188" s="14" t="e">
        <f t="shared" ref="R188:AK188" ca="1" si="49">R11</f>
        <v>#NAME?</v>
      </c>
      <c r="S188" s="14" t="e">
        <f t="shared" ca="1" si="49"/>
        <v>#NAME?</v>
      </c>
      <c r="T188" s="14" t="e">
        <f t="shared" ca="1" si="49"/>
        <v>#NAME?</v>
      </c>
      <c r="U188" s="14" t="e">
        <f t="shared" ca="1" si="49"/>
        <v>#NAME?</v>
      </c>
      <c r="V188" s="14" t="e">
        <f t="shared" ca="1" si="49"/>
        <v>#NAME?</v>
      </c>
      <c r="W188" s="14" t="e">
        <f t="shared" ca="1" si="49"/>
        <v>#NAME?</v>
      </c>
      <c r="X188" s="14" t="e">
        <f t="shared" ca="1" si="49"/>
        <v>#NAME?</v>
      </c>
      <c r="Y188" s="14" t="e">
        <f t="shared" ca="1" si="49"/>
        <v>#NAME?</v>
      </c>
      <c r="Z188" s="14" t="e">
        <f t="shared" ca="1" si="49"/>
        <v>#NAME?</v>
      </c>
      <c r="AA188" s="14" t="e">
        <f t="shared" ca="1" si="49"/>
        <v>#NAME?</v>
      </c>
      <c r="AB188" s="14" t="e">
        <f t="shared" ca="1" si="49"/>
        <v>#NAME?</v>
      </c>
      <c r="AC188" s="14" t="e">
        <f t="shared" ca="1" si="49"/>
        <v>#NAME?</v>
      </c>
      <c r="AD188" s="14" t="e">
        <f t="shared" ca="1" si="49"/>
        <v>#NAME?</v>
      </c>
      <c r="AE188" s="14" t="e">
        <f t="shared" ca="1" si="49"/>
        <v>#NAME?</v>
      </c>
      <c r="AF188" s="14" t="e">
        <f t="shared" ca="1" si="49"/>
        <v>#NAME?</v>
      </c>
      <c r="AG188" s="14" t="e">
        <f t="shared" ca="1" si="49"/>
        <v>#NAME?</v>
      </c>
      <c r="AH188" s="14" t="e">
        <f t="shared" ca="1" si="49"/>
        <v>#NAME?</v>
      </c>
      <c r="AI188" s="14" t="e">
        <f t="shared" ca="1" si="49"/>
        <v>#NAME?</v>
      </c>
      <c r="AJ188" s="14" t="e">
        <f t="shared" ca="1" si="49"/>
        <v>#NAME?</v>
      </c>
      <c r="AK188" s="14" t="e">
        <f t="shared" ca="1" si="49"/>
        <v>#NAME?</v>
      </c>
      <c r="AL188" s="14" t="e">
        <f ca="1">AL$11</f>
        <v>#NAME?</v>
      </c>
      <c r="AM188" s="14" t="str">
        <f t="shared" ref="AM188:CR188" si="50">AM$11</f>
        <v>Meta Parcial</v>
      </c>
      <c r="AN188" s="44" t="str">
        <f t="shared" si="50"/>
        <v>1-10-out-24</v>
      </c>
      <c r="AO188" s="12" t="s">
        <v>144</v>
      </c>
      <c r="AP188" s="14" t="str">
        <f t="shared" si="50"/>
        <v>Meta Parcial</v>
      </c>
      <c r="AQ188" s="14" t="str">
        <f t="shared" si="50"/>
        <v>11-31-out-24</v>
      </c>
      <c r="AR188" s="14" t="str">
        <f t="shared" si="50"/>
        <v>Meta Mensal</v>
      </c>
      <c r="AS188" s="14" t="e">
        <f t="shared" ca="1" si="50"/>
        <v>#NAME?</v>
      </c>
      <c r="AT188" s="14" t="e">
        <f t="shared" ca="1" si="50"/>
        <v>#NAME?</v>
      </c>
      <c r="AU188" s="14" t="e">
        <f t="shared" ca="1" si="50"/>
        <v>#NAME?</v>
      </c>
      <c r="AV188" s="14" t="e">
        <f t="shared" ca="1" si="50"/>
        <v>#NAME?</v>
      </c>
      <c r="AW188" s="14" t="e">
        <f t="shared" ca="1" si="50"/>
        <v>#NAME?</v>
      </c>
      <c r="AX188" s="14" t="e">
        <f t="shared" ca="1" si="50"/>
        <v>#NAME?</v>
      </c>
      <c r="AY188" s="14" t="e">
        <f t="shared" ca="1" si="50"/>
        <v>#NAME?</v>
      </c>
      <c r="AZ188" s="14" t="e">
        <f t="shared" ca="1" si="50"/>
        <v>#NAME?</v>
      </c>
      <c r="BA188" s="14" t="e">
        <f t="shared" ca="1" si="50"/>
        <v>#NAME?</v>
      </c>
      <c r="BB188" s="44" t="e">
        <f t="shared" ca="1" si="50"/>
        <v>#NAME?</v>
      </c>
      <c r="BC188" s="14" t="e">
        <f t="shared" ca="1" si="50"/>
        <v>#NAME?</v>
      </c>
      <c r="BD188" s="14" t="e">
        <f t="shared" ca="1" si="50"/>
        <v>#NAME?</v>
      </c>
      <c r="BE188" s="14" t="e">
        <f t="shared" ca="1" si="50"/>
        <v>#NAME?</v>
      </c>
      <c r="BF188" s="14" t="e">
        <f t="shared" ca="1" si="50"/>
        <v>#NAME?</v>
      </c>
      <c r="BG188" s="42" t="s">
        <v>145</v>
      </c>
      <c r="BH188" s="43"/>
      <c r="BI188" s="14" t="e">
        <f t="shared" ca="1" si="50"/>
        <v>#NAME?</v>
      </c>
      <c r="BJ188" s="14" t="e">
        <f t="shared" ca="1" si="50"/>
        <v>#NAME?</v>
      </c>
      <c r="BK188" s="14" t="e">
        <f t="shared" ca="1" si="50"/>
        <v>#NAME?</v>
      </c>
      <c r="BL188" s="14" t="e">
        <f t="shared" ca="1" si="50"/>
        <v>#NAME?</v>
      </c>
      <c r="BM188" s="14" t="e">
        <f t="shared" ca="1" si="50"/>
        <v>#NAME?</v>
      </c>
      <c r="BN188" s="14" t="e">
        <f t="shared" ca="1" si="50"/>
        <v>#NAME?</v>
      </c>
      <c r="BO188" s="14" t="e">
        <f t="shared" ca="1" si="50"/>
        <v>#NAME?</v>
      </c>
      <c r="BP188" s="14" t="e">
        <f t="shared" ca="1" si="50"/>
        <v>#NAME?</v>
      </c>
      <c r="BQ188" s="14" t="e">
        <f t="shared" ca="1" si="50"/>
        <v>#NAME?</v>
      </c>
      <c r="BR188" s="14" t="e">
        <f t="shared" ca="1" si="50"/>
        <v>#NAME?</v>
      </c>
      <c r="BS188" s="14" t="e">
        <f t="shared" ca="1" si="50"/>
        <v>#NAME?</v>
      </c>
      <c r="BT188" s="14" t="e">
        <f t="shared" ca="1" si="50"/>
        <v>#NAME?</v>
      </c>
      <c r="BU188" s="14" t="e">
        <f t="shared" ca="1" si="50"/>
        <v>#NAME?</v>
      </c>
      <c r="BV188" s="14" t="e">
        <f t="shared" ca="1" si="50"/>
        <v>#NAME?</v>
      </c>
      <c r="BW188" s="14" t="e">
        <f t="shared" ca="1" si="50"/>
        <v>#NAME?</v>
      </c>
      <c r="BX188" s="14" t="e">
        <f t="shared" ca="1" si="50"/>
        <v>#NAME?</v>
      </c>
      <c r="BY188" s="14" t="e">
        <f t="shared" ca="1" si="50"/>
        <v>#NAME?</v>
      </c>
      <c r="BZ188" s="14" t="e">
        <f t="shared" ca="1" si="50"/>
        <v>#NAME?</v>
      </c>
      <c r="CA188" s="14" t="e">
        <f t="shared" ca="1" si="50"/>
        <v>#NAME?</v>
      </c>
      <c r="CB188" s="14" t="e">
        <f t="shared" ca="1" si="50"/>
        <v>#NAME?</v>
      </c>
      <c r="CC188" s="14" t="e">
        <f t="shared" ca="1" si="50"/>
        <v>#NAME?</v>
      </c>
      <c r="CD188" s="14" t="e">
        <f t="shared" ca="1" si="50"/>
        <v>#NAME?</v>
      </c>
      <c r="CE188" s="14" t="e">
        <f t="shared" ca="1" si="50"/>
        <v>#NAME?</v>
      </c>
      <c r="CF188" s="14" t="e">
        <f t="shared" ca="1" si="50"/>
        <v>#NAME?</v>
      </c>
      <c r="CG188" s="14" t="e">
        <f t="shared" ca="1" si="50"/>
        <v>#NAME?</v>
      </c>
      <c r="CH188" s="14" t="e">
        <f t="shared" ca="1" si="50"/>
        <v>#NAME?</v>
      </c>
      <c r="CI188" s="14" t="e">
        <f t="shared" ca="1" si="50"/>
        <v>#NAME?</v>
      </c>
      <c r="CJ188" s="14" t="e">
        <f t="shared" ca="1" si="50"/>
        <v>#NAME?</v>
      </c>
      <c r="CK188" s="14" t="e">
        <f t="shared" ca="1" si="50"/>
        <v>#NAME?</v>
      </c>
      <c r="CL188" s="14" t="e">
        <f t="shared" ca="1" si="50"/>
        <v>#NAME?</v>
      </c>
      <c r="CM188" s="14" t="e">
        <f t="shared" ca="1" si="50"/>
        <v>#NAME?</v>
      </c>
      <c r="CN188" s="14" t="e">
        <f t="shared" ca="1" si="50"/>
        <v>#NAME?</v>
      </c>
      <c r="CO188" s="14" t="e">
        <f t="shared" ca="1" si="50"/>
        <v>#NAME?</v>
      </c>
      <c r="CP188" s="14" t="e">
        <f t="shared" ca="1" si="50"/>
        <v>#NAME?</v>
      </c>
      <c r="CQ188" s="14" t="e">
        <f t="shared" ca="1" si="50"/>
        <v>#NAME?</v>
      </c>
      <c r="CR188" s="14" t="e">
        <f t="shared" ca="1" si="50"/>
        <v>#NAME?</v>
      </c>
    </row>
    <row r="189" spans="1:96" ht="12" customHeight="1" x14ac:dyDescent="0.2">
      <c r="A189" s="16" t="s">
        <v>114</v>
      </c>
      <c r="B189" s="71">
        <v>192</v>
      </c>
      <c r="C189" s="71">
        <v>10</v>
      </c>
      <c r="D189" s="17">
        <v>192</v>
      </c>
      <c r="E189" s="71">
        <v>78</v>
      </c>
      <c r="F189" s="71">
        <v>1486</v>
      </c>
      <c r="G189" s="71">
        <v>1648</v>
      </c>
      <c r="H189" s="71">
        <v>1571</v>
      </c>
      <c r="I189" s="51">
        <v>3426</v>
      </c>
      <c r="J189" s="71">
        <v>2023</v>
      </c>
      <c r="K189" s="71">
        <v>1915</v>
      </c>
      <c r="L189" s="71">
        <v>525</v>
      </c>
      <c r="M189" s="71">
        <v>550</v>
      </c>
      <c r="N189" s="71">
        <v>525</v>
      </c>
      <c r="O189" s="71">
        <v>550</v>
      </c>
      <c r="P189" s="71">
        <v>550</v>
      </c>
      <c r="Q189" s="17">
        <v>192</v>
      </c>
      <c r="R189" s="51">
        <v>660</v>
      </c>
      <c r="S189" s="51">
        <v>600</v>
      </c>
      <c r="T189" s="51">
        <v>575</v>
      </c>
      <c r="U189" s="51">
        <v>500</v>
      </c>
      <c r="V189" s="51">
        <v>660</v>
      </c>
      <c r="W189" s="51">
        <v>660</v>
      </c>
      <c r="X189" s="51">
        <v>630</v>
      </c>
      <c r="Y189" s="51">
        <v>690</v>
      </c>
      <c r="Z189" s="51">
        <v>600</v>
      </c>
      <c r="AA189" s="51">
        <v>630</v>
      </c>
      <c r="AB189" s="51">
        <v>600</v>
      </c>
      <c r="AC189" s="51">
        <v>600</v>
      </c>
      <c r="AD189" s="51">
        <v>660</v>
      </c>
      <c r="AE189" s="51">
        <v>600</v>
      </c>
      <c r="AF189" s="51">
        <v>600</v>
      </c>
      <c r="AG189" s="51">
        <v>660</v>
      </c>
      <c r="AH189" s="51">
        <v>660</v>
      </c>
      <c r="AI189" s="51">
        <v>600</v>
      </c>
      <c r="AJ189" s="51">
        <v>690</v>
      </c>
      <c r="AK189" s="51">
        <v>660</v>
      </c>
      <c r="AL189" s="51">
        <v>630</v>
      </c>
      <c r="AM189" s="70">
        <f>ROUND(((Q189/31)*10),0)</f>
        <v>62</v>
      </c>
      <c r="AN189" s="148">
        <v>240</v>
      </c>
      <c r="AO189" s="30"/>
      <c r="AP189" s="30"/>
      <c r="AQ189" s="28"/>
      <c r="AR189" s="30"/>
      <c r="AS189" s="19" t="str">
        <f t="shared" ref="AS189:AS207" si="51">IF(AQ189="","",(SUM(AQ189,AN189)))</f>
        <v/>
      </c>
      <c r="AT189" s="28"/>
      <c r="AU189" s="28"/>
      <c r="AV189" s="28"/>
      <c r="AW189" s="28"/>
      <c r="AX189" s="28"/>
      <c r="AY189" s="28"/>
      <c r="AZ189" s="28"/>
      <c r="BA189" s="28"/>
      <c r="BB189" s="149"/>
      <c r="BC189" s="28"/>
      <c r="BD189" s="28"/>
      <c r="BE189" s="28"/>
      <c r="BF189" s="28"/>
      <c r="BG189" s="45" t="s">
        <v>114</v>
      </c>
      <c r="BH189" s="150"/>
      <c r="BI189" s="53">
        <v>0</v>
      </c>
      <c r="BJ189" s="53">
        <v>168</v>
      </c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</row>
    <row r="190" spans="1:96" ht="12" customHeight="1" x14ac:dyDescent="0.2">
      <c r="A190" s="26"/>
      <c r="B190" s="96"/>
      <c r="C190" s="18"/>
      <c r="D190" s="87"/>
      <c r="E190" s="18"/>
      <c r="F190" s="18"/>
      <c r="G190" s="18"/>
      <c r="H190" s="18"/>
      <c r="I190" s="51"/>
      <c r="J190" s="71"/>
      <c r="K190" s="71"/>
      <c r="L190" s="71"/>
      <c r="M190" s="71"/>
      <c r="N190" s="71"/>
      <c r="O190" s="71"/>
      <c r="P190" s="71"/>
      <c r="Q190" s="26"/>
      <c r="R190" s="29"/>
      <c r="S190" s="27"/>
      <c r="T190" s="29"/>
      <c r="U190" s="27"/>
      <c r="V190" s="29"/>
      <c r="W190" s="29"/>
      <c r="X190" s="28"/>
      <c r="Y190" s="28"/>
      <c r="Z190" s="28"/>
      <c r="AA190" s="29"/>
      <c r="AB190" s="27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30"/>
      <c r="AN190" s="149"/>
      <c r="AO190" s="35" t="s">
        <v>115</v>
      </c>
      <c r="AP190" s="70">
        <f>ROUND(((AR190/31)*21),0)</f>
        <v>7</v>
      </c>
      <c r="AQ190" s="51">
        <v>0</v>
      </c>
      <c r="AR190" s="70">
        <v>10</v>
      </c>
      <c r="AS190" s="19">
        <f t="shared" si="51"/>
        <v>0</v>
      </c>
      <c r="AT190" s="51">
        <v>0</v>
      </c>
      <c r="AU190" s="52">
        <v>0</v>
      </c>
      <c r="AV190" s="52">
        <v>0</v>
      </c>
      <c r="AW190" s="52">
        <v>0</v>
      </c>
      <c r="AX190" s="52">
        <v>0</v>
      </c>
      <c r="AY190" s="52">
        <v>0</v>
      </c>
      <c r="AZ190" s="51">
        <v>0</v>
      </c>
      <c r="BA190" s="58">
        <v>0</v>
      </c>
      <c r="BB190" s="63">
        <v>0</v>
      </c>
      <c r="BC190" s="52">
        <v>0</v>
      </c>
      <c r="BD190" s="62">
        <v>0</v>
      </c>
      <c r="BE190" s="51">
        <v>0</v>
      </c>
      <c r="BF190" s="51">
        <v>0</v>
      </c>
      <c r="BG190" s="45" t="s">
        <v>115</v>
      </c>
      <c r="BH190" s="150"/>
      <c r="BI190" s="55">
        <v>0</v>
      </c>
      <c r="BJ190" s="55">
        <v>0</v>
      </c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</row>
    <row r="191" spans="1:96" ht="12" customHeight="1" x14ac:dyDescent="0.2">
      <c r="A191" s="35" t="s">
        <v>116</v>
      </c>
      <c r="B191" s="96">
        <v>100</v>
      </c>
      <c r="C191" s="18">
        <v>0</v>
      </c>
      <c r="D191" s="87">
        <v>100</v>
      </c>
      <c r="E191" s="18">
        <v>3</v>
      </c>
      <c r="F191" s="18">
        <v>21</v>
      </c>
      <c r="G191" s="18">
        <v>25</v>
      </c>
      <c r="H191" s="18">
        <v>18</v>
      </c>
      <c r="I191" s="51">
        <v>32</v>
      </c>
      <c r="J191" s="71">
        <v>33</v>
      </c>
      <c r="K191" s="71">
        <v>27</v>
      </c>
      <c r="L191" s="71">
        <v>117</v>
      </c>
      <c r="M191" s="71">
        <v>104</v>
      </c>
      <c r="N191" s="71">
        <v>130</v>
      </c>
      <c r="O191" s="71">
        <v>120</v>
      </c>
      <c r="P191" s="71">
        <v>120</v>
      </c>
      <c r="Q191" s="87">
        <v>100</v>
      </c>
      <c r="R191" s="51">
        <v>150</v>
      </c>
      <c r="S191" s="51">
        <v>120</v>
      </c>
      <c r="T191" s="51">
        <v>120</v>
      </c>
      <c r="U191" s="51">
        <v>120</v>
      </c>
      <c r="V191" s="51">
        <v>100</v>
      </c>
      <c r="W191" s="51">
        <v>120</v>
      </c>
      <c r="X191" s="51">
        <v>150</v>
      </c>
      <c r="Y191" s="51">
        <v>120</v>
      </c>
      <c r="Z191" s="51">
        <v>120</v>
      </c>
      <c r="AA191" s="51">
        <v>120</v>
      </c>
      <c r="AB191" s="51">
        <v>120</v>
      </c>
      <c r="AC191" s="51">
        <v>125</v>
      </c>
      <c r="AD191" s="51">
        <v>100</v>
      </c>
      <c r="AE191" s="51">
        <v>100</v>
      </c>
      <c r="AF191" s="51">
        <v>100</v>
      </c>
      <c r="AG191" s="51">
        <v>100</v>
      </c>
      <c r="AH191" s="51">
        <v>329</v>
      </c>
      <c r="AI191" s="51">
        <v>160</v>
      </c>
      <c r="AJ191" s="51">
        <v>135</v>
      </c>
      <c r="AK191" s="51">
        <v>135</v>
      </c>
      <c r="AL191" s="51">
        <v>150</v>
      </c>
      <c r="AM191" s="70">
        <f>ROUND(((Q191/31)*10),0)</f>
        <v>32</v>
      </c>
      <c r="AN191" s="148">
        <v>100</v>
      </c>
      <c r="AO191" s="35" t="s">
        <v>116</v>
      </c>
      <c r="AP191" s="70">
        <f>ROUND(((AR191/31)*21),0)</f>
        <v>14</v>
      </c>
      <c r="AQ191" s="51">
        <v>100</v>
      </c>
      <c r="AR191" s="70">
        <v>20</v>
      </c>
      <c r="AS191" s="19">
        <f t="shared" si="51"/>
        <v>200</v>
      </c>
      <c r="AT191" s="51">
        <v>30</v>
      </c>
      <c r="AU191" s="52">
        <v>30</v>
      </c>
      <c r="AV191" s="52">
        <v>30</v>
      </c>
      <c r="AW191" s="52">
        <v>30</v>
      </c>
      <c r="AX191" s="52">
        <v>35</v>
      </c>
      <c r="AY191" s="52">
        <v>35</v>
      </c>
      <c r="AZ191" s="52">
        <v>35</v>
      </c>
      <c r="BA191" s="151">
        <v>35</v>
      </c>
      <c r="BB191" s="152">
        <v>35</v>
      </c>
      <c r="BC191" s="52">
        <v>35</v>
      </c>
      <c r="BD191" s="135">
        <v>30</v>
      </c>
      <c r="BE191" s="51">
        <v>30</v>
      </c>
      <c r="BF191" s="51">
        <v>30</v>
      </c>
      <c r="BG191" s="45" t="s">
        <v>116</v>
      </c>
      <c r="BH191" s="150"/>
      <c r="BI191" s="55">
        <v>30</v>
      </c>
      <c r="BJ191" s="55">
        <v>20</v>
      </c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</row>
    <row r="192" spans="1:96" s="136" customFormat="1" ht="12" customHeight="1" x14ac:dyDescent="0.2">
      <c r="A192" s="35" t="s">
        <v>117</v>
      </c>
      <c r="B192" s="96">
        <v>60</v>
      </c>
      <c r="C192" s="18">
        <v>0</v>
      </c>
      <c r="D192" s="87">
        <v>60</v>
      </c>
      <c r="E192" s="18">
        <v>0</v>
      </c>
      <c r="F192" s="18">
        <v>0</v>
      </c>
      <c r="G192" s="18">
        <v>0</v>
      </c>
      <c r="H192" s="18">
        <v>0</v>
      </c>
      <c r="I192" s="51">
        <v>0</v>
      </c>
      <c r="J192" s="71">
        <v>0</v>
      </c>
      <c r="K192" s="71">
        <v>0</v>
      </c>
      <c r="L192" s="71">
        <v>0</v>
      </c>
      <c r="M192" s="71">
        <v>0</v>
      </c>
      <c r="N192" s="71">
        <v>0</v>
      </c>
      <c r="O192" s="71">
        <v>0</v>
      </c>
      <c r="P192" s="71">
        <v>0</v>
      </c>
      <c r="Q192" s="87">
        <v>60</v>
      </c>
      <c r="R192" s="51">
        <v>0</v>
      </c>
      <c r="S192" s="51">
        <v>0</v>
      </c>
      <c r="T192" s="51">
        <v>0</v>
      </c>
      <c r="U192" s="51">
        <v>0</v>
      </c>
      <c r="V192" s="51">
        <v>10</v>
      </c>
      <c r="W192" s="51">
        <v>0</v>
      </c>
      <c r="X192" s="51">
        <v>0</v>
      </c>
      <c r="Y192" s="51">
        <v>0</v>
      </c>
      <c r="Z192" s="51">
        <v>0</v>
      </c>
      <c r="AA192" s="51">
        <v>0</v>
      </c>
      <c r="AB192" s="51">
        <v>0</v>
      </c>
      <c r="AC192" s="51">
        <v>0</v>
      </c>
      <c r="AD192" s="51">
        <v>0</v>
      </c>
      <c r="AE192" s="51">
        <v>0</v>
      </c>
      <c r="AF192" s="51">
        <v>0</v>
      </c>
      <c r="AG192" s="51">
        <v>0</v>
      </c>
      <c r="AH192" s="51">
        <v>0</v>
      </c>
      <c r="AI192" s="51">
        <v>0</v>
      </c>
      <c r="AJ192" s="51">
        <v>0</v>
      </c>
      <c r="AK192" s="51">
        <v>0</v>
      </c>
      <c r="AL192" s="51">
        <v>0</v>
      </c>
      <c r="AM192" s="70">
        <f>ROUND(((Q192/31)*10),0)</f>
        <v>19</v>
      </c>
      <c r="AN192" s="148">
        <v>0</v>
      </c>
      <c r="AO192" s="35" t="s">
        <v>117</v>
      </c>
      <c r="AP192" s="70">
        <f>ROUND(((AR192/31)*21),0)</f>
        <v>3</v>
      </c>
      <c r="AQ192" s="51">
        <v>0</v>
      </c>
      <c r="AR192" s="70">
        <v>5</v>
      </c>
      <c r="AS192" s="19">
        <f t="shared" si="51"/>
        <v>0</v>
      </c>
      <c r="AT192" s="51">
        <v>0</v>
      </c>
      <c r="AU192" s="52">
        <v>5</v>
      </c>
      <c r="AV192" s="52">
        <v>5</v>
      </c>
      <c r="AW192" s="52">
        <v>5</v>
      </c>
      <c r="AX192" s="52">
        <v>5</v>
      </c>
      <c r="AY192" s="52">
        <v>5</v>
      </c>
      <c r="AZ192" s="52">
        <v>5</v>
      </c>
      <c r="BA192" s="151">
        <v>5</v>
      </c>
      <c r="BB192" s="152">
        <v>5</v>
      </c>
      <c r="BC192" s="52">
        <v>5</v>
      </c>
      <c r="BD192" s="135">
        <v>5</v>
      </c>
      <c r="BE192" s="51">
        <v>5</v>
      </c>
      <c r="BF192" s="51">
        <v>5</v>
      </c>
      <c r="BG192" s="45" t="s">
        <v>117</v>
      </c>
      <c r="BH192" s="150"/>
      <c r="BI192" s="55">
        <v>5</v>
      </c>
      <c r="BJ192" s="55">
        <v>5</v>
      </c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</row>
    <row r="193" spans="1:96" ht="12" customHeight="1" x14ac:dyDescent="0.2">
      <c r="A193" s="35" t="s">
        <v>118</v>
      </c>
      <c r="B193" s="96">
        <v>60</v>
      </c>
      <c r="C193" s="71">
        <v>0</v>
      </c>
      <c r="D193" s="87">
        <v>60</v>
      </c>
      <c r="E193" s="71">
        <v>20</v>
      </c>
      <c r="F193" s="71">
        <v>22</v>
      </c>
      <c r="G193" s="71">
        <v>42</v>
      </c>
      <c r="H193" s="71">
        <v>31</v>
      </c>
      <c r="I193" s="51">
        <v>33</v>
      </c>
      <c r="J193" s="71">
        <v>29</v>
      </c>
      <c r="K193" s="71">
        <v>24</v>
      </c>
      <c r="L193" s="71">
        <v>72</v>
      </c>
      <c r="M193" s="71">
        <v>72</v>
      </c>
      <c r="N193" s="71">
        <v>84</v>
      </c>
      <c r="O193" s="71">
        <v>88</v>
      </c>
      <c r="P193" s="71">
        <v>88</v>
      </c>
      <c r="Q193" s="87">
        <v>60</v>
      </c>
      <c r="R193" s="51">
        <v>88</v>
      </c>
      <c r="S193" s="51">
        <v>80</v>
      </c>
      <c r="T193" s="51">
        <v>108</v>
      </c>
      <c r="U193" s="51">
        <v>80</v>
      </c>
      <c r="V193" s="51">
        <v>110</v>
      </c>
      <c r="W193" s="51">
        <v>154</v>
      </c>
      <c r="X193" s="51">
        <v>147</v>
      </c>
      <c r="Y193" s="51">
        <v>161</v>
      </c>
      <c r="Z193" s="51">
        <v>140</v>
      </c>
      <c r="AA193" s="51">
        <v>147</v>
      </c>
      <c r="AB193" s="51">
        <v>140</v>
      </c>
      <c r="AC193" s="51">
        <v>140</v>
      </c>
      <c r="AD193" s="51">
        <v>154</v>
      </c>
      <c r="AE193" s="51">
        <v>140</v>
      </c>
      <c r="AF193" s="51">
        <v>120</v>
      </c>
      <c r="AG193" s="51">
        <v>72</v>
      </c>
      <c r="AH193" s="51">
        <v>68</v>
      </c>
      <c r="AI193" s="51">
        <v>64</v>
      </c>
      <c r="AJ193" s="51">
        <v>133</v>
      </c>
      <c r="AK193" s="51">
        <v>68</v>
      </c>
      <c r="AL193" s="51">
        <v>68</v>
      </c>
      <c r="AM193" s="70">
        <f>ROUNDDOWN(((Q193/31)*10),0)</f>
        <v>19</v>
      </c>
      <c r="AN193" s="148">
        <v>28</v>
      </c>
      <c r="AO193" s="35" t="s">
        <v>118</v>
      </c>
      <c r="AP193" s="70">
        <f>ROUND(((AR193/31)*21),0)</f>
        <v>54</v>
      </c>
      <c r="AQ193" s="51">
        <v>48</v>
      </c>
      <c r="AR193" s="70">
        <v>80</v>
      </c>
      <c r="AS193" s="19">
        <f t="shared" si="51"/>
        <v>76</v>
      </c>
      <c r="AT193" s="51">
        <v>102</v>
      </c>
      <c r="AU193" s="52">
        <v>168</v>
      </c>
      <c r="AV193" s="52">
        <v>114</v>
      </c>
      <c r="AW193" s="52">
        <v>108</v>
      </c>
      <c r="AX193" s="52">
        <v>114</v>
      </c>
      <c r="AY193" s="52">
        <v>114</v>
      </c>
      <c r="AZ193" s="52">
        <v>96</v>
      </c>
      <c r="BA193" s="151">
        <v>96</v>
      </c>
      <c r="BB193" s="152">
        <v>95</v>
      </c>
      <c r="BC193" s="52">
        <v>80</v>
      </c>
      <c r="BD193" s="135">
        <v>126</v>
      </c>
      <c r="BE193" s="51">
        <v>126</v>
      </c>
      <c r="BF193" s="51">
        <v>105</v>
      </c>
      <c r="BG193" s="45" t="s">
        <v>119</v>
      </c>
      <c r="BH193" s="150"/>
      <c r="BI193" s="55">
        <v>126</v>
      </c>
      <c r="BJ193" s="55">
        <v>80</v>
      </c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</row>
    <row r="194" spans="1:96" ht="12" customHeight="1" x14ac:dyDescent="0.2">
      <c r="A194" s="35" t="s">
        <v>120</v>
      </c>
      <c r="B194" s="96">
        <v>200</v>
      </c>
      <c r="C194" s="18">
        <v>6</v>
      </c>
      <c r="D194" s="87">
        <v>200</v>
      </c>
      <c r="E194" s="18">
        <v>81</v>
      </c>
      <c r="F194" s="18">
        <v>88</v>
      </c>
      <c r="G194" s="18">
        <v>93</v>
      </c>
      <c r="H194" s="18">
        <v>46</v>
      </c>
      <c r="I194" s="51">
        <v>78</v>
      </c>
      <c r="J194" s="71">
        <v>69</v>
      </c>
      <c r="K194" s="71">
        <v>38</v>
      </c>
      <c r="L194" s="71">
        <v>285</v>
      </c>
      <c r="M194" s="71">
        <v>280</v>
      </c>
      <c r="N194" s="71">
        <v>212</v>
      </c>
      <c r="O194" s="71">
        <v>312</v>
      </c>
      <c r="P194" s="71">
        <v>234</v>
      </c>
      <c r="Q194" s="87">
        <v>200</v>
      </c>
      <c r="R194" s="51">
        <v>278</v>
      </c>
      <c r="S194" s="51">
        <v>256</v>
      </c>
      <c r="T194" s="51">
        <v>298</v>
      </c>
      <c r="U194" s="51">
        <v>256</v>
      </c>
      <c r="V194" s="51">
        <v>276</v>
      </c>
      <c r="W194" s="51">
        <v>276</v>
      </c>
      <c r="X194" s="51">
        <v>278</v>
      </c>
      <c r="Y194" s="51">
        <v>278</v>
      </c>
      <c r="Z194" s="51">
        <v>276</v>
      </c>
      <c r="AA194" s="51">
        <v>278</v>
      </c>
      <c r="AB194" s="51">
        <v>256</v>
      </c>
      <c r="AC194" s="51">
        <v>254</v>
      </c>
      <c r="AD194" s="51">
        <v>278</v>
      </c>
      <c r="AE194" s="51">
        <v>256</v>
      </c>
      <c r="AF194" s="51">
        <v>256</v>
      </c>
      <c r="AG194" s="51">
        <v>200</v>
      </c>
      <c r="AH194" s="51">
        <v>213</v>
      </c>
      <c r="AI194" s="51">
        <v>200</v>
      </c>
      <c r="AJ194" s="51">
        <v>225</v>
      </c>
      <c r="AK194" s="51">
        <v>225</v>
      </c>
      <c r="AL194" s="51">
        <v>225</v>
      </c>
      <c r="AM194" s="70">
        <f t="shared" ref="AM194:AM207" si="52">ROUND(((Q194/31)*10),0)</f>
        <v>65</v>
      </c>
      <c r="AN194" s="148">
        <v>50</v>
      </c>
      <c r="AO194" s="35" t="s">
        <v>120</v>
      </c>
      <c r="AP194" s="70">
        <f>ROUND(((AR194/31)*21),0)</f>
        <v>102</v>
      </c>
      <c r="AQ194" s="51">
        <v>150</v>
      </c>
      <c r="AR194" s="70">
        <v>150</v>
      </c>
      <c r="AS194" s="19">
        <f t="shared" si="51"/>
        <v>200</v>
      </c>
      <c r="AT194" s="51">
        <v>165</v>
      </c>
      <c r="AU194" s="52">
        <v>200</v>
      </c>
      <c r="AV194" s="52">
        <v>200</v>
      </c>
      <c r="AW194" s="52">
        <v>200</v>
      </c>
      <c r="AX194" s="52">
        <v>270</v>
      </c>
      <c r="AY194" s="52">
        <v>176</v>
      </c>
      <c r="AZ194" s="52">
        <v>176</v>
      </c>
      <c r="BA194" s="151">
        <v>162</v>
      </c>
      <c r="BB194" s="148">
        <v>162</v>
      </c>
      <c r="BC194" s="52">
        <v>160</v>
      </c>
      <c r="BD194" s="135">
        <v>189</v>
      </c>
      <c r="BE194" s="51">
        <v>168</v>
      </c>
      <c r="BF194" s="51">
        <v>152</v>
      </c>
      <c r="BG194" s="45" t="s">
        <v>120</v>
      </c>
      <c r="BH194" s="150"/>
      <c r="BI194" s="55">
        <v>160</v>
      </c>
      <c r="BJ194" s="55">
        <v>152</v>
      </c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</row>
    <row r="195" spans="1:96" ht="12" customHeight="1" x14ac:dyDescent="0.2">
      <c r="A195" s="35" t="s">
        <v>121</v>
      </c>
      <c r="B195" s="96">
        <v>600</v>
      </c>
      <c r="C195" s="18">
        <v>8</v>
      </c>
      <c r="D195" s="87">
        <v>600</v>
      </c>
      <c r="E195" s="18">
        <v>42</v>
      </c>
      <c r="F195" s="18">
        <v>153</v>
      </c>
      <c r="G195" s="18">
        <v>171</v>
      </c>
      <c r="H195" s="18">
        <v>112</v>
      </c>
      <c r="I195" s="51">
        <v>339</v>
      </c>
      <c r="J195" s="71">
        <v>142</v>
      </c>
      <c r="K195" s="71">
        <v>147</v>
      </c>
      <c r="L195" s="71">
        <v>920</v>
      </c>
      <c r="M195" s="71">
        <v>880</v>
      </c>
      <c r="N195" s="71">
        <v>840</v>
      </c>
      <c r="O195" s="71">
        <v>888</v>
      </c>
      <c r="P195" s="71">
        <v>880</v>
      </c>
      <c r="Q195" s="87">
        <v>600</v>
      </c>
      <c r="R195" s="51">
        <v>1100</v>
      </c>
      <c r="S195" s="51">
        <v>1000</v>
      </c>
      <c r="T195" s="51">
        <v>1150</v>
      </c>
      <c r="U195" s="51">
        <v>1000</v>
      </c>
      <c r="V195" s="51">
        <v>880</v>
      </c>
      <c r="W195" s="51">
        <v>1100</v>
      </c>
      <c r="X195" s="51">
        <v>1050</v>
      </c>
      <c r="Y195" s="51">
        <v>1150</v>
      </c>
      <c r="Z195" s="51">
        <v>1000</v>
      </c>
      <c r="AA195" s="51">
        <v>1050</v>
      </c>
      <c r="AB195" s="51">
        <v>1000</v>
      </c>
      <c r="AC195" s="51">
        <v>1000</v>
      </c>
      <c r="AD195" s="51">
        <v>660</v>
      </c>
      <c r="AE195" s="51">
        <v>600</v>
      </c>
      <c r="AF195" s="51">
        <v>600</v>
      </c>
      <c r="AG195" s="51">
        <v>660</v>
      </c>
      <c r="AH195" s="51">
        <v>660</v>
      </c>
      <c r="AI195" s="51">
        <v>600</v>
      </c>
      <c r="AJ195" s="51">
        <v>690</v>
      </c>
      <c r="AK195" s="51">
        <v>660</v>
      </c>
      <c r="AL195" s="51">
        <v>630</v>
      </c>
      <c r="AM195" s="70">
        <f t="shared" si="52"/>
        <v>194</v>
      </c>
      <c r="AN195" s="148">
        <v>240</v>
      </c>
      <c r="AO195" s="30"/>
      <c r="AP195" s="30"/>
      <c r="AQ195" s="28"/>
      <c r="AR195" s="30"/>
      <c r="AS195" s="19" t="str">
        <f t="shared" si="51"/>
        <v/>
      </c>
      <c r="AT195" s="137"/>
      <c r="AU195" s="32"/>
      <c r="AV195" s="32"/>
      <c r="AW195" s="32"/>
      <c r="AX195" s="32"/>
      <c r="AY195" s="32"/>
      <c r="AZ195" s="28"/>
      <c r="BA195" s="151"/>
      <c r="BB195" s="149"/>
      <c r="BC195" s="32"/>
      <c r="BD195" s="138"/>
      <c r="BE195" s="28"/>
      <c r="BF195" s="28"/>
      <c r="BG195" s="45" t="s">
        <v>121</v>
      </c>
      <c r="BH195" s="150"/>
      <c r="BI195" s="55">
        <v>0</v>
      </c>
      <c r="BJ195" s="55">
        <v>20</v>
      </c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</row>
    <row r="196" spans="1:96" ht="12" customHeight="1" x14ac:dyDescent="0.2">
      <c r="A196" s="35" t="s">
        <v>122</v>
      </c>
      <c r="B196" s="96">
        <v>40</v>
      </c>
      <c r="C196" s="71">
        <v>0</v>
      </c>
      <c r="D196" s="87">
        <v>40</v>
      </c>
      <c r="E196" s="71">
        <v>0</v>
      </c>
      <c r="F196" s="71">
        <v>0</v>
      </c>
      <c r="G196" s="71">
        <v>2</v>
      </c>
      <c r="H196" s="71">
        <v>4</v>
      </c>
      <c r="I196" s="51">
        <v>0</v>
      </c>
      <c r="J196" s="71">
        <v>3</v>
      </c>
      <c r="K196" s="71">
        <v>0</v>
      </c>
      <c r="L196" s="71">
        <v>138</v>
      </c>
      <c r="M196" s="71">
        <v>132</v>
      </c>
      <c r="N196" s="71">
        <v>120</v>
      </c>
      <c r="O196" s="71">
        <v>132</v>
      </c>
      <c r="P196" s="71">
        <v>132</v>
      </c>
      <c r="Q196" s="87">
        <v>40</v>
      </c>
      <c r="R196" s="51">
        <v>132</v>
      </c>
      <c r="S196" s="51">
        <v>120</v>
      </c>
      <c r="T196" s="51">
        <v>138</v>
      </c>
      <c r="U196" s="51">
        <v>120</v>
      </c>
      <c r="V196" s="51">
        <v>88</v>
      </c>
      <c r="W196" s="51">
        <v>132</v>
      </c>
      <c r="X196" s="51">
        <v>126</v>
      </c>
      <c r="Y196" s="51">
        <v>138</v>
      </c>
      <c r="Z196" s="51">
        <v>120</v>
      </c>
      <c r="AA196" s="51">
        <v>126</v>
      </c>
      <c r="AB196" s="51">
        <v>120</v>
      </c>
      <c r="AC196" s="51">
        <v>160</v>
      </c>
      <c r="AD196" s="51">
        <v>176</v>
      </c>
      <c r="AE196" s="51">
        <v>240</v>
      </c>
      <c r="AF196" s="51">
        <v>240</v>
      </c>
      <c r="AG196" s="51">
        <v>484</v>
      </c>
      <c r="AH196" s="51">
        <v>484</v>
      </c>
      <c r="AI196" s="51">
        <v>240</v>
      </c>
      <c r="AJ196" s="51">
        <v>276</v>
      </c>
      <c r="AK196" s="51">
        <v>264</v>
      </c>
      <c r="AL196" s="51">
        <v>252</v>
      </c>
      <c r="AM196" s="70">
        <f t="shared" si="52"/>
        <v>13</v>
      </c>
      <c r="AN196" s="148">
        <v>96</v>
      </c>
      <c r="AO196" s="35" t="s">
        <v>122</v>
      </c>
      <c r="AP196" s="70">
        <f>ROUND(((AR196/31)*21),0)</f>
        <v>14</v>
      </c>
      <c r="AQ196" s="51">
        <v>180</v>
      </c>
      <c r="AR196" s="70">
        <v>20</v>
      </c>
      <c r="AS196" s="19">
        <f t="shared" si="51"/>
        <v>276</v>
      </c>
      <c r="AT196" s="51">
        <v>190</v>
      </c>
      <c r="AU196" s="52">
        <v>84</v>
      </c>
      <c r="AV196" s="52">
        <v>87</v>
      </c>
      <c r="AW196" s="52">
        <v>40</v>
      </c>
      <c r="AX196" s="52">
        <v>42</v>
      </c>
      <c r="AY196" s="52">
        <v>40</v>
      </c>
      <c r="AZ196" s="52">
        <v>42</v>
      </c>
      <c r="BA196" s="151">
        <v>40</v>
      </c>
      <c r="BB196" s="148">
        <v>44</v>
      </c>
      <c r="BC196" s="52">
        <v>42</v>
      </c>
      <c r="BD196" s="135">
        <v>28</v>
      </c>
      <c r="BE196" s="51">
        <v>26</v>
      </c>
      <c r="BF196" s="51">
        <v>24</v>
      </c>
      <c r="BG196" s="153" t="s">
        <v>123</v>
      </c>
      <c r="BH196" s="150"/>
      <c r="BI196" s="55">
        <v>30</v>
      </c>
      <c r="BJ196" s="55">
        <v>15</v>
      </c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</row>
    <row r="197" spans="1:96" ht="12" customHeight="1" x14ac:dyDescent="0.2">
      <c r="A197" s="35" t="s">
        <v>124</v>
      </c>
      <c r="B197" s="96">
        <v>100</v>
      </c>
      <c r="C197" s="18">
        <v>1</v>
      </c>
      <c r="D197" s="87">
        <v>100</v>
      </c>
      <c r="E197" s="18">
        <v>36</v>
      </c>
      <c r="F197" s="18">
        <v>54</v>
      </c>
      <c r="G197" s="18">
        <v>71</v>
      </c>
      <c r="H197" s="18">
        <v>70</v>
      </c>
      <c r="I197" s="51">
        <v>69</v>
      </c>
      <c r="J197" s="71">
        <v>61</v>
      </c>
      <c r="K197" s="71">
        <v>33</v>
      </c>
      <c r="L197" s="71">
        <v>180</v>
      </c>
      <c r="M197" s="71">
        <v>180</v>
      </c>
      <c r="N197" s="71">
        <v>126</v>
      </c>
      <c r="O197" s="71">
        <v>154</v>
      </c>
      <c r="P197" s="71">
        <v>132</v>
      </c>
      <c r="Q197" s="87">
        <v>100</v>
      </c>
      <c r="R197" s="51">
        <v>154</v>
      </c>
      <c r="S197" s="51">
        <v>140</v>
      </c>
      <c r="T197" s="51">
        <v>161</v>
      </c>
      <c r="U197" s="51">
        <v>200</v>
      </c>
      <c r="V197" s="51">
        <v>258</v>
      </c>
      <c r="W197" s="51">
        <v>418</v>
      </c>
      <c r="X197" s="51">
        <v>399</v>
      </c>
      <c r="Y197" s="51">
        <v>276</v>
      </c>
      <c r="Z197" s="51">
        <v>240</v>
      </c>
      <c r="AA197" s="51">
        <v>252</v>
      </c>
      <c r="AB197" s="51">
        <v>240</v>
      </c>
      <c r="AC197" s="51">
        <v>240</v>
      </c>
      <c r="AD197" s="51">
        <v>264</v>
      </c>
      <c r="AE197" s="51">
        <v>240</v>
      </c>
      <c r="AF197" s="51">
        <v>240</v>
      </c>
      <c r="AG197" s="51">
        <v>108</v>
      </c>
      <c r="AH197" s="51">
        <v>119</v>
      </c>
      <c r="AI197" s="51">
        <v>226</v>
      </c>
      <c r="AJ197" s="51">
        <v>233</v>
      </c>
      <c r="AK197" s="51">
        <v>192</v>
      </c>
      <c r="AL197" s="51">
        <v>136</v>
      </c>
      <c r="AM197" s="70">
        <f t="shared" si="52"/>
        <v>32</v>
      </c>
      <c r="AN197" s="148">
        <v>56</v>
      </c>
      <c r="AO197" s="35" t="s">
        <v>124</v>
      </c>
      <c r="AP197" s="70">
        <f>ROUND(((AR197/31)*21),0)</f>
        <v>68</v>
      </c>
      <c r="AQ197" s="51">
        <v>96</v>
      </c>
      <c r="AR197" s="70">
        <v>100</v>
      </c>
      <c r="AS197" s="19">
        <f t="shared" si="51"/>
        <v>152</v>
      </c>
      <c r="AT197" s="51">
        <v>153</v>
      </c>
      <c r="AU197" s="52">
        <v>210</v>
      </c>
      <c r="AV197" s="52">
        <v>171</v>
      </c>
      <c r="AW197" s="52">
        <v>162</v>
      </c>
      <c r="AX197" s="52">
        <v>171</v>
      </c>
      <c r="AY197" s="52">
        <v>171</v>
      </c>
      <c r="AZ197" s="52">
        <v>144</v>
      </c>
      <c r="BA197" s="151">
        <v>144</v>
      </c>
      <c r="BB197" s="148">
        <v>152</v>
      </c>
      <c r="BC197" s="52">
        <v>128</v>
      </c>
      <c r="BD197" s="135">
        <v>144</v>
      </c>
      <c r="BE197" s="51">
        <v>144</v>
      </c>
      <c r="BF197" s="51">
        <v>120</v>
      </c>
      <c r="BG197" s="45" t="s">
        <v>125</v>
      </c>
      <c r="BH197" s="150"/>
      <c r="BI197" s="55">
        <v>144</v>
      </c>
      <c r="BJ197" s="55">
        <v>96</v>
      </c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</row>
    <row r="198" spans="1:96" ht="12" customHeight="1" x14ac:dyDescent="0.2">
      <c r="A198" s="35" t="s">
        <v>126</v>
      </c>
      <c r="B198" s="96">
        <v>100</v>
      </c>
      <c r="C198" s="18">
        <v>0</v>
      </c>
      <c r="D198" s="87">
        <v>100</v>
      </c>
      <c r="E198" s="18">
        <v>0</v>
      </c>
      <c r="F198" s="18">
        <v>0</v>
      </c>
      <c r="G198" s="18">
        <v>0</v>
      </c>
      <c r="H198" s="18">
        <v>0</v>
      </c>
      <c r="I198" s="51">
        <v>0</v>
      </c>
      <c r="J198" s="71">
        <v>0</v>
      </c>
      <c r="K198" s="71">
        <v>0</v>
      </c>
      <c r="L198" s="71">
        <v>0</v>
      </c>
      <c r="M198" s="71">
        <v>0</v>
      </c>
      <c r="N198" s="71">
        <v>0</v>
      </c>
      <c r="O198" s="71">
        <v>0</v>
      </c>
      <c r="P198" s="71">
        <v>0</v>
      </c>
      <c r="Q198" s="87">
        <v>100</v>
      </c>
      <c r="R198" s="51">
        <v>0</v>
      </c>
      <c r="S198" s="51">
        <v>0</v>
      </c>
      <c r="T198" s="51">
        <v>0</v>
      </c>
      <c r="U198" s="51">
        <v>0</v>
      </c>
      <c r="V198" s="51">
        <v>0</v>
      </c>
      <c r="W198" s="51">
        <v>0</v>
      </c>
      <c r="X198" s="51">
        <v>0</v>
      </c>
      <c r="Y198" s="51">
        <v>0</v>
      </c>
      <c r="Z198" s="51">
        <v>0</v>
      </c>
      <c r="AA198" s="51">
        <v>0</v>
      </c>
      <c r="AB198" s="51">
        <v>10</v>
      </c>
      <c r="AC198" s="51">
        <v>115</v>
      </c>
      <c r="AD198" s="51">
        <v>110</v>
      </c>
      <c r="AE198" s="51">
        <v>100</v>
      </c>
      <c r="AF198" s="51">
        <v>100</v>
      </c>
      <c r="AG198" s="51">
        <v>100</v>
      </c>
      <c r="AH198" s="51">
        <v>100</v>
      </c>
      <c r="AI198" s="51">
        <v>104</v>
      </c>
      <c r="AJ198" s="51">
        <v>116</v>
      </c>
      <c r="AK198" s="51">
        <v>118</v>
      </c>
      <c r="AL198" s="51">
        <v>100</v>
      </c>
      <c r="AM198" s="70">
        <f t="shared" si="52"/>
        <v>32</v>
      </c>
      <c r="AN198" s="148">
        <v>50</v>
      </c>
      <c r="AO198" s="35" t="s">
        <v>126</v>
      </c>
      <c r="AP198" s="70">
        <f>ROUND(((AR198/31)*21),0)</f>
        <v>7</v>
      </c>
      <c r="AQ198" s="51">
        <v>75</v>
      </c>
      <c r="AR198" s="70">
        <v>10</v>
      </c>
      <c r="AS198" s="19">
        <f t="shared" si="51"/>
        <v>125</v>
      </c>
      <c r="AT198" s="51">
        <v>16</v>
      </c>
      <c r="AU198" s="52">
        <v>18</v>
      </c>
      <c r="AV198" s="52">
        <v>18</v>
      </c>
      <c r="AW198" s="52">
        <v>16</v>
      </c>
      <c r="AX198" s="52">
        <v>16</v>
      </c>
      <c r="AY198" s="52">
        <v>18</v>
      </c>
      <c r="AZ198" s="52">
        <v>12</v>
      </c>
      <c r="BA198" s="151">
        <v>12</v>
      </c>
      <c r="BB198" s="148">
        <v>10</v>
      </c>
      <c r="BC198" s="52">
        <v>10</v>
      </c>
      <c r="BD198" s="135">
        <v>15</v>
      </c>
      <c r="BE198" s="51">
        <v>12</v>
      </c>
      <c r="BF198" s="51">
        <v>12</v>
      </c>
      <c r="BG198" s="45" t="s">
        <v>126</v>
      </c>
      <c r="BH198" s="150"/>
      <c r="BI198" s="55">
        <v>15</v>
      </c>
      <c r="BJ198" s="55">
        <v>8</v>
      </c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</row>
    <row r="199" spans="1:96" ht="12" hidden="1" customHeight="1" x14ac:dyDescent="0.25">
      <c r="A199" s="35" t="s">
        <v>127</v>
      </c>
      <c r="B199" s="96">
        <v>100</v>
      </c>
      <c r="C199" s="71">
        <v>0</v>
      </c>
      <c r="D199" s="87">
        <v>100</v>
      </c>
      <c r="E199" s="71">
        <v>0</v>
      </c>
      <c r="F199" s="71">
        <v>0</v>
      </c>
      <c r="G199" s="71">
        <v>0</v>
      </c>
      <c r="H199" s="71">
        <v>0</v>
      </c>
      <c r="I199" s="51">
        <v>0</v>
      </c>
      <c r="J199" s="71">
        <v>0</v>
      </c>
      <c r="K199" s="71">
        <v>0</v>
      </c>
      <c r="L199" s="71">
        <v>0</v>
      </c>
      <c r="M199" s="71">
        <v>0</v>
      </c>
      <c r="N199" s="71">
        <v>0</v>
      </c>
      <c r="O199" s="71">
        <v>0</v>
      </c>
      <c r="P199" s="71">
        <v>0</v>
      </c>
      <c r="Q199" s="87">
        <v>100</v>
      </c>
      <c r="R199" s="51">
        <v>0</v>
      </c>
      <c r="S199" s="51">
        <v>0</v>
      </c>
      <c r="T199" s="51">
        <v>0</v>
      </c>
      <c r="U199" s="51">
        <v>0</v>
      </c>
      <c r="V199" s="51">
        <v>0</v>
      </c>
      <c r="W199" s="51">
        <v>0</v>
      </c>
      <c r="X199" s="51">
        <v>0</v>
      </c>
      <c r="Y199" s="51">
        <v>0</v>
      </c>
      <c r="Z199" s="51">
        <v>0</v>
      </c>
      <c r="AA199" s="51">
        <v>0</v>
      </c>
      <c r="AB199" s="51">
        <v>0</v>
      </c>
      <c r="AC199" s="51">
        <v>0</v>
      </c>
      <c r="AD199" s="51">
        <v>0</v>
      </c>
      <c r="AE199" s="51">
        <v>0</v>
      </c>
      <c r="AF199" s="51">
        <v>0</v>
      </c>
      <c r="AG199" s="51">
        <v>0</v>
      </c>
      <c r="AH199" s="51">
        <v>0</v>
      </c>
      <c r="AI199" s="51">
        <v>0</v>
      </c>
      <c r="AJ199" s="51">
        <v>0</v>
      </c>
      <c r="AK199" s="51">
        <v>0</v>
      </c>
      <c r="AL199" s="51">
        <v>0</v>
      </c>
      <c r="AM199" s="70">
        <f t="shared" si="52"/>
        <v>32</v>
      </c>
      <c r="AN199" s="148">
        <v>0</v>
      </c>
      <c r="AO199" s="30"/>
      <c r="AP199" s="30"/>
      <c r="AQ199" s="28"/>
      <c r="AR199" s="30"/>
      <c r="AS199" s="19" t="str">
        <f t="shared" si="51"/>
        <v/>
      </c>
      <c r="AT199" s="137"/>
      <c r="AU199" s="32"/>
      <c r="AV199" s="32"/>
      <c r="AW199" s="32"/>
      <c r="AX199" s="32"/>
      <c r="AY199" s="32"/>
      <c r="AZ199" s="28"/>
      <c r="BA199" s="151"/>
      <c r="BB199" s="149"/>
      <c r="BC199" s="32"/>
      <c r="BD199" s="138"/>
      <c r="BE199" s="28"/>
      <c r="BF199" s="28"/>
      <c r="BG199" s="154"/>
      <c r="BH199" s="155"/>
      <c r="BI199" s="34"/>
      <c r="BJ199" s="34"/>
      <c r="BK199" s="154"/>
      <c r="BL199" s="154"/>
      <c r="BM199" s="154"/>
      <c r="BN199" s="154"/>
      <c r="BO199" s="154"/>
      <c r="BP199" s="154"/>
      <c r="BQ199" s="154"/>
      <c r="BR199" s="154"/>
      <c r="BS199" s="154"/>
      <c r="BT199" s="154"/>
      <c r="BU199" s="154"/>
      <c r="BV199" s="154"/>
      <c r="BW199" s="154"/>
      <c r="BX199" s="154"/>
      <c r="BY199" s="154"/>
      <c r="BZ199" s="154"/>
      <c r="CA199" s="154"/>
      <c r="CB199" s="154"/>
      <c r="CC199" s="154"/>
      <c r="CD199" s="154"/>
      <c r="CE199" s="154"/>
      <c r="CF199" s="154"/>
      <c r="CG199" s="154"/>
      <c r="CH199" s="154"/>
      <c r="CI199" s="154"/>
      <c r="CJ199" s="154"/>
      <c r="CK199" s="154"/>
      <c r="CL199" s="154"/>
      <c r="CM199" s="154"/>
      <c r="CN199" s="154"/>
      <c r="CO199" s="154"/>
      <c r="CP199" s="154"/>
      <c r="CQ199" s="154"/>
      <c r="CR199" s="154"/>
    </row>
    <row r="200" spans="1:96" ht="12" customHeight="1" x14ac:dyDescent="0.2">
      <c r="A200" s="35" t="s">
        <v>128</v>
      </c>
      <c r="B200" s="96">
        <v>20</v>
      </c>
      <c r="C200" s="18">
        <v>0</v>
      </c>
      <c r="D200" s="87">
        <v>20</v>
      </c>
      <c r="E200" s="18">
        <v>3</v>
      </c>
      <c r="F200" s="18">
        <v>7</v>
      </c>
      <c r="G200" s="18">
        <v>17</v>
      </c>
      <c r="H200" s="18">
        <v>5</v>
      </c>
      <c r="I200" s="51">
        <v>6</v>
      </c>
      <c r="J200" s="71">
        <v>19</v>
      </c>
      <c r="K200" s="71">
        <v>22</v>
      </c>
      <c r="L200" s="71">
        <v>54</v>
      </c>
      <c r="M200" s="71">
        <v>52</v>
      </c>
      <c r="N200" s="71">
        <v>52</v>
      </c>
      <c r="O200" s="71">
        <v>52</v>
      </c>
      <c r="P200" s="71">
        <v>54</v>
      </c>
      <c r="Q200" s="87">
        <v>20</v>
      </c>
      <c r="R200" s="51">
        <v>52</v>
      </c>
      <c r="S200" s="51">
        <v>48</v>
      </c>
      <c r="T200" s="51">
        <v>54</v>
      </c>
      <c r="U200" s="51">
        <v>50</v>
      </c>
      <c r="V200" s="51">
        <v>27</v>
      </c>
      <c r="W200" s="51">
        <v>52</v>
      </c>
      <c r="X200" s="51">
        <v>52</v>
      </c>
      <c r="Y200" s="51">
        <v>27</v>
      </c>
      <c r="Z200" s="51">
        <v>25</v>
      </c>
      <c r="AA200" s="51">
        <v>25</v>
      </c>
      <c r="AB200" s="51">
        <v>48</v>
      </c>
      <c r="AC200" s="51">
        <v>50</v>
      </c>
      <c r="AD200" s="51">
        <v>52</v>
      </c>
      <c r="AE200" s="51">
        <v>48</v>
      </c>
      <c r="AF200" s="51">
        <v>50</v>
      </c>
      <c r="AG200" s="51">
        <v>44</v>
      </c>
      <c r="AH200" s="51">
        <v>20</v>
      </c>
      <c r="AI200" s="51">
        <v>40</v>
      </c>
      <c r="AJ200" s="51">
        <v>20</v>
      </c>
      <c r="AK200" s="51">
        <v>20</v>
      </c>
      <c r="AL200" s="51">
        <v>20</v>
      </c>
      <c r="AM200" s="70">
        <f t="shared" si="52"/>
        <v>6</v>
      </c>
      <c r="AN200" s="148">
        <v>4</v>
      </c>
      <c r="AO200" s="35" t="s">
        <v>128</v>
      </c>
      <c r="AP200" s="70">
        <f t="shared" ref="AP200:AP207" si="53">ROUND(((AR200/31)*21),0)</f>
        <v>14</v>
      </c>
      <c r="AQ200" s="51">
        <v>16</v>
      </c>
      <c r="AR200" s="70">
        <v>20</v>
      </c>
      <c r="AS200" s="19">
        <f t="shared" si="51"/>
        <v>20</v>
      </c>
      <c r="AT200" s="51">
        <v>38</v>
      </c>
      <c r="AU200" s="52">
        <v>50</v>
      </c>
      <c r="AV200" s="52">
        <v>52</v>
      </c>
      <c r="AW200" s="52">
        <v>48</v>
      </c>
      <c r="AX200" s="52">
        <v>52</v>
      </c>
      <c r="AY200" s="52">
        <v>48</v>
      </c>
      <c r="AZ200" s="52">
        <v>52</v>
      </c>
      <c r="BA200" s="151">
        <v>40</v>
      </c>
      <c r="BB200" s="63">
        <v>44</v>
      </c>
      <c r="BC200" s="52">
        <v>42</v>
      </c>
      <c r="BD200" s="135">
        <v>28</v>
      </c>
      <c r="BE200" s="51">
        <v>26</v>
      </c>
      <c r="BF200" s="51">
        <v>24</v>
      </c>
      <c r="BG200" s="45" t="s">
        <v>128</v>
      </c>
      <c r="BH200" s="150"/>
      <c r="BI200" s="55">
        <v>30</v>
      </c>
      <c r="BJ200" s="55">
        <v>42</v>
      </c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</row>
    <row r="201" spans="1:96" s="136" customFormat="1" ht="12" customHeight="1" x14ac:dyDescent="0.2">
      <c r="A201" s="35" t="s">
        <v>129</v>
      </c>
      <c r="B201" s="96">
        <v>20</v>
      </c>
      <c r="C201" s="18">
        <v>0</v>
      </c>
      <c r="D201" s="87">
        <v>20</v>
      </c>
      <c r="E201" s="18">
        <v>3</v>
      </c>
      <c r="F201" s="18">
        <v>6</v>
      </c>
      <c r="G201" s="18">
        <v>10</v>
      </c>
      <c r="H201" s="18">
        <v>12</v>
      </c>
      <c r="I201" s="51">
        <v>13</v>
      </c>
      <c r="J201" s="71">
        <v>18</v>
      </c>
      <c r="K201" s="71">
        <v>5</v>
      </c>
      <c r="L201" s="71">
        <v>54</v>
      </c>
      <c r="M201" s="71">
        <v>52</v>
      </c>
      <c r="N201" s="71">
        <v>52</v>
      </c>
      <c r="O201" s="71">
        <v>52</v>
      </c>
      <c r="P201" s="71">
        <v>54</v>
      </c>
      <c r="Q201" s="87">
        <v>20</v>
      </c>
      <c r="R201" s="51">
        <v>52</v>
      </c>
      <c r="S201" s="51">
        <v>48</v>
      </c>
      <c r="T201" s="51">
        <v>54</v>
      </c>
      <c r="U201" s="51">
        <v>50</v>
      </c>
      <c r="V201" s="51">
        <v>27</v>
      </c>
      <c r="W201" s="51">
        <v>52</v>
      </c>
      <c r="X201" s="51">
        <v>52</v>
      </c>
      <c r="Y201" s="51">
        <v>27</v>
      </c>
      <c r="Z201" s="51">
        <v>25</v>
      </c>
      <c r="AA201" s="51">
        <v>25</v>
      </c>
      <c r="AB201" s="51">
        <v>48</v>
      </c>
      <c r="AC201" s="51">
        <v>50</v>
      </c>
      <c r="AD201" s="51">
        <v>52</v>
      </c>
      <c r="AE201" s="51">
        <v>48</v>
      </c>
      <c r="AF201" s="51">
        <v>50</v>
      </c>
      <c r="AG201" s="51">
        <v>44</v>
      </c>
      <c r="AH201" s="51">
        <v>20</v>
      </c>
      <c r="AI201" s="51">
        <v>40</v>
      </c>
      <c r="AJ201" s="51">
        <v>20</v>
      </c>
      <c r="AK201" s="51">
        <v>20</v>
      </c>
      <c r="AL201" s="51">
        <v>20</v>
      </c>
      <c r="AM201" s="70">
        <f t="shared" si="52"/>
        <v>6</v>
      </c>
      <c r="AN201" s="148">
        <v>10</v>
      </c>
      <c r="AO201" s="35" t="s">
        <v>129</v>
      </c>
      <c r="AP201" s="70">
        <f t="shared" si="53"/>
        <v>14</v>
      </c>
      <c r="AQ201" s="51">
        <v>25</v>
      </c>
      <c r="AR201" s="70">
        <v>20</v>
      </c>
      <c r="AS201" s="19">
        <f t="shared" si="51"/>
        <v>35</v>
      </c>
      <c r="AT201" s="51">
        <v>38</v>
      </c>
      <c r="AU201" s="52">
        <v>50</v>
      </c>
      <c r="AV201" s="52">
        <v>52</v>
      </c>
      <c r="AW201" s="52">
        <v>48</v>
      </c>
      <c r="AX201" s="52">
        <v>52</v>
      </c>
      <c r="AY201" s="52">
        <v>48</v>
      </c>
      <c r="AZ201" s="52">
        <v>52</v>
      </c>
      <c r="BA201" s="151">
        <v>40</v>
      </c>
      <c r="BB201" s="152">
        <v>44</v>
      </c>
      <c r="BC201" s="52">
        <v>42</v>
      </c>
      <c r="BD201" s="135">
        <v>28</v>
      </c>
      <c r="BE201" s="51">
        <v>26</v>
      </c>
      <c r="BF201" s="51">
        <v>24</v>
      </c>
      <c r="BG201" s="45" t="s">
        <v>129</v>
      </c>
      <c r="BH201" s="150"/>
      <c r="BI201" s="55">
        <v>30</v>
      </c>
      <c r="BJ201" s="55">
        <v>21</v>
      </c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</row>
    <row r="202" spans="1:96" ht="12" customHeight="1" x14ac:dyDescent="0.2">
      <c r="A202" s="35" t="s">
        <v>130</v>
      </c>
      <c r="B202" s="96">
        <v>660</v>
      </c>
      <c r="C202" s="71">
        <v>0</v>
      </c>
      <c r="D202" s="87">
        <v>660</v>
      </c>
      <c r="E202" s="71">
        <v>0</v>
      </c>
      <c r="F202" s="71">
        <v>0</v>
      </c>
      <c r="G202" s="71">
        <v>0</v>
      </c>
      <c r="H202" s="71">
        <v>0</v>
      </c>
      <c r="I202" s="51">
        <v>0</v>
      </c>
      <c r="J202" s="71">
        <v>0</v>
      </c>
      <c r="K202" s="71">
        <v>0</v>
      </c>
      <c r="L202" s="71">
        <v>0</v>
      </c>
      <c r="M202" s="71">
        <v>0</v>
      </c>
      <c r="N202" s="71">
        <v>0</v>
      </c>
      <c r="O202" s="71">
        <v>0</v>
      </c>
      <c r="P202" s="71">
        <v>0</v>
      </c>
      <c r="Q202" s="87">
        <v>660</v>
      </c>
      <c r="R202" s="51">
        <v>0</v>
      </c>
      <c r="S202" s="51">
        <v>0</v>
      </c>
      <c r="T202" s="51">
        <v>0</v>
      </c>
      <c r="U202" s="51">
        <v>0</v>
      </c>
      <c r="V202" s="51">
        <v>660</v>
      </c>
      <c r="W202" s="51">
        <v>880</v>
      </c>
      <c r="X202" s="51">
        <v>840</v>
      </c>
      <c r="Y202" s="51">
        <v>920</v>
      </c>
      <c r="Z202" s="51">
        <v>800</v>
      </c>
      <c r="AA202" s="51">
        <v>840</v>
      </c>
      <c r="AB202" s="51">
        <v>800</v>
      </c>
      <c r="AC202" s="51">
        <v>800</v>
      </c>
      <c r="AD202" s="51">
        <v>880</v>
      </c>
      <c r="AE202" s="51">
        <v>800</v>
      </c>
      <c r="AF202" s="51">
        <v>800</v>
      </c>
      <c r="AG202" s="51">
        <v>880</v>
      </c>
      <c r="AH202" s="51">
        <v>726</v>
      </c>
      <c r="AI202" s="51">
        <v>700</v>
      </c>
      <c r="AJ202" s="51">
        <v>805</v>
      </c>
      <c r="AK202" s="51">
        <v>770</v>
      </c>
      <c r="AL202" s="51">
        <v>735</v>
      </c>
      <c r="AM202" s="70">
        <f t="shared" si="52"/>
        <v>213</v>
      </c>
      <c r="AN202" s="148">
        <v>280</v>
      </c>
      <c r="AO202" s="35" t="s">
        <v>130</v>
      </c>
      <c r="AP202" s="70">
        <f t="shared" si="53"/>
        <v>34</v>
      </c>
      <c r="AQ202" s="51">
        <v>525</v>
      </c>
      <c r="AR202" s="70">
        <v>50</v>
      </c>
      <c r="AS202" s="19">
        <f t="shared" si="51"/>
        <v>805</v>
      </c>
      <c r="AT202" s="51">
        <v>60</v>
      </c>
      <c r="AU202" s="52">
        <v>150</v>
      </c>
      <c r="AV202" s="52">
        <v>120</v>
      </c>
      <c r="AW202" s="52">
        <v>120</v>
      </c>
      <c r="AX202" s="52">
        <v>180</v>
      </c>
      <c r="AY202" s="52">
        <v>160</v>
      </c>
      <c r="AZ202" s="52">
        <v>160</v>
      </c>
      <c r="BA202" s="151">
        <v>90</v>
      </c>
      <c r="BB202" s="152">
        <v>90</v>
      </c>
      <c r="BC202" s="52">
        <v>80</v>
      </c>
      <c r="BD202" s="135">
        <v>80</v>
      </c>
      <c r="BE202" s="51">
        <v>64</v>
      </c>
      <c r="BF202" s="51">
        <v>64</v>
      </c>
      <c r="BG202" s="45" t="s">
        <v>130</v>
      </c>
      <c r="BH202" s="150"/>
      <c r="BI202" s="55">
        <v>80</v>
      </c>
      <c r="BJ202" s="55">
        <v>56</v>
      </c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</row>
    <row r="203" spans="1:96" ht="12" customHeight="1" x14ac:dyDescent="0.2">
      <c r="A203" s="35" t="s">
        <v>131</v>
      </c>
      <c r="B203" s="96">
        <v>2400</v>
      </c>
      <c r="C203" s="18">
        <v>92</v>
      </c>
      <c r="D203" s="87">
        <v>2400</v>
      </c>
      <c r="E203" s="18">
        <v>123</v>
      </c>
      <c r="F203" s="18">
        <v>255</v>
      </c>
      <c r="G203" s="18">
        <v>345</v>
      </c>
      <c r="H203" s="18">
        <v>343</v>
      </c>
      <c r="I203" s="51">
        <v>752</v>
      </c>
      <c r="J203" s="71">
        <v>542</v>
      </c>
      <c r="K203" s="71">
        <v>465</v>
      </c>
      <c r="L203" s="71">
        <v>2990</v>
      </c>
      <c r="M203" s="71">
        <v>2860</v>
      </c>
      <c r="N203" s="71">
        <v>2730</v>
      </c>
      <c r="O203" s="71">
        <v>2860</v>
      </c>
      <c r="P203" s="71">
        <v>2860</v>
      </c>
      <c r="Q203" s="87">
        <v>2400</v>
      </c>
      <c r="R203" s="51">
        <v>2860</v>
      </c>
      <c r="S203" s="51">
        <v>2600</v>
      </c>
      <c r="T203" s="51">
        <v>2990</v>
      </c>
      <c r="U203" s="51">
        <v>2600</v>
      </c>
      <c r="V203" s="51">
        <v>2640</v>
      </c>
      <c r="W203" s="51">
        <v>2860</v>
      </c>
      <c r="X203" s="51">
        <v>2730</v>
      </c>
      <c r="Y203" s="51">
        <v>2990</v>
      </c>
      <c r="Z203" s="51">
        <v>2600</v>
      </c>
      <c r="AA203" s="51">
        <v>2730</v>
      </c>
      <c r="AB203" s="51">
        <v>2600</v>
      </c>
      <c r="AC203" s="51">
        <v>2600</v>
      </c>
      <c r="AD203" s="51">
        <v>2860</v>
      </c>
      <c r="AE203" s="51">
        <v>2600</v>
      </c>
      <c r="AF203" s="51">
        <v>2600</v>
      </c>
      <c r="AG203" s="51">
        <v>2860</v>
      </c>
      <c r="AH203" s="51">
        <v>2860</v>
      </c>
      <c r="AI203" s="51">
        <v>2900</v>
      </c>
      <c r="AJ203" s="51">
        <v>3335</v>
      </c>
      <c r="AK203" s="51">
        <v>3190</v>
      </c>
      <c r="AL203" s="51">
        <v>3045</v>
      </c>
      <c r="AM203" s="70">
        <f t="shared" si="52"/>
        <v>774</v>
      </c>
      <c r="AN203" s="148">
        <v>1160</v>
      </c>
      <c r="AO203" s="35" t="s">
        <v>131</v>
      </c>
      <c r="AP203" s="70">
        <f t="shared" si="53"/>
        <v>7</v>
      </c>
      <c r="AQ203" s="51">
        <v>2175</v>
      </c>
      <c r="AR203" s="70">
        <v>10</v>
      </c>
      <c r="AS203" s="19">
        <f t="shared" si="51"/>
        <v>3335</v>
      </c>
      <c r="AT203" s="51">
        <v>95</v>
      </c>
      <c r="AU203" s="52">
        <v>25</v>
      </c>
      <c r="AV203" s="52">
        <v>45</v>
      </c>
      <c r="AW203" s="52">
        <v>40</v>
      </c>
      <c r="AX203" s="52">
        <v>45</v>
      </c>
      <c r="AY203" s="52">
        <v>15</v>
      </c>
      <c r="AZ203" s="52">
        <v>40</v>
      </c>
      <c r="BA203" s="151">
        <v>25</v>
      </c>
      <c r="BB203" s="152">
        <v>20</v>
      </c>
      <c r="BC203" s="52">
        <v>20</v>
      </c>
      <c r="BD203" s="135">
        <v>25</v>
      </c>
      <c r="BE203" s="51">
        <v>20</v>
      </c>
      <c r="BF203" s="51">
        <v>20</v>
      </c>
      <c r="BG203" s="45" t="s">
        <v>132</v>
      </c>
      <c r="BH203" s="150"/>
      <c r="BI203" s="55">
        <v>25</v>
      </c>
      <c r="BJ203" s="55">
        <v>25</v>
      </c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  <c r="CC203" s="51"/>
      <c r="CD203" s="51"/>
      <c r="CE203" s="51"/>
      <c r="CF203" s="51"/>
      <c r="CG203" s="51"/>
      <c r="CH203" s="51"/>
      <c r="CI203" s="51"/>
      <c r="CJ203" s="51"/>
      <c r="CK203" s="51"/>
      <c r="CL203" s="51"/>
      <c r="CM203" s="51"/>
      <c r="CN203" s="51"/>
      <c r="CO203" s="51"/>
      <c r="CP203" s="51"/>
      <c r="CQ203" s="51"/>
      <c r="CR203" s="51"/>
    </row>
    <row r="204" spans="1:96" s="140" customFormat="1" ht="12" customHeight="1" x14ac:dyDescent="0.2">
      <c r="A204" s="35" t="s">
        <v>133</v>
      </c>
      <c r="B204" s="96">
        <v>600</v>
      </c>
      <c r="C204" s="18">
        <v>0</v>
      </c>
      <c r="D204" s="87">
        <v>600</v>
      </c>
      <c r="E204" s="18">
        <v>0</v>
      </c>
      <c r="F204" s="18">
        <v>5</v>
      </c>
      <c r="G204" s="18">
        <v>2</v>
      </c>
      <c r="H204" s="18">
        <v>1</v>
      </c>
      <c r="I204" s="51">
        <v>6</v>
      </c>
      <c r="J204" s="71">
        <v>45</v>
      </c>
      <c r="K204" s="71">
        <v>4</v>
      </c>
      <c r="L204" s="71">
        <v>0</v>
      </c>
      <c r="M204" s="71">
        <v>0</v>
      </c>
      <c r="N204" s="71">
        <v>0</v>
      </c>
      <c r="O204" s="71">
        <v>0</v>
      </c>
      <c r="P204" s="71">
        <v>0</v>
      </c>
      <c r="Q204" s="87">
        <v>600</v>
      </c>
      <c r="R204" s="51">
        <v>0</v>
      </c>
      <c r="S204" s="51">
        <v>0</v>
      </c>
      <c r="T204" s="51">
        <v>575</v>
      </c>
      <c r="U204" s="51">
        <v>700</v>
      </c>
      <c r="V204" s="51">
        <v>660</v>
      </c>
      <c r="W204" s="51">
        <v>880</v>
      </c>
      <c r="X204" s="51">
        <v>840</v>
      </c>
      <c r="Y204" s="51">
        <v>980</v>
      </c>
      <c r="Z204" s="51">
        <v>860</v>
      </c>
      <c r="AA204" s="51">
        <v>900</v>
      </c>
      <c r="AB204" s="51">
        <v>860</v>
      </c>
      <c r="AC204" s="51">
        <v>660</v>
      </c>
      <c r="AD204" s="51">
        <v>726</v>
      </c>
      <c r="AE204" s="51">
        <v>660</v>
      </c>
      <c r="AF204" s="51">
        <v>660</v>
      </c>
      <c r="AG204" s="51">
        <v>726</v>
      </c>
      <c r="AH204" s="51">
        <v>726</v>
      </c>
      <c r="AI204" s="51">
        <v>660</v>
      </c>
      <c r="AJ204" s="51">
        <v>794</v>
      </c>
      <c r="AK204" s="51">
        <v>726</v>
      </c>
      <c r="AL204" s="51">
        <v>693</v>
      </c>
      <c r="AM204" s="70">
        <f t="shared" si="52"/>
        <v>194</v>
      </c>
      <c r="AN204" s="148">
        <v>264</v>
      </c>
      <c r="AO204" s="35" t="s">
        <v>133</v>
      </c>
      <c r="AP204" s="70">
        <f t="shared" si="53"/>
        <v>339</v>
      </c>
      <c r="AQ204" s="51">
        <v>495</v>
      </c>
      <c r="AR204" s="70">
        <v>500</v>
      </c>
      <c r="AS204" s="19">
        <f t="shared" si="51"/>
        <v>759</v>
      </c>
      <c r="AT204" s="51">
        <v>570</v>
      </c>
      <c r="AU204" s="52">
        <v>750</v>
      </c>
      <c r="AV204" s="52">
        <v>704</v>
      </c>
      <c r="AW204" s="52">
        <v>640</v>
      </c>
      <c r="AX204" s="52">
        <v>714</v>
      </c>
      <c r="AY204" s="52">
        <v>660</v>
      </c>
      <c r="AZ204" s="52">
        <v>672</v>
      </c>
      <c r="BA204" s="151">
        <v>640</v>
      </c>
      <c r="BB204" s="152">
        <v>638</v>
      </c>
      <c r="BC204" s="52">
        <v>609</v>
      </c>
      <c r="BD204" s="135">
        <v>594</v>
      </c>
      <c r="BE204" s="51">
        <v>621</v>
      </c>
      <c r="BF204" s="51">
        <v>513</v>
      </c>
      <c r="BG204" s="153" t="s">
        <v>134</v>
      </c>
      <c r="BH204" s="150"/>
      <c r="BI204" s="55">
        <v>594</v>
      </c>
      <c r="BJ204" s="55">
        <v>504</v>
      </c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  <c r="CC204" s="51"/>
      <c r="CD204" s="51"/>
      <c r="CE204" s="51"/>
      <c r="CF204" s="51"/>
      <c r="CG204" s="51"/>
      <c r="CH204" s="51"/>
      <c r="CI204" s="51"/>
      <c r="CJ204" s="51"/>
      <c r="CK204" s="51"/>
      <c r="CL204" s="51"/>
      <c r="CM204" s="51"/>
      <c r="CN204" s="51"/>
      <c r="CO204" s="51"/>
      <c r="CP204" s="51"/>
      <c r="CQ204" s="51"/>
      <c r="CR204" s="51"/>
    </row>
    <row r="205" spans="1:96" s="140" customFormat="1" ht="12" customHeight="1" x14ac:dyDescent="0.2">
      <c r="A205" s="35" t="s">
        <v>135</v>
      </c>
      <c r="B205" s="96">
        <v>700</v>
      </c>
      <c r="C205" s="71">
        <v>46</v>
      </c>
      <c r="D205" s="87">
        <v>700</v>
      </c>
      <c r="E205" s="71">
        <v>103</v>
      </c>
      <c r="F205" s="71">
        <v>153</v>
      </c>
      <c r="G205" s="71">
        <v>292</v>
      </c>
      <c r="H205" s="71">
        <v>255</v>
      </c>
      <c r="I205" s="51">
        <v>211</v>
      </c>
      <c r="J205" s="71">
        <v>247</v>
      </c>
      <c r="K205" s="71">
        <v>230</v>
      </c>
      <c r="L205" s="71">
        <v>1150</v>
      </c>
      <c r="M205" s="71">
        <v>1100</v>
      </c>
      <c r="N205" s="71">
        <v>1050</v>
      </c>
      <c r="O205" s="71">
        <v>1100</v>
      </c>
      <c r="P205" s="71">
        <v>1100</v>
      </c>
      <c r="Q205" s="87">
        <v>700</v>
      </c>
      <c r="R205" s="51">
        <v>990</v>
      </c>
      <c r="S205" s="51">
        <v>900</v>
      </c>
      <c r="T205" s="51">
        <v>1035</v>
      </c>
      <c r="U205" s="51">
        <v>900</v>
      </c>
      <c r="V205" s="51">
        <v>902</v>
      </c>
      <c r="W205" s="51">
        <v>1034</v>
      </c>
      <c r="X205" s="51">
        <v>987</v>
      </c>
      <c r="Y205" s="51">
        <v>1181</v>
      </c>
      <c r="Z205" s="51">
        <v>1640</v>
      </c>
      <c r="AA205" s="51">
        <v>1717</v>
      </c>
      <c r="AB205" s="51">
        <v>1640</v>
      </c>
      <c r="AC205" s="51">
        <v>1821</v>
      </c>
      <c r="AD205" s="51">
        <v>1794</v>
      </c>
      <c r="AE205" s="51">
        <v>1640</v>
      </c>
      <c r="AF205" s="51">
        <v>1820</v>
      </c>
      <c r="AG205" s="51">
        <v>946</v>
      </c>
      <c r="AH205" s="51">
        <v>858</v>
      </c>
      <c r="AI205" s="51">
        <v>760</v>
      </c>
      <c r="AJ205" s="51">
        <v>874</v>
      </c>
      <c r="AK205" s="51">
        <v>1144</v>
      </c>
      <c r="AL205" s="51">
        <v>1092</v>
      </c>
      <c r="AM205" s="70">
        <f t="shared" si="52"/>
        <v>226</v>
      </c>
      <c r="AN205" s="148">
        <v>456</v>
      </c>
      <c r="AO205" s="35" t="s">
        <v>135</v>
      </c>
      <c r="AP205" s="70">
        <f t="shared" si="53"/>
        <v>237</v>
      </c>
      <c r="AQ205" s="51">
        <v>855</v>
      </c>
      <c r="AR205" s="70">
        <v>350</v>
      </c>
      <c r="AS205" s="19">
        <f t="shared" si="51"/>
        <v>1311</v>
      </c>
      <c r="AT205" s="51">
        <v>475</v>
      </c>
      <c r="AU205" s="52">
        <v>630</v>
      </c>
      <c r="AV205" s="52">
        <v>770</v>
      </c>
      <c r="AW205" s="52">
        <v>700</v>
      </c>
      <c r="AX205" s="52">
        <v>735</v>
      </c>
      <c r="AY205" s="52">
        <v>400</v>
      </c>
      <c r="AZ205" s="52">
        <v>420</v>
      </c>
      <c r="BA205" s="151">
        <v>400</v>
      </c>
      <c r="BB205" s="152">
        <v>374</v>
      </c>
      <c r="BC205" s="52">
        <v>357</v>
      </c>
      <c r="BD205" s="135">
        <v>550</v>
      </c>
      <c r="BE205" s="51">
        <v>575</v>
      </c>
      <c r="BF205" s="51">
        <v>475</v>
      </c>
      <c r="BG205" s="45" t="s">
        <v>136</v>
      </c>
      <c r="BH205" s="150"/>
      <c r="BI205" s="55">
        <v>550</v>
      </c>
      <c r="BJ205" s="55">
        <v>357</v>
      </c>
      <c r="BK205" s="51"/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  <c r="CC205" s="51"/>
      <c r="CD205" s="51"/>
      <c r="CE205" s="51"/>
      <c r="CF205" s="51"/>
      <c r="CG205" s="51"/>
      <c r="CH205" s="51"/>
      <c r="CI205" s="51"/>
      <c r="CJ205" s="51"/>
      <c r="CK205" s="51"/>
      <c r="CL205" s="51"/>
      <c r="CM205" s="51"/>
      <c r="CN205" s="51"/>
      <c r="CO205" s="51"/>
      <c r="CP205" s="51"/>
      <c r="CQ205" s="51"/>
      <c r="CR205" s="51"/>
    </row>
    <row r="206" spans="1:96" s="140" customFormat="1" ht="12" customHeight="1" x14ac:dyDescent="0.2">
      <c r="A206" s="35" t="s">
        <v>137</v>
      </c>
      <c r="B206" s="96">
        <v>200</v>
      </c>
      <c r="C206" s="18">
        <v>18</v>
      </c>
      <c r="D206" s="87">
        <v>200</v>
      </c>
      <c r="E206" s="18">
        <v>60</v>
      </c>
      <c r="F206" s="18">
        <v>119</v>
      </c>
      <c r="G206" s="18">
        <v>158</v>
      </c>
      <c r="H206" s="18">
        <v>126</v>
      </c>
      <c r="I206" s="51">
        <v>129</v>
      </c>
      <c r="J206" s="71">
        <v>112</v>
      </c>
      <c r="K206" s="71">
        <v>124</v>
      </c>
      <c r="L206" s="71">
        <v>345</v>
      </c>
      <c r="M206" s="71">
        <v>330</v>
      </c>
      <c r="N206" s="71">
        <v>315</v>
      </c>
      <c r="O206" s="71">
        <v>352</v>
      </c>
      <c r="P206" s="71">
        <v>352</v>
      </c>
      <c r="Q206" s="87">
        <v>200</v>
      </c>
      <c r="R206" s="51">
        <v>440</v>
      </c>
      <c r="S206" s="51">
        <v>400</v>
      </c>
      <c r="T206" s="51">
        <v>460</v>
      </c>
      <c r="U206" s="51">
        <v>400</v>
      </c>
      <c r="V206" s="51">
        <v>440</v>
      </c>
      <c r="W206" s="51">
        <v>440</v>
      </c>
      <c r="X206" s="51">
        <v>420</v>
      </c>
      <c r="Y206" s="51">
        <v>460</v>
      </c>
      <c r="Z206" s="51">
        <v>400</v>
      </c>
      <c r="AA206" s="51">
        <v>420</v>
      </c>
      <c r="AB206" s="51">
        <v>400</v>
      </c>
      <c r="AC206" s="51">
        <v>400</v>
      </c>
      <c r="AD206" s="51">
        <v>440</v>
      </c>
      <c r="AE206" s="51">
        <v>400</v>
      </c>
      <c r="AF206" s="51">
        <v>400</v>
      </c>
      <c r="AG206" s="51">
        <v>330</v>
      </c>
      <c r="AH206" s="51">
        <v>330</v>
      </c>
      <c r="AI206" s="51">
        <v>220</v>
      </c>
      <c r="AJ206" s="51">
        <v>253</v>
      </c>
      <c r="AK206" s="51">
        <v>242</v>
      </c>
      <c r="AL206" s="51">
        <v>210</v>
      </c>
      <c r="AM206" s="70">
        <f t="shared" si="52"/>
        <v>65</v>
      </c>
      <c r="AN206" s="148">
        <v>80</v>
      </c>
      <c r="AO206" s="35" t="s">
        <v>137</v>
      </c>
      <c r="AP206" s="70">
        <f t="shared" si="53"/>
        <v>135</v>
      </c>
      <c r="AQ206" s="51">
        <v>150</v>
      </c>
      <c r="AR206" s="70">
        <v>200</v>
      </c>
      <c r="AS206" s="19">
        <f t="shared" si="51"/>
        <v>230</v>
      </c>
      <c r="AT206" s="51">
        <v>285</v>
      </c>
      <c r="AU206" s="52">
        <v>420</v>
      </c>
      <c r="AV206" s="52">
        <v>440</v>
      </c>
      <c r="AW206" s="52">
        <v>400</v>
      </c>
      <c r="AX206" s="52">
        <v>420</v>
      </c>
      <c r="AY206" s="52">
        <v>240</v>
      </c>
      <c r="AZ206" s="52">
        <v>315</v>
      </c>
      <c r="BA206" s="135">
        <v>300</v>
      </c>
      <c r="BB206" s="152">
        <v>264</v>
      </c>
      <c r="BC206" s="52">
        <v>252</v>
      </c>
      <c r="BD206" s="135">
        <v>330</v>
      </c>
      <c r="BE206" s="51">
        <v>345</v>
      </c>
      <c r="BF206" s="51">
        <v>285</v>
      </c>
      <c r="BG206" s="45" t="s">
        <v>137</v>
      </c>
      <c r="BH206" s="150"/>
      <c r="BI206" s="55">
        <v>330</v>
      </c>
      <c r="BJ206" s="55">
        <v>168</v>
      </c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1"/>
      <c r="CL206" s="51"/>
      <c r="CM206" s="51"/>
      <c r="CN206" s="51"/>
      <c r="CO206" s="51"/>
      <c r="CP206" s="51"/>
      <c r="CQ206" s="51"/>
      <c r="CR206" s="51"/>
    </row>
    <row r="207" spans="1:96" s="140" customFormat="1" ht="12" customHeight="1" x14ac:dyDescent="0.2">
      <c r="A207" s="35" t="s">
        <v>146</v>
      </c>
      <c r="B207" s="96">
        <v>200</v>
      </c>
      <c r="C207" s="18">
        <v>14</v>
      </c>
      <c r="D207" s="87">
        <v>200</v>
      </c>
      <c r="E207" s="18">
        <v>6</v>
      </c>
      <c r="F207" s="18">
        <v>76</v>
      </c>
      <c r="G207" s="18">
        <v>287</v>
      </c>
      <c r="H207" s="18">
        <v>96</v>
      </c>
      <c r="I207" s="51">
        <v>201</v>
      </c>
      <c r="J207" s="71">
        <v>228</v>
      </c>
      <c r="K207" s="71">
        <v>218</v>
      </c>
      <c r="L207" s="71">
        <v>200</v>
      </c>
      <c r="M207" s="71">
        <v>200</v>
      </c>
      <c r="N207" s="71">
        <v>200</v>
      </c>
      <c r="O207" s="71">
        <v>240</v>
      </c>
      <c r="P207" s="71">
        <v>240</v>
      </c>
      <c r="Q207" s="87">
        <v>200</v>
      </c>
      <c r="R207" s="51">
        <v>240</v>
      </c>
      <c r="S207" s="51">
        <v>240</v>
      </c>
      <c r="T207" s="51">
        <v>240</v>
      </c>
      <c r="U207" s="51">
        <v>240</v>
      </c>
      <c r="V207" s="51">
        <v>240</v>
      </c>
      <c r="W207" s="51">
        <v>240</v>
      </c>
      <c r="X207" s="51">
        <v>240</v>
      </c>
      <c r="Y207" s="51">
        <v>200</v>
      </c>
      <c r="Z207" s="51">
        <v>200</v>
      </c>
      <c r="AA207" s="51">
        <v>200</v>
      </c>
      <c r="AB207" s="51">
        <v>200</v>
      </c>
      <c r="AC207" s="51">
        <v>200</v>
      </c>
      <c r="AD207" s="51">
        <v>200</v>
      </c>
      <c r="AE207" s="51">
        <v>200</v>
      </c>
      <c r="AF207" s="51">
        <v>200</v>
      </c>
      <c r="AG207" s="51">
        <v>200</v>
      </c>
      <c r="AH207" s="51">
        <v>200</v>
      </c>
      <c r="AI207" s="51">
        <v>200</v>
      </c>
      <c r="AJ207" s="51">
        <v>200</v>
      </c>
      <c r="AK207" s="51">
        <v>200</v>
      </c>
      <c r="AL207" s="51">
        <v>200</v>
      </c>
      <c r="AM207" s="70">
        <f t="shared" si="52"/>
        <v>65</v>
      </c>
      <c r="AN207" s="148">
        <v>100</v>
      </c>
      <c r="AO207" s="35" t="s">
        <v>146</v>
      </c>
      <c r="AP207" s="70">
        <f t="shared" si="53"/>
        <v>102</v>
      </c>
      <c r="AQ207" s="51">
        <v>100</v>
      </c>
      <c r="AR207" s="70">
        <v>150</v>
      </c>
      <c r="AS207" s="19">
        <f t="shared" si="51"/>
        <v>200</v>
      </c>
      <c r="AT207" s="51">
        <v>160</v>
      </c>
      <c r="AU207" s="52">
        <v>160</v>
      </c>
      <c r="AV207" s="52">
        <v>160</v>
      </c>
      <c r="AW207" s="52">
        <v>160</v>
      </c>
      <c r="AX207" s="52">
        <v>160</v>
      </c>
      <c r="AY207" s="52">
        <v>180</v>
      </c>
      <c r="AZ207" s="52">
        <v>192</v>
      </c>
      <c r="BA207" s="135">
        <v>192</v>
      </c>
      <c r="BB207" s="152">
        <v>200</v>
      </c>
      <c r="BC207" s="52">
        <v>200</v>
      </c>
      <c r="BD207" s="135">
        <v>200</v>
      </c>
      <c r="BE207" s="51">
        <v>200</v>
      </c>
      <c r="BF207" s="51">
        <v>200</v>
      </c>
      <c r="BG207" s="45" t="s">
        <v>139</v>
      </c>
      <c r="BH207" s="150"/>
      <c r="BI207" s="55">
        <v>200</v>
      </c>
      <c r="BJ207" s="55">
        <v>20</v>
      </c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1"/>
      <c r="CL207" s="51"/>
      <c r="CM207" s="51"/>
      <c r="CN207" s="51"/>
      <c r="CO207" s="51"/>
      <c r="CP207" s="51"/>
      <c r="CQ207" s="51"/>
      <c r="CR207" s="51"/>
    </row>
    <row r="208" spans="1:96" s="140" customFormat="1" ht="12" customHeight="1" x14ac:dyDescent="0.25">
      <c r="A208" s="36" t="s">
        <v>140</v>
      </c>
      <c r="B208" s="144">
        <f t="shared" ref="B208:R208" si="54">SUM(B189:B207)</f>
        <v>6352</v>
      </c>
      <c r="C208" s="144">
        <f t="shared" si="54"/>
        <v>195</v>
      </c>
      <c r="D208" s="144">
        <f t="shared" si="54"/>
        <v>6352</v>
      </c>
      <c r="E208" s="144">
        <f t="shared" si="54"/>
        <v>558</v>
      </c>
      <c r="F208" s="144">
        <f t="shared" si="54"/>
        <v>2445</v>
      </c>
      <c r="G208" s="144">
        <f t="shared" si="54"/>
        <v>3163</v>
      </c>
      <c r="H208" s="144">
        <f t="shared" si="54"/>
        <v>2690</v>
      </c>
      <c r="I208" s="144">
        <f t="shared" si="54"/>
        <v>5295</v>
      </c>
      <c r="J208" s="144">
        <f t="shared" si="54"/>
        <v>3571</v>
      </c>
      <c r="K208" s="144">
        <f t="shared" si="54"/>
        <v>3252</v>
      </c>
      <c r="L208" s="144">
        <f t="shared" si="54"/>
        <v>7030</v>
      </c>
      <c r="M208" s="144">
        <f t="shared" si="54"/>
        <v>6792</v>
      </c>
      <c r="N208" s="144">
        <f t="shared" si="54"/>
        <v>6436</v>
      </c>
      <c r="O208" s="144">
        <f t="shared" si="54"/>
        <v>6900</v>
      </c>
      <c r="P208" s="144">
        <f t="shared" si="54"/>
        <v>6796</v>
      </c>
      <c r="Q208" s="144">
        <f>SUM(Q189:Q207)</f>
        <v>6352</v>
      </c>
      <c r="R208" s="144">
        <f t="shared" si="54"/>
        <v>7196</v>
      </c>
      <c r="S208" s="144">
        <f>SUM(S189:S207)</f>
        <v>6552</v>
      </c>
      <c r="T208" s="144">
        <f t="shared" ref="T208:CE208" si="55">SUM(T189:T207)</f>
        <v>7958</v>
      </c>
      <c r="U208" s="144">
        <f t="shared" si="55"/>
        <v>7216</v>
      </c>
      <c r="V208" s="144">
        <f t="shared" si="55"/>
        <v>7978</v>
      </c>
      <c r="W208" s="144">
        <f t="shared" si="55"/>
        <v>9298</v>
      </c>
      <c r="X208" s="144">
        <f t="shared" si="55"/>
        <v>8941</v>
      </c>
      <c r="Y208" s="144">
        <f t="shared" si="55"/>
        <v>9598</v>
      </c>
      <c r="Z208" s="144">
        <f t="shared" si="55"/>
        <v>9046</v>
      </c>
      <c r="AA208" s="144">
        <f t="shared" si="55"/>
        <v>9460</v>
      </c>
      <c r="AB208" s="144">
        <f t="shared" si="55"/>
        <v>9082</v>
      </c>
      <c r="AC208" s="144">
        <f t="shared" si="55"/>
        <v>9215</v>
      </c>
      <c r="AD208" s="144">
        <f t="shared" si="55"/>
        <v>9406</v>
      </c>
      <c r="AE208" s="144">
        <f t="shared" si="55"/>
        <v>8672</v>
      </c>
      <c r="AF208" s="144">
        <f t="shared" si="55"/>
        <v>8836</v>
      </c>
      <c r="AG208" s="144">
        <f t="shared" si="55"/>
        <v>8414</v>
      </c>
      <c r="AH208" s="144">
        <f t="shared" si="55"/>
        <v>8373</v>
      </c>
      <c r="AI208" s="144">
        <f t="shared" si="55"/>
        <v>7714</v>
      </c>
      <c r="AJ208" s="144">
        <f t="shared" si="55"/>
        <v>8799</v>
      </c>
      <c r="AK208" s="144">
        <f t="shared" si="55"/>
        <v>8634</v>
      </c>
      <c r="AL208" s="144">
        <f t="shared" si="55"/>
        <v>8206</v>
      </c>
      <c r="AM208" s="144">
        <f t="shared" si="55"/>
        <v>2049</v>
      </c>
      <c r="AN208" s="156">
        <f t="shared" si="55"/>
        <v>3214</v>
      </c>
      <c r="AO208" s="36" t="s">
        <v>140</v>
      </c>
      <c r="AP208" s="144">
        <f t="shared" si="55"/>
        <v>1151</v>
      </c>
      <c r="AQ208" s="144">
        <f t="shared" si="55"/>
        <v>4990</v>
      </c>
      <c r="AR208" s="144">
        <f t="shared" si="55"/>
        <v>1695</v>
      </c>
      <c r="AS208" s="144">
        <f t="shared" si="55"/>
        <v>7724</v>
      </c>
      <c r="AT208" s="144">
        <f t="shared" si="55"/>
        <v>2377</v>
      </c>
      <c r="AU208" s="144">
        <f t="shared" si="55"/>
        <v>2950</v>
      </c>
      <c r="AV208" s="144">
        <f t="shared" si="55"/>
        <v>2968</v>
      </c>
      <c r="AW208" s="144">
        <f t="shared" si="55"/>
        <v>2717</v>
      </c>
      <c r="AX208" s="144">
        <f t="shared" si="55"/>
        <v>3011</v>
      </c>
      <c r="AY208" s="144">
        <f t="shared" si="55"/>
        <v>2310</v>
      </c>
      <c r="AZ208" s="144">
        <f t="shared" si="55"/>
        <v>2413</v>
      </c>
      <c r="BA208" s="144">
        <f t="shared" si="55"/>
        <v>2221</v>
      </c>
      <c r="BB208" s="156">
        <f t="shared" si="55"/>
        <v>2177</v>
      </c>
      <c r="BC208" s="144">
        <f t="shared" si="55"/>
        <v>2062</v>
      </c>
      <c r="BD208" s="144">
        <f t="shared" si="55"/>
        <v>2372</v>
      </c>
      <c r="BE208" s="144">
        <f t="shared" si="55"/>
        <v>2388</v>
      </c>
      <c r="BF208" s="144">
        <f t="shared" si="55"/>
        <v>2053</v>
      </c>
      <c r="BG208" s="65" t="s">
        <v>140</v>
      </c>
      <c r="BH208" s="43"/>
      <c r="BI208" s="144">
        <f t="shared" si="55"/>
        <v>2349</v>
      </c>
      <c r="BJ208" s="144">
        <f t="shared" si="55"/>
        <v>1757</v>
      </c>
      <c r="BK208" s="144">
        <f t="shared" si="55"/>
        <v>0</v>
      </c>
      <c r="BL208" s="144">
        <f t="shared" si="55"/>
        <v>0</v>
      </c>
      <c r="BM208" s="144">
        <f t="shared" si="55"/>
        <v>0</v>
      </c>
      <c r="BN208" s="144">
        <f t="shared" si="55"/>
        <v>0</v>
      </c>
      <c r="BO208" s="144">
        <f t="shared" si="55"/>
        <v>0</v>
      </c>
      <c r="BP208" s="144">
        <f t="shared" si="55"/>
        <v>0</v>
      </c>
      <c r="BQ208" s="144">
        <f t="shared" si="55"/>
        <v>0</v>
      </c>
      <c r="BR208" s="144">
        <f t="shared" si="55"/>
        <v>0</v>
      </c>
      <c r="BS208" s="144">
        <f t="shared" si="55"/>
        <v>0</v>
      </c>
      <c r="BT208" s="144">
        <f t="shared" si="55"/>
        <v>0</v>
      </c>
      <c r="BU208" s="144">
        <f t="shared" si="55"/>
        <v>0</v>
      </c>
      <c r="BV208" s="144">
        <f t="shared" si="55"/>
        <v>0</v>
      </c>
      <c r="BW208" s="144">
        <f t="shared" si="55"/>
        <v>0</v>
      </c>
      <c r="BX208" s="144">
        <f t="shared" si="55"/>
        <v>0</v>
      </c>
      <c r="BY208" s="144">
        <f t="shared" si="55"/>
        <v>0</v>
      </c>
      <c r="BZ208" s="144">
        <f t="shared" si="55"/>
        <v>0</v>
      </c>
      <c r="CA208" s="144">
        <f t="shared" si="55"/>
        <v>0</v>
      </c>
      <c r="CB208" s="144">
        <f t="shared" si="55"/>
        <v>0</v>
      </c>
      <c r="CC208" s="144">
        <f t="shared" si="55"/>
        <v>0</v>
      </c>
      <c r="CD208" s="144">
        <f t="shared" si="55"/>
        <v>0</v>
      </c>
      <c r="CE208" s="144">
        <f t="shared" si="55"/>
        <v>0</v>
      </c>
      <c r="CF208" s="144">
        <f t="shared" ref="CF208:CR208" si="56">SUM(CF189:CF207)</f>
        <v>0</v>
      </c>
      <c r="CG208" s="144">
        <f t="shared" si="56"/>
        <v>0</v>
      </c>
      <c r="CH208" s="144">
        <f t="shared" si="56"/>
        <v>0</v>
      </c>
      <c r="CI208" s="144">
        <f t="shared" si="56"/>
        <v>0</v>
      </c>
      <c r="CJ208" s="144">
        <f t="shared" si="56"/>
        <v>0</v>
      </c>
      <c r="CK208" s="144">
        <f t="shared" si="56"/>
        <v>0</v>
      </c>
      <c r="CL208" s="144">
        <f t="shared" si="56"/>
        <v>0</v>
      </c>
      <c r="CM208" s="144">
        <f t="shared" si="56"/>
        <v>0</v>
      </c>
      <c r="CN208" s="144">
        <f t="shared" si="56"/>
        <v>0</v>
      </c>
      <c r="CO208" s="144">
        <f t="shared" si="56"/>
        <v>0</v>
      </c>
      <c r="CP208" s="144">
        <f t="shared" si="56"/>
        <v>0</v>
      </c>
      <c r="CQ208" s="144">
        <f t="shared" si="56"/>
        <v>0</v>
      </c>
      <c r="CR208" s="144">
        <f t="shared" si="56"/>
        <v>0</v>
      </c>
    </row>
    <row r="209" spans="1:96" s="140" customFormat="1" ht="12" customHeight="1" x14ac:dyDescent="0.25">
      <c r="A209" s="157"/>
      <c r="B209" s="158"/>
      <c r="C209" s="158"/>
      <c r="D209" s="158"/>
      <c r="E209" s="158"/>
      <c r="F209" s="158"/>
      <c r="G209" s="158"/>
      <c r="H209" s="159"/>
      <c r="I209" s="159"/>
      <c r="J209" s="158"/>
      <c r="K209" s="158"/>
      <c r="L209" s="158"/>
      <c r="M209" s="158"/>
      <c r="N209" s="158"/>
      <c r="O209" s="159"/>
      <c r="P209" s="158"/>
      <c r="Q209" s="158"/>
      <c r="R209" s="159"/>
      <c r="S209" s="159"/>
      <c r="T209" s="159"/>
      <c r="U209" s="158"/>
      <c r="V209" s="159"/>
      <c r="W209" s="159"/>
      <c r="X209" s="158"/>
      <c r="Y209" s="158"/>
      <c r="Z209" s="159"/>
      <c r="AA209" s="159"/>
      <c r="AB209" s="158"/>
      <c r="AC209" s="158"/>
      <c r="AD209" s="158"/>
      <c r="AE209" s="158"/>
      <c r="AF209" s="158"/>
      <c r="AG209" s="158"/>
      <c r="AH209" s="158"/>
      <c r="AI209" s="158"/>
      <c r="AJ209" s="159"/>
      <c r="AK209" s="158"/>
      <c r="AL209" s="158"/>
      <c r="AM209" s="158"/>
      <c r="AN209" s="158"/>
      <c r="AO209" s="72"/>
      <c r="AP209" s="73"/>
      <c r="AQ209" s="73"/>
      <c r="AR209" s="73"/>
      <c r="AS209" s="73"/>
      <c r="AT209" s="73"/>
      <c r="AU209" s="73"/>
      <c r="AV209" s="73"/>
      <c r="AW209" s="73"/>
      <c r="AX209" s="73"/>
      <c r="AY209" s="73"/>
      <c r="AZ209" s="73"/>
      <c r="BA209" s="73"/>
      <c r="BB209" s="73"/>
      <c r="BC209" s="84"/>
      <c r="BD209" s="84"/>
      <c r="BE209" s="84"/>
      <c r="BF209" s="84"/>
      <c r="BG209" s="72"/>
      <c r="BH209" s="73"/>
      <c r="BI209" s="84"/>
      <c r="BJ209" s="84"/>
      <c r="BK209" s="84"/>
      <c r="BL209" s="84"/>
      <c r="BM209" s="84"/>
      <c r="BN209" s="84"/>
      <c r="BO209" s="84"/>
      <c r="BP209" s="84"/>
      <c r="BQ209" s="84"/>
      <c r="BR209" s="84"/>
      <c r="BS209" s="84"/>
      <c r="BT209" s="84"/>
      <c r="BU209" s="84"/>
      <c r="BV209" s="84"/>
      <c r="BW209" s="84"/>
      <c r="BX209" s="84"/>
      <c r="BY209" s="84"/>
      <c r="BZ209" s="84"/>
      <c r="CA209" s="84"/>
      <c r="CB209" s="84"/>
      <c r="CC209" s="84"/>
      <c r="CD209" s="84"/>
      <c r="CE209" s="84"/>
      <c r="CF209" s="84"/>
      <c r="CG209" s="84"/>
      <c r="CH209" s="84"/>
      <c r="CI209" s="84"/>
      <c r="CJ209" s="84"/>
      <c r="CK209" s="84"/>
      <c r="CL209" s="84"/>
      <c r="CM209" s="84"/>
      <c r="CN209" s="84"/>
      <c r="CO209" s="84"/>
      <c r="CP209" s="84"/>
      <c r="CQ209" s="84"/>
      <c r="CR209" s="84"/>
    </row>
    <row r="210" spans="1:96" ht="12" customHeight="1" x14ac:dyDescent="0.25">
      <c r="A210" s="160"/>
      <c r="B210" s="161"/>
      <c r="C210" s="161"/>
      <c r="D210" s="161"/>
      <c r="E210" s="161"/>
      <c r="F210" s="161"/>
      <c r="G210" s="161"/>
      <c r="H210" s="162"/>
      <c r="I210" s="162"/>
      <c r="J210" s="161"/>
      <c r="K210" s="161"/>
      <c r="L210" s="161"/>
      <c r="M210" s="161"/>
      <c r="N210" s="161"/>
      <c r="O210" s="162"/>
      <c r="P210" s="84"/>
      <c r="Q210" s="84"/>
      <c r="R210" s="159"/>
      <c r="S210" s="159"/>
      <c r="T210" s="147"/>
      <c r="U210" s="146"/>
      <c r="V210" s="147"/>
      <c r="W210" s="147"/>
      <c r="X210" s="146"/>
      <c r="Y210" s="146"/>
      <c r="Z210" s="147"/>
      <c r="AA210" s="147"/>
      <c r="AB210" s="146"/>
      <c r="AC210" s="146"/>
      <c r="AD210" s="146"/>
      <c r="AE210" s="158"/>
      <c r="AF210" s="146"/>
      <c r="AG210" s="146"/>
      <c r="AH210" s="146"/>
      <c r="AI210" s="158"/>
      <c r="AJ210" s="147"/>
      <c r="AK210" s="146"/>
      <c r="AL210" s="146"/>
      <c r="AM210" s="146"/>
      <c r="AN210" s="146"/>
      <c r="AO210" s="42" t="s">
        <v>147</v>
      </c>
      <c r="AP210" s="43"/>
      <c r="AQ210" s="44" t="str">
        <f t="shared" ref="AQ210:CR210" si="57">AQ$11</f>
        <v>11-31-out-24</v>
      </c>
      <c r="AR210" s="43"/>
      <c r="AS210" s="43" t="e">
        <f t="shared" ca="1" si="57"/>
        <v>#NAME?</v>
      </c>
      <c r="AT210" s="14" t="e">
        <f t="shared" ca="1" si="57"/>
        <v>#NAME?</v>
      </c>
      <c r="AU210" s="14" t="e">
        <f t="shared" ca="1" si="57"/>
        <v>#NAME?</v>
      </c>
      <c r="AV210" s="14" t="e">
        <f t="shared" ca="1" si="57"/>
        <v>#NAME?</v>
      </c>
      <c r="AW210" s="14" t="e">
        <f t="shared" ca="1" si="57"/>
        <v>#NAME?</v>
      </c>
      <c r="AX210" s="14" t="e">
        <f t="shared" ca="1" si="57"/>
        <v>#NAME?</v>
      </c>
      <c r="AY210" s="14" t="e">
        <f t="shared" ca="1" si="57"/>
        <v>#NAME?</v>
      </c>
      <c r="AZ210" s="14" t="e">
        <f t="shared" ca="1" si="57"/>
        <v>#NAME?</v>
      </c>
      <c r="BA210" s="14" t="e">
        <f t="shared" ca="1" si="57"/>
        <v>#NAME?</v>
      </c>
      <c r="BB210" s="14" t="e">
        <f t="shared" ca="1" si="57"/>
        <v>#NAME?</v>
      </c>
      <c r="BC210" s="14" t="e">
        <f t="shared" ca="1" si="57"/>
        <v>#NAME?</v>
      </c>
      <c r="BD210" s="14" t="e">
        <f t="shared" ca="1" si="57"/>
        <v>#NAME?</v>
      </c>
      <c r="BE210" s="14" t="e">
        <f t="shared" ca="1" si="57"/>
        <v>#NAME?</v>
      </c>
      <c r="BF210" s="14" t="e">
        <f t="shared" ca="1" si="57"/>
        <v>#NAME?</v>
      </c>
      <c r="BG210" s="42" t="s">
        <v>148</v>
      </c>
      <c r="BH210" s="43"/>
      <c r="BI210" s="14" t="e">
        <f t="shared" ca="1" si="57"/>
        <v>#NAME?</v>
      </c>
      <c r="BJ210" s="14" t="e">
        <f t="shared" ca="1" si="57"/>
        <v>#NAME?</v>
      </c>
      <c r="BK210" s="14" t="e">
        <f t="shared" ca="1" si="57"/>
        <v>#NAME?</v>
      </c>
      <c r="BL210" s="14" t="e">
        <f t="shared" ca="1" si="57"/>
        <v>#NAME?</v>
      </c>
      <c r="BM210" s="14" t="e">
        <f t="shared" ca="1" si="57"/>
        <v>#NAME?</v>
      </c>
      <c r="BN210" s="14" t="e">
        <f t="shared" ca="1" si="57"/>
        <v>#NAME?</v>
      </c>
      <c r="BO210" s="14" t="e">
        <f t="shared" ca="1" si="57"/>
        <v>#NAME?</v>
      </c>
      <c r="BP210" s="14" t="e">
        <f t="shared" ca="1" si="57"/>
        <v>#NAME?</v>
      </c>
      <c r="BQ210" s="14" t="e">
        <f t="shared" ca="1" si="57"/>
        <v>#NAME?</v>
      </c>
      <c r="BR210" s="14" t="e">
        <f t="shared" ca="1" si="57"/>
        <v>#NAME?</v>
      </c>
      <c r="BS210" s="14" t="e">
        <f t="shared" ca="1" si="57"/>
        <v>#NAME?</v>
      </c>
      <c r="BT210" s="14" t="e">
        <f t="shared" ca="1" si="57"/>
        <v>#NAME?</v>
      </c>
      <c r="BU210" s="14" t="e">
        <f t="shared" ca="1" si="57"/>
        <v>#NAME?</v>
      </c>
      <c r="BV210" s="14" t="e">
        <f t="shared" ca="1" si="57"/>
        <v>#NAME?</v>
      </c>
      <c r="BW210" s="14" t="e">
        <f t="shared" ca="1" si="57"/>
        <v>#NAME?</v>
      </c>
      <c r="BX210" s="14" t="e">
        <f t="shared" ca="1" si="57"/>
        <v>#NAME?</v>
      </c>
      <c r="BY210" s="14" t="e">
        <f t="shared" ca="1" si="57"/>
        <v>#NAME?</v>
      </c>
      <c r="BZ210" s="14" t="e">
        <f t="shared" ca="1" si="57"/>
        <v>#NAME?</v>
      </c>
      <c r="CA210" s="14" t="e">
        <f t="shared" ca="1" si="57"/>
        <v>#NAME?</v>
      </c>
      <c r="CB210" s="14" t="e">
        <f t="shared" ca="1" si="57"/>
        <v>#NAME?</v>
      </c>
      <c r="CC210" s="14" t="e">
        <f t="shared" ca="1" si="57"/>
        <v>#NAME?</v>
      </c>
      <c r="CD210" s="14" t="e">
        <f t="shared" ca="1" si="57"/>
        <v>#NAME?</v>
      </c>
      <c r="CE210" s="14" t="e">
        <f t="shared" ca="1" si="57"/>
        <v>#NAME?</v>
      </c>
      <c r="CF210" s="14" t="e">
        <f t="shared" ca="1" si="57"/>
        <v>#NAME?</v>
      </c>
      <c r="CG210" s="14" t="e">
        <f t="shared" ca="1" si="57"/>
        <v>#NAME?</v>
      </c>
      <c r="CH210" s="14" t="e">
        <f t="shared" ca="1" si="57"/>
        <v>#NAME?</v>
      </c>
      <c r="CI210" s="14" t="e">
        <f t="shared" ca="1" si="57"/>
        <v>#NAME?</v>
      </c>
      <c r="CJ210" s="14" t="e">
        <f t="shared" ca="1" si="57"/>
        <v>#NAME?</v>
      </c>
      <c r="CK210" s="14" t="e">
        <f t="shared" ca="1" si="57"/>
        <v>#NAME?</v>
      </c>
      <c r="CL210" s="14" t="e">
        <f t="shared" ca="1" si="57"/>
        <v>#NAME?</v>
      </c>
      <c r="CM210" s="14" t="e">
        <f t="shared" ca="1" si="57"/>
        <v>#NAME?</v>
      </c>
      <c r="CN210" s="14" t="e">
        <f t="shared" ca="1" si="57"/>
        <v>#NAME?</v>
      </c>
      <c r="CO210" s="14" t="e">
        <f t="shared" ca="1" si="57"/>
        <v>#NAME?</v>
      </c>
      <c r="CP210" s="14" t="e">
        <f t="shared" ca="1" si="57"/>
        <v>#NAME?</v>
      </c>
      <c r="CQ210" s="14" t="e">
        <f t="shared" ca="1" si="57"/>
        <v>#NAME?</v>
      </c>
      <c r="CR210" s="14" t="e">
        <f t="shared" ca="1" si="57"/>
        <v>#NAME?</v>
      </c>
    </row>
    <row r="211" spans="1:96" ht="12" customHeight="1" x14ac:dyDescent="0.2">
      <c r="A211" s="160"/>
      <c r="B211" s="161"/>
      <c r="C211" s="161"/>
      <c r="D211" s="161"/>
      <c r="E211" s="161"/>
      <c r="F211" s="161"/>
      <c r="G211" s="161"/>
      <c r="H211" s="162"/>
      <c r="I211" s="162"/>
      <c r="J211" s="161"/>
      <c r="K211" s="161"/>
      <c r="L211" s="161"/>
      <c r="M211" s="161"/>
      <c r="N211" s="161"/>
      <c r="O211" s="162"/>
      <c r="P211" s="84"/>
      <c r="Q211" s="84"/>
      <c r="R211" s="159"/>
      <c r="S211" s="159"/>
      <c r="T211" s="147"/>
      <c r="U211" s="146"/>
      <c r="V211" s="147"/>
      <c r="W211" s="147"/>
      <c r="X211" s="146"/>
      <c r="Y211" s="146"/>
      <c r="Z211" s="147"/>
      <c r="AA211" s="147"/>
      <c r="AB211" s="146"/>
      <c r="AC211" s="146"/>
      <c r="AD211" s="146"/>
      <c r="AE211" s="158"/>
      <c r="AF211" s="146"/>
      <c r="AG211" s="146"/>
      <c r="AH211" s="146"/>
      <c r="AI211" s="158"/>
      <c r="AJ211" s="147"/>
      <c r="AK211" s="146"/>
      <c r="AL211" s="146"/>
      <c r="AM211" s="146"/>
      <c r="AN211" s="146"/>
      <c r="AO211" s="64" t="s">
        <v>114</v>
      </c>
      <c r="AP211" s="150"/>
      <c r="AQ211" s="64"/>
      <c r="AR211" s="150"/>
      <c r="AS211" s="150"/>
      <c r="AT211" s="35"/>
      <c r="AU211" s="35"/>
      <c r="AV211" s="89">
        <v>29320</v>
      </c>
      <c r="AW211" s="89">
        <v>27105</v>
      </c>
      <c r="AX211" s="89">
        <v>29422</v>
      </c>
      <c r="AY211" s="89">
        <v>30120</v>
      </c>
      <c r="AZ211" s="113">
        <v>33239</v>
      </c>
      <c r="BA211" s="89">
        <v>30478</v>
      </c>
      <c r="BB211" s="89">
        <v>30445</v>
      </c>
      <c r="BC211" s="89">
        <v>30688</v>
      </c>
      <c r="BD211" s="89">
        <v>31766</v>
      </c>
      <c r="BE211" s="89">
        <v>32739</v>
      </c>
      <c r="BF211" s="89">
        <v>30196</v>
      </c>
      <c r="BG211" s="64" t="s">
        <v>114</v>
      </c>
      <c r="BH211" s="150"/>
      <c r="BI211" s="163">
        <v>34052</v>
      </c>
      <c r="BJ211" s="163">
        <v>37713</v>
      </c>
      <c r="BK211" s="35"/>
      <c r="BL211" s="35"/>
      <c r="BM211" s="35"/>
      <c r="BN211" s="35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/>
      <c r="BY211" s="35"/>
      <c r="BZ211" s="35"/>
      <c r="CA211" s="35"/>
      <c r="CB211" s="35"/>
      <c r="CC211" s="35"/>
      <c r="CD211" s="35"/>
      <c r="CE211" s="35"/>
      <c r="CF211" s="35"/>
      <c r="CG211" s="35"/>
      <c r="CH211" s="35"/>
      <c r="CI211" s="35"/>
      <c r="CJ211" s="35"/>
      <c r="CK211" s="35"/>
      <c r="CL211" s="35"/>
      <c r="CM211" s="35"/>
      <c r="CN211" s="35"/>
      <c r="CO211" s="35"/>
      <c r="CP211" s="35"/>
      <c r="CQ211" s="35"/>
      <c r="CR211" s="35"/>
    </row>
    <row r="212" spans="1:96" ht="12" customHeight="1" x14ac:dyDescent="0.2">
      <c r="A212" s="160"/>
      <c r="B212" s="161"/>
      <c r="C212" s="161"/>
      <c r="D212" s="161"/>
      <c r="E212" s="161"/>
      <c r="F212" s="161"/>
      <c r="G212" s="161"/>
      <c r="H212" s="162"/>
      <c r="I212" s="162"/>
      <c r="J212" s="161"/>
      <c r="K212" s="161"/>
      <c r="L212" s="161"/>
      <c r="M212" s="161"/>
      <c r="N212" s="161"/>
      <c r="O212" s="162"/>
      <c r="P212" s="84"/>
      <c r="Q212" s="84"/>
      <c r="R212" s="159"/>
      <c r="S212" s="159"/>
      <c r="T212" s="147"/>
      <c r="U212" s="146"/>
      <c r="V212" s="147"/>
      <c r="W212" s="147"/>
      <c r="X212" s="146"/>
      <c r="Y212" s="146"/>
      <c r="Z212" s="147"/>
      <c r="AA212" s="147"/>
      <c r="AB212" s="146"/>
      <c r="AC212" s="146"/>
      <c r="AD212" s="146"/>
      <c r="AE212" s="158"/>
      <c r="AF212" s="146"/>
      <c r="AG212" s="146"/>
      <c r="AH212" s="146"/>
      <c r="AI212" s="158"/>
      <c r="AJ212" s="147"/>
      <c r="AK212" s="146"/>
      <c r="AL212" s="146"/>
      <c r="AM212" s="146"/>
      <c r="AN212" s="146"/>
      <c r="AO212" s="64" t="s">
        <v>149</v>
      </c>
      <c r="AP212" s="150"/>
      <c r="AQ212" s="64"/>
      <c r="AR212" s="150"/>
      <c r="AS212" s="150"/>
      <c r="AT212" s="35"/>
      <c r="AU212" s="35"/>
      <c r="AV212" s="89">
        <v>514</v>
      </c>
      <c r="AW212" s="89">
        <v>412</v>
      </c>
      <c r="AX212" s="89">
        <v>574</v>
      </c>
      <c r="AY212" s="89">
        <v>449</v>
      </c>
      <c r="AZ212" s="113">
        <v>473</v>
      </c>
      <c r="BA212" s="89">
        <v>180</v>
      </c>
      <c r="BB212" s="89">
        <v>777</v>
      </c>
      <c r="BC212" s="89">
        <v>496</v>
      </c>
      <c r="BD212" s="89">
        <v>842</v>
      </c>
      <c r="BE212" s="89">
        <v>715</v>
      </c>
      <c r="BF212" s="89">
        <v>628</v>
      </c>
      <c r="BG212" s="64" t="s">
        <v>149</v>
      </c>
      <c r="BH212" s="150"/>
      <c r="BI212" s="90">
        <v>516</v>
      </c>
      <c r="BJ212" s="90">
        <v>542</v>
      </c>
      <c r="BK212" s="35"/>
      <c r="BL212" s="35"/>
      <c r="BM212" s="35"/>
      <c r="BN212" s="35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  <c r="BY212" s="35"/>
      <c r="BZ212" s="35"/>
      <c r="CA212" s="35"/>
      <c r="CB212" s="35"/>
      <c r="CC212" s="35"/>
      <c r="CD212" s="35"/>
      <c r="CE212" s="35"/>
      <c r="CF212" s="35"/>
      <c r="CG212" s="35"/>
      <c r="CH212" s="35"/>
      <c r="CI212" s="35"/>
      <c r="CJ212" s="35"/>
      <c r="CK212" s="35"/>
      <c r="CL212" s="35"/>
      <c r="CM212" s="35"/>
      <c r="CN212" s="35"/>
      <c r="CO212" s="35"/>
      <c r="CP212" s="35"/>
      <c r="CQ212" s="35"/>
      <c r="CR212" s="35"/>
    </row>
    <row r="213" spans="1:96" ht="12" customHeight="1" x14ac:dyDescent="0.2">
      <c r="A213" s="160"/>
      <c r="B213" s="161"/>
      <c r="C213" s="161"/>
      <c r="D213" s="161"/>
      <c r="E213" s="161"/>
      <c r="F213" s="161"/>
      <c r="G213" s="161"/>
      <c r="H213" s="162"/>
      <c r="I213" s="162"/>
      <c r="J213" s="161"/>
      <c r="K213" s="161"/>
      <c r="L213" s="161"/>
      <c r="M213" s="161"/>
      <c r="N213" s="161"/>
      <c r="O213" s="162"/>
      <c r="P213" s="84"/>
      <c r="Q213" s="84"/>
      <c r="R213" s="159"/>
      <c r="S213" s="159"/>
      <c r="T213" s="147"/>
      <c r="U213" s="146"/>
      <c r="V213" s="147"/>
      <c r="W213" s="147"/>
      <c r="X213" s="146"/>
      <c r="Y213" s="146"/>
      <c r="Z213" s="147"/>
      <c r="AA213" s="147"/>
      <c r="AB213" s="146"/>
      <c r="AC213" s="146"/>
      <c r="AD213" s="146"/>
      <c r="AE213" s="158"/>
      <c r="AF213" s="146"/>
      <c r="AG213" s="146"/>
      <c r="AH213" s="146"/>
      <c r="AI213" s="158"/>
      <c r="AJ213" s="147"/>
      <c r="AK213" s="146"/>
      <c r="AL213" s="146"/>
      <c r="AM213" s="146"/>
      <c r="AN213" s="146"/>
      <c r="AO213" s="64" t="s">
        <v>115</v>
      </c>
      <c r="AP213" s="164"/>
      <c r="AQ213" s="148">
        <v>100</v>
      </c>
      <c r="AR213" s="164"/>
      <c r="AS213" s="165">
        <f t="shared" ref="AS213:AS230" si="58">IF(AQ213="","",(SUM(AQ213,AN213)))</f>
        <v>100</v>
      </c>
      <c r="AT213" s="51">
        <v>30</v>
      </c>
      <c r="AU213" s="52">
        <v>30</v>
      </c>
      <c r="AV213" s="52">
        <v>0</v>
      </c>
      <c r="AW213" s="51">
        <v>0</v>
      </c>
      <c r="AX213" s="51">
        <v>0</v>
      </c>
      <c r="AY213" s="51">
        <v>0</v>
      </c>
      <c r="AZ213" s="114">
        <v>0</v>
      </c>
      <c r="BA213" s="51">
        <v>0</v>
      </c>
      <c r="BB213" s="51">
        <v>0</v>
      </c>
      <c r="BC213" s="51">
        <v>0</v>
      </c>
      <c r="BD213" s="51">
        <v>0</v>
      </c>
      <c r="BE213" s="51">
        <v>0</v>
      </c>
      <c r="BF213" s="51">
        <v>7</v>
      </c>
      <c r="BG213" s="64" t="s">
        <v>115</v>
      </c>
      <c r="BH213" s="164"/>
      <c r="BI213" s="55">
        <v>0</v>
      </c>
      <c r="BJ213" s="55">
        <v>7</v>
      </c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1"/>
      <c r="CL213" s="51"/>
      <c r="CM213" s="51"/>
      <c r="CN213" s="51"/>
      <c r="CO213" s="51"/>
      <c r="CP213" s="51"/>
      <c r="CQ213" s="51"/>
      <c r="CR213" s="51"/>
    </row>
    <row r="214" spans="1:96" ht="12" customHeight="1" x14ac:dyDescent="0.2">
      <c r="A214" s="160"/>
      <c r="B214" s="161"/>
      <c r="C214" s="161"/>
      <c r="D214" s="161"/>
      <c r="E214" s="161"/>
      <c r="F214" s="161"/>
      <c r="G214" s="161"/>
      <c r="H214" s="162"/>
      <c r="I214" s="162"/>
      <c r="J214" s="161"/>
      <c r="K214" s="161"/>
      <c r="L214" s="161"/>
      <c r="M214" s="161"/>
      <c r="N214" s="161"/>
      <c r="O214" s="162"/>
      <c r="P214" s="84"/>
      <c r="Q214" s="84"/>
      <c r="R214" s="159"/>
      <c r="S214" s="159"/>
      <c r="T214" s="147"/>
      <c r="U214" s="146"/>
      <c r="V214" s="147"/>
      <c r="W214" s="147"/>
      <c r="X214" s="146"/>
      <c r="Y214" s="146"/>
      <c r="Z214" s="147"/>
      <c r="AA214" s="147"/>
      <c r="AB214" s="146"/>
      <c r="AC214" s="146"/>
      <c r="AD214" s="146"/>
      <c r="AE214" s="158"/>
      <c r="AF214" s="146"/>
      <c r="AG214" s="146"/>
      <c r="AH214" s="146"/>
      <c r="AI214" s="158"/>
      <c r="AJ214" s="147"/>
      <c r="AK214" s="146"/>
      <c r="AL214" s="146"/>
      <c r="AM214" s="146"/>
      <c r="AN214" s="146"/>
      <c r="AO214" s="64" t="s">
        <v>118</v>
      </c>
      <c r="AP214" s="164"/>
      <c r="AQ214" s="148">
        <v>150</v>
      </c>
      <c r="AR214" s="164"/>
      <c r="AS214" s="165">
        <f>IF(AQ214="","",(SUM(AQ214,AN214)))</f>
        <v>150</v>
      </c>
      <c r="AT214" s="51">
        <v>165</v>
      </c>
      <c r="AU214" s="52">
        <v>200</v>
      </c>
      <c r="AV214" s="52">
        <v>15</v>
      </c>
      <c r="AW214" s="51">
        <v>19</v>
      </c>
      <c r="AX214" s="51">
        <v>14</v>
      </c>
      <c r="AY214" s="51">
        <v>15</v>
      </c>
      <c r="AZ214" s="114">
        <v>17</v>
      </c>
      <c r="BA214" s="51">
        <v>12</v>
      </c>
      <c r="BB214" s="51">
        <v>21</v>
      </c>
      <c r="BC214" s="51">
        <v>9</v>
      </c>
      <c r="BD214" s="51">
        <v>17</v>
      </c>
      <c r="BE214" s="51">
        <v>18</v>
      </c>
      <c r="BF214" s="51">
        <v>6</v>
      </c>
      <c r="BG214" s="64" t="s">
        <v>118</v>
      </c>
      <c r="BH214" s="164"/>
      <c r="BI214" s="55">
        <v>8</v>
      </c>
      <c r="BJ214" s="55">
        <v>50</v>
      </c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1"/>
      <c r="CL214" s="51"/>
      <c r="CM214" s="51"/>
      <c r="CN214" s="51"/>
      <c r="CO214" s="51"/>
      <c r="CP214" s="51"/>
      <c r="CQ214" s="51"/>
      <c r="CR214" s="51"/>
    </row>
    <row r="215" spans="1:96" ht="12" customHeight="1" x14ac:dyDescent="0.2">
      <c r="A215" s="160"/>
      <c r="B215" s="161"/>
      <c r="C215" s="161"/>
      <c r="D215" s="161"/>
      <c r="E215" s="161"/>
      <c r="F215" s="161"/>
      <c r="G215" s="161"/>
      <c r="H215" s="162"/>
      <c r="I215" s="162"/>
      <c r="J215" s="161"/>
      <c r="K215" s="161"/>
      <c r="L215" s="161"/>
      <c r="M215" s="161"/>
      <c r="N215" s="161"/>
      <c r="O215" s="162"/>
      <c r="P215" s="84"/>
      <c r="Q215" s="84"/>
      <c r="R215" s="159"/>
      <c r="S215" s="159"/>
      <c r="T215" s="147"/>
      <c r="U215" s="146"/>
      <c r="V215" s="147"/>
      <c r="W215" s="147"/>
      <c r="X215" s="146"/>
      <c r="Y215" s="146"/>
      <c r="Z215" s="147"/>
      <c r="AA215" s="147"/>
      <c r="AB215" s="146"/>
      <c r="AC215" s="146"/>
      <c r="AD215" s="146"/>
      <c r="AE215" s="158"/>
      <c r="AF215" s="146"/>
      <c r="AG215" s="146"/>
      <c r="AH215" s="146"/>
      <c r="AI215" s="158"/>
      <c r="AJ215" s="147"/>
      <c r="AK215" s="146"/>
      <c r="AL215" s="146"/>
      <c r="AM215" s="146"/>
      <c r="AN215" s="146"/>
      <c r="AO215" s="64" t="s">
        <v>117</v>
      </c>
      <c r="AP215" s="164"/>
      <c r="AQ215" s="148">
        <v>48</v>
      </c>
      <c r="AR215" s="164"/>
      <c r="AS215" s="165">
        <f t="shared" si="58"/>
        <v>48</v>
      </c>
      <c r="AT215" s="51">
        <v>102</v>
      </c>
      <c r="AU215" s="52">
        <v>168</v>
      </c>
      <c r="AV215" s="52">
        <v>0</v>
      </c>
      <c r="AW215" s="51">
        <v>0</v>
      </c>
      <c r="AX215" s="51">
        <v>0</v>
      </c>
      <c r="AY215" s="51">
        <v>0</v>
      </c>
      <c r="AZ215" s="114">
        <v>0</v>
      </c>
      <c r="BA215" s="51">
        <v>0</v>
      </c>
      <c r="BB215" s="51">
        <v>0</v>
      </c>
      <c r="BC215" s="51">
        <v>0</v>
      </c>
      <c r="BD215" s="51">
        <v>0</v>
      </c>
      <c r="BE215" s="51">
        <v>0</v>
      </c>
      <c r="BF215" s="51">
        <v>0</v>
      </c>
      <c r="BG215" s="64" t="s">
        <v>117</v>
      </c>
      <c r="BH215" s="164"/>
      <c r="BI215" s="55">
        <v>0</v>
      </c>
      <c r="BJ215" s="55">
        <v>0</v>
      </c>
      <c r="BK215" s="51"/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  <c r="CC215" s="51"/>
      <c r="CD215" s="51"/>
      <c r="CE215" s="51"/>
      <c r="CF215" s="51"/>
      <c r="CG215" s="51"/>
      <c r="CH215" s="51"/>
      <c r="CI215" s="51"/>
      <c r="CJ215" s="51"/>
      <c r="CK215" s="51"/>
      <c r="CL215" s="51"/>
      <c r="CM215" s="51"/>
      <c r="CN215" s="51"/>
      <c r="CO215" s="51"/>
      <c r="CP215" s="51"/>
      <c r="CQ215" s="51"/>
      <c r="CR215" s="51"/>
    </row>
    <row r="216" spans="1:96" ht="12" customHeight="1" x14ac:dyDescent="0.2">
      <c r="A216" s="160"/>
      <c r="B216" s="161"/>
      <c r="C216" s="161"/>
      <c r="D216" s="161"/>
      <c r="E216" s="161"/>
      <c r="F216" s="161"/>
      <c r="G216" s="161"/>
      <c r="H216" s="162"/>
      <c r="I216" s="162"/>
      <c r="J216" s="161"/>
      <c r="K216" s="161"/>
      <c r="L216" s="161"/>
      <c r="M216" s="161"/>
      <c r="N216" s="161"/>
      <c r="O216" s="162"/>
      <c r="P216" s="84"/>
      <c r="Q216" s="84"/>
      <c r="R216" s="159"/>
      <c r="S216" s="159"/>
      <c r="T216" s="147"/>
      <c r="U216" s="146"/>
      <c r="V216" s="147"/>
      <c r="W216" s="147"/>
      <c r="X216" s="146"/>
      <c r="Y216" s="146"/>
      <c r="Z216" s="147"/>
      <c r="AA216" s="147"/>
      <c r="AB216" s="146"/>
      <c r="AC216" s="146"/>
      <c r="AD216" s="146"/>
      <c r="AE216" s="158"/>
      <c r="AF216" s="146"/>
      <c r="AG216" s="146"/>
      <c r="AH216" s="146"/>
      <c r="AI216" s="158"/>
      <c r="AJ216" s="147"/>
      <c r="AK216" s="146"/>
      <c r="AL216" s="146"/>
      <c r="AM216" s="146"/>
      <c r="AN216" s="146"/>
      <c r="AO216" s="64" t="s">
        <v>120</v>
      </c>
      <c r="AP216" s="166"/>
      <c r="AQ216" s="167"/>
      <c r="AR216" s="166"/>
      <c r="AS216" s="168" t="str">
        <f t="shared" si="58"/>
        <v/>
      </c>
      <c r="AT216" s="21"/>
      <c r="AU216" s="169"/>
      <c r="AV216" s="169">
        <v>64</v>
      </c>
      <c r="AW216" s="21">
        <v>32</v>
      </c>
      <c r="AX216" s="21">
        <v>41</v>
      </c>
      <c r="AY216" s="21">
        <v>49</v>
      </c>
      <c r="AZ216" s="21">
        <v>55</v>
      </c>
      <c r="BA216" s="21">
        <v>50</v>
      </c>
      <c r="BB216" s="21">
        <v>64</v>
      </c>
      <c r="BC216" s="21">
        <v>63</v>
      </c>
      <c r="BD216" s="21">
        <v>68</v>
      </c>
      <c r="BE216" s="21">
        <v>64</v>
      </c>
      <c r="BF216" s="21">
        <v>40</v>
      </c>
      <c r="BG216" s="64" t="s">
        <v>120</v>
      </c>
      <c r="BH216" s="166"/>
      <c r="BI216" s="90">
        <v>65</v>
      </c>
      <c r="BJ216" s="90">
        <v>56</v>
      </c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</row>
    <row r="217" spans="1:96" ht="12" customHeight="1" x14ac:dyDescent="0.2">
      <c r="A217" s="160"/>
      <c r="B217" s="161"/>
      <c r="C217" s="161"/>
      <c r="D217" s="161"/>
      <c r="E217" s="161"/>
      <c r="F217" s="161"/>
      <c r="G217" s="161"/>
      <c r="H217" s="162"/>
      <c r="I217" s="162"/>
      <c r="J217" s="161"/>
      <c r="K217" s="161"/>
      <c r="L217" s="161"/>
      <c r="M217" s="161"/>
      <c r="N217" s="161"/>
      <c r="O217" s="162"/>
      <c r="P217" s="84"/>
      <c r="Q217" s="84"/>
      <c r="R217" s="159"/>
      <c r="S217" s="159"/>
      <c r="T217" s="147"/>
      <c r="U217" s="146"/>
      <c r="V217" s="147"/>
      <c r="W217" s="147"/>
      <c r="X217" s="146"/>
      <c r="Y217" s="146"/>
      <c r="Z217" s="147"/>
      <c r="AA217" s="147"/>
      <c r="AB217" s="146"/>
      <c r="AC217" s="146"/>
      <c r="AD217" s="146"/>
      <c r="AE217" s="158"/>
      <c r="AF217" s="146"/>
      <c r="AG217" s="146"/>
      <c r="AH217" s="146"/>
      <c r="AI217" s="158"/>
      <c r="AJ217" s="147"/>
      <c r="AK217" s="146"/>
      <c r="AL217" s="146"/>
      <c r="AM217" s="146"/>
      <c r="AN217" s="146"/>
      <c r="AO217" s="64" t="s">
        <v>150</v>
      </c>
      <c r="AP217" s="166"/>
      <c r="AQ217" s="167"/>
      <c r="AR217" s="166"/>
      <c r="AS217" s="168"/>
      <c r="AT217" s="21"/>
      <c r="AU217" s="169"/>
      <c r="AV217" s="169">
        <v>0</v>
      </c>
      <c r="AW217" s="21">
        <v>0</v>
      </c>
      <c r="AX217" s="21">
        <v>0</v>
      </c>
      <c r="AY217" s="21">
        <v>0</v>
      </c>
      <c r="AZ217" s="21">
        <v>0</v>
      </c>
      <c r="BA217" s="21">
        <v>0</v>
      </c>
      <c r="BB217" s="21">
        <v>0</v>
      </c>
      <c r="BC217" s="21">
        <v>0</v>
      </c>
      <c r="BD217" s="21">
        <v>0</v>
      </c>
      <c r="BE217" s="21">
        <v>0</v>
      </c>
      <c r="BF217" s="21">
        <v>0</v>
      </c>
      <c r="BG217" s="64" t="s">
        <v>150</v>
      </c>
      <c r="BH217" s="166"/>
      <c r="BI217" s="90">
        <v>0</v>
      </c>
      <c r="BJ217" s="90">
        <v>0</v>
      </c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</row>
    <row r="218" spans="1:96" ht="12" customHeight="1" x14ac:dyDescent="0.2">
      <c r="A218" s="160"/>
      <c r="B218" s="161"/>
      <c r="C218" s="161"/>
      <c r="D218" s="161"/>
      <c r="E218" s="161"/>
      <c r="F218" s="161"/>
      <c r="G218" s="161"/>
      <c r="H218" s="162"/>
      <c r="I218" s="162"/>
      <c r="J218" s="161"/>
      <c r="K218" s="161"/>
      <c r="L218" s="161"/>
      <c r="M218" s="161"/>
      <c r="N218" s="161"/>
      <c r="O218" s="162"/>
      <c r="P218" s="84"/>
      <c r="Q218" s="84"/>
      <c r="R218" s="159"/>
      <c r="S218" s="159"/>
      <c r="T218" s="147"/>
      <c r="U218" s="146"/>
      <c r="V218" s="147"/>
      <c r="W218" s="147"/>
      <c r="X218" s="146"/>
      <c r="Y218" s="146"/>
      <c r="Z218" s="147"/>
      <c r="AA218" s="147"/>
      <c r="AB218" s="146"/>
      <c r="AC218" s="146"/>
      <c r="AD218" s="146"/>
      <c r="AE218" s="158"/>
      <c r="AF218" s="146"/>
      <c r="AG218" s="146"/>
      <c r="AH218" s="146"/>
      <c r="AI218" s="158"/>
      <c r="AJ218" s="147"/>
      <c r="AK218" s="146"/>
      <c r="AL218" s="146"/>
      <c r="AM218" s="146"/>
      <c r="AN218" s="146"/>
      <c r="AO218" s="64" t="s">
        <v>121</v>
      </c>
      <c r="AP218" s="166"/>
      <c r="AQ218" s="167"/>
      <c r="AR218" s="166"/>
      <c r="AS218" s="168"/>
      <c r="AT218" s="21"/>
      <c r="AU218" s="169"/>
      <c r="AV218" s="169">
        <v>479</v>
      </c>
      <c r="AW218" s="21">
        <v>499</v>
      </c>
      <c r="AX218" s="21">
        <v>693</v>
      </c>
      <c r="AY218" s="21">
        <v>579</v>
      </c>
      <c r="AZ218" s="21">
        <v>663</v>
      </c>
      <c r="BA218" s="21">
        <v>749</v>
      </c>
      <c r="BB218" s="21">
        <v>694</v>
      </c>
      <c r="BC218" s="21">
        <v>689</v>
      </c>
      <c r="BD218" s="21">
        <v>815</v>
      </c>
      <c r="BE218" s="21">
        <v>761</v>
      </c>
      <c r="BF218" s="21">
        <v>615</v>
      </c>
      <c r="BG218" s="64" t="s">
        <v>121</v>
      </c>
      <c r="BH218" s="166"/>
      <c r="BI218" s="90">
        <v>869</v>
      </c>
      <c r="BJ218" s="90">
        <v>618</v>
      </c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</row>
    <row r="219" spans="1:96" ht="12" customHeight="1" x14ac:dyDescent="0.2">
      <c r="A219" s="160"/>
      <c r="B219" s="161"/>
      <c r="C219" s="161"/>
      <c r="D219" s="161"/>
      <c r="E219" s="161"/>
      <c r="F219" s="161"/>
      <c r="G219" s="161"/>
      <c r="H219" s="162"/>
      <c r="I219" s="162"/>
      <c r="J219" s="161"/>
      <c r="K219" s="161"/>
      <c r="L219" s="161"/>
      <c r="M219" s="161"/>
      <c r="N219" s="161"/>
      <c r="O219" s="162"/>
      <c r="P219" s="84"/>
      <c r="Q219" s="84"/>
      <c r="R219" s="159"/>
      <c r="S219" s="159"/>
      <c r="T219" s="147"/>
      <c r="U219" s="146"/>
      <c r="V219" s="147"/>
      <c r="W219" s="147"/>
      <c r="X219" s="146"/>
      <c r="Y219" s="146"/>
      <c r="Z219" s="147"/>
      <c r="AA219" s="147"/>
      <c r="AB219" s="146"/>
      <c r="AC219" s="146"/>
      <c r="AD219" s="146"/>
      <c r="AE219" s="158"/>
      <c r="AF219" s="146"/>
      <c r="AG219" s="146"/>
      <c r="AH219" s="146"/>
      <c r="AI219" s="158"/>
      <c r="AJ219" s="147"/>
      <c r="AK219" s="146"/>
      <c r="AL219" s="146"/>
      <c r="AM219" s="146"/>
      <c r="AN219" s="146"/>
      <c r="AO219" s="64" t="s">
        <v>122</v>
      </c>
      <c r="AP219" s="164"/>
      <c r="AQ219" s="148">
        <v>180</v>
      </c>
      <c r="AR219" s="164"/>
      <c r="AS219" s="165">
        <f t="shared" si="58"/>
        <v>180</v>
      </c>
      <c r="AT219" s="51">
        <v>190</v>
      </c>
      <c r="AU219" s="52">
        <v>84</v>
      </c>
      <c r="AV219" s="52">
        <v>14</v>
      </c>
      <c r="AW219" s="51">
        <v>21</v>
      </c>
      <c r="AX219" s="51">
        <v>21</v>
      </c>
      <c r="AY219" s="51">
        <v>15</v>
      </c>
      <c r="AZ219" s="114">
        <v>27</v>
      </c>
      <c r="BA219" s="51">
        <v>18</v>
      </c>
      <c r="BB219" s="51">
        <v>14</v>
      </c>
      <c r="BC219" s="51">
        <v>9</v>
      </c>
      <c r="BD219" s="51">
        <v>30</v>
      </c>
      <c r="BE219" s="51">
        <v>14</v>
      </c>
      <c r="BF219" s="51">
        <v>9</v>
      </c>
      <c r="BG219" s="64" t="s">
        <v>122</v>
      </c>
      <c r="BH219" s="164"/>
      <c r="BI219" s="55">
        <v>9</v>
      </c>
      <c r="BJ219" s="55">
        <v>8</v>
      </c>
      <c r="BK219" s="51"/>
      <c r="BL219" s="51"/>
      <c r="BM219" s="51"/>
      <c r="BN219" s="51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  <c r="CC219" s="51"/>
      <c r="CD219" s="51"/>
      <c r="CE219" s="51"/>
      <c r="CF219" s="51"/>
      <c r="CG219" s="51"/>
      <c r="CH219" s="51"/>
      <c r="CI219" s="51"/>
      <c r="CJ219" s="51"/>
      <c r="CK219" s="51"/>
      <c r="CL219" s="51"/>
      <c r="CM219" s="51"/>
      <c r="CN219" s="51"/>
      <c r="CO219" s="51"/>
      <c r="CP219" s="51"/>
      <c r="CQ219" s="51"/>
      <c r="CR219" s="51"/>
    </row>
    <row r="220" spans="1:96" ht="12" customHeight="1" x14ac:dyDescent="0.2">
      <c r="A220" s="160"/>
      <c r="B220" s="161"/>
      <c r="C220" s="161"/>
      <c r="D220" s="161"/>
      <c r="E220" s="161"/>
      <c r="F220" s="161"/>
      <c r="G220" s="161"/>
      <c r="H220" s="162"/>
      <c r="I220" s="162"/>
      <c r="J220" s="161"/>
      <c r="K220" s="161"/>
      <c r="L220" s="161"/>
      <c r="M220" s="161"/>
      <c r="N220" s="161"/>
      <c r="O220" s="162"/>
      <c r="P220" s="84"/>
      <c r="Q220" s="84"/>
      <c r="R220" s="159"/>
      <c r="S220" s="159"/>
      <c r="T220" s="147"/>
      <c r="U220" s="146"/>
      <c r="V220" s="147"/>
      <c r="W220" s="147"/>
      <c r="X220" s="146"/>
      <c r="Y220" s="146"/>
      <c r="Z220" s="147"/>
      <c r="AA220" s="147"/>
      <c r="AB220" s="146"/>
      <c r="AC220" s="146"/>
      <c r="AD220" s="146"/>
      <c r="AE220" s="158"/>
      <c r="AF220" s="146"/>
      <c r="AG220" s="146"/>
      <c r="AH220" s="146"/>
      <c r="AI220" s="158"/>
      <c r="AJ220" s="147"/>
      <c r="AK220" s="146"/>
      <c r="AL220" s="146"/>
      <c r="AM220" s="146"/>
      <c r="AN220" s="146"/>
      <c r="AO220" s="64" t="s">
        <v>124</v>
      </c>
      <c r="AP220" s="164"/>
      <c r="AQ220" s="148">
        <v>96</v>
      </c>
      <c r="AR220" s="164"/>
      <c r="AS220" s="165">
        <f t="shared" si="58"/>
        <v>96</v>
      </c>
      <c r="AT220" s="51">
        <v>153</v>
      </c>
      <c r="AU220" s="52">
        <v>210</v>
      </c>
      <c r="AV220" s="52">
        <v>47</v>
      </c>
      <c r="AW220" s="51">
        <v>33</v>
      </c>
      <c r="AX220" s="51">
        <v>35</v>
      </c>
      <c r="AY220" s="51">
        <v>47</v>
      </c>
      <c r="AZ220" s="114">
        <v>42</v>
      </c>
      <c r="BA220" s="51">
        <v>44</v>
      </c>
      <c r="BB220" s="51">
        <v>50</v>
      </c>
      <c r="BC220" s="51">
        <v>38</v>
      </c>
      <c r="BD220" s="51">
        <v>35</v>
      </c>
      <c r="BE220" s="51">
        <v>40</v>
      </c>
      <c r="BF220" s="51">
        <v>48</v>
      </c>
      <c r="BG220" s="64" t="s">
        <v>124</v>
      </c>
      <c r="BH220" s="164"/>
      <c r="BI220" s="55">
        <v>43</v>
      </c>
      <c r="BJ220" s="55">
        <v>43</v>
      </c>
      <c r="BK220" s="51"/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  <c r="CC220" s="51"/>
      <c r="CD220" s="51"/>
      <c r="CE220" s="51"/>
      <c r="CF220" s="51"/>
      <c r="CG220" s="51"/>
      <c r="CH220" s="51"/>
      <c r="CI220" s="51"/>
      <c r="CJ220" s="51"/>
      <c r="CK220" s="51"/>
      <c r="CL220" s="51"/>
      <c r="CM220" s="51"/>
      <c r="CN220" s="51"/>
      <c r="CO220" s="51"/>
      <c r="CP220" s="51"/>
      <c r="CQ220" s="51"/>
      <c r="CR220" s="51"/>
    </row>
    <row r="221" spans="1:96" ht="12" customHeight="1" x14ac:dyDescent="0.2">
      <c r="A221" s="160"/>
      <c r="B221" s="161"/>
      <c r="C221" s="161"/>
      <c r="D221" s="161"/>
      <c r="E221" s="161"/>
      <c r="F221" s="161"/>
      <c r="G221" s="161"/>
      <c r="H221" s="162"/>
      <c r="I221" s="162"/>
      <c r="J221" s="161"/>
      <c r="K221" s="161"/>
      <c r="L221" s="161"/>
      <c r="M221" s="161"/>
      <c r="N221" s="161"/>
      <c r="O221" s="162"/>
      <c r="P221" s="84"/>
      <c r="Q221" s="84"/>
      <c r="R221" s="159"/>
      <c r="S221" s="159"/>
      <c r="T221" s="147"/>
      <c r="U221" s="146"/>
      <c r="V221" s="147"/>
      <c r="W221" s="147"/>
      <c r="X221" s="146"/>
      <c r="Y221" s="146"/>
      <c r="Z221" s="147"/>
      <c r="AA221" s="147"/>
      <c r="AB221" s="146"/>
      <c r="AC221" s="146"/>
      <c r="AD221" s="146"/>
      <c r="AE221" s="158"/>
      <c r="AF221" s="146"/>
      <c r="AG221" s="146"/>
      <c r="AH221" s="146"/>
      <c r="AI221" s="158"/>
      <c r="AJ221" s="147"/>
      <c r="AK221" s="146"/>
      <c r="AL221" s="146"/>
      <c r="AM221" s="146"/>
      <c r="AN221" s="146"/>
      <c r="AO221" s="64" t="s">
        <v>126</v>
      </c>
      <c r="AP221" s="164"/>
      <c r="AQ221" s="148">
        <v>75</v>
      </c>
      <c r="AR221" s="164"/>
      <c r="AS221" s="165">
        <f t="shared" si="58"/>
        <v>75</v>
      </c>
      <c r="AT221" s="51">
        <v>16</v>
      </c>
      <c r="AU221" s="52">
        <v>18</v>
      </c>
      <c r="AV221" s="52">
        <v>0</v>
      </c>
      <c r="AW221" s="51">
        <v>0</v>
      </c>
      <c r="AX221" s="51">
        <v>1</v>
      </c>
      <c r="AY221" s="51">
        <v>3</v>
      </c>
      <c r="AZ221" s="51">
        <v>2</v>
      </c>
      <c r="BA221" s="51">
        <v>1</v>
      </c>
      <c r="BB221" s="51">
        <v>1</v>
      </c>
      <c r="BC221" s="51">
        <v>2</v>
      </c>
      <c r="BD221" s="51">
        <v>0</v>
      </c>
      <c r="BE221" s="51">
        <v>2</v>
      </c>
      <c r="BF221" s="51">
        <v>3</v>
      </c>
      <c r="BG221" s="64" t="s">
        <v>126</v>
      </c>
      <c r="BH221" s="164"/>
      <c r="BI221" s="55">
        <v>3</v>
      </c>
      <c r="BJ221" s="55">
        <v>3</v>
      </c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  <c r="CC221" s="51"/>
      <c r="CD221" s="51"/>
      <c r="CE221" s="51"/>
      <c r="CF221" s="51"/>
      <c r="CG221" s="51"/>
      <c r="CH221" s="51"/>
      <c r="CI221" s="51"/>
      <c r="CJ221" s="51"/>
      <c r="CK221" s="51"/>
      <c r="CL221" s="51"/>
      <c r="CM221" s="51"/>
      <c r="CN221" s="51"/>
      <c r="CO221" s="51"/>
      <c r="CP221" s="51"/>
      <c r="CQ221" s="51"/>
      <c r="CR221" s="51"/>
    </row>
    <row r="222" spans="1:96" ht="12" customHeight="1" x14ac:dyDescent="0.2">
      <c r="A222" s="160"/>
      <c r="B222" s="161"/>
      <c r="C222" s="161"/>
      <c r="D222" s="161"/>
      <c r="E222" s="161"/>
      <c r="F222" s="161"/>
      <c r="G222" s="161"/>
      <c r="H222" s="162"/>
      <c r="I222" s="162"/>
      <c r="J222" s="161"/>
      <c r="K222" s="161"/>
      <c r="L222" s="161"/>
      <c r="M222" s="161"/>
      <c r="N222" s="161"/>
      <c r="O222" s="162"/>
      <c r="P222" s="84"/>
      <c r="Q222" s="84"/>
      <c r="R222" s="159"/>
      <c r="S222" s="159"/>
      <c r="T222" s="147"/>
      <c r="U222" s="146"/>
      <c r="V222" s="147"/>
      <c r="W222" s="147"/>
      <c r="X222" s="146"/>
      <c r="Y222" s="146"/>
      <c r="Z222" s="147"/>
      <c r="AA222" s="147"/>
      <c r="AB222" s="146"/>
      <c r="AC222" s="146"/>
      <c r="AD222" s="146"/>
      <c r="AE222" s="158"/>
      <c r="AF222" s="146"/>
      <c r="AG222" s="146"/>
      <c r="AH222" s="146"/>
      <c r="AI222" s="158"/>
      <c r="AJ222" s="147"/>
      <c r="AK222" s="146"/>
      <c r="AL222" s="146"/>
      <c r="AM222" s="146"/>
      <c r="AN222" s="146"/>
      <c r="AO222" s="64" t="s">
        <v>128</v>
      </c>
      <c r="AP222" s="164"/>
      <c r="AQ222" s="148">
        <v>16</v>
      </c>
      <c r="AR222" s="164"/>
      <c r="AS222" s="165">
        <f t="shared" si="58"/>
        <v>16</v>
      </c>
      <c r="AT222" s="51">
        <v>38</v>
      </c>
      <c r="AU222" s="52">
        <v>50</v>
      </c>
      <c r="AV222" s="52">
        <v>1</v>
      </c>
      <c r="AW222" s="51">
        <v>0</v>
      </c>
      <c r="AX222" s="51">
        <v>0</v>
      </c>
      <c r="AY222" s="51">
        <v>0</v>
      </c>
      <c r="AZ222" s="51">
        <v>0</v>
      </c>
      <c r="BA222" s="51">
        <v>0</v>
      </c>
      <c r="BB222" s="51">
        <v>0</v>
      </c>
      <c r="BC222" s="51">
        <v>0</v>
      </c>
      <c r="BD222" s="51">
        <v>1</v>
      </c>
      <c r="BE222" s="51">
        <v>2</v>
      </c>
      <c r="BF222" s="51">
        <v>2</v>
      </c>
      <c r="BG222" s="64" t="s">
        <v>128</v>
      </c>
      <c r="BH222" s="164"/>
      <c r="BI222" s="55">
        <v>2</v>
      </c>
      <c r="BJ222" s="55">
        <v>3</v>
      </c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  <c r="CC222" s="51"/>
      <c r="CD222" s="51"/>
      <c r="CE222" s="51"/>
      <c r="CF222" s="51"/>
      <c r="CG222" s="51"/>
      <c r="CH222" s="51"/>
      <c r="CI222" s="51"/>
      <c r="CJ222" s="51"/>
      <c r="CK222" s="51"/>
      <c r="CL222" s="51"/>
      <c r="CM222" s="51"/>
      <c r="CN222" s="51"/>
      <c r="CO222" s="51"/>
      <c r="CP222" s="51"/>
      <c r="CQ222" s="51"/>
      <c r="CR222" s="51"/>
    </row>
    <row r="223" spans="1:96" ht="12" customHeight="1" x14ac:dyDescent="0.2">
      <c r="A223" s="160"/>
      <c r="B223" s="161"/>
      <c r="C223" s="161"/>
      <c r="D223" s="161"/>
      <c r="E223" s="161"/>
      <c r="F223" s="161"/>
      <c r="G223" s="161"/>
      <c r="H223" s="162"/>
      <c r="I223" s="162"/>
      <c r="J223" s="161"/>
      <c r="K223" s="161"/>
      <c r="L223" s="161"/>
      <c r="M223" s="161"/>
      <c r="N223" s="161"/>
      <c r="O223" s="162"/>
      <c r="P223" s="84"/>
      <c r="Q223" s="84"/>
      <c r="R223" s="159"/>
      <c r="S223" s="159"/>
      <c r="T223" s="147"/>
      <c r="U223" s="146"/>
      <c r="V223" s="147"/>
      <c r="W223" s="147"/>
      <c r="X223" s="146"/>
      <c r="Y223" s="146"/>
      <c r="Z223" s="147"/>
      <c r="AA223" s="147"/>
      <c r="AB223" s="146"/>
      <c r="AC223" s="146"/>
      <c r="AD223" s="146"/>
      <c r="AE223" s="158"/>
      <c r="AF223" s="146"/>
      <c r="AG223" s="146"/>
      <c r="AH223" s="146"/>
      <c r="AI223" s="158"/>
      <c r="AJ223" s="147"/>
      <c r="AK223" s="146"/>
      <c r="AL223" s="146"/>
      <c r="AM223" s="146"/>
      <c r="AN223" s="146"/>
      <c r="AO223" s="64" t="s">
        <v>130</v>
      </c>
      <c r="AP223" s="164"/>
      <c r="AQ223" s="148">
        <v>525</v>
      </c>
      <c r="AR223" s="164"/>
      <c r="AS223" s="165">
        <f>IF(AQ223="","",(SUM(AQ223,AN223)))</f>
        <v>525</v>
      </c>
      <c r="AT223" s="51">
        <v>60</v>
      </c>
      <c r="AU223" s="52">
        <v>150</v>
      </c>
      <c r="AV223" s="52">
        <v>22</v>
      </c>
      <c r="AW223" s="51">
        <v>7</v>
      </c>
      <c r="AX223" s="51">
        <v>6</v>
      </c>
      <c r="AY223" s="51">
        <v>9</v>
      </c>
      <c r="AZ223" s="51">
        <v>8</v>
      </c>
      <c r="BA223" s="51">
        <v>7</v>
      </c>
      <c r="BB223" s="51">
        <v>14</v>
      </c>
      <c r="BC223" s="51">
        <v>21</v>
      </c>
      <c r="BD223" s="51">
        <v>19</v>
      </c>
      <c r="BE223" s="51">
        <v>26</v>
      </c>
      <c r="BF223" s="51">
        <v>17</v>
      </c>
      <c r="BG223" s="64" t="s">
        <v>130</v>
      </c>
      <c r="BH223" s="164"/>
      <c r="BI223" s="55">
        <v>19</v>
      </c>
      <c r="BJ223" s="55">
        <v>18</v>
      </c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  <c r="CC223" s="51"/>
      <c r="CD223" s="51"/>
      <c r="CE223" s="51"/>
      <c r="CF223" s="51"/>
      <c r="CG223" s="51"/>
      <c r="CH223" s="51"/>
      <c r="CI223" s="51"/>
      <c r="CJ223" s="51"/>
      <c r="CK223" s="51"/>
      <c r="CL223" s="51"/>
      <c r="CM223" s="51"/>
      <c r="CN223" s="51"/>
      <c r="CO223" s="51"/>
      <c r="CP223" s="51"/>
      <c r="CQ223" s="51"/>
      <c r="CR223" s="51"/>
    </row>
    <row r="224" spans="1:96" ht="12" customHeight="1" x14ac:dyDescent="0.2">
      <c r="A224" s="160"/>
      <c r="B224" s="161"/>
      <c r="C224" s="161"/>
      <c r="D224" s="161"/>
      <c r="E224" s="161"/>
      <c r="F224" s="161"/>
      <c r="G224" s="161"/>
      <c r="H224" s="162"/>
      <c r="I224" s="162"/>
      <c r="J224" s="161"/>
      <c r="K224" s="161"/>
      <c r="L224" s="161"/>
      <c r="M224" s="161"/>
      <c r="N224" s="161"/>
      <c r="O224" s="162"/>
      <c r="P224" s="84"/>
      <c r="Q224" s="84"/>
      <c r="R224" s="159"/>
      <c r="S224" s="159"/>
      <c r="T224" s="147"/>
      <c r="U224" s="146"/>
      <c r="V224" s="147"/>
      <c r="W224" s="147"/>
      <c r="X224" s="146"/>
      <c r="Y224" s="146"/>
      <c r="Z224" s="147"/>
      <c r="AA224" s="147"/>
      <c r="AB224" s="146"/>
      <c r="AC224" s="146"/>
      <c r="AD224" s="146"/>
      <c r="AE224" s="158"/>
      <c r="AF224" s="146"/>
      <c r="AG224" s="146"/>
      <c r="AH224" s="146"/>
      <c r="AI224" s="158"/>
      <c r="AJ224" s="147"/>
      <c r="AK224" s="146"/>
      <c r="AL224" s="146"/>
      <c r="AM224" s="146"/>
      <c r="AN224" s="146"/>
      <c r="AO224" s="64" t="s">
        <v>129</v>
      </c>
      <c r="AP224" s="164"/>
      <c r="AQ224" s="148">
        <v>25</v>
      </c>
      <c r="AR224" s="164"/>
      <c r="AS224" s="165">
        <f t="shared" si="58"/>
        <v>25</v>
      </c>
      <c r="AT224" s="51">
        <v>38</v>
      </c>
      <c r="AU224" s="52">
        <v>50</v>
      </c>
      <c r="AV224" s="52">
        <v>0</v>
      </c>
      <c r="AW224" s="51">
        <v>0</v>
      </c>
      <c r="AX224" s="51">
        <v>0</v>
      </c>
      <c r="AY224" s="51">
        <v>0</v>
      </c>
      <c r="AZ224" s="51">
        <v>0</v>
      </c>
      <c r="BA224" s="51">
        <v>0</v>
      </c>
      <c r="BB224" s="51">
        <v>0</v>
      </c>
      <c r="BC224" s="51">
        <v>0</v>
      </c>
      <c r="BD224" s="51">
        <v>1</v>
      </c>
      <c r="BE224" s="51">
        <v>5</v>
      </c>
      <c r="BF224" s="51">
        <v>2</v>
      </c>
      <c r="BG224" s="64" t="s">
        <v>129</v>
      </c>
      <c r="BH224" s="164"/>
      <c r="BI224" s="55">
        <v>0</v>
      </c>
      <c r="BJ224" s="55">
        <v>3</v>
      </c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</row>
    <row r="225" spans="1:96" ht="12" customHeight="1" x14ac:dyDescent="0.2">
      <c r="A225" s="160"/>
      <c r="B225" s="161"/>
      <c r="C225" s="161"/>
      <c r="D225" s="161"/>
      <c r="E225" s="161"/>
      <c r="F225" s="161"/>
      <c r="G225" s="161"/>
      <c r="H225" s="162"/>
      <c r="I225" s="162"/>
      <c r="J225" s="161"/>
      <c r="K225" s="161"/>
      <c r="L225" s="161"/>
      <c r="M225" s="161"/>
      <c r="N225" s="161"/>
      <c r="O225" s="162"/>
      <c r="P225" s="84"/>
      <c r="Q225" s="84"/>
      <c r="R225" s="159"/>
      <c r="S225" s="159"/>
      <c r="T225" s="147"/>
      <c r="U225" s="146"/>
      <c r="V225" s="147"/>
      <c r="W225" s="147"/>
      <c r="X225" s="146"/>
      <c r="Y225" s="146"/>
      <c r="Z225" s="147"/>
      <c r="AA225" s="147"/>
      <c r="AB225" s="146"/>
      <c r="AC225" s="146"/>
      <c r="AD225" s="146"/>
      <c r="AE225" s="158"/>
      <c r="AF225" s="146"/>
      <c r="AG225" s="146"/>
      <c r="AH225" s="146"/>
      <c r="AI225" s="158"/>
      <c r="AJ225" s="147"/>
      <c r="AK225" s="146"/>
      <c r="AL225" s="146"/>
      <c r="AM225" s="146"/>
      <c r="AN225" s="146"/>
      <c r="AO225" s="64" t="s">
        <v>131</v>
      </c>
      <c r="AP225" s="164"/>
      <c r="AQ225" s="148">
        <v>2175</v>
      </c>
      <c r="AR225" s="164"/>
      <c r="AS225" s="165">
        <f t="shared" si="58"/>
        <v>2175</v>
      </c>
      <c r="AT225" s="51">
        <v>95</v>
      </c>
      <c r="AU225" s="52">
        <v>25</v>
      </c>
      <c r="AV225" s="52">
        <v>3480</v>
      </c>
      <c r="AW225" s="51">
        <v>3184</v>
      </c>
      <c r="AX225" s="51">
        <v>2983</v>
      </c>
      <c r="AY225" s="51">
        <v>3275</v>
      </c>
      <c r="AZ225" s="51">
        <v>3873</v>
      </c>
      <c r="BA225" s="51">
        <v>3433</v>
      </c>
      <c r="BB225" s="51">
        <v>3270</v>
      </c>
      <c r="BC225" s="51">
        <v>3626</v>
      </c>
      <c r="BD225" s="51">
        <v>3697</v>
      </c>
      <c r="BE225" s="51">
        <v>3566</v>
      </c>
      <c r="BF225" s="51">
        <v>3299</v>
      </c>
      <c r="BG225" s="64" t="s">
        <v>131</v>
      </c>
      <c r="BH225" s="164"/>
      <c r="BI225" s="56">
        <v>3735</v>
      </c>
      <c r="BJ225" s="56">
        <v>3518</v>
      </c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</row>
    <row r="226" spans="1:96" ht="12" customHeight="1" x14ac:dyDescent="0.2">
      <c r="A226" s="160"/>
      <c r="B226" s="161"/>
      <c r="C226" s="161"/>
      <c r="D226" s="161"/>
      <c r="E226" s="161"/>
      <c r="F226" s="161"/>
      <c r="G226" s="161"/>
      <c r="H226" s="162"/>
      <c r="I226" s="162"/>
      <c r="J226" s="161"/>
      <c r="K226" s="161"/>
      <c r="L226" s="161"/>
      <c r="M226" s="161"/>
      <c r="N226" s="161"/>
      <c r="O226" s="162"/>
      <c r="P226" s="84"/>
      <c r="Q226" s="84"/>
      <c r="R226" s="159"/>
      <c r="S226" s="159"/>
      <c r="T226" s="147"/>
      <c r="U226" s="146"/>
      <c r="V226" s="147"/>
      <c r="W226" s="147"/>
      <c r="X226" s="146"/>
      <c r="Y226" s="146"/>
      <c r="Z226" s="147"/>
      <c r="AA226" s="147"/>
      <c r="AB226" s="146"/>
      <c r="AC226" s="146"/>
      <c r="AD226" s="146"/>
      <c r="AE226" s="158"/>
      <c r="AF226" s="146"/>
      <c r="AG226" s="146"/>
      <c r="AH226" s="146"/>
      <c r="AI226" s="158"/>
      <c r="AJ226" s="147"/>
      <c r="AK226" s="146"/>
      <c r="AL226" s="146"/>
      <c r="AM226" s="146"/>
      <c r="AN226" s="146"/>
      <c r="AO226" s="64" t="s">
        <v>133</v>
      </c>
      <c r="AP226" s="164"/>
      <c r="AQ226" s="148">
        <v>495</v>
      </c>
      <c r="AR226" s="164"/>
      <c r="AS226" s="165">
        <f t="shared" si="58"/>
        <v>495</v>
      </c>
      <c r="AT226" s="51">
        <v>570</v>
      </c>
      <c r="AU226" s="52">
        <v>750</v>
      </c>
      <c r="AV226" s="52">
        <v>191</v>
      </c>
      <c r="AW226" s="51">
        <v>119</v>
      </c>
      <c r="AX226" s="51">
        <v>174</v>
      </c>
      <c r="AY226" s="51">
        <v>167</v>
      </c>
      <c r="AZ226" s="51">
        <v>207</v>
      </c>
      <c r="BA226" s="51">
        <v>118</v>
      </c>
      <c r="BB226" s="51">
        <v>140</v>
      </c>
      <c r="BC226" s="51">
        <v>149</v>
      </c>
      <c r="BD226" s="51">
        <v>203</v>
      </c>
      <c r="BE226" s="51">
        <v>152</v>
      </c>
      <c r="BF226" s="51">
        <v>174</v>
      </c>
      <c r="BG226" s="64" t="s">
        <v>133</v>
      </c>
      <c r="BH226" s="164"/>
      <c r="BI226" s="55">
        <v>178</v>
      </c>
      <c r="BJ226" s="55">
        <v>205</v>
      </c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1"/>
      <c r="CL226" s="51"/>
      <c r="CM226" s="51"/>
      <c r="CN226" s="51"/>
      <c r="CO226" s="51"/>
      <c r="CP226" s="51"/>
      <c r="CQ226" s="51"/>
      <c r="CR226" s="51"/>
    </row>
    <row r="227" spans="1:96" ht="12" customHeight="1" x14ac:dyDescent="0.2">
      <c r="A227" s="160"/>
      <c r="B227" s="161"/>
      <c r="C227" s="161"/>
      <c r="D227" s="161"/>
      <c r="E227" s="161"/>
      <c r="F227" s="161"/>
      <c r="G227" s="161"/>
      <c r="H227" s="162"/>
      <c r="I227" s="162"/>
      <c r="J227" s="161"/>
      <c r="K227" s="161"/>
      <c r="L227" s="161"/>
      <c r="M227" s="161"/>
      <c r="N227" s="161"/>
      <c r="O227" s="162"/>
      <c r="P227" s="84"/>
      <c r="Q227" s="84"/>
      <c r="R227" s="159"/>
      <c r="S227" s="159"/>
      <c r="T227" s="147"/>
      <c r="U227" s="146"/>
      <c r="V227" s="147"/>
      <c r="W227" s="147"/>
      <c r="X227" s="146"/>
      <c r="Y227" s="146"/>
      <c r="Z227" s="147"/>
      <c r="AA227" s="147"/>
      <c r="AB227" s="146"/>
      <c r="AC227" s="146"/>
      <c r="AD227" s="146"/>
      <c r="AE227" s="158"/>
      <c r="AF227" s="146"/>
      <c r="AG227" s="146"/>
      <c r="AH227" s="146"/>
      <c r="AI227" s="158"/>
      <c r="AJ227" s="147"/>
      <c r="AK227" s="146"/>
      <c r="AL227" s="146"/>
      <c r="AM227" s="146"/>
      <c r="AN227" s="146"/>
      <c r="AO227" s="64" t="s">
        <v>116</v>
      </c>
      <c r="AP227" s="164"/>
      <c r="AQ227" s="148">
        <v>0</v>
      </c>
      <c r="AR227" s="164"/>
      <c r="AS227" s="165">
        <f>IF(AQ227="","",(SUM(AQ227,AN227)))</f>
        <v>0</v>
      </c>
      <c r="AT227" s="51">
        <v>0</v>
      </c>
      <c r="AU227" s="52">
        <v>5</v>
      </c>
      <c r="AV227" s="52">
        <v>3</v>
      </c>
      <c r="AW227" s="51">
        <v>0</v>
      </c>
      <c r="AX227" s="51">
        <v>0</v>
      </c>
      <c r="AY227" s="51">
        <v>0</v>
      </c>
      <c r="AZ227" s="114">
        <v>0</v>
      </c>
      <c r="BA227" s="51">
        <v>0</v>
      </c>
      <c r="BB227" s="51">
        <v>0</v>
      </c>
      <c r="BC227" s="51">
        <v>0</v>
      </c>
      <c r="BD227" s="51">
        <v>0</v>
      </c>
      <c r="BE227" s="51">
        <v>0</v>
      </c>
      <c r="BF227" s="51">
        <v>0</v>
      </c>
      <c r="BG227" s="64" t="s">
        <v>116</v>
      </c>
      <c r="BH227" s="164"/>
      <c r="BI227" s="55">
        <v>0</v>
      </c>
      <c r="BJ227" s="55">
        <v>0</v>
      </c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</row>
    <row r="228" spans="1:96" ht="12" customHeight="1" x14ac:dyDescent="0.2">
      <c r="A228" s="160"/>
      <c r="B228" s="161"/>
      <c r="C228" s="161"/>
      <c r="D228" s="161"/>
      <c r="E228" s="161"/>
      <c r="F228" s="161"/>
      <c r="G228" s="161"/>
      <c r="H228" s="162"/>
      <c r="I228" s="162"/>
      <c r="J228" s="161"/>
      <c r="K228" s="161"/>
      <c r="L228" s="161"/>
      <c r="M228" s="161"/>
      <c r="N228" s="161"/>
      <c r="O228" s="162"/>
      <c r="P228" s="84"/>
      <c r="Q228" s="84"/>
      <c r="R228" s="159"/>
      <c r="S228" s="159"/>
      <c r="T228" s="147"/>
      <c r="U228" s="146"/>
      <c r="V228" s="147"/>
      <c r="W228" s="147"/>
      <c r="X228" s="146"/>
      <c r="Y228" s="146"/>
      <c r="Z228" s="147"/>
      <c r="AA228" s="147"/>
      <c r="AB228" s="146"/>
      <c r="AC228" s="146"/>
      <c r="AD228" s="146"/>
      <c r="AE228" s="158"/>
      <c r="AF228" s="146"/>
      <c r="AG228" s="146"/>
      <c r="AH228" s="146"/>
      <c r="AI228" s="158"/>
      <c r="AJ228" s="147"/>
      <c r="AK228" s="146"/>
      <c r="AL228" s="146"/>
      <c r="AM228" s="146"/>
      <c r="AN228" s="146"/>
      <c r="AO228" s="64" t="s">
        <v>135</v>
      </c>
      <c r="AP228" s="164"/>
      <c r="AQ228" s="148">
        <v>855</v>
      </c>
      <c r="AR228" s="164"/>
      <c r="AS228" s="165">
        <f t="shared" si="58"/>
        <v>855</v>
      </c>
      <c r="AT228" s="51">
        <v>475</v>
      </c>
      <c r="AU228" s="52">
        <v>630</v>
      </c>
      <c r="AV228" s="52">
        <v>1147</v>
      </c>
      <c r="AW228" s="51">
        <v>1606</v>
      </c>
      <c r="AX228" s="51">
        <v>1731</v>
      </c>
      <c r="AY228" s="51">
        <v>1694</v>
      </c>
      <c r="AZ228" s="51">
        <v>987</v>
      </c>
      <c r="BA228" s="51">
        <v>1497</v>
      </c>
      <c r="BB228" s="51">
        <v>2059</v>
      </c>
      <c r="BC228" s="51">
        <v>2030</v>
      </c>
      <c r="BD228" s="51">
        <v>1757</v>
      </c>
      <c r="BE228" s="51">
        <v>1966</v>
      </c>
      <c r="BF228" s="51">
        <v>1699</v>
      </c>
      <c r="BG228" s="64" t="s">
        <v>135</v>
      </c>
      <c r="BH228" s="164"/>
      <c r="BI228" s="56">
        <v>1777</v>
      </c>
      <c r="BJ228" s="56">
        <v>2011</v>
      </c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</row>
    <row r="229" spans="1:96" ht="12" customHeight="1" x14ac:dyDescent="0.2">
      <c r="A229" s="160"/>
      <c r="B229" s="161"/>
      <c r="C229" s="161"/>
      <c r="D229" s="161"/>
      <c r="E229" s="161"/>
      <c r="F229" s="161"/>
      <c r="G229" s="161"/>
      <c r="H229" s="162"/>
      <c r="I229" s="162"/>
      <c r="J229" s="161"/>
      <c r="K229" s="161"/>
      <c r="L229" s="161"/>
      <c r="M229" s="161"/>
      <c r="N229" s="161"/>
      <c r="O229" s="162"/>
      <c r="P229" s="84"/>
      <c r="Q229" s="84"/>
      <c r="R229" s="159"/>
      <c r="S229" s="159"/>
      <c r="T229" s="147"/>
      <c r="U229" s="146"/>
      <c r="V229" s="147"/>
      <c r="W229" s="147"/>
      <c r="X229" s="146"/>
      <c r="Y229" s="146"/>
      <c r="Z229" s="147"/>
      <c r="AA229" s="147"/>
      <c r="AB229" s="146"/>
      <c r="AC229" s="146"/>
      <c r="AD229" s="146"/>
      <c r="AE229" s="158"/>
      <c r="AF229" s="146"/>
      <c r="AG229" s="146"/>
      <c r="AH229" s="146"/>
      <c r="AI229" s="158"/>
      <c r="AJ229" s="147"/>
      <c r="AK229" s="146"/>
      <c r="AL229" s="146"/>
      <c r="AM229" s="146"/>
      <c r="AN229" s="146"/>
      <c r="AO229" s="64" t="s">
        <v>137</v>
      </c>
      <c r="AP229" s="164"/>
      <c r="AQ229" s="148">
        <v>150</v>
      </c>
      <c r="AR229" s="164"/>
      <c r="AS229" s="165">
        <f t="shared" si="58"/>
        <v>150</v>
      </c>
      <c r="AT229" s="51">
        <v>285</v>
      </c>
      <c r="AU229" s="52">
        <v>420</v>
      </c>
      <c r="AV229" s="52">
        <v>448</v>
      </c>
      <c r="AW229" s="51">
        <v>399</v>
      </c>
      <c r="AX229" s="51">
        <v>329</v>
      </c>
      <c r="AY229" s="51">
        <v>451</v>
      </c>
      <c r="AZ229" s="51">
        <v>406</v>
      </c>
      <c r="BA229" s="51">
        <v>369</v>
      </c>
      <c r="BB229" s="51">
        <v>514</v>
      </c>
      <c r="BC229" s="51">
        <v>478</v>
      </c>
      <c r="BD229" s="51">
        <v>468</v>
      </c>
      <c r="BE229" s="51">
        <v>520</v>
      </c>
      <c r="BF229" s="51">
        <v>388</v>
      </c>
      <c r="BG229" s="64" t="s">
        <v>137</v>
      </c>
      <c r="BH229" s="164"/>
      <c r="BI229" s="55">
        <v>487</v>
      </c>
      <c r="BJ229" s="55">
        <v>579</v>
      </c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1"/>
      <c r="CL229" s="51"/>
      <c r="CM229" s="51"/>
      <c r="CN229" s="51"/>
      <c r="CO229" s="51"/>
      <c r="CP229" s="51"/>
      <c r="CQ229" s="51"/>
      <c r="CR229" s="51"/>
    </row>
    <row r="230" spans="1:96" ht="12" customHeight="1" x14ac:dyDescent="0.2">
      <c r="A230" s="160"/>
      <c r="B230" s="161"/>
      <c r="C230" s="161"/>
      <c r="D230" s="161"/>
      <c r="E230" s="161"/>
      <c r="F230" s="161"/>
      <c r="G230" s="161"/>
      <c r="H230" s="162"/>
      <c r="I230" s="162"/>
      <c r="J230" s="161"/>
      <c r="K230" s="161"/>
      <c r="L230" s="161"/>
      <c r="M230" s="161"/>
      <c r="N230" s="161"/>
      <c r="O230" s="162"/>
      <c r="P230" s="84"/>
      <c r="Q230" s="84"/>
      <c r="R230" s="159"/>
      <c r="S230" s="159"/>
      <c r="T230" s="147"/>
      <c r="U230" s="146"/>
      <c r="V230" s="147"/>
      <c r="W230" s="147"/>
      <c r="X230" s="146"/>
      <c r="Y230" s="146"/>
      <c r="Z230" s="147"/>
      <c r="AA230" s="147"/>
      <c r="AB230" s="146"/>
      <c r="AC230" s="146"/>
      <c r="AD230" s="146"/>
      <c r="AE230" s="158"/>
      <c r="AF230" s="146"/>
      <c r="AG230" s="146"/>
      <c r="AH230" s="146"/>
      <c r="AI230" s="158"/>
      <c r="AJ230" s="147"/>
      <c r="AK230" s="146"/>
      <c r="AL230" s="146"/>
      <c r="AM230" s="146"/>
      <c r="AN230" s="146"/>
      <c r="AO230" s="64" t="s">
        <v>146</v>
      </c>
      <c r="AP230" s="164"/>
      <c r="AQ230" s="148">
        <v>100</v>
      </c>
      <c r="AR230" s="164"/>
      <c r="AS230" s="165">
        <f t="shared" si="58"/>
        <v>100</v>
      </c>
      <c r="AT230" s="51">
        <v>160</v>
      </c>
      <c r="AU230" s="52">
        <v>160</v>
      </c>
      <c r="AV230" s="52">
        <v>243</v>
      </c>
      <c r="AW230" s="51">
        <v>274</v>
      </c>
      <c r="AX230" s="51">
        <v>216</v>
      </c>
      <c r="AY230" s="51">
        <v>297</v>
      </c>
      <c r="AZ230" s="51">
        <v>266</v>
      </c>
      <c r="BA230" s="51">
        <v>236</v>
      </c>
      <c r="BB230" s="51">
        <v>308</v>
      </c>
      <c r="BC230" s="51">
        <v>305</v>
      </c>
      <c r="BD230" s="51">
        <v>337</v>
      </c>
      <c r="BE230" s="51">
        <v>338</v>
      </c>
      <c r="BF230" s="51">
        <v>289</v>
      </c>
      <c r="BG230" s="64" t="s">
        <v>146</v>
      </c>
      <c r="BH230" s="164"/>
      <c r="BI230" s="55">
        <v>362</v>
      </c>
      <c r="BJ230" s="55">
        <v>434</v>
      </c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1"/>
      <c r="CL230" s="51"/>
      <c r="CM230" s="51"/>
      <c r="CN230" s="51"/>
      <c r="CO230" s="51"/>
      <c r="CP230" s="51"/>
      <c r="CQ230" s="51"/>
      <c r="CR230" s="51"/>
    </row>
    <row r="231" spans="1:96" ht="12" customHeight="1" x14ac:dyDescent="0.2">
      <c r="A231" s="160"/>
      <c r="B231" s="161"/>
      <c r="C231" s="161"/>
      <c r="D231" s="161"/>
      <c r="E231" s="161"/>
      <c r="F231" s="161"/>
      <c r="G231" s="161"/>
      <c r="H231" s="162"/>
      <c r="I231" s="162"/>
      <c r="J231" s="161"/>
      <c r="K231" s="161"/>
      <c r="L231" s="161"/>
      <c r="M231" s="161"/>
      <c r="N231" s="161"/>
      <c r="O231" s="162"/>
      <c r="P231" s="84"/>
      <c r="Q231" s="84"/>
      <c r="R231" s="159"/>
      <c r="S231" s="159"/>
      <c r="T231" s="147"/>
      <c r="U231" s="146"/>
      <c r="V231" s="147"/>
      <c r="W231" s="147"/>
      <c r="X231" s="146"/>
      <c r="Y231" s="146"/>
      <c r="Z231" s="147"/>
      <c r="AA231" s="147"/>
      <c r="AB231" s="146"/>
      <c r="AC231" s="146"/>
      <c r="AD231" s="146"/>
      <c r="AE231" s="158"/>
      <c r="AF231" s="146"/>
      <c r="AG231" s="146"/>
      <c r="AH231" s="146"/>
      <c r="AI231" s="158"/>
      <c r="AJ231" s="147"/>
      <c r="AK231" s="146"/>
      <c r="AL231" s="146"/>
      <c r="AM231" s="146"/>
      <c r="AN231" s="146"/>
      <c r="AO231" s="64" t="s">
        <v>151</v>
      </c>
      <c r="AP231" s="164"/>
      <c r="AQ231" s="148"/>
      <c r="AR231" s="164"/>
      <c r="AS231" s="165"/>
      <c r="AT231" s="51"/>
      <c r="AU231" s="52"/>
      <c r="AV231" s="52">
        <v>440</v>
      </c>
      <c r="AW231" s="51">
        <v>382</v>
      </c>
      <c r="AX231" s="51">
        <v>375</v>
      </c>
      <c r="AY231" s="51">
        <v>355</v>
      </c>
      <c r="AZ231" s="51">
        <v>341</v>
      </c>
      <c r="BA231" s="51">
        <v>359</v>
      </c>
      <c r="BB231" s="51">
        <v>376</v>
      </c>
      <c r="BC231" s="51">
        <v>364</v>
      </c>
      <c r="BD231" s="51">
        <v>390</v>
      </c>
      <c r="BE231" s="51">
        <v>396</v>
      </c>
      <c r="BF231" s="51">
        <v>374</v>
      </c>
      <c r="BG231" s="64" t="s">
        <v>151</v>
      </c>
      <c r="BH231" s="164"/>
      <c r="BI231" s="55">
        <v>430</v>
      </c>
      <c r="BJ231" s="55">
        <v>416</v>
      </c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1"/>
      <c r="CL231" s="51"/>
      <c r="CM231" s="51"/>
      <c r="CN231" s="51"/>
      <c r="CO231" s="51"/>
      <c r="CP231" s="51"/>
      <c r="CQ231" s="51"/>
      <c r="CR231" s="51"/>
    </row>
    <row r="232" spans="1:96" ht="12" customHeight="1" x14ac:dyDescent="0.25">
      <c r="A232" s="160"/>
      <c r="B232" s="161"/>
      <c r="C232" s="161"/>
      <c r="D232" s="161"/>
      <c r="E232" s="161"/>
      <c r="F232" s="161"/>
      <c r="G232" s="161"/>
      <c r="H232" s="162"/>
      <c r="I232" s="162"/>
      <c r="J232" s="161"/>
      <c r="K232" s="161"/>
      <c r="L232" s="161"/>
      <c r="M232" s="161"/>
      <c r="N232" s="161"/>
      <c r="O232" s="162"/>
      <c r="P232" s="84"/>
      <c r="Q232" s="84"/>
      <c r="R232" s="159"/>
      <c r="S232" s="159"/>
      <c r="T232" s="147"/>
      <c r="U232" s="146"/>
      <c r="V232" s="147"/>
      <c r="W232" s="147"/>
      <c r="X232" s="146"/>
      <c r="Y232" s="146"/>
      <c r="Z232" s="147"/>
      <c r="AA232" s="147"/>
      <c r="AB232" s="146"/>
      <c r="AC232" s="146"/>
      <c r="AD232" s="146"/>
      <c r="AE232" s="158"/>
      <c r="AF232" s="146"/>
      <c r="AG232" s="146"/>
      <c r="AH232" s="146"/>
      <c r="AI232" s="158"/>
      <c r="AJ232" s="147"/>
      <c r="AK232" s="146"/>
      <c r="AL232" s="146"/>
      <c r="AM232" s="146"/>
      <c r="AN232" s="146"/>
      <c r="AO232" s="65" t="s">
        <v>140</v>
      </c>
      <c r="AP232" s="170"/>
      <c r="AQ232" s="156">
        <f>SUM(AQ211:AQ230)</f>
        <v>4990</v>
      </c>
      <c r="AR232" s="170"/>
      <c r="AS232" s="170">
        <f>SUM(AS211:AS231)</f>
        <v>4990</v>
      </c>
      <c r="AT232" s="170">
        <f t="shared" ref="AT232:CR232" si="59">SUM(AT211:AT231)</f>
        <v>2377</v>
      </c>
      <c r="AU232" s="170">
        <f t="shared" si="59"/>
        <v>2950</v>
      </c>
      <c r="AV232" s="170">
        <f t="shared" si="59"/>
        <v>36428</v>
      </c>
      <c r="AW232" s="170">
        <f t="shared" si="59"/>
        <v>34092</v>
      </c>
      <c r="AX232" s="170">
        <f t="shared" si="59"/>
        <v>36615</v>
      </c>
      <c r="AY232" s="170">
        <f t="shared" si="59"/>
        <v>37525</v>
      </c>
      <c r="AZ232" s="170">
        <f t="shared" si="59"/>
        <v>40606</v>
      </c>
      <c r="BA232" s="170">
        <f t="shared" si="59"/>
        <v>37551</v>
      </c>
      <c r="BB232" s="170">
        <f t="shared" si="59"/>
        <v>38747</v>
      </c>
      <c r="BC232" s="144">
        <f t="shared" si="59"/>
        <v>38967</v>
      </c>
      <c r="BD232" s="170">
        <f t="shared" si="59"/>
        <v>40446</v>
      </c>
      <c r="BE232" s="170">
        <f t="shared" si="59"/>
        <v>41324</v>
      </c>
      <c r="BF232" s="170">
        <f t="shared" si="59"/>
        <v>37796</v>
      </c>
      <c r="BG232" s="65" t="s">
        <v>140</v>
      </c>
      <c r="BH232" s="170"/>
      <c r="BI232" s="170">
        <f t="shared" si="59"/>
        <v>42555</v>
      </c>
      <c r="BJ232" s="170">
        <f t="shared" si="59"/>
        <v>46227</v>
      </c>
      <c r="BK232" s="170">
        <f t="shared" si="59"/>
        <v>0</v>
      </c>
      <c r="BL232" s="170">
        <f t="shared" si="59"/>
        <v>0</v>
      </c>
      <c r="BM232" s="170">
        <f t="shared" si="59"/>
        <v>0</v>
      </c>
      <c r="BN232" s="170">
        <f t="shared" si="59"/>
        <v>0</v>
      </c>
      <c r="BO232" s="170">
        <f t="shared" si="59"/>
        <v>0</v>
      </c>
      <c r="BP232" s="170">
        <f t="shared" si="59"/>
        <v>0</v>
      </c>
      <c r="BQ232" s="170">
        <f t="shared" si="59"/>
        <v>0</v>
      </c>
      <c r="BR232" s="170">
        <f t="shared" si="59"/>
        <v>0</v>
      </c>
      <c r="BS232" s="170">
        <f t="shared" si="59"/>
        <v>0</v>
      </c>
      <c r="BT232" s="170">
        <f t="shared" si="59"/>
        <v>0</v>
      </c>
      <c r="BU232" s="170">
        <f t="shared" si="59"/>
        <v>0</v>
      </c>
      <c r="BV232" s="170">
        <f t="shared" si="59"/>
        <v>0</v>
      </c>
      <c r="BW232" s="170">
        <f t="shared" si="59"/>
        <v>0</v>
      </c>
      <c r="BX232" s="170">
        <f t="shared" si="59"/>
        <v>0</v>
      </c>
      <c r="BY232" s="170">
        <f t="shared" si="59"/>
        <v>0</v>
      </c>
      <c r="BZ232" s="170">
        <f t="shared" si="59"/>
        <v>0</v>
      </c>
      <c r="CA232" s="170">
        <f t="shared" si="59"/>
        <v>0</v>
      </c>
      <c r="CB232" s="170">
        <f t="shared" si="59"/>
        <v>0</v>
      </c>
      <c r="CC232" s="170">
        <f t="shared" si="59"/>
        <v>0</v>
      </c>
      <c r="CD232" s="170">
        <f t="shared" si="59"/>
        <v>0</v>
      </c>
      <c r="CE232" s="170">
        <f t="shared" si="59"/>
        <v>0</v>
      </c>
      <c r="CF232" s="170">
        <f t="shared" si="59"/>
        <v>0</v>
      </c>
      <c r="CG232" s="170">
        <f t="shared" si="59"/>
        <v>0</v>
      </c>
      <c r="CH232" s="170">
        <f t="shared" si="59"/>
        <v>0</v>
      </c>
      <c r="CI232" s="170">
        <f t="shared" si="59"/>
        <v>0</v>
      </c>
      <c r="CJ232" s="170">
        <f t="shared" si="59"/>
        <v>0</v>
      </c>
      <c r="CK232" s="170">
        <f t="shared" si="59"/>
        <v>0</v>
      </c>
      <c r="CL232" s="170">
        <f t="shared" si="59"/>
        <v>0</v>
      </c>
      <c r="CM232" s="170">
        <f t="shared" si="59"/>
        <v>0</v>
      </c>
      <c r="CN232" s="170">
        <f t="shared" si="59"/>
        <v>0</v>
      </c>
      <c r="CO232" s="170">
        <f t="shared" si="59"/>
        <v>0</v>
      </c>
      <c r="CP232" s="170">
        <f t="shared" si="59"/>
        <v>0</v>
      </c>
      <c r="CQ232" s="170">
        <f t="shared" si="59"/>
        <v>0</v>
      </c>
      <c r="CR232" s="170">
        <f t="shared" si="59"/>
        <v>0</v>
      </c>
    </row>
    <row r="233" spans="1:96" ht="12" customHeight="1" x14ac:dyDescent="0.25">
      <c r="A233" s="160"/>
      <c r="B233" s="161"/>
      <c r="C233" s="161"/>
      <c r="D233" s="161"/>
      <c r="E233" s="161"/>
      <c r="F233" s="161"/>
      <c r="G233" s="161"/>
      <c r="H233" s="162"/>
      <c r="I233" s="162"/>
      <c r="J233" s="161"/>
      <c r="K233" s="161"/>
      <c r="L233" s="161"/>
      <c r="M233" s="161"/>
      <c r="N233" s="161"/>
      <c r="O233" s="162"/>
      <c r="P233" s="84"/>
      <c r="Q233" s="84"/>
      <c r="R233" s="159"/>
      <c r="S233" s="159"/>
      <c r="T233" s="147"/>
      <c r="U233" s="146"/>
      <c r="V233" s="147"/>
      <c r="W233" s="147"/>
      <c r="X233" s="146"/>
      <c r="Y233" s="146"/>
      <c r="Z233" s="147"/>
      <c r="AA233" s="147"/>
      <c r="AB233" s="146"/>
      <c r="AC233" s="146"/>
      <c r="AD233" s="146"/>
      <c r="AE233" s="158"/>
      <c r="AF233" s="146"/>
      <c r="AG233" s="146"/>
      <c r="AH233" s="146"/>
      <c r="AI233" s="158"/>
      <c r="AJ233" s="147"/>
      <c r="AK233" s="146"/>
      <c r="AL233" s="146"/>
      <c r="AM233" s="146"/>
      <c r="AN233" s="146"/>
      <c r="AO233" s="72"/>
      <c r="AP233" s="73"/>
      <c r="AQ233" s="73"/>
      <c r="AR233" s="73"/>
      <c r="AS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84"/>
      <c r="BD233" s="84"/>
      <c r="BE233" s="84"/>
      <c r="BF233" s="84"/>
      <c r="BG233" s="72"/>
      <c r="BH233" s="73"/>
      <c r="BI233" s="84"/>
      <c r="BJ233" s="84"/>
      <c r="BK233" s="84"/>
      <c r="BL233" s="84"/>
      <c r="BM233" s="84"/>
      <c r="BN233" s="84"/>
      <c r="BO233" s="84"/>
      <c r="BP233" s="84"/>
      <c r="BQ233" s="84"/>
      <c r="BR233" s="84"/>
      <c r="BS233" s="84"/>
      <c r="BT233" s="84"/>
      <c r="BU233" s="84"/>
      <c r="BV233" s="84"/>
      <c r="BW233" s="84"/>
      <c r="BX233" s="84"/>
      <c r="BY233" s="84"/>
      <c r="BZ233" s="84"/>
      <c r="CA233" s="84"/>
      <c r="CB233" s="84"/>
      <c r="CC233" s="84"/>
      <c r="CD233" s="84"/>
      <c r="CE233" s="84"/>
      <c r="CF233" s="84"/>
      <c r="CG233" s="84"/>
      <c r="CH233" s="84"/>
      <c r="CI233" s="84"/>
      <c r="CJ233" s="84"/>
      <c r="CK233" s="84"/>
      <c r="CL233" s="84"/>
      <c r="CM233" s="84"/>
      <c r="CN233" s="84"/>
      <c r="CO233" s="84"/>
      <c r="CP233" s="84"/>
      <c r="CQ233" s="84"/>
      <c r="CR233" s="84"/>
    </row>
    <row r="234" spans="1:96" ht="12" customHeight="1" x14ac:dyDescent="0.25">
      <c r="A234" s="145"/>
      <c r="B234" s="146"/>
      <c r="C234" s="146"/>
      <c r="D234" s="146"/>
      <c r="E234" s="146"/>
      <c r="F234" s="146"/>
      <c r="G234" s="146"/>
      <c r="H234" s="147"/>
      <c r="I234" s="147"/>
      <c r="J234" s="146"/>
      <c r="K234" s="146"/>
      <c r="L234" s="146"/>
      <c r="M234" s="146"/>
      <c r="N234" s="146"/>
      <c r="O234" s="147"/>
      <c r="P234" s="146"/>
      <c r="Q234" s="146"/>
      <c r="R234" s="147"/>
      <c r="S234" s="147"/>
      <c r="T234" s="147"/>
      <c r="U234" s="146"/>
      <c r="V234" s="147"/>
      <c r="W234" s="147"/>
      <c r="X234" s="146"/>
      <c r="Y234" s="146"/>
      <c r="Z234" s="147"/>
      <c r="AA234" s="147"/>
      <c r="AB234" s="146"/>
      <c r="AC234" s="146"/>
      <c r="AD234" s="146"/>
      <c r="AE234" s="146"/>
      <c r="AF234" s="146"/>
      <c r="AG234" s="146"/>
      <c r="AH234" s="146"/>
      <c r="AI234" s="146"/>
      <c r="AJ234" s="147"/>
      <c r="AK234" s="146"/>
      <c r="AL234" s="146"/>
      <c r="AM234" s="146"/>
      <c r="AN234" s="146"/>
      <c r="AO234" s="42" t="s">
        <v>152</v>
      </c>
      <c r="AP234" s="43"/>
      <c r="AQ234" s="44" t="str">
        <f>AQ362</f>
        <v>11-31-out-24</v>
      </c>
      <c r="AR234" s="43"/>
      <c r="AS234" s="43" t="e">
        <f t="shared" ref="AS234:CR234" ca="1" si="60">AS$11</f>
        <v>#NAME?</v>
      </c>
      <c r="AT234" s="14" t="e">
        <f t="shared" ca="1" si="60"/>
        <v>#NAME?</v>
      </c>
      <c r="AU234" s="14" t="e">
        <f t="shared" ca="1" si="60"/>
        <v>#NAME?</v>
      </c>
      <c r="AV234" s="14" t="e">
        <f t="shared" ca="1" si="60"/>
        <v>#NAME?</v>
      </c>
      <c r="AW234" s="14" t="e">
        <f t="shared" ca="1" si="60"/>
        <v>#NAME?</v>
      </c>
      <c r="AX234" s="14" t="e">
        <f t="shared" ca="1" si="60"/>
        <v>#NAME?</v>
      </c>
      <c r="AY234" s="14" t="e">
        <f t="shared" ca="1" si="60"/>
        <v>#NAME?</v>
      </c>
      <c r="AZ234" s="14" t="e">
        <f t="shared" ca="1" si="60"/>
        <v>#NAME?</v>
      </c>
      <c r="BA234" s="14" t="e">
        <f t="shared" ca="1" si="60"/>
        <v>#NAME?</v>
      </c>
      <c r="BB234" s="14" t="e">
        <f t="shared" ca="1" si="60"/>
        <v>#NAME?</v>
      </c>
      <c r="BC234" s="14" t="e">
        <f t="shared" ca="1" si="60"/>
        <v>#NAME?</v>
      </c>
      <c r="BD234" s="14" t="e">
        <f t="shared" ca="1" si="60"/>
        <v>#NAME?</v>
      </c>
      <c r="BE234" s="14" t="e">
        <f t="shared" ca="1" si="60"/>
        <v>#NAME?</v>
      </c>
      <c r="BF234" s="14" t="e">
        <f t="shared" ca="1" si="60"/>
        <v>#NAME?</v>
      </c>
      <c r="BG234" s="42" t="s">
        <v>153</v>
      </c>
      <c r="BH234" s="43"/>
      <c r="BI234" s="14" t="e">
        <f t="shared" ca="1" si="60"/>
        <v>#NAME?</v>
      </c>
      <c r="BJ234" s="14" t="e">
        <f t="shared" ca="1" si="60"/>
        <v>#NAME?</v>
      </c>
      <c r="BK234" s="14" t="e">
        <f t="shared" ca="1" si="60"/>
        <v>#NAME?</v>
      </c>
      <c r="BL234" s="14" t="e">
        <f t="shared" ca="1" si="60"/>
        <v>#NAME?</v>
      </c>
      <c r="BM234" s="14" t="e">
        <f t="shared" ca="1" si="60"/>
        <v>#NAME?</v>
      </c>
      <c r="BN234" s="14" t="e">
        <f t="shared" ca="1" si="60"/>
        <v>#NAME?</v>
      </c>
      <c r="BO234" s="14" t="e">
        <f t="shared" ca="1" si="60"/>
        <v>#NAME?</v>
      </c>
      <c r="BP234" s="14" t="e">
        <f t="shared" ca="1" si="60"/>
        <v>#NAME?</v>
      </c>
      <c r="BQ234" s="14" t="e">
        <f t="shared" ca="1" si="60"/>
        <v>#NAME?</v>
      </c>
      <c r="BR234" s="14" t="e">
        <f t="shared" ca="1" si="60"/>
        <v>#NAME?</v>
      </c>
      <c r="BS234" s="14" t="e">
        <f t="shared" ca="1" si="60"/>
        <v>#NAME?</v>
      </c>
      <c r="BT234" s="14" t="e">
        <f t="shared" ca="1" si="60"/>
        <v>#NAME?</v>
      </c>
      <c r="BU234" s="14" t="e">
        <f t="shared" ca="1" si="60"/>
        <v>#NAME?</v>
      </c>
      <c r="BV234" s="14" t="e">
        <f t="shared" ca="1" si="60"/>
        <v>#NAME?</v>
      </c>
      <c r="BW234" s="14" t="e">
        <f t="shared" ca="1" si="60"/>
        <v>#NAME?</v>
      </c>
      <c r="BX234" s="14" t="e">
        <f t="shared" ca="1" si="60"/>
        <v>#NAME?</v>
      </c>
      <c r="BY234" s="14" t="e">
        <f t="shared" ca="1" si="60"/>
        <v>#NAME?</v>
      </c>
      <c r="BZ234" s="14" t="e">
        <f t="shared" ca="1" si="60"/>
        <v>#NAME?</v>
      </c>
      <c r="CA234" s="14" t="e">
        <f t="shared" ca="1" si="60"/>
        <v>#NAME?</v>
      </c>
      <c r="CB234" s="14" t="e">
        <f t="shared" ca="1" si="60"/>
        <v>#NAME?</v>
      </c>
      <c r="CC234" s="14" t="e">
        <f t="shared" ca="1" si="60"/>
        <v>#NAME?</v>
      </c>
      <c r="CD234" s="14" t="e">
        <f t="shared" ca="1" si="60"/>
        <v>#NAME?</v>
      </c>
      <c r="CE234" s="14" t="e">
        <f t="shared" ca="1" si="60"/>
        <v>#NAME?</v>
      </c>
      <c r="CF234" s="14" t="e">
        <f t="shared" ca="1" si="60"/>
        <v>#NAME?</v>
      </c>
      <c r="CG234" s="14" t="e">
        <f t="shared" ca="1" si="60"/>
        <v>#NAME?</v>
      </c>
      <c r="CH234" s="14" t="e">
        <f t="shared" ca="1" si="60"/>
        <v>#NAME?</v>
      </c>
      <c r="CI234" s="14" t="e">
        <f t="shared" ca="1" si="60"/>
        <v>#NAME?</v>
      </c>
      <c r="CJ234" s="14" t="e">
        <f t="shared" ca="1" si="60"/>
        <v>#NAME?</v>
      </c>
      <c r="CK234" s="14" t="e">
        <f t="shared" ca="1" si="60"/>
        <v>#NAME?</v>
      </c>
      <c r="CL234" s="14" t="e">
        <f t="shared" ca="1" si="60"/>
        <v>#NAME?</v>
      </c>
      <c r="CM234" s="14" t="e">
        <f t="shared" ca="1" si="60"/>
        <v>#NAME?</v>
      </c>
      <c r="CN234" s="14" t="e">
        <f t="shared" ca="1" si="60"/>
        <v>#NAME?</v>
      </c>
      <c r="CO234" s="14" t="e">
        <f t="shared" ca="1" si="60"/>
        <v>#NAME?</v>
      </c>
      <c r="CP234" s="14" t="e">
        <f t="shared" ca="1" si="60"/>
        <v>#NAME?</v>
      </c>
      <c r="CQ234" s="14" t="e">
        <f t="shared" ca="1" si="60"/>
        <v>#NAME?</v>
      </c>
      <c r="CR234" s="14" t="e">
        <f t="shared" ca="1" si="60"/>
        <v>#NAME?</v>
      </c>
    </row>
    <row r="235" spans="1:96" ht="12" customHeight="1" x14ac:dyDescent="0.2">
      <c r="A235" s="145"/>
      <c r="B235" s="146"/>
      <c r="C235" s="146"/>
      <c r="D235" s="146"/>
      <c r="E235" s="146"/>
      <c r="F235" s="146"/>
      <c r="G235" s="146"/>
      <c r="H235" s="147"/>
      <c r="I235" s="147"/>
      <c r="J235" s="146"/>
      <c r="K235" s="146"/>
      <c r="L235" s="146"/>
      <c r="M235" s="146"/>
      <c r="N235" s="146"/>
      <c r="O235" s="147"/>
      <c r="P235" s="146"/>
      <c r="Q235" s="146"/>
      <c r="R235" s="147"/>
      <c r="S235" s="147"/>
      <c r="T235" s="147"/>
      <c r="U235" s="146"/>
      <c r="V235" s="147"/>
      <c r="W235" s="147"/>
      <c r="X235" s="146"/>
      <c r="Y235" s="146"/>
      <c r="Z235" s="147"/>
      <c r="AA235" s="147"/>
      <c r="AB235" s="146"/>
      <c r="AC235" s="146"/>
      <c r="AD235" s="146"/>
      <c r="AE235" s="146"/>
      <c r="AF235" s="146"/>
      <c r="AG235" s="146"/>
      <c r="AH235" s="146"/>
      <c r="AI235" s="146"/>
      <c r="AJ235" s="147"/>
      <c r="AK235" s="146"/>
      <c r="AL235" s="146"/>
      <c r="AM235" s="146"/>
      <c r="AN235" s="146"/>
      <c r="AO235" s="64" t="s">
        <v>154</v>
      </c>
      <c r="AP235" s="171"/>
      <c r="AQ235" s="148">
        <v>381</v>
      </c>
      <c r="AR235" s="171"/>
      <c r="AS235" s="172">
        <v>788</v>
      </c>
      <c r="AT235" s="19">
        <v>1114</v>
      </c>
      <c r="AU235" s="23">
        <v>1335</v>
      </c>
      <c r="AV235" s="19">
        <v>1099</v>
      </c>
      <c r="AW235" s="23">
        <v>991</v>
      </c>
      <c r="AX235" s="19">
        <v>1195</v>
      </c>
      <c r="AY235" s="19">
        <v>1264</v>
      </c>
      <c r="AZ235" s="19">
        <v>1364</v>
      </c>
      <c r="BA235" s="71">
        <v>1210</v>
      </c>
      <c r="BB235" s="71">
        <v>1215</v>
      </c>
      <c r="BC235" s="71">
        <v>1204</v>
      </c>
      <c r="BD235" s="71">
        <v>1075</v>
      </c>
      <c r="BE235" s="71">
        <v>1289</v>
      </c>
      <c r="BF235" s="71">
        <v>1006</v>
      </c>
      <c r="BG235" s="64" t="s">
        <v>154</v>
      </c>
      <c r="BH235" s="171"/>
      <c r="BI235" s="54">
        <v>1220</v>
      </c>
      <c r="BJ235" s="54">
        <v>1238</v>
      </c>
      <c r="BK235" s="71"/>
      <c r="BL235" s="71"/>
      <c r="BM235" s="71"/>
      <c r="BN235" s="71"/>
      <c r="BO235" s="71"/>
      <c r="BP235" s="71"/>
      <c r="BQ235" s="71"/>
      <c r="BR235" s="71"/>
      <c r="BS235" s="71"/>
      <c r="BT235" s="71"/>
      <c r="BU235" s="71"/>
      <c r="BV235" s="71"/>
      <c r="BW235" s="71"/>
      <c r="BX235" s="71"/>
      <c r="BY235" s="71"/>
      <c r="BZ235" s="71"/>
      <c r="CA235" s="71"/>
      <c r="CB235" s="71"/>
      <c r="CC235" s="71"/>
      <c r="CD235" s="71"/>
      <c r="CE235" s="71"/>
      <c r="CF235" s="71"/>
      <c r="CG235" s="71"/>
      <c r="CH235" s="71"/>
      <c r="CI235" s="71"/>
      <c r="CJ235" s="71"/>
      <c r="CK235" s="71"/>
      <c r="CL235" s="71"/>
      <c r="CM235" s="71"/>
      <c r="CN235" s="71"/>
      <c r="CO235" s="71"/>
      <c r="CP235" s="71"/>
      <c r="CQ235" s="71"/>
      <c r="CR235" s="71"/>
    </row>
    <row r="236" spans="1:96" ht="12" customHeight="1" x14ac:dyDescent="0.2">
      <c r="A236" s="145"/>
      <c r="B236" s="146"/>
      <c r="C236" s="146"/>
      <c r="D236" s="146"/>
      <c r="E236" s="146"/>
      <c r="F236" s="146"/>
      <c r="G236" s="146"/>
      <c r="H236" s="147"/>
      <c r="I236" s="147"/>
      <c r="J236" s="146"/>
      <c r="K236" s="146"/>
      <c r="L236" s="146"/>
      <c r="M236" s="146"/>
      <c r="N236" s="146"/>
      <c r="O236" s="147"/>
      <c r="P236" s="146"/>
      <c r="Q236" s="146"/>
      <c r="R236" s="147"/>
      <c r="S236" s="147"/>
      <c r="T236" s="147"/>
      <c r="U236" s="146"/>
      <c r="V236" s="147"/>
      <c r="W236" s="147"/>
      <c r="X236" s="146"/>
      <c r="Y236" s="146"/>
      <c r="Z236" s="147"/>
      <c r="AA236" s="147"/>
      <c r="AB236" s="146"/>
      <c r="AC236" s="146"/>
      <c r="AD236" s="146"/>
      <c r="AE236" s="146"/>
      <c r="AF236" s="146"/>
      <c r="AG236" s="146"/>
      <c r="AH236" s="146"/>
      <c r="AI236" s="146"/>
      <c r="AJ236" s="147"/>
      <c r="AK236" s="146"/>
      <c r="AL236" s="146"/>
      <c r="AM236" s="146"/>
      <c r="AN236" s="146"/>
      <c r="AO236" s="64" t="s">
        <v>155</v>
      </c>
      <c r="AP236" s="171"/>
      <c r="AQ236" s="148">
        <v>1237</v>
      </c>
      <c r="AR236" s="171"/>
      <c r="AS236" s="165">
        <v>1644</v>
      </c>
      <c r="AT236" s="19">
        <v>1252</v>
      </c>
      <c r="AU236" s="19">
        <v>1127</v>
      </c>
      <c r="AV236" s="19">
        <v>1260</v>
      </c>
      <c r="AW236" s="19">
        <v>1224</v>
      </c>
      <c r="AX236" s="19">
        <v>1231</v>
      </c>
      <c r="AY236" s="19">
        <v>1184</v>
      </c>
      <c r="AZ236" s="19">
        <v>1200</v>
      </c>
      <c r="BA236" s="71">
        <v>1158</v>
      </c>
      <c r="BB236" s="71">
        <v>1143</v>
      </c>
      <c r="BC236" s="71">
        <v>1151</v>
      </c>
      <c r="BD236" s="71">
        <v>1519</v>
      </c>
      <c r="BE236" s="71">
        <v>1245</v>
      </c>
      <c r="BF236" s="71">
        <v>1376</v>
      </c>
      <c r="BG236" s="64" t="s">
        <v>155</v>
      </c>
      <c r="BH236" s="171"/>
      <c r="BI236" s="55">
        <v>1380</v>
      </c>
      <c r="BJ236" s="56">
        <v>1447</v>
      </c>
      <c r="BK236" s="71"/>
      <c r="BL236" s="71"/>
      <c r="BM236" s="71"/>
      <c r="BN236" s="71"/>
      <c r="BO236" s="71"/>
      <c r="BP236" s="71"/>
      <c r="BQ236" s="71"/>
      <c r="BR236" s="71"/>
      <c r="BS236" s="71"/>
      <c r="BT236" s="71"/>
      <c r="BU236" s="71"/>
      <c r="BV236" s="71"/>
      <c r="BW236" s="71"/>
      <c r="BX236" s="71"/>
      <c r="BY236" s="71"/>
      <c r="BZ236" s="71"/>
      <c r="CA236" s="71"/>
      <c r="CB236" s="71"/>
      <c r="CC236" s="71"/>
      <c r="CD236" s="71"/>
      <c r="CE236" s="71"/>
      <c r="CF236" s="71"/>
      <c r="CG236" s="71"/>
      <c r="CH236" s="71"/>
      <c r="CI236" s="71"/>
      <c r="CJ236" s="71"/>
      <c r="CK236" s="71"/>
      <c r="CL236" s="71"/>
      <c r="CM236" s="71"/>
      <c r="CN236" s="71"/>
      <c r="CO236" s="71"/>
      <c r="CP236" s="71"/>
      <c r="CQ236" s="71"/>
      <c r="CR236" s="71"/>
    </row>
    <row r="237" spans="1:96" ht="12" customHeight="1" x14ac:dyDescent="0.25">
      <c r="A237" s="145"/>
      <c r="B237" s="146"/>
      <c r="C237" s="146"/>
      <c r="D237" s="146"/>
      <c r="E237" s="146"/>
      <c r="F237" s="146"/>
      <c r="G237" s="146"/>
      <c r="H237" s="147"/>
      <c r="I237" s="147"/>
      <c r="J237" s="146"/>
      <c r="K237" s="146"/>
      <c r="L237" s="146"/>
      <c r="M237" s="146"/>
      <c r="N237" s="146"/>
      <c r="O237" s="147"/>
      <c r="P237" s="146"/>
      <c r="Q237" s="146"/>
      <c r="R237" s="147"/>
      <c r="S237" s="147"/>
      <c r="T237" s="147"/>
      <c r="U237" s="146"/>
      <c r="V237" s="147"/>
      <c r="W237" s="147"/>
      <c r="X237" s="146"/>
      <c r="Y237" s="146"/>
      <c r="Z237" s="147"/>
      <c r="AA237" s="147"/>
      <c r="AB237" s="146"/>
      <c r="AC237" s="146"/>
      <c r="AD237" s="146"/>
      <c r="AE237" s="146"/>
      <c r="AF237" s="146"/>
      <c r="AG237" s="146"/>
      <c r="AH237" s="146"/>
      <c r="AI237" s="146"/>
      <c r="AJ237" s="147"/>
      <c r="AK237" s="146"/>
      <c r="AL237" s="146"/>
      <c r="AM237" s="146"/>
      <c r="AN237" s="146"/>
      <c r="AO237" s="173" t="s">
        <v>24</v>
      </c>
      <c r="AP237" s="66"/>
      <c r="AQ237" s="67">
        <f>SUM(AQ235:AQ236)</f>
        <v>1618</v>
      </c>
      <c r="AR237" s="66"/>
      <c r="AS237" s="66">
        <f t="shared" ref="AS237:CR237" si="61">SUM(AS235:AS236)</f>
        <v>2432</v>
      </c>
      <c r="AT237" s="38">
        <f t="shared" si="61"/>
        <v>2366</v>
      </c>
      <c r="AU237" s="38">
        <f t="shared" si="61"/>
        <v>2462</v>
      </c>
      <c r="AV237" s="38">
        <f t="shared" si="61"/>
        <v>2359</v>
      </c>
      <c r="AW237" s="38">
        <f t="shared" si="61"/>
        <v>2215</v>
      </c>
      <c r="AX237" s="38">
        <f t="shared" si="61"/>
        <v>2426</v>
      </c>
      <c r="AY237" s="38">
        <f t="shared" si="61"/>
        <v>2448</v>
      </c>
      <c r="AZ237" s="38">
        <f t="shared" si="61"/>
        <v>2564</v>
      </c>
      <c r="BA237" s="38">
        <f t="shared" si="61"/>
        <v>2368</v>
      </c>
      <c r="BB237" s="38">
        <f t="shared" si="61"/>
        <v>2358</v>
      </c>
      <c r="BC237" s="38">
        <f t="shared" si="61"/>
        <v>2355</v>
      </c>
      <c r="BD237" s="38">
        <f t="shared" si="61"/>
        <v>2594</v>
      </c>
      <c r="BE237" s="38">
        <f t="shared" si="61"/>
        <v>2534</v>
      </c>
      <c r="BF237" s="38">
        <f t="shared" si="61"/>
        <v>2382</v>
      </c>
      <c r="BG237" s="173" t="s">
        <v>24</v>
      </c>
      <c r="BH237" s="66"/>
      <c r="BI237" s="38">
        <f t="shared" si="61"/>
        <v>2600</v>
      </c>
      <c r="BJ237" s="38">
        <f t="shared" si="61"/>
        <v>2685</v>
      </c>
      <c r="BK237" s="38">
        <f t="shared" si="61"/>
        <v>0</v>
      </c>
      <c r="BL237" s="38">
        <f t="shared" si="61"/>
        <v>0</v>
      </c>
      <c r="BM237" s="38">
        <f t="shared" si="61"/>
        <v>0</v>
      </c>
      <c r="BN237" s="38">
        <f t="shared" si="61"/>
        <v>0</v>
      </c>
      <c r="BO237" s="38">
        <f t="shared" si="61"/>
        <v>0</v>
      </c>
      <c r="BP237" s="38">
        <f t="shared" si="61"/>
        <v>0</v>
      </c>
      <c r="BQ237" s="38">
        <f t="shared" si="61"/>
        <v>0</v>
      </c>
      <c r="BR237" s="38">
        <f t="shared" si="61"/>
        <v>0</v>
      </c>
      <c r="BS237" s="38">
        <f t="shared" si="61"/>
        <v>0</v>
      </c>
      <c r="BT237" s="38">
        <f t="shared" si="61"/>
        <v>0</v>
      </c>
      <c r="BU237" s="38">
        <f t="shared" si="61"/>
        <v>0</v>
      </c>
      <c r="BV237" s="38">
        <f t="shared" si="61"/>
        <v>0</v>
      </c>
      <c r="BW237" s="38">
        <f t="shared" si="61"/>
        <v>0</v>
      </c>
      <c r="BX237" s="38">
        <f t="shared" si="61"/>
        <v>0</v>
      </c>
      <c r="BY237" s="38">
        <f t="shared" si="61"/>
        <v>0</v>
      </c>
      <c r="BZ237" s="38">
        <f t="shared" si="61"/>
        <v>0</v>
      </c>
      <c r="CA237" s="38">
        <f t="shared" si="61"/>
        <v>0</v>
      </c>
      <c r="CB237" s="38">
        <f t="shared" si="61"/>
        <v>0</v>
      </c>
      <c r="CC237" s="38">
        <f t="shared" si="61"/>
        <v>0</v>
      </c>
      <c r="CD237" s="38">
        <f t="shared" si="61"/>
        <v>0</v>
      </c>
      <c r="CE237" s="38">
        <f t="shared" si="61"/>
        <v>0</v>
      </c>
      <c r="CF237" s="38">
        <f t="shared" si="61"/>
        <v>0</v>
      </c>
      <c r="CG237" s="38">
        <f t="shared" si="61"/>
        <v>0</v>
      </c>
      <c r="CH237" s="38">
        <f t="shared" si="61"/>
        <v>0</v>
      </c>
      <c r="CI237" s="38">
        <f t="shared" si="61"/>
        <v>0</v>
      </c>
      <c r="CJ237" s="38">
        <f t="shared" si="61"/>
        <v>0</v>
      </c>
      <c r="CK237" s="38">
        <f t="shared" si="61"/>
        <v>0</v>
      </c>
      <c r="CL237" s="38">
        <f t="shared" si="61"/>
        <v>0</v>
      </c>
      <c r="CM237" s="38">
        <f t="shared" si="61"/>
        <v>0</v>
      </c>
      <c r="CN237" s="38">
        <f t="shared" si="61"/>
        <v>0</v>
      </c>
      <c r="CO237" s="38">
        <f t="shared" si="61"/>
        <v>0</v>
      </c>
      <c r="CP237" s="38">
        <f t="shared" si="61"/>
        <v>0</v>
      </c>
      <c r="CQ237" s="38">
        <f t="shared" si="61"/>
        <v>0</v>
      </c>
      <c r="CR237" s="38">
        <f t="shared" si="61"/>
        <v>0</v>
      </c>
    </row>
    <row r="238" spans="1:96" ht="12" customHeight="1" x14ac:dyDescent="0.25">
      <c r="A238" s="145"/>
      <c r="B238" s="146"/>
      <c r="C238" s="146"/>
      <c r="D238" s="146"/>
      <c r="E238" s="146"/>
      <c r="F238" s="146"/>
      <c r="G238" s="146"/>
      <c r="H238" s="147"/>
      <c r="I238" s="147"/>
      <c r="J238" s="146"/>
      <c r="K238" s="146"/>
      <c r="L238" s="146"/>
      <c r="M238" s="146"/>
      <c r="N238" s="146"/>
      <c r="O238" s="147"/>
      <c r="P238" s="146"/>
      <c r="Q238" s="146"/>
      <c r="R238" s="147"/>
      <c r="S238" s="147"/>
      <c r="T238" s="147"/>
      <c r="U238" s="146"/>
      <c r="V238" s="147"/>
      <c r="W238" s="147"/>
      <c r="X238" s="146"/>
      <c r="Y238" s="146"/>
      <c r="Z238" s="147"/>
      <c r="AA238" s="147"/>
      <c r="AB238" s="146"/>
      <c r="AC238" s="146"/>
      <c r="AD238" s="146"/>
      <c r="AE238" s="146"/>
      <c r="AF238" s="146"/>
      <c r="AG238" s="146"/>
      <c r="AH238" s="146"/>
      <c r="AI238" s="146"/>
      <c r="AJ238" s="147"/>
      <c r="AK238" s="146"/>
      <c r="AL238" s="146"/>
      <c r="AM238" s="146"/>
      <c r="AN238" s="146"/>
      <c r="AO238" s="72"/>
      <c r="AP238" s="73"/>
      <c r="AQ238" s="73"/>
      <c r="AR238" s="73"/>
      <c r="AS238" s="73"/>
      <c r="AT238" s="73"/>
      <c r="AU238" s="73"/>
      <c r="AV238" s="73"/>
      <c r="AW238" s="73"/>
      <c r="AX238" s="73"/>
      <c r="AY238" s="73"/>
      <c r="AZ238" s="73"/>
      <c r="BA238" s="73"/>
      <c r="BB238" s="73"/>
      <c r="BC238" s="84"/>
      <c r="BD238" s="84"/>
      <c r="BE238" s="84"/>
      <c r="BF238" s="84"/>
      <c r="BG238" s="72"/>
      <c r="BH238" s="73"/>
      <c r="BI238" s="84"/>
      <c r="BJ238" s="84"/>
      <c r="BK238" s="84"/>
      <c r="BL238" s="84"/>
      <c r="BM238" s="84"/>
      <c r="BN238" s="84"/>
      <c r="BO238" s="84"/>
      <c r="BP238" s="84"/>
      <c r="BQ238" s="84"/>
      <c r="BR238" s="84"/>
      <c r="BS238" s="84"/>
      <c r="BT238" s="84"/>
      <c r="BU238" s="84"/>
      <c r="BV238" s="84"/>
      <c r="BW238" s="84"/>
      <c r="BX238" s="84"/>
      <c r="BY238" s="84"/>
      <c r="BZ238" s="84"/>
      <c r="CA238" s="84"/>
      <c r="CB238" s="84"/>
      <c r="CC238" s="84"/>
      <c r="CD238" s="84"/>
      <c r="CE238" s="84"/>
      <c r="CF238" s="84"/>
      <c r="CG238" s="84"/>
      <c r="CH238" s="84"/>
      <c r="CI238" s="84"/>
      <c r="CJ238" s="84"/>
      <c r="CK238" s="84"/>
      <c r="CL238" s="84"/>
      <c r="CM238" s="84"/>
      <c r="CN238" s="84"/>
      <c r="CO238" s="84"/>
      <c r="CP238" s="84"/>
      <c r="CQ238" s="84"/>
      <c r="CR238" s="84"/>
    </row>
    <row r="239" spans="1:96" s="69" customFormat="1" ht="12" customHeight="1" x14ac:dyDescent="0.25">
      <c r="A239" s="174" t="s">
        <v>156</v>
      </c>
      <c r="B239" s="175"/>
      <c r="C239" s="176">
        <f>$C$11</f>
        <v>44531</v>
      </c>
      <c r="D239" s="175"/>
      <c r="E239" s="176" t="e">
        <f ca="1">$E$11</f>
        <v>#NAME?</v>
      </c>
      <c r="F239" s="176" t="e">
        <f ca="1">$F$11</f>
        <v>#NAME?</v>
      </c>
      <c r="G239" s="176" t="e">
        <f ca="1">$G$11</f>
        <v>#NAME?</v>
      </c>
      <c r="H239" s="176" t="e">
        <f ca="1">$H$11</f>
        <v>#NAME?</v>
      </c>
      <c r="I239" s="176" t="e">
        <f ca="1">$I$11</f>
        <v>#NAME?</v>
      </c>
      <c r="J239" s="176" t="e">
        <f ca="1">$J$11</f>
        <v>#NAME?</v>
      </c>
      <c r="K239" s="176" t="e">
        <f ca="1">$K$11</f>
        <v>#NAME?</v>
      </c>
      <c r="L239" s="176" t="e">
        <f ca="1">$L$11</f>
        <v>#NAME?</v>
      </c>
      <c r="M239" s="176" t="e">
        <f ca="1">$M$11</f>
        <v>#NAME?</v>
      </c>
      <c r="N239" s="176" t="e">
        <f ca="1">$N$11</f>
        <v>#NAME?</v>
      </c>
      <c r="O239" s="176" t="e">
        <f ca="1">$O$11</f>
        <v>#NAME?</v>
      </c>
      <c r="P239" s="176" t="e">
        <f ca="1">P359</f>
        <v>#NAME?</v>
      </c>
      <c r="Q239" s="175"/>
      <c r="R239" s="120" t="e">
        <f t="shared" ref="R239:AK239" ca="1" si="62">R11</f>
        <v>#NAME?</v>
      </c>
      <c r="S239" s="120" t="e">
        <f t="shared" ca="1" si="62"/>
        <v>#NAME?</v>
      </c>
      <c r="T239" s="120" t="e">
        <f t="shared" ca="1" si="62"/>
        <v>#NAME?</v>
      </c>
      <c r="U239" s="120" t="e">
        <f t="shared" ca="1" si="62"/>
        <v>#NAME?</v>
      </c>
      <c r="V239" s="120" t="e">
        <f t="shared" ca="1" si="62"/>
        <v>#NAME?</v>
      </c>
      <c r="W239" s="120" t="e">
        <f t="shared" ca="1" si="62"/>
        <v>#NAME?</v>
      </c>
      <c r="X239" s="120" t="e">
        <f t="shared" ca="1" si="62"/>
        <v>#NAME?</v>
      </c>
      <c r="Y239" s="120" t="e">
        <f t="shared" ca="1" si="62"/>
        <v>#NAME?</v>
      </c>
      <c r="Z239" s="120" t="e">
        <f t="shared" ca="1" si="62"/>
        <v>#NAME?</v>
      </c>
      <c r="AA239" s="120" t="e">
        <f t="shared" ca="1" si="62"/>
        <v>#NAME?</v>
      </c>
      <c r="AB239" s="120" t="e">
        <f t="shared" ca="1" si="62"/>
        <v>#NAME?</v>
      </c>
      <c r="AC239" s="120" t="e">
        <f t="shared" ca="1" si="62"/>
        <v>#NAME?</v>
      </c>
      <c r="AD239" s="120" t="e">
        <f t="shared" ca="1" si="62"/>
        <v>#NAME?</v>
      </c>
      <c r="AE239" s="120" t="e">
        <f t="shared" ca="1" si="62"/>
        <v>#NAME?</v>
      </c>
      <c r="AF239" s="120" t="e">
        <f t="shared" ca="1" si="62"/>
        <v>#NAME?</v>
      </c>
      <c r="AG239" s="120" t="e">
        <f t="shared" ca="1" si="62"/>
        <v>#NAME?</v>
      </c>
      <c r="AH239" s="120" t="e">
        <f t="shared" ca="1" si="62"/>
        <v>#NAME?</v>
      </c>
      <c r="AI239" s="120" t="e">
        <f t="shared" ca="1" si="62"/>
        <v>#NAME?</v>
      </c>
      <c r="AJ239" s="120" t="e">
        <f t="shared" ca="1" si="62"/>
        <v>#NAME?</v>
      </c>
      <c r="AK239" s="120" t="e">
        <f t="shared" ca="1" si="62"/>
        <v>#NAME?</v>
      </c>
      <c r="AL239" s="120" t="e">
        <f ca="1">AL$11</f>
        <v>#NAME?</v>
      </c>
      <c r="AM239" s="177"/>
      <c r="AN239" s="121" t="str">
        <f>AN$11</f>
        <v>1-10-out-24</v>
      </c>
      <c r="AO239" s="178" t="s">
        <v>157</v>
      </c>
      <c r="AP239" s="43"/>
      <c r="AQ239" s="44" t="str">
        <f>AQ$11</f>
        <v>11-31-out-24</v>
      </c>
      <c r="AR239" s="43"/>
      <c r="AS239" s="43" t="e">
        <f t="shared" ref="AS239:CR239" ca="1" si="63">AS$11</f>
        <v>#NAME?</v>
      </c>
      <c r="AT239" s="14" t="e">
        <f t="shared" ca="1" si="63"/>
        <v>#NAME?</v>
      </c>
      <c r="AU239" s="14" t="e">
        <f t="shared" ca="1" si="63"/>
        <v>#NAME?</v>
      </c>
      <c r="AV239" s="14" t="e">
        <f t="shared" ca="1" si="63"/>
        <v>#NAME?</v>
      </c>
      <c r="AW239" s="14" t="e">
        <f t="shared" ca="1" si="63"/>
        <v>#NAME?</v>
      </c>
      <c r="AX239" s="14" t="e">
        <f t="shared" ca="1" si="63"/>
        <v>#NAME?</v>
      </c>
      <c r="AY239" s="14" t="e">
        <f t="shared" ca="1" si="63"/>
        <v>#NAME?</v>
      </c>
      <c r="AZ239" s="14" t="e">
        <f t="shared" ca="1" si="63"/>
        <v>#NAME?</v>
      </c>
      <c r="BA239" s="14" t="e">
        <f t="shared" ca="1" si="63"/>
        <v>#NAME?</v>
      </c>
      <c r="BB239" s="44" t="e">
        <f t="shared" ca="1" si="63"/>
        <v>#NAME?</v>
      </c>
      <c r="BC239" s="14" t="e">
        <f t="shared" ca="1" si="63"/>
        <v>#NAME?</v>
      </c>
      <c r="BD239" s="14" t="e">
        <f t="shared" ca="1" si="63"/>
        <v>#NAME?</v>
      </c>
      <c r="BE239" s="14" t="e">
        <f t="shared" ca="1" si="63"/>
        <v>#NAME?</v>
      </c>
      <c r="BF239" s="14" t="e">
        <f t="shared" ca="1" si="63"/>
        <v>#NAME?</v>
      </c>
      <c r="BG239" s="178" t="s">
        <v>158</v>
      </c>
      <c r="BH239" s="43"/>
      <c r="BI239" s="14" t="e">
        <f t="shared" ca="1" si="63"/>
        <v>#NAME?</v>
      </c>
      <c r="BJ239" s="14" t="e">
        <f t="shared" ca="1" si="63"/>
        <v>#NAME?</v>
      </c>
      <c r="BK239" s="14" t="e">
        <f t="shared" ca="1" si="63"/>
        <v>#NAME?</v>
      </c>
      <c r="BL239" s="14" t="e">
        <f t="shared" ca="1" si="63"/>
        <v>#NAME?</v>
      </c>
      <c r="BM239" s="14" t="e">
        <f t="shared" ca="1" si="63"/>
        <v>#NAME?</v>
      </c>
      <c r="BN239" s="14" t="e">
        <f t="shared" ca="1" si="63"/>
        <v>#NAME?</v>
      </c>
      <c r="BO239" s="14" t="e">
        <f t="shared" ca="1" si="63"/>
        <v>#NAME?</v>
      </c>
      <c r="BP239" s="14" t="e">
        <f t="shared" ca="1" si="63"/>
        <v>#NAME?</v>
      </c>
      <c r="BQ239" s="14" t="e">
        <f t="shared" ca="1" si="63"/>
        <v>#NAME?</v>
      </c>
      <c r="BR239" s="14" t="e">
        <f t="shared" ca="1" si="63"/>
        <v>#NAME?</v>
      </c>
      <c r="BS239" s="14" t="e">
        <f t="shared" ca="1" si="63"/>
        <v>#NAME?</v>
      </c>
      <c r="BT239" s="14" t="e">
        <f t="shared" ca="1" si="63"/>
        <v>#NAME?</v>
      </c>
      <c r="BU239" s="14" t="e">
        <f t="shared" ca="1" si="63"/>
        <v>#NAME?</v>
      </c>
      <c r="BV239" s="14" t="e">
        <f t="shared" ca="1" si="63"/>
        <v>#NAME?</v>
      </c>
      <c r="BW239" s="14" t="e">
        <f t="shared" ca="1" si="63"/>
        <v>#NAME?</v>
      </c>
      <c r="BX239" s="14" t="e">
        <f t="shared" ca="1" si="63"/>
        <v>#NAME?</v>
      </c>
      <c r="BY239" s="14" t="e">
        <f t="shared" ca="1" si="63"/>
        <v>#NAME?</v>
      </c>
      <c r="BZ239" s="14" t="e">
        <f t="shared" ca="1" si="63"/>
        <v>#NAME?</v>
      </c>
      <c r="CA239" s="14" t="e">
        <f t="shared" ca="1" si="63"/>
        <v>#NAME?</v>
      </c>
      <c r="CB239" s="14" t="e">
        <f t="shared" ca="1" si="63"/>
        <v>#NAME?</v>
      </c>
      <c r="CC239" s="14" t="e">
        <f t="shared" ca="1" si="63"/>
        <v>#NAME?</v>
      </c>
      <c r="CD239" s="14" t="e">
        <f t="shared" ca="1" si="63"/>
        <v>#NAME?</v>
      </c>
      <c r="CE239" s="14" t="e">
        <f t="shared" ca="1" si="63"/>
        <v>#NAME?</v>
      </c>
      <c r="CF239" s="14" t="e">
        <f t="shared" ca="1" si="63"/>
        <v>#NAME?</v>
      </c>
      <c r="CG239" s="14" t="e">
        <f t="shared" ca="1" si="63"/>
        <v>#NAME?</v>
      </c>
      <c r="CH239" s="14" t="e">
        <f t="shared" ca="1" si="63"/>
        <v>#NAME?</v>
      </c>
      <c r="CI239" s="14" t="e">
        <f t="shared" ca="1" si="63"/>
        <v>#NAME?</v>
      </c>
      <c r="CJ239" s="14" t="e">
        <f t="shared" ca="1" si="63"/>
        <v>#NAME?</v>
      </c>
      <c r="CK239" s="14" t="e">
        <f t="shared" ca="1" si="63"/>
        <v>#NAME?</v>
      </c>
      <c r="CL239" s="14" t="e">
        <f t="shared" ca="1" si="63"/>
        <v>#NAME?</v>
      </c>
      <c r="CM239" s="14" t="e">
        <f t="shared" ca="1" si="63"/>
        <v>#NAME?</v>
      </c>
      <c r="CN239" s="14" t="e">
        <f t="shared" ca="1" si="63"/>
        <v>#NAME?</v>
      </c>
      <c r="CO239" s="14" t="e">
        <f t="shared" ca="1" si="63"/>
        <v>#NAME?</v>
      </c>
      <c r="CP239" s="14" t="e">
        <f t="shared" ca="1" si="63"/>
        <v>#NAME?</v>
      </c>
      <c r="CQ239" s="14" t="e">
        <f t="shared" ca="1" si="63"/>
        <v>#NAME?</v>
      </c>
      <c r="CR239" s="14" t="e">
        <f t="shared" ca="1" si="63"/>
        <v>#NAME?</v>
      </c>
    </row>
    <row r="240" spans="1:96" ht="12" customHeight="1" x14ac:dyDescent="0.2">
      <c r="A240" s="179" t="s">
        <v>159</v>
      </c>
      <c r="B240" s="180" t="s">
        <v>160</v>
      </c>
      <c r="C240" s="126">
        <v>23</v>
      </c>
      <c r="D240" s="181" t="s">
        <v>160</v>
      </c>
      <c r="E240" s="126">
        <v>21</v>
      </c>
      <c r="F240" s="126">
        <v>6</v>
      </c>
      <c r="G240" s="126">
        <v>8</v>
      </c>
      <c r="H240" s="126">
        <v>22</v>
      </c>
      <c r="I240" s="48">
        <v>32</v>
      </c>
      <c r="J240" s="126">
        <v>51</v>
      </c>
      <c r="K240" s="126">
        <v>67</v>
      </c>
      <c r="L240" s="126">
        <v>80</v>
      </c>
      <c r="M240" s="126">
        <v>65</v>
      </c>
      <c r="N240" s="48">
        <v>84</v>
      </c>
      <c r="O240" s="126">
        <v>40</v>
      </c>
      <c r="P240" s="48">
        <v>76</v>
      </c>
      <c r="Q240" s="182" t="s">
        <v>160</v>
      </c>
      <c r="R240" s="183">
        <v>75</v>
      </c>
      <c r="S240" s="48">
        <v>23</v>
      </c>
      <c r="T240" s="48">
        <v>43</v>
      </c>
      <c r="U240" s="48">
        <v>42</v>
      </c>
      <c r="V240" s="48">
        <v>24</v>
      </c>
      <c r="W240" s="48">
        <v>38</v>
      </c>
      <c r="X240" s="48">
        <v>39</v>
      </c>
      <c r="Y240" s="48">
        <v>19</v>
      </c>
      <c r="Z240" s="48">
        <v>45</v>
      </c>
      <c r="AA240" s="48">
        <v>35</v>
      </c>
      <c r="AB240" s="48">
        <v>22</v>
      </c>
      <c r="AC240" s="48">
        <v>17</v>
      </c>
      <c r="AD240" s="48">
        <v>19</v>
      </c>
      <c r="AE240" s="48">
        <v>24</v>
      </c>
      <c r="AF240" s="48">
        <v>24</v>
      </c>
      <c r="AG240" s="48">
        <v>27</v>
      </c>
      <c r="AH240" s="48">
        <v>22</v>
      </c>
      <c r="AI240" s="48">
        <v>15</v>
      </c>
      <c r="AJ240" s="48">
        <v>26</v>
      </c>
      <c r="AK240" s="48">
        <v>26</v>
      </c>
      <c r="AL240" s="48">
        <v>17</v>
      </c>
      <c r="AM240" s="184"/>
      <c r="AN240" s="183">
        <v>10</v>
      </c>
      <c r="AO240" s="94" t="s">
        <v>159</v>
      </c>
      <c r="AP240" s="171"/>
      <c r="AQ240" s="185">
        <v>22</v>
      </c>
      <c r="AR240" s="171"/>
      <c r="AS240" s="165">
        <f t="shared" ref="AS240:AS245" si="64">IF(AQ240="","",(SUM(AQ240,AN240)))</f>
        <v>32</v>
      </c>
      <c r="AT240" s="19">
        <v>24</v>
      </c>
      <c r="AU240" s="23">
        <v>34</v>
      </c>
      <c r="AV240" s="23">
        <v>32</v>
      </c>
      <c r="AW240" s="23">
        <v>38</v>
      </c>
      <c r="AX240" s="23">
        <v>44</v>
      </c>
      <c r="AY240" s="23">
        <v>30</v>
      </c>
      <c r="AZ240" s="23">
        <v>33</v>
      </c>
      <c r="BA240" s="58">
        <v>27</v>
      </c>
      <c r="BB240" s="186">
        <v>19</v>
      </c>
      <c r="BC240" s="23">
        <v>8</v>
      </c>
      <c r="BD240" s="187">
        <v>24</v>
      </c>
      <c r="BE240" s="187">
        <v>39</v>
      </c>
      <c r="BF240" s="187">
        <v>20</v>
      </c>
      <c r="BG240" s="94" t="s">
        <v>159</v>
      </c>
      <c r="BH240" s="171"/>
      <c r="BI240" s="24">
        <v>25</v>
      </c>
      <c r="BJ240" s="24">
        <v>26</v>
      </c>
      <c r="BK240" s="19"/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</row>
    <row r="241" spans="1:96" ht="12" customHeight="1" x14ac:dyDescent="0.2">
      <c r="A241" s="188" t="s">
        <v>161</v>
      </c>
      <c r="B241" s="180" t="s">
        <v>162</v>
      </c>
      <c r="C241" s="126">
        <v>105</v>
      </c>
      <c r="D241" s="181" t="s">
        <v>162</v>
      </c>
      <c r="E241" s="126">
        <v>81</v>
      </c>
      <c r="F241" s="126">
        <v>101</v>
      </c>
      <c r="G241" s="126">
        <v>133</v>
      </c>
      <c r="H241" s="126">
        <v>244</v>
      </c>
      <c r="I241" s="189">
        <v>283</v>
      </c>
      <c r="J241" s="126">
        <v>372</v>
      </c>
      <c r="K241" s="126">
        <v>377</v>
      </c>
      <c r="L241" s="126">
        <v>456</v>
      </c>
      <c r="M241" s="126">
        <v>462</v>
      </c>
      <c r="N241" s="189">
        <v>505</v>
      </c>
      <c r="O241" s="126">
        <v>503</v>
      </c>
      <c r="P241" s="189">
        <v>588</v>
      </c>
      <c r="Q241" s="190" t="s">
        <v>162</v>
      </c>
      <c r="R241" s="191">
        <v>615</v>
      </c>
      <c r="S241" s="189">
        <v>362</v>
      </c>
      <c r="T241" s="189">
        <v>328</v>
      </c>
      <c r="U241" s="189">
        <v>275</v>
      </c>
      <c r="V241" s="189">
        <v>257</v>
      </c>
      <c r="W241" s="189">
        <v>133</v>
      </c>
      <c r="X241" s="189">
        <v>204</v>
      </c>
      <c r="Y241" s="189">
        <v>237</v>
      </c>
      <c r="Z241" s="189">
        <v>262</v>
      </c>
      <c r="AA241" s="189">
        <v>242</v>
      </c>
      <c r="AB241" s="189">
        <v>241</v>
      </c>
      <c r="AC241" s="189">
        <v>177</v>
      </c>
      <c r="AD241" s="189">
        <v>185</v>
      </c>
      <c r="AE241" s="189">
        <v>165</v>
      </c>
      <c r="AF241" s="189">
        <v>188</v>
      </c>
      <c r="AG241" s="189">
        <v>251</v>
      </c>
      <c r="AH241" s="189">
        <v>255</v>
      </c>
      <c r="AI241" s="189">
        <v>165</v>
      </c>
      <c r="AJ241" s="189">
        <v>212</v>
      </c>
      <c r="AK241" s="189">
        <v>177</v>
      </c>
      <c r="AL241" s="189">
        <v>217</v>
      </c>
      <c r="AM241" s="184"/>
      <c r="AN241" s="191">
        <v>53</v>
      </c>
      <c r="AO241" s="192" t="s">
        <v>161</v>
      </c>
      <c r="AP241" s="171"/>
      <c r="AQ241" s="185">
        <v>100</v>
      </c>
      <c r="AR241" s="171"/>
      <c r="AS241" s="165">
        <f t="shared" si="64"/>
        <v>153</v>
      </c>
      <c r="AT241" s="19">
        <v>153</v>
      </c>
      <c r="AU241" s="23">
        <v>175</v>
      </c>
      <c r="AV241" s="23">
        <v>207</v>
      </c>
      <c r="AW241" s="23">
        <v>270</v>
      </c>
      <c r="AX241" s="23">
        <v>330</v>
      </c>
      <c r="AY241" s="23">
        <v>336</v>
      </c>
      <c r="AZ241" s="23">
        <v>325</v>
      </c>
      <c r="BA241" s="151">
        <v>290</v>
      </c>
      <c r="BB241" s="193">
        <v>245</v>
      </c>
      <c r="BC241" s="23">
        <v>251</v>
      </c>
      <c r="BD241" s="194">
        <v>347</v>
      </c>
      <c r="BE241" s="194">
        <v>255</v>
      </c>
      <c r="BF241" s="195">
        <v>1396</v>
      </c>
      <c r="BG241" s="192" t="s">
        <v>161</v>
      </c>
      <c r="BH241" s="171"/>
      <c r="BI241" s="25">
        <v>255</v>
      </c>
      <c r="BJ241" s="25">
        <v>214</v>
      </c>
      <c r="BK241" s="19"/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</row>
    <row r="242" spans="1:96" ht="12" customHeight="1" x14ac:dyDescent="0.2">
      <c r="A242" s="188" t="s">
        <v>163</v>
      </c>
      <c r="B242" s="180" t="s">
        <v>164</v>
      </c>
      <c r="C242" s="126">
        <v>172</v>
      </c>
      <c r="D242" s="181" t="s">
        <v>164</v>
      </c>
      <c r="E242" s="126">
        <v>273</v>
      </c>
      <c r="F242" s="126">
        <v>244</v>
      </c>
      <c r="G242" s="126">
        <v>478</v>
      </c>
      <c r="H242" s="126">
        <v>526</v>
      </c>
      <c r="I242" s="189">
        <v>472</v>
      </c>
      <c r="J242" s="126">
        <v>462</v>
      </c>
      <c r="K242" s="126">
        <v>473</v>
      </c>
      <c r="L242" s="126">
        <v>581</v>
      </c>
      <c r="M242" s="126">
        <v>570</v>
      </c>
      <c r="N242" s="189">
        <v>702</v>
      </c>
      <c r="O242" s="126">
        <v>644</v>
      </c>
      <c r="P242" s="189">
        <v>677</v>
      </c>
      <c r="Q242" s="196" t="s">
        <v>164</v>
      </c>
      <c r="R242" s="191">
        <v>822</v>
      </c>
      <c r="S242" s="189">
        <v>957</v>
      </c>
      <c r="T242" s="189">
        <v>1220</v>
      </c>
      <c r="U242" s="189">
        <v>973</v>
      </c>
      <c r="V242" s="189">
        <v>1026</v>
      </c>
      <c r="W242" s="189">
        <v>829</v>
      </c>
      <c r="X242" s="189">
        <v>935</v>
      </c>
      <c r="Y242" s="189">
        <v>983</v>
      </c>
      <c r="Z242" s="189">
        <v>984</v>
      </c>
      <c r="AA242" s="189">
        <v>991</v>
      </c>
      <c r="AB242" s="189">
        <v>848</v>
      </c>
      <c r="AC242" s="189">
        <v>792</v>
      </c>
      <c r="AD242" s="189">
        <v>921</v>
      </c>
      <c r="AE242" s="189">
        <v>974</v>
      </c>
      <c r="AF242" s="189">
        <v>1186</v>
      </c>
      <c r="AG242" s="189">
        <v>1160</v>
      </c>
      <c r="AH242" s="189">
        <v>1194</v>
      </c>
      <c r="AI242" s="189">
        <v>1403</v>
      </c>
      <c r="AJ242" s="189">
        <v>1513</v>
      </c>
      <c r="AK242" s="189">
        <v>1597</v>
      </c>
      <c r="AL242" s="189">
        <v>1719</v>
      </c>
      <c r="AM242" s="184"/>
      <c r="AN242" s="191">
        <v>523</v>
      </c>
      <c r="AO242" s="192" t="s">
        <v>163</v>
      </c>
      <c r="AP242" s="171"/>
      <c r="AQ242" s="185">
        <v>1027</v>
      </c>
      <c r="AR242" s="171"/>
      <c r="AS242" s="165">
        <f t="shared" si="64"/>
        <v>1550</v>
      </c>
      <c r="AT242" s="19">
        <v>1542</v>
      </c>
      <c r="AU242" s="23">
        <v>1466</v>
      </c>
      <c r="AV242" s="19">
        <v>1404</v>
      </c>
      <c r="AW242" s="19">
        <v>1259</v>
      </c>
      <c r="AX242" s="19">
        <v>1438</v>
      </c>
      <c r="AY242" s="19">
        <v>1446</v>
      </c>
      <c r="AZ242" s="19">
        <v>1350</v>
      </c>
      <c r="BA242" s="189">
        <v>1232</v>
      </c>
      <c r="BB242" s="191">
        <v>1378</v>
      </c>
      <c r="BC242" s="19">
        <v>1315</v>
      </c>
      <c r="BD242" s="195">
        <v>1483</v>
      </c>
      <c r="BE242" s="195">
        <v>1584</v>
      </c>
      <c r="BF242" s="194">
        <v>249</v>
      </c>
      <c r="BG242" s="192" t="s">
        <v>163</v>
      </c>
      <c r="BH242" s="171"/>
      <c r="BI242" s="197">
        <v>1172</v>
      </c>
      <c r="BJ242" s="197">
        <v>1392</v>
      </c>
      <c r="BK242" s="19"/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</row>
    <row r="243" spans="1:96" ht="12" customHeight="1" x14ac:dyDescent="0.2">
      <c r="A243" s="188" t="s">
        <v>165</v>
      </c>
      <c r="B243" s="180" t="s">
        <v>166</v>
      </c>
      <c r="C243" s="126">
        <v>151</v>
      </c>
      <c r="D243" s="181" t="s">
        <v>166</v>
      </c>
      <c r="E243" s="126">
        <v>288</v>
      </c>
      <c r="F243" s="126">
        <v>323</v>
      </c>
      <c r="G243" s="126">
        <v>578</v>
      </c>
      <c r="H243" s="126">
        <v>432</v>
      </c>
      <c r="I243" s="189">
        <v>379</v>
      </c>
      <c r="J243" s="126">
        <v>339</v>
      </c>
      <c r="K243" s="126">
        <v>289</v>
      </c>
      <c r="L243" s="126">
        <v>331</v>
      </c>
      <c r="M243" s="126">
        <v>403</v>
      </c>
      <c r="N243" s="189">
        <v>364</v>
      </c>
      <c r="O243" s="126">
        <v>492</v>
      </c>
      <c r="P243" s="189">
        <v>479</v>
      </c>
      <c r="Q243" s="198" t="s">
        <v>166</v>
      </c>
      <c r="R243" s="191">
        <v>448</v>
      </c>
      <c r="S243" s="189">
        <v>478</v>
      </c>
      <c r="T243" s="189">
        <v>612</v>
      </c>
      <c r="U243" s="189">
        <v>780</v>
      </c>
      <c r="V243" s="189">
        <v>905</v>
      </c>
      <c r="W243" s="189">
        <v>971</v>
      </c>
      <c r="X243" s="189">
        <v>858</v>
      </c>
      <c r="Y243" s="189">
        <v>781</v>
      </c>
      <c r="Z243" s="189">
        <v>812</v>
      </c>
      <c r="AA243" s="189">
        <v>930</v>
      </c>
      <c r="AB243" s="189">
        <v>987</v>
      </c>
      <c r="AC243" s="189">
        <v>1213</v>
      </c>
      <c r="AD243" s="189">
        <v>1246</v>
      </c>
      <c r="AE243" s="189">
        <v>1317</v>
      </c>
      <c r="AF243" s="189">
        <v>1016</v>
      </c>
      <c r="AG243" s="189">
        <v>1049</v>
      </c>
      <c r="AH243" s="189">
        <v>1039</v>
      </c>
      <c r="AI243" s="189">
        <v>558</v>
      </c>
      <c r="AJ243" s="189">
        <v>516</v>
      </c>
      <c r="AK243" s="189">
        <v>544</v>
      </c>
      <c r="AL243" s="189">
        <v>551</v>
      </c>
      <c r="AM243" s="184"/>
      <c r="AN243" s="191">
        <v>219</v>
      </c>
      <c r="AO243" s="192" t="s">
        <v>165</v>
      </c>
      <c r="AP243" s="171"/>
      <c r="AQ243" s="185">
        <v>454</v>
      </c>
      <c r="AR243" s="171"/>
      <c r="AS243" s="165">
        <f t="shared" si="64"/>
        <v>673</v>
      </c>
      <c r="AT243" s="19">
        <v>615</v>
      </c>
      <c r="AU243" s="23">
        <v>743</v>
      </c>
      <c r="AV243" s="23">
        <v>658</v>
      </c>
      <c r="AW243" s="23">
        <v>587</v>
      </c>
      <c r="AX243" s="23">
        <v>580</v>
      </c>
      <c r="AY243" s="23">
        <v>566</v>
      </c>
      <c r="AZ243" s="23">
        <v>819</v>
      </c>
      <c r="BA243" s="151">
        <v>785</v>
      </c>
      <c r="BB243" s="193">
        <v>687</v>
      </c>
      <c r="BC243" s="23">
        <v>726</v>
      </c>
      <c r="BD243" s="194">
        <v>708</v>
      </c>
      <c r="BE243" s="194">
        <v>605</v>
      </c>
      <c r="BF243" s="194">
        <v>674</v>
      </c>
      <c r="BG243" s="192" t="s">
        <v>165</v>
      </c>
      <c r="BH243" s="171"/>
      <c r="BI243" s="197">
        <v>1078</v>
      </c>
      <c r="BJ243" s="197">
        <v>1022</v>
      </c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</row>
    <row r="244" spans="1:96" s="200" customFormat="1" ht="12" customHeight="1" x14ac:dyDescent="0.2">
      <c r="A244" s="188" t="s">
        <v>167</v>
      </c>
      <c r="B244" s="180" t="s">
        <v>168</v>
      </c>
      <c r="C244" s="126">
        <v>9</v>
      </c>
      <c r="D244" s="181" t="s">
        <v>168</v>
      </c>
      <c r="E244" s="126">
        <v>8</v>
      </c>
      <c r="F244" s="126">
        <v>44</v>
      </c>
      <c r="G244" s="126">
        <v>67</v>
      </c>
      <c r="H244" s="126">
        <v>63</v>
      </c>
      <c r="I244" s="189">
        <v>26</v>
      </c>
      <c r="J244" s="126">
        <v>26</v>
      </c>
      <c r="K244" s="126">
        <v>54</v>
      </c>
      <c r="L244" s="126">
        <v>91</v>
      </c>
      <c r="M244" s="126">
        <v>54</v>
      </c>
      <c r="N244" s="189">
        <v>73</v>
      </c>
      <c r="O244" s="126">
        <v>50</v>
      </c>
      <c r="P244" s="189">
        <v>18</v>
      </c>
      <c r="Q244" s="199" t="s">
        <v>168</v>
      </c>
      <c r="R244" s="191">
        <v>40</v>
      </c>
      <c r="S244" s="189">
        <v>66</v>
      </c>
      <c r="T244" s="189">
        <v>73</v>
      </c>
      <c r="U244" s="189">
        <v>139</v>
      </c>
      <c r="V244" s="189">
        <v>52</v>
      </c>
      <c r="W244" s="189">
        <v>94</v>
      </c>
      <c r="X244" s="189">
        <v>106</v>
      </c>
      <c r="Y244" s="189">
        <v>53</v>
      </c>
      <c r="Z244" s="189">
        <v>68</v>
      </c>
      <c r="AA244" s="189">
        <v>119</v>
      </c>
      <c r="AB244" s="189">
        <v>110</v>
      </c>
      <c r="AC244" s="189">
        <v>131</v>
      </c>
      <c r="AD244" s="189">
        <v>142</v>
      </c>
      <c r="AE244" s="189">
        <v>176</v>
      </c>
      <c r="AF244" s="189">
        <v>138</v>
      </c>
      <c r="AG244" s="189">
        <v>195</v>
      </c>
      <c r="AH244" s="189">
        <v>127</v>
      </c>
      <c r="AI244" s="189">
        <v>51</v>
      </c>
      <c r="AJ244" s="189">
        <v>39</v>
      </c>
      <c r="AK244" s="189">
        <v>50</v>
      </c>
      <c r="AL244" s="189">
        <v>14</v>
      </c>
      <c r="AM244" s="184"/>
      <c r="AN244" s="191">
        <v>9</v>
      </c>
      <c r="AO244" s="192" t="s">
        <v>167</v>
      </c>
      <c r="AP244" s="171"/>
      <c r="AQ244" s="185">
        <v>15</v>
      </c>
      <c r="AR244" s="171"/>
      <c r="AS244" s="165">
        <f t="shared" si="64"/>
        <v>24</v>
      </c>
      <c r="AT244" s="19">
        <v>32</v>
      </c>
      <c r="AU244" s="23">
        <v>44</v>
      </c>
      <c r="AV244" s="23">
        <v>58</v>
      </c>
      <c r="AW244" s="23">
        <v>61</v>
      </c>
      <c r="AX244" s="23">
        <v>34</v>
      </c>
      <c r="AY244" s="23">
        <v>70</v>
      </c>
      <c r="AZ244" s="23">
        <v>37</v>
      </c>
      <c r="BA244" s="151">
        <v>34</v>
      </c>
      <c r="BB244" s="193">
        <v>29</v>
      </c>
      <c r="BC244" s="23">
        <v>55</v>
      </c>
      <c r="BD244" s="194">
        <v>32</v>
      </c>
      <c r="BE244" s="194">
        <v>51</v>
      </c>
      <c r="BF244" s="194">
        <v>43</v>
      </c>
      <c r="BG244" s="192" t="s">
        <v>167</v>
      </c>
      <c r="BH244" s="171"/>
      <c r="BI244" s="25">
        <v>70</v>
      </c>
      <c r="BJ244" s="25">
        <v>31</v>
      </c>
      <c r="BK244" s="19"/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</row>
    <row r="245" spans="1:96" ht="12" customHeight="1" x14ac:dyDescent="0.2">
      <c r="A245" s="188" t="s">
        <v>169</v>
      </c>
      <c r="B245" s="180" t="s">
        <v>170</v>
      </c>
      <c r="C245" s="126">
        <v>65</v>
      </c>
      <c r="D245" s="181" t="s">
        <v>170</v>
      </c>
      <c r="E245" s="126">
        <v>36</v>
      </c>
      <c r="F245" s="126">
        <v>83</v>
      </c>
      <c r="G245" s="126">
        <v>0</v>
      </c>
      <c r="H245" s="126">
        <v>0</v>
      </c>
      <c r="I245" s="126">
        <v>0</v>
      </c>
      <c r="J245" s="126">
        <v>0</v>
      </c>
      <c r="K245" s="126">
        <v>0</v>
      </c>
      <c r="L245" s="126">
        <v>0</v>
      </c>
      <c r="M245" s="126">
        <v>0</v>
      </c>
      <c r="N245" s="189">
        <v>0</v>
      </c>
      <c r="O245" s="126">
        <v>0</v>
      </c>
      <c r="P245" s="191">
        <v>0</v>
      </c>
      <c r="Q245" s="201" t="s">
        <v>170</v>
      </c>
      <c r="R245" s="202">
        <v>0</v>
      </c>
      <c r="S245" s="189">
        <v>0</v>
      </c>
      <c r="T245" s="189">
        <v>0</v>
      </c>
      <c r="U245" s="189">
        <v>1</v>
      </c>
      <c r="V245" s="189">
        <v>0</v>
      </c>
      <c r="W245" s="189">
        <v>0</v>
      </c>
      <c r="X245" s="189">
        <v>0</v>
      </c>
      <c r="Y245" s="189">
        <v>0</v>
      </c>
      <c r="Z245" s="189">
        <v>0</v>
      </c>
      <c r="AA245" s="189">
        <v>0</v>
      </c>
      <c r="AB245" s="189">
        <v>0</v>
      </c>
      <c r="AC245" s="189">
        <v>0</v>
      </c>
      <c r="AD245" s="189">
        <v>0</v>
      </c>
      <c r="AE245" s="189">
        <v>0</v>
      </c>
      <c r="AF245" s="189">
        <v>0</v>
      </c>
      <c r="AG245" s="189">
        <v>0</v>
      </c>
      <c r="AH245" s="189">
        <v>0</v>
      </c>
      <c r="AI245" s="189">
        <v>0</v>
      </c>
      <c r="AJ245" s="189">
        <v>0</v>
      </c>
      <c r="AK245" s="189">
        <v>0</v>
      </c>
      <c r="AL245" s="189">
        <v>0</v>
      </c>
      <c r="AM245" s="184"/>
      <c r="AN245" s="191">
        <v>0</v>
      </c>
      <c r="AO245" s="192" t="s">
        <v>169</v>
      </c>
      <c r="AP245" s="171"/>
      <c r="AQ245" s="185">
        <v>0</v>
      </c>
      <c r="AR245" s="171"/>
      <c r="AS245" s="165">
        <f t="shared" si="64"/>
        <v>0</v>
      </c>
      <c r="AT245" s="19">
        <v>0</v>
      </c>
      <c r="AU245" s="23">
        <v>0</v>
      </c>
      <c r="AV245" s="23">
        <v>0</v>
      </c>
      <c r="AW245" s="23">
        <v>0</v>
      </c>
      <c r="AX245" s="23">
        <v>0</v>
      </c>
      <c r="AY245" s="23">
        <v>0</v>
      </c>
      <c r="AZ245" s="23">
        <v>0</v>
      </c>
      <c r="BA245" s="151">
        <v>0</v>
      </c>
      <c r="BB245" s="193">
        <v>0</v>
      </c>
      <c r="BC245" s="23">
        <v>0</v>
      </c>
      <c r="BD245" s="194">
        <v>0</v>
      </c>
      <c r="BE245" s="194">
        <v>0</v>
      </c>
      <c r="BF245" s="19">
        <v>0</v>
      </c>
      <c r="BG245" s="192" t="s">
        <v>169</v>
      </c>
      <c r="BH245" s="171"/>
      <c r="BI245" s="25">
        <v>0</v>
      </c>
      <c r="BJ245" s="25">
        <v>0</v>
      </c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</row>
    <row r="246" spans="1:96" ht="12" customHeight="1" x14ac:dyDescent="0.25">
      <c r="A246" s="203" t="s">
        <v>24</v>
      </c>
      <c r="B246" s="204"/>
      <c r="C246" s="205">
        <f>SUM(C240:C245)</f>
        <v>525</v>
      </c>
      <c r="D246" s="206"/>
      <c r="E246" s="205">
        <f t="shared" ref="E246:O246" si="65">SUM(E240:E245)</f>
        <v>707</v>
      </c>
      <c r="F246" s="205">
        <f t="shared" si="65"/>
        <v>801</v>
      </c>
      <c r="G246" s="205">
        <f t="shared" si="65"/>
        <v>1264</v>
      </c>
      <c r="H246" s="205">
        <f t="shared" si="65"/>
        <v>1287</v>
      </c>
      <c r="I246" s="205">
        <f t="shared" si="65"/>
        <v>1192</v>
      </c>
      <c r="J246" s="205">
        <f t="shared" si="65"/>
        <v>1250</v>
      </c>
      <c r="K246" s="205">
        <f t="shared" si="65"/>
        <v>1260</v>
      </c>
      <c r="L246" s="205">
        <f t="shared" si="65"/>
        <v>1539</v>
      </c>
      <c r="M246" s="205">
        <f t="shared" si="65"/>
        <v>1554</v>
      </c>
      <c r="N246" s="205">
        <f t="shared" si="65"/>
        <v>1728</v>
      </c>
      <c r="O246" s="205">
        <f t="shared" si="65"/>
        <v>1729</v>
      </c>
      <c r="P246" s="205">
        <f>SUM(P240:P245)</f>
        <v>1838</v>
      </c>
      <c r="Q246" s="207"/>
      <c r="R246" s="205">
        <f>SUM(R240:R245)</f>
        <v>2000</v>
      </c>
      <c r="S246" s="205">
        <f>SUM(S240:S245)</f>
        <v>1886</v>
      </c>
      <c r="T246" s="205">
        <f t="shared" ref="T246:CE246" si="66">SUM(T240:T245)</f>
        <v>2276</v>
      </c>
      <c r="U246" s="205">
        <f t="shared" si="66"/>
        <v>2210</v>
      </c>
      <c r="V246" s="205">
        <f t="shared" si="66"/>
        <v>2264</v>
      </c>
      <c r="W246" s="205">
        <f t="shared" si="66"/>
        <v>2065</v>
      </c>
      <c r="X246" s="205">
        <f t="shared" si="66"/>
        <v>2142</v>
      </c>
      <c r="Y246" s="205">
        <f t="shared" si="66"/>
        <v>2073</v>
      </c>
      <c r="Z246" s="205">
        <f t="shared" si="66"/>
        <v>2171</v>
      </c>
      <c r="AA246" s="205">
        <f t="shared" si="66"/>
        <v>2317</v>
      </c>
      <c r="AB246" s="205">
        <f t="shared" si="66"/>
        <v>2208</v>
      </c>
      <c r="AC246" s="205">
        <f t="shared" si="66"/>
        <v>2330</v>
      </c>
      <c r="AD246" s="205">
        <f t="shared" si="66"/>
        <v>2513</v>
      </c>
      <c r="AE246" s="205">
        <f t="shared" si="66"/>
        <v>2656</v>
      </c>
      <c r="AF246" s="205">
        <f t="shared" si="66"/>
        <v>2552</v>
      </c>
      <c r="AG246" s="205">
        <f t="shared" si="66"/>
        <v>2682</v>
      </c>
      <c r="AH246" s="205">
        <f t="shared" si="66"/>
        <v>2637</v>
      </c>
      <c r="AI246" s="205">
        <f t="shared" si="66"/>
        <v>2192</v>
      </c>
      <c r="AJ246" s="205">
        <f t="shared" si="66"/>
        <v>2306</v>
      </c>
      <c r="AK246" s="205">
        <f t="shared" si="66"/>
        <v>2394</v>
      </c>
      <c r="AL246" s="205">
        <f t="shared" si="66"/>
        <v>2518</v>
      </c>
      <c r="AM246" s="208"/>
      <c r="AN246" s="209">
        <f t="shared" si="66"/>
        <v>814</v>
      </c>
      <c r="AO246" s="173" t="s">
        <v>24</v>
      </c>
      <c r="AP246" s="66"/>
      <c r="AQ246" s="67">
        <f t="shared" si="66"/>
        <v>1618</v>
      </c>
      <c r="AR246" s="66"/>
      <c r="AS246" s="66">
        <f t="shared" si="66"/>
        <v>2432</v>
      </c>
      <c r="AT246" s="38">
        <f t="shared" si="66"/>
        <v>2366</v>
      </c>
      <c r="AU246" s="38">
        <f t="shared" si="66"/>
        <v>2462</v>
      </c>
      <c r="AV246" s="38">
        <f t="shared" si="66"/>
        <v>2359</v>
      </c>
      <c r="AW246" s="38">
        <f t="shared" si="66"/>
        <v>2215</v>
      </c>
      <c r="AX246" s="38">
        <f t="shared" si="66"/>
        <v>2426</v>
      </c>
      <c r="AY246" s="38">
        <f t="shared" si="66"/>
        <v>2448</v>
      </c>
      <c r="AZ246" s="38">
        <f t="shared" si="66"/>
        <v>2564</v>
      </c>
      <c r="BA246" s="38">
        <f t="shared" si="66"/>
        <v>2368</v>
      </c>
      <c r="BB246" s="67">
        <f t="shared" si="66"/>
        <v>2358</v>
      </c>
      <c r="BC246" s="38">
        <f t="shared" si="66"/>
        <v>2355</v>
      </c>
      <c r="BD246" s="38">
        <f t="shared" si="66"/>
        <v>2594</v>
      </c>
      <c r="BE246" s="38">
        <f t="shared" si="66"/>
        <v>2534</v>
      </c>
      <c r="BF246" s="38">
        <f t="shared" si="66"/>
        <v>2382</v>
      </c>
      <c r="BG246" s="173" t="s">
        <v>24</v>
      </c>
      <c r="BH246" s="66"/>
      <c r="BI246" s="38">
        <f t="shared" si="66"/>
        <v>2600</v>
      </c>
      <c r="BJ246" s="38">
        <f t="shared" si="66"/>
        <v>2685</v>
      </c>
      <c r="BK246" s="38">
        <f t="shared" si="66"/>
        <v>0</v>
      </c>
      <c r="BL246" s="38">
        <f t="shared" si="66"/>
        <v>0</v>
      </c>
      <c r="BM246" s="38">
        <f t="shared" si="66"/>
        <v>0</v>
      </c>
      <c r="BN246" s="38">
        <f t="shared" si="66"/>
        <v>0</v>
      </c>
      <c r="BO246" s="38">
        <f t="shared" si="66"/>
        <v>0</v>
      </c>
      <c r="BP246" s="38">
        <f t="shared" si="66"/>
        <v>0</v>
      </c>
      <c r="BQ246" s="38">
        <f t="shared" si="66"/>
        <v>0</v>
      </c>
      <c r="BR246" s="38">
        <f t="shared" si="66"/>
        <v>0</v>
      </c>
      <c r="BS246" s="38">
        <f t="shared" si="66"/>
        <v>0</v>
      </c>
      <c r="BT246" s="38">
        <f t="shared" si="66"/>
        <v>0</v>
      </c>
      <c r="BU246" s="38">
        <f t="shared" si="66"/>
        <v>0</v>
      </c>
      <c r="BV246" s="38">
        <f t="shared" si="66"/>
        <v>0</v>
      </c>
      <c r="BW246" s="38">
        <f t="shared" si="66"/>
        <v>0</v>
      </c>
      <c r="BX246" s="38">
        <f t="shared" si="66"/>
        <v>0</v>
      </c>
      <c r="BY246" s="38">
        <f t="shared" si="66"/>
        <v>0</v>
      </c>
      <c r="BZ246" s="38">
        <f t="shared" si="66"/>
        <v>0</v>
      </c>
      <c r="CA246" s="38">
        <f t="shared" si="66"/>
        <v>0</v>
      </c>
      <c r="CB246" s="38">
        <f t="shared" si="66"/>
        <v>0</v>
      </c>
      <c r="CC246" s="38">
        <f t="shared" si="66"/>
        <v>0</v>
      </c>
      <c r="CD246" s="38">
        <f t="shared" si="66"/>
        <v>0</v>
      </c>
      <c r="CE246" s="38">
        <f t="shared" si="66"/>
        <v>0</v>
      </c>
      <c r="CF246" s="38">
        <f t="shared" ref="CF246:CR246" si="67">SUM(CF240:CF245)</f>
        <v>0</v>
      </c>
      <c r="CG246" s="38">
        <f t="shared" si="67"/>
        <v>0</v>
      </c>
      <c r="CH246" s="38">
        <f t="shared" si="67"/>
        <v>0</v>
      </c>
      <c r="CI246" s="38">
        <f t="shared" si="67"/>
        <v>0</v>
      </c>
      <c r="CJ246" s="38">
        <f t="shared" si="67"/>
        <v>0</v>
      </c>
      <c r="CK246" s="38">
        <f t="shared" si="67"/>
        <v>0</v>
      </c>
      <c r="CL246" s="38">
        <f t="shared" si="67"/>
        <v>0</v>
      </c>
      <c r="CM246" s="38">
        <f t="shared" si="67"/>
        <v>0</v>
      </c>
      <c r="CN246" s="38">
        <f t="shared" si="67"/>
        <v>0</v>
      </c>
      <c r="CO246" s="38">
        <f t="shared" si="67"/>
        <v>0</v>
      </c>
      <c r="CP246" s="38">
        <f t="shared" si="67"/>
        <v>0</v>
      </c>
      <c r="CQ246" s="38">
        <f t="shared" si="67"/>
        <v>0</v>
      </c>
      <c r="CR246" s="38">
        <f t="shared" si="67"/>
        <v>0</v>
      </c>
    </row>
    <row r="247" spans="1:96" ht="12" customHeight="1" x14ac:dyDescent="0.25">
      <c r="A247" s="145"/>
      <c r="B247" s="146"/>
      <c r="C247" s="146"/>
      <c r="D247" s="146"/>
      <c r="E247" s="146"/>
      <c r="F247" s="146"/>
      <c r="G247" s="146"/>
      <c r="H247" s="147"/>
      <c r="I247" s="147"/>
      <c r="J247" s="146"/>
      <c r="K247" s="146"/>
      <c r="L247" s="146"/>
      <c r="M247" s="146"/>
      <c r="N247" s="146"/>
      <c r="O247" s="147"/>
      <c r="P247" s="146"/>
      <c r="Q247" s="146"/>
      <c r="R247" s="147"/>
      <c r="S247" s="147"/>
      <c r="T247" s="147"/>
      <c r="U247" s="146"/>
      <c r="V247" s="147"/>
      <c r="W247" s="147"/>
      <c r="X247" s="146"/>
      <c r="Y247" s="146"/>
      <c r="Z247" s="147"/>
      <c r="AA247" s="147"/>
      <c r="AB247" s="146"/>
      <c r="AC247" s="146"/>
      <c r="AD247" s="146"/>
      <c r="AE247" s="146"/>
      <c r="AF247" s="146"/>
      <c r="AG247" s="146"/>
      <c r="AH247" s="146"/>
      <c r="AI247" s="146"/>
      <c r="AJ247" s="147"/>
      <c r="AK247" s="146"/>
      <c r="AL247" s="146"/>
      <c r="AM247" s="146"/>
      <c r="AN247" s="146"/>
      <c r="AO247" s="72"/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84"/>
      <c r="BD247" s="84"/>
      <c r="BE247" s="84"/>
      <c r="BF247" s="84"/>
      <c r="BG247" s="72"/>
      <c r="BH247" s="73"/>
      <c r="BI247" s="84"/>
      <c r="BJ247" s="84"/>
      <c r="BK247" s="84"/>
      <c r="BL247" s="84"/>
      <c r="BM247" s="84"/>
      <c r="BN247" s="84"/>
      <c r="BO247" s="84"/>
      <c r="BP247" s="84"/>
      <c r="BQ247" s="84"/>
      <c r="BR247" s="84"/>
      <c r="BS247" s="84"/>
      <c r="BT247" s="84"/>
      <c r="BU247" s="84"/>
      <c r="BV247" s="84"/>
      <c r="BW247" s="84"/>
      <c r="BX247" s="84"/>
      <c r="BY247" s="84"/>
      <c r="BZ247" s="84"/>
      <c r="CA247" s="84"/>
      <c r="CB247" s="84"/>
      <c r="CC247" s="84"/>
      <c r="CD247" s="84"/>
      <c r="CE247" s="84"/>
      <c r="CF247" s="84"/>
      <c r="CG247" s="84"/>
      <c r="CH247" s="84"/>
      <c r="CI247" s="84"/>
      <c r="CJ247" s="84"/>
      <c r="CK247" s="84"/>
      <c r="CL247" s="84"/>
      <c r="CM247" s="84"/>
      <c r="CN247" s="84"/>
      <c r="CO247" s="84"/>
      <c r="CP247" s="84"/>
      <c r="CQ247" s="84"/>
      <c r="CR247" s="84"/>
    </row>
    <row r="248" spans="1:96" s="101" customFormat="1" ht="12" customHeight="1" x14ac:dyDescent="0.25">
      <c r="AO248" s="42" t="s">
        <v>171</v>
      </c>
      <c r="AP248" s="102"/>
      <c r="AQ248" s="102"/>
      <c r="AR248" s="43"/>
      <c r="AS248" s="93" t="e">
        <f t="shared" ref="AS248:CR248" ca="1" si="68">AS$11</f>
        <v>#NAME?</v>
      </c>
      <c r="AT248" s="43" t="e">
        <f t="shared" ca="1" si="68"/>
        <v>#NAME?</v>
      </c>
      <c r="AU248" s="14" t="e">
        <f t="shared" ca="1" si="68"/>
        <v>#NAME?</v>
      </c>
      <c r="AV248" s="14" t="e">
        <f t="shared" ca="1" si="68"/>
        <v>#NAME?</v>
      </c>
      <c r="AW248" s="14" t="e">
        <f t="shared" ca="1" si="68"/>
        <v>#NAME?</v>
      </c>
      <c r="AX248" s="14" t="e">
        <f t="shared" ca="1" si="68"/>
        <v>#NAME?</v>
      </c>
      <c r="AY248" s="14" t="e">
        <f t="shared" ca="1" si="68"/>
        <v>#NAME?</v>
      </c>
      <c r="AZ248" s="14" t="e">
        <f t="shared" ca="1" si="68"/>
        <v>#NAME?</v>
      </c>
      <c r="BA248" s="14" t="e">
        <f t="shared" ca="1" si="68"/>
        <v>#NAME?</v>
      </c>
      <c r="BB248" s="44" t="e">
        <f t="shared" ca="1" si="68"/>
        <v>#NAME?</v>
      </c>
      <c r="BC248" s="14" t="e">
        <f t="shared" ca="1" si="68"/>
        <v>#NAME?</v>
      </c>
      <c r="BD248" s="14" t="e">
        <f t="shared" ca="1" si="68"/>
        <v>#NAME?</v>
      </c>
      <c r="BE248" s="14" t="e">
        <f t="shared" ca="1" si="68"/>
        <v>#NAME?</v>
      </c>
      <c r="BF248" s="14" t="e">
        <f t="shared" ca="1" si="68"/>
        <v>#NAME?</v>
      </c>
      <c r="BG248" s="42" t="s">
        <v>172</v>
      </c>
      <c r="BH248" s="43"/>
      <c r="BI248" s="14" t="e">
        <f t="shared" ca="1" si="68"/>
        <v>#NAME?</v>
      </c>
      <c r="BJ248" s="14" t="e">
        <f t="shared" ca="1" si="68"/>
        <v>#NAME?</v>
      </c>
      <c r="BK248" s="14" t="e">
        <f t="shared" ca="1" si="68"/>
        <v>#NAME?</v>
      </c>
      <c r="BL248" s="14" t="e">
        <f t="shared" ca="1" si="68"/>
        <v>#NAME?</v>
      </c>
      <c r="BM248" s="14" t="e">
        <f t="shared" ca="1" si="68"/>
        <v>#NAME?</v>
      </c>
      <c r="BN248" s="14" t="e">
        <f t="shared" ca="1" si="68"/>
        <v>#NAME?</v>
      </c>
      <c r="BO248" s="14" t="e">
        <f t="shared" ca="1" si="68"/>
        <v>#NAME?</v>
      </c>
      <c r="BP248" s="14" t="e">
        <f t="shared" ca="1" si="68"/>
        <v>#NAME?</v>
      </c>
      <c r="BQ248" s="14" t="e">
        <f t="shared" ca="1" si="68"/>
        <v>#NAME?</v>
      </c>
      <c r="BR248" s="14" t="e">
        <f t="shared" ca="1" si="68"/>
        <v>#NAME?</v>
      </c>
      <c r="BS248" s="14" t="e">
        <f t="shared" ca="1" si="68"/>
        <v>#NAME?</v>
      </c>
      <c r="BT248" s="14" t="e">
        <f t="shared" ca="1" si="68"/>
        <v>#NAME?</v>
      </c>
      <c r="BU248" s="14" t="e">
        <f t="shared" ca="1" si="68"/>
        <v>#NAME?</v>
      </c>
      <c r="BV248" s="14" t="e">
        <f t="shared" ca="1" si="68"/>
        <v>#NAME?</v>
      </c>
      <c r="BW248" s="14" t="e">
        <f t="shared" ca="1" si="68"/>
        <v>#NAME?</v>
      </c>
      <c r="BX248" s="14" t="e">
        <f t="shared" ca="1" si="68"/>
        <v>#NAME?</v>
      </c>
      <c r="BY248" s="14" t="e">
        <f t="shared" ca="1" si="68"/>
        <v>#NAME?</v>
      </c>
      <c r="BZ248" s="14" t="e">
        <f t="shared" ca="1" si="68"/>
        <v>#NAME?</v>
      </c>
      <c r="CA248" s="14" t="e">
        <f t="shared" ca="1" si="68"/>
        <v>#NAME?</v>
      </c>
      <c r="CB248" s="14" t="e">
        <f t="shared" ca="1" si="68"/>
        <v>#NAME?</v>
      </c>
      <c r="CC248" s="14" t="e">
        <f t="shared" ca="1" si="68"/>
        <v>#NAME?</v>
      </c>
      <c r="CD248" s="14" t="e">
        <f t="shared" ca="1" si="68"/>
        <v>#NAME?</v>
      </c>
      <c r="CE248" s="14" t="e">
        <f t="shared" ca="1" si="68"/>
        <v>#NAME?</v>
      </c>
      <c r="CF248" s="14" t="e">
        <f t="shared" ca="1" si="68"/>
        <v>#NAME?</v>
      </c>
      <c r="CG248" s="14" t="e">
        <f t="shared" ca="1" si="68"/>
        <v>#NAME?</v>
      </c>
      <c r="CH248" s="14" t="e">
        <f t="shared" ca="1" si="68"/>
        <v>#NAME?</v>
      </c>
      <c r="CI248" s="14" t="e">
        <f t="shared" ca="1" si="68"/>
        <v>#NAME?</v>
      </c>
      <c r="CJ248" s="14" t="e">
        <f t="shared" ca="1" si="68"/>
        <v>#NAME?</v>
      </c>
      <c r="CK248" s="14" t="e">
        <f t="shared" ca="1" si="68"/>
        <v>#NAME?</v>
      </c>
      <c r="CL248" s="14" t="e">
        <f t="shared" ca="1" si="68"/>
        <v>#NAME?</v>
      </c>
      <c r="CM248" s="14" t="e">
        <f t="shared" ca="1" si="68"/>
        <v>#NAME?</v>
      </c>
      <c r="CN248" s="14" t="e">
        <f t="shared" ca="1" si="68"/>
        <v>#NAME?</v>
      </c>
      <c r="CO248" s="14" t="e">
        <f t="shared" ca="1" si="68"/>
        <v>#NAME?</v>
      </c>
      <c r="CP248" s="14" t="e">
        <f t="shared" ca="1" si="68"/>
        <v>#NAME?</v>
      </c>
      <c r="CQ248" s="14" t="e">
        <f t="shared" ca="1" si="68"/>
        <v>#NAME?</v>
      </c>
      <c r="CR248" s="14" t="e">
        <f t="shared" ca="1" si="68"/>
        <v>#NAME?</v>
      </c>
    </row>
    <row r="249" spans="1:96" s="101" customFormat="1" ht="12" customHeight="1" x14ac:dyDescent="0.2">
      <c r="AO249" s="45" t="s">
        <v>173</v>
      </c>
      <c r="AR249" s="46"/>
      <c r="AS249" s="95"/>
      <c r="AT249" s="46"/>
      <c r="AU249" s="96">
        <v>266</v>
      </c>
      <c r="AV249" s="62">
        <v>0</v>
      </c>
      <c r="AW249" s="103">
        <v>1</v>
      </c>
      <c r="AX249" s="103">
        <v>0</v>
      </c>
      <c r="AY249" s="103">
        <v>0</v>
      </c>
      <c r="AZ249" s="103">
        <v>0</v>
      </c>
      <c r="BA249" s="103">
        <v>0</v>
      </c>
      <c r="BB249" s="104">
        <v>0</v>
      </c>
      <c r="BC249" s="52">
        <v>0</v>
      </c>
      <c r="BD249" s="89">
        <v>0</v>
      </c>
      <c r="BE249" s="89">
        <v>0</v>
      </c>
      <c r="BF249" s="89">
        <v>0</v>
      </c>
      <c r="BG249" s="45" t="s">
        <v>173</v>
      </c>
      <c r="BH249" s="46"/>
      <c r="BI249" s="97">
        <v>0</v>
      </c>
      <c r="BJ249" s="97">
        <v>0</v>
      </c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</row>
    <row r="250" spans="1:96" s="101" customFormat="1" ht="12" customHeight="1" x14ac:dyDescent="0.2">
      <c r="AO250" s="45" t="s">
        <v>79</v>
      </c>
      <c r="AR250" s="46"/>
      <c r="AS250" s="95"/>
      <c r="AT250" s="46"/>
      <c r="AU250" s="96">
        <v>266</v>
      </c>
      <c r="AV250" s="62">
        <v>65</v>
      </c>
      <c r="AW250" s="103">
        <v>44</v>
      </c>
      <c r="AX250" s="103">
        <v>80</v>
      </c>
      <c r="AY250" s="103">
        <v>150</v>
      </c>
      <c r="AZ250" s="103">
        <v>125</v>
      </c>
      <c r="BA250" s="103">
        <v>162</v>
      </c>
      <c r="BB250" s="104">
        <v>148</v>
      </c>
      <c r="BC250" s="52">
        <v>200</v>
      </c>
      <c r="BD250" s="89">
        <v>109</v>
      </c>
      <c r="BE250" s="89">
        <v>144</v>
      </c>
      <c r="BF250" s="89">
        <v>177</v>
      </c>
      <c r="BG250" s="45" t="s">
        <v>79</v>
      </c>
      <c r="BH250" s="46"/>
      <c r="BI250" s="90">
        <v>135</v>
      </c>
      <c r="BJ250" s="90">
        <v>116</v>
      </c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  <c r="BY250" s="35"/>
      <c r="BZ250" s="35"/>
      <c r="CA250" s="35"/>
      <c r="CB250" s="35"/>
      <c r="CC250" s="35"/>
      <c r="CD250" s="35"/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</row>
    <row r="251" spans="1:96" s="101" customFormat="1" ht="12" customHeight="1" x14ac:dyDescent="0.2">
      <c r="AO251" s="45" t="s">
        <v>66</v>
      </c>
      <c r="AR251" s="46"/>
      <c r="AS251" s="95"/>
      <c r="AT251" s="46"/>
      <c r="AU251" s="96">
        <v>266</v>
      </c>
      <c r="AV251" s="62">
        <v>0</v>
      </c>
      <c r="AW251" s="103">
        <v>0</v>
      </c>
      <c r="AX251" s="103">
        <v>0</v>
      </c>
      <c r="AY251" s="103">
        <v>0</v>
      </c>
      <c r="AZ251" s="103">
        <v>0</v>
      </c>
      <c r="BA251" s="103">
        <v>0</v>
      </c>
      <c r="BB251" s="104">
        <v>0</v>
      </c>
      <c r="BC251" s="52">
        <v>0</v>
      </c>
      <c r="BD251" s="89">
        <v>0</v>
      </c>
      <c r="BE251" s="89">
        <v>0</v>
      </c>
      <c r="BF251" s="89">
        <v>0</v>
      </c>
      <c r="BG251" s="45" t="s">
        <v>66</v>
      </c>
      <c r="BH251" s="46"/>
      <c r="BI251" s="90">
        <v>0</v>
      </c>
      <c r="BJ251" s="90">
        <v>0</v>
      </c>
      <c r="BK251" s="35"/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  <c r="BY251" s="35"/>
      <c r="BZ251" s="35"/>
      <c r="CA251" s="35"/>
      <c r="CB251" s="35"/>
      <c r="CC251" s="35"/>
      <c r="CD251" s="35"/>
      <c r="CE251" s="35"/>
      <c r="CF251" s="35"/>
      <c r="CG251" s="35"/>
      <c r="CH251" s="35"/>
      <c r="CI251" s="35"/>
      <c r="CJ251" s="35"/>
      <c r="CK251" s="35"/>
      <c r="CL251" s="35"/>
      <c r="CM251" s="35"/>
      <c r="CN251" s="35"/>
      <c r="CO251" s="35"/>
      <c r="CP251" s="35"/>
      <c r="CQ251" s="35"/>
      <c r="CR251" s="35"/>
    </row>
    <row r="252" spans="1:96" s="101" customFormat="1" ht="12" customHeight="1" x14ac:dyDescent="0.2">
      <c r="AO252" s="45" t="s">
        <v>174</v>
      </c>
      <c r="AR252" s="46"/>
      <c r="AS252" s="95"/>
      <c r="AT252" s="46"/>
      <c r="AU252" s="96">
        <v>266</v>
      </c>
      <c r="AV252" s="47">
        <v>1514</v>
      </c>
      <c r="AW252" s="210">
        <v>1402</v>
      </c>
      <c r="AX252" s="210">
        <v>1447</v>
      </c>
      <c r="AY252" s="210">
        <v>1429</v>
      </c>
      <c r="AZ252" s="210">
        <v>1478</v>
      </c>
      <c r="BA252" s="210">
        <v>1344</v>
      </c>
      <c r="BB252" s="211">
        <v>1473</v>
      </c>
      <c r="BC252" s="51">
        <v>1359</v>
      </c>
      <c r="BD252" s="89">
        <v>1571</v>
      </c>
      <c r="BE252" s="89">
        <v>1587</v>
      </c>
      <c r="BF252" s="89">
        <v>1436</v>
      </c>
      <c r="BG252" s="45" t="s">
        <v>174</v>
      </c>
      <c r="BH252" s="46"/>
      <c r="BI252" s="117">
        <v>1745</v>
      </c>
      <c r="BJ252" s="117">
        <v>1879</v>
      </c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</row>
    <row r="253" spans="1:96" s="101" customFormat="1" ht="12" customHeight="1" x14ac:dyDescent="0.2">
      <c r="AO253" s="45" t="s">
        <v>175</v>
      </c>
      <c r="AR253" s="46"/>
      <c r="AS253" s="95"/>
      <c r="AT253" s="46"/>
      <c r="AU253" s="96">
        <v>266</v>
      </c>
      <c r="AV253" s="62">
        <v>0</v>
      </c>
      <c r="AW253" s="103">
        <v>1</v>
      </c>
      <c r="AX253" s="103">
        <v>0</v>
      </c>
      <c r="AY253" s="103">
        <v>0</v>
      </c>
      <c r="AZ253" s="103">
        <v>0</v>
      </c>
      <c r="BA253" s="103">
        <v>3</v>
      </c>
      <c r="BB253" s="104">
        <v>6</v>
      </c>
      <c r="BC253" s="52">
        <v>7</v>
      </c>
      <c r="BD253" s="89">
        <v>2</v>
      </c>
      <c r="BE253" s="89">
        <v>1</v>
      </c>
      <c r="BF253" s="89">
        <v>1</v>
      </c>
      <c r="BG253" s="45" t="s">
        <v>175</v>
      </c>
      <c r="BH253" s="46"/>
      <c r="BI253" s="90">
        <v>1</v>
      </c>
      <c r="BJ253" s="90">
        <v>10</v>
      </c>
      <c r="BK253" s="35"/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  <c r="BY253" s="35"/>
      <c r="BZ253" s="35"/>
      <c r="CA253" s="35"/>
      <c r="CB253" s="35"/>
      <c r="CC253" s="35"/>
      <c r="CD253" s="35"/>
      <c r="CE253" s="35"/>
      <c r="CF253" s="35"/>
      <c r="CG253" s="35"/>
      <c r="CH253" s="35"/>
      <c r="CI253" s="35"/>
      <c r="CJ253" s="35"/>
      <c r="CK253" s="35"/>
      <c r="CL253" s="35"/>
      <c r="CM253" s="35"/>
      <c r="CN253" s="35"/>
      <c r="CO253" s="35"/>
      <c r="CP253" s="35"/>
      <c r="CQ253" s="35"/>
      <c r="CR253" s="35"/>
    </row>
    <row r="254" spans="1:96" s="101" customFormat="1" ht="12" customHeight="1" x14ac:dyDescent="0.2">
      <c r="AO254" s="45" t="s">
        <v>176</v>
      </c>
      <c r="AR254" s="46"/>
      <c r="AS254" s="95"/>
      <c r="AT254" s="46"/>
      <c r="AU254" s="96">
        <v>266</v>
      </c>
      <c r="AV254" s="62">
        <v>334</v>
      </c>
      <c r="AW254" s="103">
        <v>293</v>
      </c>
      <c r="AX254" s="103">
        <v>356</v>
      </c>
      <c r="AY254" s="103">
        <v>356</v>
      </c>
      <c r="AZ254" s="103">
        <v>301</v>
      </c>
      <c r="BA254" s="103">
        <v>273</v>
      </c>
      <c r="BB254" s="104">
        <v>306</v>
      </c>
      <c r="BC254" s="52">
        <v>330</v>
      </c>
      <c r="BD254" s="89">
        <v>322</v>
      </c>
      <c r="BE254" s="89">
        <v>284</v>
      </c>
      <c r="BF254" s="89">
        <v>292</v>
      </c>
      <c r="BG254" s="45" t="s">
        <v>176</v>
      </c>
      <c r="BH254" s="46"/>
      <c r="BI254" s="90">
        <v>305</v>
      </c>
      <c r="BJ254" s="90">
        <v>272</v>
      </c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</row>
    <row r="255" spans="1:96" s="101" customFormat="1" ht="12" customHeight="1" x14ac:dyDescent="0.2">
      <c r="AO255" s="45" t="s">
        <v>177</v>
      </c>
      <c r="AR255" s="46"/>
      <c r="AS255" s="95"/>
      <c r="AT255" s="46"/>
      <c r="AU255" s="96">
        <v>266</v>
      </c>
      <c r="AV255" s="62">
        <v>240</v>
      </c>
      <c r="AW255" s="103">
        <v>227</v>
      </c>
      <c r="AX255" s="103">
        <v>239</v>
      </c>
      <c r="AY255" s="103">
        <v>239</v>
      </c>
      <c r="AZ255" s="103">
        <v>267</v>
      </c>
      <c r="BA255" s="103">
        <v>292</v>
      </c>
      <c r="BB255" s="104">
        <v>257</v>
      </c>
      <c r="BC255" s="52">
        <v>267</v>
      </c>
      <c r="BD255" s="89">
        <v>240</v>
      </c>
      <c r="BE255" s="89">
        <v>257</v>
      </c>
      <c r="BF255" s="89">
        <v>238</v>
      </c>
      <c r="BG255" s="45" t="s">
        <v>177</v>
      </c>
      <c r="BH255" s="46"/>
      <c r="BI255" s="90">
        <v>199</v>
      </c>
      <c r="BJ255" s="90">
        <v>222</v>
      </c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35"/>
      <c r="CI255" s="35"/>
      <c r="CJ255" s="35"/>
      <c r="CK255" s="35"/>
      <c r="CL255" s="35"/>
      <c r="CM255" s="35"/>
      <c r="CN255" s="35"/>
      <c r="CO255" s="35"/>
      <c r="CP255" s="35"/>
      <c r="CQ255" s="35"/>
      <c r="CR255" s="35"/>
    </row>
    <row r="256" spans="1:96" s="101" customFormat="1" ht="12" customHeight="1" x14ac:dyDescent="0.2">
      <c r="AO256" s="45" t="s">
        <v>65</v>
      </c>
      <c r="AR256" s="46"/>
      <c r="AS256" s="95"/>
      <c r="AT256" s="46"/>
      <c r="AU256" s="96">
        <v>266</v>
      </c>
      <c r="AV256" s="62">
        <v>2</v>
      </c>
      <c r="AW256" s="103">
        <v>0</v>
      </c>
      <c r="AX256" s="103">
        <v>0</v>
      </c>
      <c r="AY256" s="103">
        <v>1</v>
      </c>
      <c r="AZ256" s="103">
        <v>0</v>
      </c>
      <c r="BA256" s="103">
        <v>0</v>
      </c>
      <c r="BB256" s="104">
        <v>0</v>
      </c>
      <c r="BC256" s="52">
        <v>2</v>
      </c>
      <c r="BD256" s="89">
        <v>0</v>
      </c>
      <c r="BE256" s="89">
        <v>0</v>
      </c>
      <c r="BF256" s="89">
        <v>0</v>
      </c>
      <c r="BG256" s="45" t="s">
        <v>65</v>
      </c>
      <c r="BH256" s="46"/>
      <c r="BI256" s="90">
        <v>0</v>
      </c>
      <c r="BJ256" s="90">
        <v>1</v>
      </c>
      <c r="BK256" s="35"/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  <c r="BY256" s="35"/>
      <c r="BZ256" s="35"/>
      <c r="CA256" s="35"/>
      <c r="CB256" s="35"/>
      <c r="CC256" s="35"/>
      <c r="CD256" s="35"/>
      <c r="CE256" s="35"/>
      <c r="CF256" s="35"/>
      <c r="CG256" s="35"/>
      <c r="CH256" s="35"/>
      <c r="CI256" s="35"/>
      <c r="CJ256" s="35"/>
      <c r="CK256" s="35"/>
      <c r="CL256" s="35"/>
      <c r="CM256" s="35"/>
      <c r="CN256" s="35"/>
      <c r="CO256" s="35"/>
      <c r="CP256" s="35"/>
      <c r="CQ256" s="35"/>
      <c r="CR256" s="35"/>
    </row>
    <row r="257" spans="1:96" s="101" customFormat="1" ht="12" customHeight="1" x14ac:dyDescent="0.2">
      <c r="AO257" s="45" t="s">
        <v>93</v>
      </c>
      <c r="AR257" s="46"/>
      <c r="AS257" s="95"/>
      <c r="AT257" s="46"/>
      <c r="AU257" s="96">
        <v>266</v>
      </c>
      <c r="AV257" s="62">
        <v>0</v>
      </c>
      <c r="AW257" s="103">
        <v>0</v>
      </c>
      <c r="AX257" s="103">
        <v>2</v>
      </c>
      <c r="AY257" s="103">
        <v>2</v>
      </c>
      <c r="AZ257" s="103">
        <v>0</v>
      </c>
      <c r="BA257" s="103">
        <v>0</v>
      </c>
      <c r="BB257" s="104">
        <v>1</v>
      </c>
      <c r="BC257" s="52">
        <v>0</v>
      </c>
      <c r="BD257" s="89">
        <v>0</v>
      </c>
      <c r="BE257" s="89">
        <v>0</v>
      </c>
      <c r="BF257" s="89">
        <v>0</v>
      </c>
      <c r="BG257" s="45" t="s">
        <v>93</v>
      </c>
      <c r="BH257" s="46"/>
      <c r="BI257" s="90">
        <v>1</v>
      </c>
      <c r="BJ257" s="90">
        <v>1</v>
      </c>
      <c r="BK257" s="35"/>
      <c r="BL257" s="35"/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  <c r="BY257" s="35"/>
      <c r="BZ257" s="35"/>
      <c r="CA257" s="35"/>
      <c r="CB257" s="35"/>
      <c r="CC257" s="35"/>
      <c r="CD257" s="35"/>
      <c r="CE257" s="35"/>
      <c r="CF257" s="35"/>
      <c r="CG257" s="35"/>
      <c r="CH257" s="35"/>
      <c r="CI257" s="35"/>
      <c r="CJ257" s="35"/>
      <c r="CK257" s="35"/>
      <c r="CL257" s="35"/>
      <c r="CM257" s="35"/>
      <c r="CN257" s="35"/>
      <c r="CO257" s="35"/>
      <c r="CP257" s="35"/>
      <c r="CQ257" s="35"/>
      <c r="CR257" s="35"/>
    </row>
    <row r="258" spans="1:96" s="101" customFormat="1" ht="12" customHeight="1" x14ac:dyDescent="0.2">
      <c r="AO258" s="45" t="s">
        <v>178</v>
      </c>
      <c r="AR258" s="46"/>
      <c r="AS258" s="95"/>
      <c r="AT258" s="46"/>
      <c r="AU258" s="96">
        <v>266</v>
      </c>
      <c r="AV258" s="62">
        <v>204</v>
      </c>
      <c r="AW258" s="103">
        <v>247</v>
      </c>
      <c r="AX258" s="103">
        <v>297</v>
      </c>
      <c r="AY258" s="103">
        <v>269</v>
      </c>
      <c r="AZ258" s="103">
        <v>390</v>
      </c>
      <c r="BA258" s="103">
        <v>294</v>
      </c>
      <c r="BB258" s="104">
        <v>166</v>
      </c>
      <c r="BC258" s="52">
        <v>185</v>
      </c>
      <c r="BD258" s="89">
        <v>349</v>
      </c>
      <c r="BE258" s="89">
        <v>258</v>
      </c>
      <c r="BF258" s="89">
        <v>236</v>
      </c>
      <c r="BG258" s="45" t="s">
        <v>178</v>
      </c>
      <c r="BH258" s="46"/>
      <c r="BI258" s="90">
        <v>210</v>
      </c>
      <c r="BJ258" s="90">
        <v>178</v>
      </c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35"/>
      <c r="CI258" s="35"/>
      <c r="CJ258" s="35"/>
      <c r="CK258" s="35"/>
      <c r="CL258" s="35"/>
      <c r="CM258" s="35"/>
      <c r="CN258" s="35"/>
      <c r="CO258" s="35"/>
      <c r="CP258" s="35"/>
      <c r="CQ258" s="35"/>
      <c r="CR258" s="35"/>
    </row>
    <row r="259" spans="1:96" s="101" customFormat="1" ht="12" customHeight="1" x14ac:dyDescent="0.2">
      <c r="AO259" s="45" t="s">
        <v>179</v>
      </c>
      <c r="AR259" s="46"/>
      <c r="AS259" s="95"/>
      <c r="AT259" s="46"/>
      <c r="AU259" s="96">
        <v>266</v>
      </c>
      <c r="AV259" s="62">
        <v>0</v>
      </c>
      <c r="AW259" s="103">
        <v>0</v>
      </c>
      <c r="AX259" s="103">
        <v>5</v>
      </c>
      <c r="AY259" s="103">
        <v>2</v>
      </c>
      <c r="AZ259" s="103">
        <v>3</v>
      </c>
      <c r="BA259" s="103">
        <v>0</v>
      </c>
      <c r="BB259" s="104">
        <v>1</v>
      </c>
      <c r="BC259" s="52">
        <v>5</v>
      </c>
      <c r="BD259" s="89">
        <v>1</v>
      </c>
      <c r="BE259" s="89">
        <v>3</v>
      </c>
      <c r="BF259" s="89">
        <v>2</v>
      </c>
      <c r="BG259" s="45" t="s">
        <v>179</v>
      </c>
      <c r="BH259" s="46"/>
      <c r="BI259" s="90">
        <v>4</v>
      </c>
      <c r="BJ259" s="90">
        <v>6</v>
      </c>
      <c r="BK259" s="35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5"/>
      <c r="CC259" s="35"/>
      <c r="CD259" s="35"/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</row>
    <row r="260" spans="1:96" s="101" customFormat="1" ht="12" customHeight="1" x14ac:dyDescent="0.25">
      <c r="AO260" s="65" t="s">
        <v>24</v>
      </c>
      <c r="AP260" s="107"/>
      <c r="AQ260" s="107"/>
      <c r="AR260" s="98"/>
      <c r="AS260" s="99">
        <f>IFERROR((#REF!/#REF!),0)</f>
        <v>0</v>
      </c>
      <c r="AT260" s="98">
        <f>IFERROR((#REF!/#REF!),0)</f>
        <v>0</v>
      </c>
      <c r="AU260" s="100">
        <f>IFERROR((#REF!/#REF!),0)</f>
        <v>0</v>
      </c>
      <c r="AV260" s="38">
        <f t="shared" ref="AV260:BC260" si="69">SUM(AV249:AV259)</f>
        <v>2359</v>
      </c>
      <c r="AW260" s="38">
        <f t="shared" si="69"/>
        <v>2215</v>
      </c>
      <c r="AX260" s="38">
        <f t="shared" si="69"/>
        <v>2426</v>
      </c>
      <c r="AY260" s="38">
        <f t="shared" si="69"/>
        <v>2448</v>
      </c>
      <c r="AZ260" s="38">
        <f t="shared" si="69"/>
        <v>2564</v>
      </c>
      <c r="BA260" s="38">
        <f t="shared" si="69"/>
        <v>2368</v>
      </c>
      <c r="BB260" s="67">
        <f t="shared" si="69"/>
        <v>2358</v>
      </c>
      <c r="BC260" s="38">
        <f t="shared" si="69"/>
        <v>2355</v>
      </c>
      <c r="BD260" s="38">
        <f t="shared" ref="BD260:CR260" si="70">SUM(BD249:BD259)</f>
        <v>2594</v>
      </c>
      <c r="BE260" s="38">
        <f t="shared" si="70"/>
        <v>2534</v>
      </c>
      <c r="BF260" s="38">
        <f t="shared" si="70"/>
        <v>2382</v>
      </c>
      <c r="BG260" s="65" t="s">
        <v>24</v>
      </c>
      <c r="BH260" s="98"/>
      <c r="BI260" s="38">
        <f t="shared" si="70"/>
        <v>2600</v>
      </c>
      <c r="BJ260" s="38">
        <f t="shared" si="70"/>
        <v>2685</v>
      </c>
      <c r="BK260" s="38">
        <f t="shared" si="70"/>
        <v>0</v>
      </c>
      <c r="BL260" s="38">
        <f t="shared" si="70"/>
        <v>0</v>
      </c>
      <c r="BM260" s="38">
        <f t="shared" si="70"/>
        <v>0</v>
      </c>
      <c r="BN260" s="38">
        <f t="shared" si="70"/>
        <v>0</v>
      </c>
      <c r="BO260" s="38">
        <f t="shared" si="70"/>
        <v>0</v>
      </c>
      <c r="BP260" s="38">
        <f t="shared" si="70"/>
        <v>0</v>
      </c>
      <c r="BQ260" s="38">
        <f t="shared" si="70"/>
        <v>0</v>
      </c>
      <c r="BR260" s="38">
        <f t="shared" si="70"/>
        <v>0</v>
      </c>
      <c r="BS260" s="38">
        <f t="shared" si="70"/>
        <v>0</v>
      </c>
      <c r="BT260" s="38">
        <f t="shared" si="70"/>
        <v>0</v>
      </c>
      <c r="BU260" s="38">
        <f t="shared" si="70"/>
        <v>0</v>
      </c>
      <c r="BV260" s="38">
        <f t="shared" si="70"/>
        <v>0</v>
      </c>
      <c r="BW260" s="38">
        <f t="shared" si="70"/>
        <v>0</v>
      </c>
      <c r="BX260" s="38">
        <f t="shared" si="70"/>
        <v>0</v>
      </c>
      <c r="BY260" s="38">
        <f t="shared" si="70"/>
        <v>0</v>
      </c>
      <c r="BZ260" s="38">
        <f t="shared" si="70"/>
        <v>0</v>
      </c>
      <c r="CA260" s="38">
        <f t="shared" si="70"/>
        <v>0</v>
      </c>
      <c r="CB260" s="38">
        <f t="shared" si="70"/>
        <v>0</v>
      </c>
      <c r="CC260" s="38">
        <f t="shared" si="70"/>
        <v>0</v>
      </c>
      <c r="CD260" s="38">
        <f t="shared" si="70"/>
        <v>0</v>
      </c>
      <c r="CE260" s="38">
        <f t="shared" si="70"/>
        <v>0</v>
      </c>
      <c r="CF260" s="38">
        <f t="shared" si="70"/>
        <v>0</v>
      </c>
      <c r="CG260" s="38">
        <f t="shared" si="70"/>
        <v>0</v>
      </c>
      <c r="CH260" s="38">
        <f t="shared" si="70"/>
        <v>0</v>
      </c>
      <c r="CI260" s="38">
        <f t="shared" si="70"/>
        <v>0</v>
      </c>
      <c r="CJ260" s="38">
        <f t="shared" si="70"/>
        <v>0</v>
      </c>
      <c r="CK260" s="38">
        <f t="shared" si="70"/>
        <v>0</v>
      </c>
      <c r="CL260" s="38">
        <f t="shared" si="70"/>
        <v>0</v>
      </c>
      <c r="CM260" s="38">
        <f t="shared" si="70"/>
        <v>0</v>
      </c>
      <c r="CN260" s="38">
        <f t="shared" si="70"/>
        <v>0</v>
      </c>
      <c r="CO260" s="38">
        <f t="shared" si="70"/>
        <v>0</v>
      </c>
      <c r="CP260" s="38">
        <f t="shared" si="70"/>
        <v>0</v>
      </c>
      <c r="CQ260" s="38">
        <f t="shared" si="70"/>
        <v>0</v>
      </c>
      <c r="CR260" s="38">
        <f t="shared" si="70"/>
        <v>0</v>
      </c>
    </row>
    <row r="261" spans="1:96" s="101" customFormat="1" ht="12" customHeight="1" x14ac:dyDescent="0.25"/>
    <row r="262" spans="1:96" ht="12" customHeight="1" x14ac:dyDescent="0.25">
      <c r="A262" s="83"/>
      <c r="B262" s="84"/>
      <c r="C262" s="84"/>
      <c r="D262" s="84"/>
      <c r="E262" s="84"/>
      <c r="F262" s="84"/>
      <c r="G262" s="84"/>
      <c r="H262" s="85"/>
      <c r="I262" s="85"/>
      <c r="J262" s="84"/>
      <c r="K262" s="84"/>
      <c r="L262" s="84"/>
      <c r="M262" s="84"/>
      <c r="N262" s="84"/>
      <c r="O262" s="85"/>
      <c r="P262" s="84"/>
      <c r="Q262" s="84"/>
      <c r="R262" s="85"/>
      <c r="S262" s="85"/>
      <c r="T262" s="85"/>
      <c r="U262" s="84"/>
      <c r="V262" s="85"/>
      <c r="W262" s="85"/>
      <c r="X262" s="84"/>
      <c r="Y262" s="84"/>
      <c r="Z262" s="85"/>
      <c r="AA262" s="85"/>
      <c r="AB262" s="84"/>
      <c r="AC262" s="84"/>
      <c r="AD262" s="84"/>
      <c r="AE262" s="84"/>
      <c r="AF262" s="84"/>
      <c r="AG262" s="84"/>
      <c r="AH262" s="84"/>
      <c r="AI262" s="84"/>
      <c r="AJ262" s="85"/>
      <c r="AK262" s="84"/>
      <c r="AL262" s="84"/>
      <c r="AM262" s="84"/>
      <c r="AN262" s="84"/>
      <c r="AO262" s="42" t="s">
        <v>180</v>
      </c>
      <c r="AP262" s="91"/>
      <c r="AQ262" s="92"/>
      <c r="AR262" s="43"/>
      <c r="AS262" s="93" t="e">
        <f t="shared" ref="AS262:CR262" ca="1" si="71">AS$11</f>
        <v>#NAME?</v>
      </c>
      <c r="AT262" s="43" t="e">
        <f t="shared" ca="1" si="71"/>
        <v>#NAME?</v>
      </c>
      <c r="AU262" s="14" t="e">
        <f t="shared" ca="1" si="71"/>
        <v>#NAME?</v>
      </c>
      <c r="AV262" s="14" t="e">
        <f t="shared" ca="1" si="71"/>
        <v>#NAME?</v>
      </c>
      <c r="AW262" s="14" t="e">
        <f t="shared" ca="1" si="71"/>
        <v>#NAME?</v>
      </c>
      <c r="AX262" s="14" t="e">
        <f t="shared" ca="1" si="71"/>
        <v>#NAME?</v>
      </c>
      <c r="AY262" s="14" t="e">
        <f t="shared" ca="1" si="71"/>
        <v>#NAME?</v>
      </c>
      <c r="AZ262" s="14" t="e">
        <f t="shared" ca="1" si="71"/>
        <v>#NAME?</v>
      </c>
      <c r="BA262" s="14" t="e">
        <f t="shared" ca="1" si="71"/>
        <v>#NAME?</v>
      </c>
      <c r="BB262" s="14" t="e">
        <f t="shared" ca="1" si="71"/>
        <v>#NAME?</v>
      </c>
      <c r="BC262" s="14" t="e">
        <f t="shared" ca="1" si="71"/>
        <v>#NAME?</v>
      </c>
      <c r="BD262" s="14" t="e">
        <f t="shared" ca="1" si="71"/>
        <v>#NAME?</v>
      </c>
      <c r="BE262" s="14" t="e">
        <f t="shared" ca="1" si="71"/>
        <v>#NAME?</v>
      </c>
      <c r="BF262" s="14" t="e">
        <f t="shared" ca="1" si="71"/>
        <v>#NAME?</v>
      </c>
      <c r="BG262" s="42" t="s">
        <v>181</v>
      </c>
      <c r="BH262" s="43"/>
      <c r="BI262" s="14" t="e">
        <f t="shared" ca="1" si="71"/>
        <v>#NAME?</v>
      </c>
      <c r="BJ262" s="14" t="e">
        <f t="shared" ca="1" si="71"/>
        <v>#NAME?</v>
      </c>
      <c r="BK262" s="14" t="e">
        <f t="shared" ca="1" si="71"/>
        <v>#NAME?</v>
      </c>
      <c r="BL262" s="14" t="e">
        <f t="shared" ca="1" si="71"/>
        <v>#NAME?</v>
      </c>
      <c r="BM262" s="14" t="e">
        <f t="shared" ca="1" si="71"/>
        <v>#NAME?</v>
      </c>
      <c r="BN262" s="14" t="e">
        <f t="shared" ca="1" si="71"/>
        <v>#NAME?</v>
      </c>
      <c r="BO262" s="14" t="e">
        <f t="shared" ca="1" si="71"/>
        <v>#NAME?</v>
      </c>
      <c r="BP262" s="14" t="e">
        <f t="shared" ca="1" si="71"/>
        <v>#NAME?</v>
      </c>
      <c r="BQ262" s="14" t="e">
        <f t="shared" ca="1" si="71"/>
        <v>#NAME?</v>
      </c>
      <c r="BR262" s="14" t="e">
        <f t="shared" ca="1" si="71"/>
        <v>#NAME?</v>
      </c>
      <c r="BS262" s="14" t="e">
        <f t="shared" ca="1" si="71"/>
        <v>#NAME?</v>
      </c>
      <c r="BT262" s="14" t="e">
        <f t="shared" ca="1" si="71"/>
        <v>#NAME?</v>
      </c>
      <c r="BU262" s="14" t="e">
        <f t="shared" ca="1" si="71"/>
        <v>#NAME?</v>
      </c>
      <c r="BV262" s="14" t="e">
        <f t="shared" ca="1" si="71"/>
        <v>#NAME?</v>
      </c>
      <c r="BW262" s="14" t="e">
        <f t="shared" ca="1" si="71"/>
        <v>#NAME?</v>
      </c>
      <c r="BX262" s="14" t="e">
        <f t="shared" ca="1" si="71"/>
        <v>#NAME?</v>
      </c>
      <c r="BY262" s="14" t="e">
        <f t="shared" ca="1" si="71"/>
        <v>#NAME?</v>
      </c>
      <c r="BZ262" s="14" t="e">
        <f t="shared" ca="1" si="71"/>
        <v>#NAME?</v>
      </c>
      <c r="CA262" s="14" t="e">
        <f t="shared" ca="1" si="71"/>
        <v>#NAME?</v>
      </c>
      <c r="CB262" s="14" t="e">
        <f t="shared" ca="1" si="71"/>
        <v>#NAME?</v>
      </c>
      <c r="CC262" s="14" t="e">
        <f t="shared" ca="1" si="71"/>
        <v>#NAME?</v>
      </c>
      <c r="CD262" s="14" t="e">
        <f t="shared" ca="1" si="71"/>
        <v>#NAME?</v>
      </c>
      <c r="CE262" s="14" t="e">
        <f t="shared" ca="1" si="71"/>
        <v>#NAME?</v>
      </c>
      <c r="CF262" s="14" t="e">
        <f t="shared" ca="1" si="71"/>
        <v>#NAME?</v>
      </c>
      <c r="CG262" s="14" t="e">
        <f t="shared" ca="1" si="71"/>
        <v>#NAME?</v>
      </c>
      <c r="CH262" s="14" t="e">
        <f t="shared" ca="1" si="71"/>
        <v>#NAME?</v>
      </c>
      <c r="CI262" s="14" t="e">
        <f t="shared" ca="1" si="71"/>
        <v>#NAME?</v>
      </c>
      <c r="CJ262" s="14" t="e">
        <f t="shared" ca="1" si="71"/>
        <v>#NAME?</v>
      </c>
      <c r="CK262" s="14" t="e">
        <f t="shared" ca="1" si="71"/>
        <v>#NAME?</v>
      </c>
      <c r="CL262" s="14" t="e">
        <f t="shared" ca="1" si="71"/>
        <v>#NAME?</v>
      </c>
      <c r="CM262" s="14" t="e">
        <f t="shared" ca="1" si="71"/>
        <v>#NAME?</v>
      </c>
      <c r="CN262" s="14" t="e">
        <f t="shared" ca="1" si="71"/>
        <v>#NAME?</v>
      </c>
      <c r="CO262" s="14" t="e">
        <f t="shared" ca="1" si="71"/>
        <v>#NAME?</v>
      </c>
      <c r="CP262" s="14" t="e">
        <f t="shared" ca="1" si="71"/>
        <v>#NAME?</v>
      </c>
      <c r="CQ262" s="14" t="e">
        <f t="shared" ca="1" si="71"/>
        <v>#NAME?</v>
      </c>
      <c r="CR262" s="14" t="e">
        <f t="shared" ca="1" si="71"/>
        <v>#NAME?</v>
      </c>
    </row>
    <row r="263" spans="1:96" ht="12" customHeight="1" x14ac:dyDescent="0.2">
      <c r="A263" s="83"/>
      <c r="B263" s="84"/>
      <c r="C263" s="84"/>
      <c r="D263" s="84"/>
      <c r="E263" s="84"/>
      <c r="F263" s="84"/>
      <c r="G263" s="84"/>
      <c r="H263" s="85"/>
      <c r="I263" s="85"/>
      <c r="J263" s="84"/>
      <c r="K263" s="84"/>
      <c r="L263" s="84"/>
      <c r="M263" s="84"/>
      <c r="N263" s="84"/>
      <c r="O263" s="85"/>
      <c r="P263" s="84"/>
      <c r="Q263" s="84"/>
      <c r="R263" s="85"/>
      <c r="S263" s="85"/>
      <c r="T263" s="85"/>
      <c r="U263" s="84"/>
      <c r="V263" s="85"/>
      <c r="W263" s="85"/>
      <c r="X263" s="84"/>
      <c r="Y263" s="84"/>
      <c r="Z263" s="85"/>
      <c r="AA263" s="85"/>
      <c r="AB263" s="84"/>
      <c r="AC263" s="84"/>
      <c r="AD263" s="84"/>
      <c r="AE263" s="84"/>
      <c r="AF263" s="84"/>
      <c r="AG263" s="84"/>
      <c r="AH263" s="84"/>
      <c r="AI263" s="84"/>
      <c r="AJ263" s="85"/>
      <c r="AK263" s="84"/>
      <c r="AL263" s="84"/>
      <c r="AM263" s="84"/>
      <c r="AN263" s="84"/>
      <c r="AO263" s="94" t="s">
        <v>182</v>
      </c>
      <c r="AP263" s="91"/>
      <c r="AQ263" s="92"/>
      <c r="AR263" s="46"/>
      <c r="AS263" s="95"/>
      <c r="AT263" s="46"/>
      <c r="AU263" s="96">
        <v>266</v>
      </c>
      <c r="AV263" s="96">
        <v>271</v>
      </c>
      <c r="AW263" s="96">
        <v>249</v>
      </c>
      <c r="AX263" s="96">
        <v>271</v>
      </c>
      <c r="AY263" s="96">
        <v>274</v>
      </c>
      <c r="AZ263" s="96">
        <v>251</v>
      </c>
      <c r="BA263" s="96">
        <v>263</v>
      </c>
      <c r="BB263" s="96">
        <v>255</v>
      </c>
      <c r="BC263" s="96">
        <v>297</v>
      </c>
      <c r="BD263" s="96">
        <v>271</v>
      </c>
      <c r="BE263" s="96">
        <v>268</v>
      </c>
      <c r="BF263" s="96">
        <v>231</v>
      </c>
      <c r="BG263" s="94" t="s">
        <v>182</v>
      </c>
      <c r="BH263" s="46"/>
      <c r="BI263" s="96">
        <v>273</v>
      </c>
      <c r="BJ263" s="212">
        <v>254</v>
      </c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</row>
    <row r="264" spans="1:96" ht="12" customHeight="1" x14ac:dyDescent="0.2">
      <c r="A264" s="83"/>
      <c r="B264" s="84"/>
      <c r="C264" s="84"/>
      <c r="D264" s="84"/>
      <c r="E264" s="84"/>
      <c r="F264" s="84"/>
      <c r="G264" s="84"/>
      <c r="H264" s="85"/>
      <c r="I264" s="85"/>
      <c r="J264" s="84"/>
      <c r="K264" s="84"/>
      <c r="L264" s="84"/>
      <c r="M264" s="84"/>
      <c r="N264" s="84"/>
      <c r="O264" s="85"/>
      <c r="P264" s="84"/>
      <c r="Q264" s="84"/>
      <c r="R264" s="85"/>
      <c r="S264" s="85"/>
      <c r="T264" s="85"/>
      <c r="U264" s="84"/>
      <c r="V264" s="85"/>
      <c r="W264" s="85"/>
      <c r="X264" s="84"/>
      <c r="Y264" s="84"/>
      <c r="Z264" s="85"/>
      <c r="AA264" s="85"/>
      <c r="AB264" s="84"/>
      <c r="AC264" s="84"/>
      <c r="AD264" s="84"/>
      <c r="AE264" s="84"/>
      <c r="AF264" s="84"/>
      <c r="AG264" s="84"/>
      <c r="AH264" s="84"/>
      <c r="AI264" s="84"/>
      <c r="AJ264" s="85"/>
      <c r="AK264" s="84"/>
      <c r="AL264" s="84"/>
      <c r="AM264" s="84"/>
      <c r="AN264" s="84"/>
      <c r="AO264" s="94" t="s">
        <v>183</v>
      </c>
      <c r="AP264" s="91"/>
      <c r="AQ264" s="92"/>
      <c r="AR264" s="46"/>
      <c r="AS264" s="95"/>
      <c r="AT264" s="46"/>
      <c r="AU264" s="96">
        <v>688</v>
      </c>
      <c r="AV264" s="96">
        <v>745</v>
      </c>
      <c r="AW264" s="96">
        <v>679</v>
      </c>
      <c r="AX264" s="96">
        <v>767</v>
      </c>
      <c r="AY264" s="96">
        <v>718</v>
      </c>
      <c r="AZ264" s="96">
        <v>686</v>
      </c>
      <c r="BA264" s="96">
        <v>722</v>
      </c>
      <c r="BB264" s="96">
        <v>682</v>
      </c>
      <c r="BC264" s="96">
        <v>748</v>
      </c>
      <c r="BD264" s="96">
        <v>691</v>
      </c>
      <c r="BE264" s="96">
        <v>728</v>
      </c>
      <c r="BF264" s="96">
        <v>663</v>
      </c>
      <c r="BG264" s="94" t="s">
        <v>183</v>
      </c>
      <c r="BH264" s="46"/>
      <c r="BI264" s="96">
        <v>731</v>
      </c>
      <c r="BJ264" s="213">
        <v>693</v>
      </c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</row>
    <row r="265" spans="1:96" ht="12" customHeight="1" x14ac:dyDescent="0.25">
      <c r="A265" s="83"/>
      <c r="B265" s="84"/>
      <c r="C265" s="84"/>
      <c r="D265" s="84"/>
      <c r="E265" s="84"/>
      <c r="F265" s="84"/>
      <c r="G265" s="84"/>
      <c r="H265" s="85"/>
      <c r="I265" s="85"/>
      <c r="J265" s="84"/>
      <c r="K265" s="84"/>
      <c r="L265" s="84"/>
      <c r="M265" s="84"/>
      <c r="N265" s="84"/>
      <c r="O265" s="85"/>
      <c r="P265" s="84"/>
      <c r="Q265" s="84"/>
      <c r="R265" s="85"/>
      <c r="S265" s="85"/>
      <c r="T265" s="85"/>
      <c r="U265" s="84"/>
      <c r="V265" s="85"/>
      <c r="W265" s="85"/>
      <c r="X265" s="84"/>
      <c r="Y265" s="84"/>
      <c r="Z265" s="85"/>
      <c r="AA265" s="85"/>
      <c r="AB265" s="84"/>
      <c r="AC265" s="84"/>
      <c r="AD265" s="84"/>
      <c r="AE265" s="84"/>
      <c r="AF265" s="84"/>
      <c r="AG265" s="84"/>
      <c r="AH265" s="84"/>
      <c r="AI265" s="84"/>
      <c r="AJ265" s="85"/>
      <c r="AK265" s="84"/>
      <c r="AL265" s="84"/>
      <c r="AM265" s="84"/>
      <c r="AN265" s="84"/>
      <c r="AO265" s="65" t="s">
        <v>184</v>
      </c>
      <c r="AP265" s="91"/>
      <c r="AQ265" s="92"/>
      <c r="AR265" s="98"/>
      <c r="AS265" s="99">
        <f t="shared" ref="AS265:CR265" si="72">IFERROR((AS263/AS264),0)</f>
        <v>0</v>
      </c>
      <c r="AT265" s="98">
        <f t="shared" si="72"/>
        <v>0</v>
      </c>
      <c r="AU265" s="100">
        <f t="shared" si="72"/>
        <v>0.38662790697674421</v>
      </c>
      <c r="AV265" s="100">
        <f t="shared" si="72"/>
        <v>0.36375838926174497</v>
      </c>
      <c r="AW265" s="100">
        <f t="shared" si="72"/>
        <v>0.36671575846833576</v>
      </c>
      <c r="AX265" s="100">
        <f t="shared" si="72"/>
        <v>0.35332464146023468</v>
      </c>
      <c r="AY265" s="100">
        <f t="shared" si="72"/>
        <v>0.38161559888579388</v>
      </c>
      <c r="AZ265" s="100">
        <f t="shared" si="72"/>
        <v>0.36588921282798836</v>
      </c>
      <c r="BA265" s="100">
        <f t="shared" si="72"/>
        <v>0.36426592797783935</v>
      </c>
      <c r="BB265" s="100">
        <f t="shared" si="72"/>
        <v>0.37390029325513197</v>
      </c>
      <c r="BC265" s="100">
        <f t="shared" si="72"/>
        <v>0.39705882352941174</v>
      </c>
      <c r="BD265" s="100">
        <f t="shared" si="72"/>
        <v>0.3921852387843705</v>
      </c>
      <c r="BE265" s="100">
        <f t="shared" si="72"/>
        <v>0.36813186813186816</v>
      </c>
      <c r="BF265" s="100">
        <f t="shared" si="72"/>
        <v>0.34841628959276016</v>
      </c>
      <c r="BG265" s="65" t="s">
        <v>184</v>
      </c>
      <c r="BH265" s="98"/>
      <c r="BI265" s="100">
        <f t="shared" si="72"/>
        <v>0.37346101231190149</v>
      </c>
      <c r="BJ265" s="100">
        <f t="shared" si="72"/>
        <v>0.36652236652236653</v>
      </c>
      <c r="BK265" s="100">
        <f t="shared" si="72"/>
        <v>0</v>
      </c>
      <c r="BL265" s="100">
        <f t="shared" si="72"/>
        <v>0</v>
      </c>
      <c r="BM265" s="100">
        <f t="shared" si="72"/>
        <v>0</v>
      </c>
      <c r="BN265" s="100">
        <f t="shared" si="72"/>
        <v>0</v>
      </c>
      <c r="BO265" s="100">
        <f t="shared" si="72"/>
        <v>0</v>
      </c>
      <c r="BP265" s="100">
        <f t="shared" si="72"/>
        <v>0</v>
      </c>
      <c r="BQ265" s="100">
        <f t="shared" si="72"/>
        <v>0</v>
      </c>
      <c r="BR265" s="100">
        <f t="shared" si="72"/>
        <v>0</v>
      </c>
      <c r="BS265" s="100">
        <f t="shared" si="72"/>
        <v>0</v>
      </c>
      <c r="BT265" s="100">
        <f t="shared" si="72"/>
        <v>0</v>
      </c>
      <c r="BU265" s="100">
        <f t="shared" si="72"/>
        <v>0</v>
      </c>
      <c r="BV265" s="100">
        <f t="shared" si="72"/>
        <v>0</v>
      </c>
      <c r="BW265" s="100">
        <f t="shared" si="72"/>
        <v>0</v>
      </c>
      <c r="BX265" s="100">
        <f t="shared" si="72"/>
        <v>0</v>
      </c>
      <c r="BY265" s="100">
        <f t="shared" si="72"/>
        <v>0</v>
      </c>
      <c r="BZ265" s="100">
        <f t="shared" si="72"/>
        <v>0</v>
      </c>
      <c r="CA265" s="100">
        <f t="shared" si="72"/>
        <v>0</v>
      </c>
      <c r="CB265" s="100">
        <f t="shared" si="72"/>
        <v>0</v>
      </c>
      <c r="CC265" s="100">
        <f t="shared" si="72"/>
        <v>0</v>
      </c>
      <c r="CD265" s="100">
        <f t="shared" si="72"/>
        <v>0</v>
      </c>
      <c r="CE265" s="100">
        <f t="shared" si="72"/>
        <v>0</v>
      </c>
      <c r="CF265" s="100">
        <f t="shared" si="72"/>
        <v>0</v>
      </c>
      <c r="CG265" s="100">
        <f t="shared" si="72"/>
        <v>0</v>
      </c>
      <c r="CH265" s="100">
        <f t="shared" si="72"/>
        <v>0</v>
      </c>
      <c r="CI265" s="100">
        <f t="shared" si="72"/>
        <v>0</v>
      </c>
      <c r="CJ265" s="100">
        <f t="shared" si="72"/>
        <v>0</v>
      </c>
      <c r="CK265" s="100">
        <f t="shared" si="72"/>
        <v>0</v>
      </c>
      <c r="CL265" s="100">
        <f t="shared" si="72"/>
        <v>0</v>
      </c>
      <c r="CM265" s="100">
        <f t="shared" si="72"/>
        <v>0</v>
      </c>
      <c r="CN265" s="100">
        <f t="shared" si="72"/>
        <v>0</v>
      </c>
      <c r="CO265" s="100">
        <f t="shared" si="72"/>
        <v>0</v>
      </c>
      <c r="CP265" s="100">
        <f t="shared" si="72"/>
        <v>0</v>
      </c>
      <c r="CQ265" s="100">
        <f t="shared" si="72"/>
        <v>0</v>
      </c>
      <c r="CR265" s="100">
        <f t="shared" si="72"/>
        <v>0</v>
      </c>
    </row>
    <row r="266" spans="1:96" ht="12" customHeight="1" x14ac:dyDescent="0.25">
      <c r="A266" s="83"/>
      <c r="B266" s="84"/>
      <c r="C266" s="84"/>
      <c r="D266" s="84"/>
      <c r="E266" s="84"/>
      <c r="F266" s="84"/>
      <c r="G266" s="84"/>
      <c r="H266" s="85"/>
      <c r="I266" s="85"/>
      <c r="J266" s="84"/>
      <c r="K266" s="84"/>
      <c r="L266" s="84"/>
      <c r="M266" s="84"/>
      <c r="N266" s="84"/>
      <c r="O266" s="85"/>
      <c r="P266" s="84"/>
      <c r="Q266" s="84"/>
      <c r="R266" s="85"/>
      <c r="S266" s="85"/>
      <c r="T266" s="85"/>
      <c r="U266" s="84"/>
      <c r="V266" s="85"/>
      <c r="W266" s="85"/>
      <c r="X266" s="84"/>
      <c r="Y266" s="84"/>
      <c r="Z266" s="85"/>
      <c r="AA266" s="85"/>
      <c r="AB266" s="84"/>
      <c r="AC266" s="84"/>
      <c r="AD266" s="84"/>
      <c r="AE266" s="84"/>
      <c r="AF266" s="84"/>
      <c r="AG266" s="84"/>
      <c r="AH266" s="84"/>
      <c r="AI266" s="84"/>
      <c r="AJ266" s="85"/>
      <c r="AK266" s="84"/>
      <c r="AL266" s="84"/>
      <c r="AM266" s="84"/>
      <c r="AN266" s="84"/>
      <c r="AO266" s="83"/>
      <c r="AP266" s="84"/>
      <c r="AQ266" s="84"/>
      <c r="AR266" s="85"/>
      <c r="AS266" s="85"/>
      <c r="AT266" s="85"/>
      <c r="AU266" s="85"/>
      <c r="AV266" s="85"/>
      <c r="AW266" s="85"/>
      <c r="AX266" s="85"/>
      <c r="AY266" s="85"/>
      <c r="AZ266" s="85"/>
      <c r="BA266" s="85"/>
      <c r="BB266" s="85"/>
      <c r="BC266" s="85"/>
      <c r="BD266" s="85"/>
      <c r="BE266" s="85"/>
      <c r="BF266" s="85"/>
      <c r="BG266" s="83"/>
      <c r="BH266" s="85"/>
      <c r="BI266" s="85"/>
      <c r="BJ266" s="85"/>
      <c r="BK266" s="85"/>
      <c r="BL266" s="85"/>
      <c r="BM266" s="85"/>
      <c r="BN266" s="85"/>
      <c r="BO266" s="85"/>
      <c r="BP266" s="85"/>
      <c r="BQ266" s="85"/>
      <c r="BR266" s="85"/>
      <c r="BS266" s="85"/>
      <c r="BT266" s="85"/>
      <c r="BU266" s="85"/>
      <c r="BV266" s="85"/>
      <c r="BW266" s="85"/>
      <c r="BX266" s="85"/>
      <c r="BY266" s="85"/>
      <c r="BZ266" s="85"/>
      <c r="CA266" s="85"/>
      <c r="CB266" s="85"/>
      <c r="CC266" s="85"/>
      <c r="CD266" s="85"/>
      <c r="CE266" s="85"/>
      <c r="CF266" s="85"/>
      <c r="CG266" s="85"/>
      <c r="CH266" s="85"/>
      <c r="CI266" s="85"/>
      <c r="CJ266" s="85"/>
      <c r="CK266" s="85"/>
      <c r="CL266" s="85"/>
      <c r="CM266" s="85"/>
      <c r="CN266" s="85"/>
      <c r="CO266" s="85"/>
      <c r="CP266" s="85"/>
      <c r="CQ266" s="85"/>
      <c r="CR266" s="85"/>
    </row>
    <row r="267" spans="1:96" ht="12" customHeight="1" x14ac:dyDescent="0.25">
      <c r="A267" s="83"/>
      <c r="B267" s="84"/>
      <c r="C267" s="84"/>
      <c r="D267" s="84"/>
      <c r="E267" s="84"/>
      <c r="F267" s="84"/>
      <c r="G267" s="84"/>
      <c r="H267" s="85"/>
      <c r="I267" s="85"/>
      <c r="J267" s="84"/>
      <c r="K267" s="84"/>
      <c r="L267" s="84"/>
      <c r="M267" s="84"/>
      <c r="N267" s="84"/>
      <c r="O267" s="85"/>
      <c r="P267" s="84"/>
      <c r="Q267" s="84"/>
      <c r="R267" s="85"/>
      <c r="S267" s="85"/>
      <c r="T267" s="85"/>
      <c r="U267" s="84"/>
      <c r="V267" s="85"/>
      <c r="W267" s="85"/>
      <c r="X267" s="84"/>
      <c r="Y267" s="84"/>
      <c r="Z267" s="85"/>
      <c r="AA267" s="85"/>
      <c r="AB267" s="84"/>
      <c r="AC267" s="84"/>
      <c r="AD267" s="84"/>
      <c r="AE267" s="84"/>
      <c r="AF267" s="84"/>
      <c r="AG267" s="84"/>
      <c r="AH267" s="84"/>
      <c r="AI267" s="84"/>
      <c r="AJ267" s="85"/>
      <c r="AK267" s="84"/>
      <c r="AL267" s="84"/>
      <c r="AM267" s="84"/>
      <c r="AN267" s="84"/>
      <c r="AO267" s="609" t="s">
        <v>185</v>
      </c>
      <c r="AP267" s="610"/>
      <c r="AQ267" s="610"/>
      <c r="AR267" s="611"/>
      <c r="AS267" s="93" t="e">
        <f t="shared" ref="AS267:CR267" ca="1" si="73">AS$11</f>
        <v>#NAME?</v>
      </c>
      <c r="AT267" s="43" t="e">
        <f t="shared" ca="1" si="73"/>
        <v>#NAME?</v>
      </c>
      <c r="AU267" s="14" t="e">
        <f t="shared" ca="1" si="73"/>
        <v>#NAME?</v>
      </c>
      <c r="AV267" s="14" t="e">
        <f t="shared" ca="1" si="73"/>
        <v>#NAME?</v>
      </c>
      <c r="AW267" s="14" t="e">
        <f t="shared" ca="1" si="73"/>
        <v>#NAME?</v>
      </c>
      <c r="AX267" s="14" t="e">
        <f t="shared" ca="1" si="73"/>
        <v>#NAME?</v>
      </c>
      <c r="AY267" s="14" t="e">
        <f t="shared" ca="1" si="73"/>
        <v>#NAME?</v>
      </c>
      <c r="AZ267" s="14" t="e">
        <f t="shared" ca="1" si="73"/>
        <v>#NAME?</v>
      </c>
      <c r="BA267" s="14" t="e">
        <f t="shared" ca="1" si="73"/>
        <v>#NAME?</v>
      </c>
      <c r="BB267" s="14" t="e">
        <f t="shared" ca="1" si="73"/>
        <v>#NAME?</v>
      </c>
      <c r="BC267" s="14" t="e">
        <f t="shared" ca="1" si="73"/>
        <v>#NAME?</v>
      </c>
      <c r="BD267" s="14" t="e">
        <f t="shared" ca="1" si="73"/>
        <v>#NAME?</v>
      </c>
      <c r="BE267" s="14" t="e">
        <f t="shared" ca="1" si="73"/>
        <v>#NAME?</v>
      </c>
      <c r="BF267" s="14" t="e">
        <f t="shared" ca="1" si="73"/>
        <v>#NAME?</v>
      </c>
      <c r="BG267" s="42" t="s">
        <v>186</v>
      </c>
      <c r="BH267" s="14"/>
      <c r="BI267" s="14" t="e">
        <f t="shared" ca="1" si="73"/>
        <v>#NAME?</v>
      </c>
      <c r="BJ267" s="14" t="e">
        <f t="shared" ca="1" si="73"/>
        <v>#NAME?</v>
      </c>
      <c r="BK267" s="14" t="e">
        <f t="shared" ca="1" si="73"/>
        <v>#NAME?</v>
      </c>
      <c r="BL267" s="14" t="e">
        <f t="shared" ca="1" si="73"/>
        <v>#NAME?</v>
      </c>
      <c r="BM267" s="14" t="e">
        <f t="shared" ca="1" si="73"/>
        <v>#NAME?</v>
      </c>
      <c r="BN267" s="14" t="e">
        <f t="shared" ca="1" si="73"/>
        <v>#NAME?</v>
      </c>
      <c r="BO267" s="14" t="e">
        <f t="shared" ca="1" si="73"/>
        <v>#NAME?</v>
      </c>
      <c r="BP267" s="14" t="e">
        <f t="shared" ca="1" si="73"/>
        <v>#NAME?</v>
      </c>
      <c r="BQ267" s="14" t="e">
        <f t="shared" ca="1" si="73"/>
        <v>#NAME?</v>
      </c>
      <c r="BR267" s="14" t="e">
        <f t="shared" ca="1" si="73"/>
        <v>#NAME?</v>
      </c>
      <c r="BS267" s="14" t="e">
        <f t="shared" ca="1" si="73"/>
        <v>#NAME?</v>
      </c>
      <c r="BT267" s="14" t="e">
        <f t="shared" ca="1" si="73"/>
        <v>#NAME?</v>
      </c>
      <c r="BU267" s="14" t="e">
        <f t="shared" ca="1" si="73"/>
        <v>#NAME?</v>
      </c>
      <c r="BV267" s="14" t="e">
        <f t="shared" ca="1" si="73"/>
        <v>#NAME?</v>
      </c>
      <c r="BW267" s="14" t="e">
        <f t="shared" ca="1" si="73"/>
        <v>#NAME?</v>
      </c>
      <c r="BX267" s="14" t="e">
        <f t="shared" ca="1" si="73"/>
        <v>#NAME?</v>
      </c>
      <c r="BY267" s="14" t="e">
        <f t="shared" ca="1" si="73"/>
        <v>#NAME?</v>
      </c>
      <c r="BZ267" s="14" t="e">
        <f t="shared" ca="1" si="73"/>
        <v>#NAME?</v>
      </c>
      <c r="CA267" s="14" t="e">
        <f t="shared" ca="1" si="73"/>
        <v>#NAME?</v>
      </c>
      <c r="CB267" s="14" t="e">
        <f t="shared" ca="1" si="73"/>
        <v>#NAME?</v>
      </c>
      <c r="CC267" s="14" t="e">
        <f t="shared" ca="1" si="73"/>
        <v>#NAME?</v>
      </c>
      <c r="CD267" s="14" t="e">
        <f t="shared" ca="1" si="73"/>
        <v>#NAME?</v>
      </c>
      <c r="CE267" s="14" t="e">
        <f t="shared" ca="1" si="73"/>
        <v>#NAME?</v>
      </c>
      <c r="CF267" s="14" t="e">
        <f t="shared" ca="1" si="73"/>
        <v>#NAME?</v>
      </c>
      <c r="CG267" s="14" t="e">
        <f t="shared" ca="1" si="73"/>
        <v>#NAME?</v>
      </c>
      <c r="CH267" s="14" t="e">
        <f t="shared" ca="1" si="73"/>
        <v>#NAME?</v>
      </c>
      <c r="CI267" s="14" t="e">
        <f t="shared" ca="1" si="73"/>
        <v>#NAME?</v>
      </c>
      <c r="CJ267" s="14" t="e">
        <f t="shared" ca="1" si="73"/>
        <v>#NAME?</v>
      </c>
      <c r="CK267" s="14" t="e">
        <f t="shared" ca="1" si="73"/>
        <v>#NAME?</v>
      </c>
      <c r="CL267" s="14" t="e">
        <f t="shared" ca="1" si="73"/>
        <v>#NAME?</v>
      </c>
      <c r="CM267" s="14" t="e">
        <f t="shared" ca="1" si="73"/>
        <v>#NAME?</v>
      </c>
      <c r="CN267" s="14" t="e">
        <f t="shared" ca="1" si="73"/>
        <v>#NAME?</v>
      </c>
      <c r="CO267" s="14" t="e">
        <f t="shared" ca="1" si="73"/>
        <v>#NAME?</v>
      </c>
      <c r="CP267" s="14" t="e">
        <f t="shared" ca="1" si="73"/>
        <v>#NAME?</v>
      </c>
      <c r="CQ267" s="14" t="e">
        <f t="shared" ca="1" si="73"/>
        <v>#NAME?</v>
      </c>
      <c r="CR267" s="14" t="e">
        <f t="shared" ca="1" si="73"/>
        <v>#NAME?</v>
      </c>
    </row>
    <row r="268" spans="1:96" ht="12" customHeight="1" x14ac:dyDescent="0.25">
      <c r="A268" s="83"/>
      <c r="B268" s="84"/>
      <c r="C268" s="84"/>
      <c r="D268" s="84"/>
      <c r="E268" s="84"/>
      <c r="F268" s="84"/>
      <c r="G268" s="84"/>
      <c r="H268" s="85"/>
      <c r="I268" s="85"/>
      <c r="J268" s="84"/>
      <c r="K268" s="84"/>
      <c r="L268" s="84"/>
      <c r="M268" s="84"/>
      <c r="N268" s="84"/>
      <c r="O268" s="85"/>
      <c r="P268" s="84"/>
      <c r="Q268" s="84"/>
      <c r="R268" s="85"/>
      <c r="S268" s="85"/>
      <c r="T268" s="85"/>
      <c r="U268" s="84"/>
      <c r="V268" s="85"/>
      <c r="W268" s="85"/>
      <c r="X268" s="84"/>
      <c r="Y268" s="84"/>
      <c r="Z268" s="85"/>
      <c r="AA268" s="85"/>
      <c r="AB268" s="84"/>
      <c r="AC268" s="84"/>
      <c r="AD268" s="84"/>
      <c r="AE268" s="84"/>
      <c r="AF268" s="84"/>
      <c r="AG268" s="84"/>
      <c r="AH268" s="84"/>
      <c r="AI268" s="84"/>
      <c r="AJ268" s="85"/>
      <c r="AK268" s="84"/>
      <c r="AL268" s="84"/>
      <c r="AM268" s="84"/>
      <c r="AN268" s="84"/>
      <c r="AO268" s="94" t="s">
        <v>187</v>
      </c>
      <c r="AP268" s="91"/>
      <c r="AQ268" s="92"/>
      <c r="AR268" s="46"/>
      <c r="AS268" s="95"/>
      <c r="AT268" s="46"/>
      <c r="AU268" s="96">
        <v>5</v>
      </c>
      <c r="AV268" s="96">
        <v>6</v>
      </c>
      <c r="AW268" s="96">
        <v>4</v>
      </c>
      <c r="AX268" s="96">
        <v>5</v>
      </c>
      <c r="AY268" s="96">
        <v>5</v>
      </c>
      <c r="AZ268" s="96">
        <v>8</v>
      </c>
      <c r="BA268" s="96">
        <v>5</v>
      </c>
      <c r="BB268" s="96">
        <v>3</v>
      </c>
      <c r="BC268" s="96">
        <v>6</v>
      </c>
      <c r="BD268" s="96" t="s">
        <v>188</v>
      </c>
      <c r="BE268" s="96">
        <v>5</v>
      </c>
      <c r="BF268" s="96">
        <v>5</v>
      </c>
      <c r="BG268" s="94" t="s">
        <v>187</v>
      </c>
      <c r="BH268" s="46"/>
      <c r="BI268" s="96">
        <v>5</v>
      </c>
      <c r="BJ268" s="96">
        <v>5</v>
      </c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</row>
    <row r="269" spans="1:96" ht="12" customHeight="1" x14ac:dyDescent="0.25">
      <c r="A269" s="83"/>
      <c r="B269" s="84"/>
      <c r="C269" s="84"/>
      <c r="D269" s="84"/>
      <c r="E269" s="84"/>
      <c r="F269" s="84"/>
      <c r="G269" s="84"/>
      <c r="H269" s="85"/>
      <c r="I269" s="85"/>
      <c r="J269" s="84"/>
      <c r="K269" s="84"/>
      <c r="L269" s="84"/>
      <c r="M269" s="84"/>
      <c r="N269" s="84"/>
      <c r="O269" s="85"/>
      <c r="P269" s="84"/>
      <c r="Q269" s="84"/>
      <c r="R269" s="85"/>
      <c r="S269" s="85"/>
      <c r="T269" s="85"/>
      <c r="U269" s="84"/>
      <c r="V269" s="85"/>
      <c r="W269" s="85"/>
      <c r="X269" s="84"/>
      <c r="Y269" s="84"/>
      <c r="Z269" s="85"/>
      <c r="AA269" s="85"/>
      <c r="AB269" s="84"/>
      <c r="AC269" s="84"/>
      <c r="AD269" s="84"/>
      <c r="AE269" s="84"/>
      <c r="AF269" s="84"/>
      <c r="AG269" s="84"/>
      <c r="AH269" s="84"/>
      <c r="AI269" s="84"/>
      <c r="AJ269" s="85"/>
      <c r="AK269" s="84"/>
      <c r="AL269" s="84"/>
      <c r="AM269" s="84"/>
      <c r="AN269" s="84"/>
      <c r="AO269" s="83"/>
      <c r="AP269" s="84"/>
      <c r="AQ269" s="84"/>
      <c r="AR269" s="85"/>
      <c r="AS269" s="85"/>
      <c r="AT269" s="85"/>
      <c r="AU269" s="85"/>
      <c r="AV269" s="85"/>
      <c r="AW269" s="85"/>
      <c r="AX269" s="85"/>
      <c r="AY269" s="85"/>
      <c r="AZ269" s="85"/>
      <c r="BA269" s="85"/>
      <c r="BB269" s="85"/>
      <c r="BC269" s="85"/>
      <c r="BD269" s="85"/>
      <c r="BE269" s="85"/>
      <c r="BF269" s="85"/>
      <c r="BG269" s="83"/>
      <c r="BH269" s="85"/>
      <c r="BI269" s="85"/>
      <c r="BJ269" s="85"/>
      <c r="BK269" s="85"/>
      <c r="BL269" s="85"/>
      <c r="BM269" s="85"/>
      <c r="BN269" s="85"/>
      <c r="BO269" s="85"/>
      <c r="BP269" s="85"/>
      <c r="BQ269" s="85"/>
      <c r="BR269" s="85"/>
      <c r="BS269" s="85"/>
      <c r="BT269" s="85"/>
      <c r="BU269" s="85"/>
      <c r="BV269" s="85"/>
      <c r="BW269" s="85"/>
      <c r="BX269" s="85"/>
      <c r="BY269" s="85"/>
      <c r="BZ269" s="85"/>
      <c r="CA269" s="85"/>
      <c r="CB269" s="85"/>
      <c r="CC269" s="85"/>
      <c r="CD269" s="85"/>
      <c r="CE269" s="85"/>
      <c r="CF269" s="85"/>
      <c r="CG269" s="85"/>
      <c r="CH269" s="85"/>
      <c r="CI269" s="85"/>
      <c r="CJ269" s="85"/>
      <c r="CK269" s="85"/>
      <c r="CL269" s="85"/>
      <c r="CM269" s="85"/>
      <c r="CN269" s="85"/>
      <c r="CO269" s="85"/>
      <c r="CP269" s="85"/>
      <c r="CQ269" s="85"/>
      <c r="CR269" s="85"/>
    </row>
    <row r="270" spans="1:96" ht="12" customHeight="1" x14ac:dyDescent="0.25">
      <c r="A270" s="83"/>
      <c r="B270" s="84"/>
      <c r="C270" s="84"/>
      <c r="D270" s="84"/>
      <c r="E270" s="84"/>
      <c r="F270" s="84"/>
      <c r="G270" s="84"/>
      <c r="H270" s="85"/>
      <c r="I270" s="85"/>
      <c r="J270" s="84"/>
      <c r="K270" s="84"/>
      <c r="L270" s="84"/>
      <c r="M270" s="84"/>
      <c r="N270" s="84"/>
      <c r="O270" s="85"/>
      <c r="P270" s="84"/>
      <c r="Q270" s="84"/>
      <c r="R270" s="85"/>
      <c r="S270" s="85"/>
      <c r="T270" s="85"/>
      <c r="U270" s="84"/>
      <c r="V270" s="85"/>
      <c r="W270" s="85"/>
      <c r="X270" s="84"/>
      <c r="Y270" s="84"/>
      <c r="Z270" s="85"/>
      <c r="AA270" s="85"/>
      <c r="AB270" s="84"/>
      <c r="AC270" s="84"/>
      <c r="AD270" s="84"/>
      <c r="AE270" s="84"/>
      <c r="AF270" s="84"/>
      <c r="AG270" s="84"/>
      <c r="AH270" s="84"/>
      <c r="AI270" s="84"/>
      <c r="AJ270" s="85"/>
      <c r="AK270" s="84"/>
      <c r="AL270" s="84"/>
      <c r="AM270" s="84"/>
      <c r="AN270" s="84"/>
      <c r="AO270" s="214" t="s">
        <v>189</v>
      </c>
      <c r="AP270" s="91"/>
      <c r="AQ270" s="92"/>
      <c r="AR270" s="43"/>
      <c r="AS270" s="93" t="e">
        <f t="shared" ref="AS270:CR270" ca="1" si="74">AS$11</f>
        <v>#NAME?</v>
      </c>
      <c r="AT270" s="43" t="e">
        <f t="shared" ca="1" si="74"/>
        <v>#NAME?</v>
      </c>
      <c r="AU270" s="14" t="e">
        <f t="shared" ca="1" si="74"/>
        <v>#NAME?</v>
      </c>
      <c r="AV270" s="14" t="e">
        <f t="shared" ca="1" si="74"/>
        <v>#NAME?</v>
      </c>
      <c r="AW270" s="14" t="e">
        <f t="shared" ca="1" si="74"/>
        <v>#NAME?</v>
      </c>
      <c r="AX270" s="14" t="e">
        <f t="shared" ca="1" si="74"/>
        <v>#NAME?</v>
      </c>
      <c r="AY270" s="14" t="e">
        <f t="shared" ca="1" si="74"/>
        <v>#NAME?</v>
      </c>
      <c r="AZ270" s="14" t="e">
        <f t="shared" ca="1" si="74"/>
        <v>#NAME?</v>
      </c>
      <c r="BA270" s="14" t="e">
        <f t="shared" ca="1" si="74"/>
        <v>#NAME?</v>
      </c>
      <c r="BB270" s="14" t="e">
        <f t="shared" ca="1" si="74"/>
        <v>#NAME?</v>
      </c>
      <c r="BC270" s="14" t="e">
        <f t="shared" ca="1" si="74"/>
        <v>#NAME?</v>
      </c>
      <c r="BD270" s="14" t="e">
        <f t="shared" ca="1" si="74"/>
        <v>#NAME?</v>
      </c>
      <c r="BE270" s="14" t="e">
        <f t="shared" ca="1" si="74"/>
        <v>#NAME?</v>
      </c>
      <c r="BF270" s="14" t="e">
        <f t="shared" ca="1" si="74"/>
        <v>#NAME?</v>
      </c>
      <c r="BG270" s="214" t="s">
        <v>190</v>
      </c>
      <c r="BH270" s="43"/>
      <c r="BI270" s="14" t="e">
        <f t="shared" ca="1" si="74"/>
        <v>#NAME?</v>
      </c>
      <c r="BJ270" s="14" t="e">
        <f t="shared" ca="1" si="74"/>
        <v>#NAME?</v>
      </c>
      <c r="BK270" s="14" t="e">
        <f t="shared" ca="1" si="74"/>
        <v>#NAME?</v>
      </c>
      <c r="BL270" s="14" t="e">
        <f t="shared" ca="1" si="74"/>
        <v>#NAME?</v>
      </c>
      <c r="BM270" s="14" t="e">
        <f t="shared" ca="1" si="74"/>
        <v>#NAME?</v>
      </c>
      <c r="BN270" s="14" t="e">
        <f t="shared" ca="1" si="74"/>
        <v>#NAME?</v>
      </c>
      <c r="BO270" s="14" t="e">
        <f t="shared" ca="1" si="74"/>
        <v>#NAME?</v>
      </c>
      <c r="BP270" s="14" t="e">
        <f t="shared" ca="1" si="74"/>
        <v>#NAME?</v>
      </c>
      <c r="BQ270" s="14" t="e">
        <f t="shared" ca="1" si="74"/>
        <v>#NAME?</v>
      </c>
      <c r="BR270" s="14" t="e">
        <f t="shared" ca="1" si="74"/>
        <v>#NAME?</v>
      </c>
      <c r="BS270" s="14" t="e">
        <f t="shared" ca="1" si="74"/>
        <v>#NAME?</v>
      </c>
      <c r="BT270" s="14" t="e">
        <f t="shared" ca="1" si="74"/>
        <v>#NAME?</v>
      </c>
      <c r="BU270" s="14" t="e">
        <f t="shared" ca="1" si="74"/>
        <v>#NAME?</v>
      </c>
      <c r="BV270" s="14" t="e">
        <f t="shared" ca="1" si="74"/>
        <v>#NAME?</v>
      </c>
      <c r="BW270" s="14" t="e">
        <f t="shared" ca="1" si="74"/>
        <v>#NAME?</v>
      </c>
      <c r="BX270" s="14" t="e">
        <f t="shared" ca="1" si="74"/>
        <v>#NAME?</v>
      </c>
      <c r="BY270" s="14" t="e">
        <f t="shared" ca="1" si="74"/>
        <v>#NAME?</v>
      </c>
      <c r="BZ270" s="14" t="e">
        <f t="shared" ca="1" si="74"/>
        <v>#NAME?</v>
      </c>
      <c r="CA270" s="14" t="e">
        <f t="shared" ca="1" si="74"/>
        <v>#NAME?</v>
      </c>
      <c r="CB270" s="14" t="e">
        <f t="shared" ca="1" si="74"/>
        <v>#NAME?</v>
      </c>
      <c r="CC270" s="14" t="e">
        <f t="shared" ca="1" si="74"/>
        <v>#NAME?</v>
      </c>
      <c r="CD270" s="14" t="e">
        <f t="shared" ca="1" si="74"/>
        <v>#NAME?</v>
      </c>
      <c r="CE270" s="14" t="e">
        <f t="shared" ca="1" si="74"/>
        <v>#NAME?</v>
      </c>
      <c r="CF270" s="14" t="e">
        <f t="shared" ca="1" si="74"/>
        <v>#NAME?</v>
      </c>
      <c r="CG270" s="14" t="e">
        <f t="shared" ca="1" si="74"/>
        <v>#NAME?</v>
      </c>
      <c r="CH270" s="14" t="e">
        <f t="shared" ca="1" si="74"/>
        <v>#NAME?</v>
      </c>
      <c r="CI270" s="14" t="e">
        <f t="shared" ca="1" si="74"/>
        <v>#NAME?</v>
      </c>
      <c r="CJ270" s="14" t="e">
        <f t="shared" ca="1" si="74"/>
        <v>#NAME?</v>
      </c>
      <c r="CK270" s="14" t="e">
        <f t="shared" ca="1" si="74"/>
        <v>#NAME?</v>
      </c>
      <c r="CL270" s="14" t="e">
        <f t="shared" ca="1" si="74"/>
        <v>#NAME?</v>
      </c>
      <c r="CM270" s="14" t="e">
        <f t="shared" ca="1" si="74"/>
        <v>#NAME?</v>
      </c>
      <c r="CN270" s="14" t="e">
        <f t="shared" ca="1" si="74"/>
        <v>#NAME?</v>
      </c>
      <c r="CO270" s="14" t="e">
        <f t="shared" ca="1" si="74"/>
        <v>#NAME?</v>
      </c>
      <c r="CP270" s="14" t="e">
        <f t="shared" ca="1" si="74"/>
        <v>#NAME?</v>
      </c>
      <c r="CQ270" s="14" t="e">
        <f t="shared" ca="1" si="74"/>
        <v>#NAME?</v>
      </c>
      <c r="CR270" s="14" t="e">
        <f t="shared" ca="1" si="74"/>
        <v>#NAME?</v>
      </c>
    </row>
    <row r="271" spans="1:96" ht="12" customHeight="1" x14ac:dyDescent="0.25">
      <c r="A271" s="83"/>
      <c r="B271" s="84"/>
      <c r="C271" s="84"/>
      <c r="D271" s="84"/>
      <c r="E271" s="84"/>
      <c r="F271" s="84"/>
      <c r="G271" s="84"/>
      <c r="H271" s="85"/>
      <c r="I271" s="85"/>
      <c r="J271" s="84"/>
      <c r="K271" s="84"/>
      <c r="L271" s="84"/>
      <c r="M271" s="84"/>
      <c r="N271" s="84"/>
      <c r="O271" s="85"/>
      <c r="P271" s="84"/>
      <c r="Q271" s="84"/>
      <c r="R271" s="85"/>
      <c r="S271" s="85"/>
      <c r="T271" s="85"/>
      <c r="U271" s="84"/>
      <c r="V271" s="85"/>
      <c r="W271" s="85"/>
      <c r="X271" s="84"/>
      <c r="Y271" s="84"/>
      <c r="Z271" s="85"/>
      <c r="AA271" s="85"/>
      <c r="AB271" s="84"/>
      <c r="AC271" s="84"/>
      <c r="AD271" s="84"/>
      <c r="AE271" s="84"/>
      <c r="AF271" s="84"/>
      <c r="AG271" s="84"/>
      <c r="AH271" s="84"/>
      <c r="AI271" s="84"/>
      <c r="AJ271" s="85"/>
      <c r="AK271" s="84"/>
      <c r="AL271" s="84"/>
      <c r="AM271" s="84"/>
      <c r="AN271" s="84"/>
      <c r="AO271" s="94" t="s">
        <v>46</v>
      </c>
      <c r="AP271" s="91"/>
      <c r="AQ271" s="92"/>
      <c r="AR271" s="46"/>
      <c r="AS271" s="95"/>
      <c r="AT271" s="46"/>
      <c r="AU271" s="96">
        <v>0</v>
      </c>
      <c r="AV271" s="96">
        <v>1</v>
      </c>
      <c r="AW271" s="96">
        <v>0</v>
      </c>
      <c r="AX271" s="96">
        <v>0</v>
      </c>
      <c r="AY271" s="96">
        <v>0</v>
      </c>
      <c r="AZ271" s="96">
        <v>0</v>
      </c>
      <c r="BA271" s="96">
        <v>0</v>
      </c>
      <c r="BB271" s="96">
        <v>0</v>
      </c>
      <c r="BC271" s="96">
        <v>0</v>
      </c>
      <c r="BD271" s="96">
        <v>0</v>
      </c>
      <c r="BE271" s="96">
        <v>0</v>
      </c>
      <c r="BF271" s="96">
        <v>0</v>
      </c>
      <c r="BG271" s="94" t="s">
        <v>46</v>
      </c>
      <c r="BH271" s="46"/>
      <c r="BI271" s="96">
        <v>0</v>
      </c>
      <c r="BJ271" s="96">
        <v>0</v>
      </c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</row>
    <row r="272" spans="1:96" ht="12" customHeight="1" x14ac:dyDescent="0.25">
      <c r="A272" s="83"/>
      <c r="B272" s="84"/>
      <c r="C272" s="84"/>
      <c r="D272" s="84"/>
      <c r="E272" s="84"/>
      <c r="F272" s="84"/>
      <c r="G272" s="84"/>
      <c r="H272" s="85"/>
      <c r="I272" s="85"/>
      <c r="J272" s="84"/>
      <c r="K272" s="84"/>
      <c r="L272" s="84"/>
      <c r="M272" s="84"/>
      <c r="N272" s="84"/>
      <c r="O272" s="85"/>
      <c r="P272" s="84"/>
      <c r="Q272" s="84"/>
      <c r="R272" s="85"/>
      <c r="S272" s="85"/>
      <c r="T272" s="85"/>
      <c r="U272" s="84"/>
      <c r="V272" s="85"/>
      <c r="W272" s="85"/>
      <c r="X272" s="84"/>
      <c r="Y272" s="84"/>
      <c r="Z272" s="85"/>
      <c r="AA272" s="85"/>
      <c r="AB272" s="84"/>
      <c r="AC272" s="84"/>
      <c r="AD272" s="84"/>
      <c r="AE272" s="84"/>
      <c r="AF272" s="84"/>
      <c r="AG272" s="84"/>
      <c r="AH272" s="84"/>
      <c r="AI272" s="84"/>
      <c r="AJ272" s="85"/>
      <c r="AK272" s="84"/>
      <c r="AL272" s="84"/>
      <c r="AM272" s="84"/>
      <c r="AN272" s="84"/>
      <c r="AO272" s="94" t="s">
        <v>79</v>
      </c>
      <c r="AP272" s="91"/>
      <c r="AQ272" s="92"/>
      <c r="AR272" s="46"/>
      <c r="AS272" s="95"/>
      <c r="AT272" s="46"/>
      <c r="AU272" s="96">
        <v>0</v>
      </c>
      <c r="AV272" s="96">
        <v>0</v>
      </c>
      <c r="AW272" s="96">
        <v>1</v>
      </c>
      <c r="AX272" s="96">
        <v>1</v>
      </c>
      <c r="AY272" s="96">
        <v>2</v>
      </c>
      <c r="AZ272" s="96">
        <v>0</v>
      </c>
      <c r="BA272" s="96">
        <v>0</v>
      </c>
      <c r="BB272" s="96">
        <v>0</v>
      </c>
      <c r="BC272" s="96">
        <v>0</v>
      </c>
      <c r="BD272" s="96">
        <v>1</v>
      </c>
      <c r="BE272" s="96">
        <v>4</v>
      </c>
      <c r="BF272" s="96">
        <v>4</v>
      </c>
      <c r="BG272" s="94" t="s">
        <v>79</v>
      </c>
      <c r="BH272" s="46"/>
      <c r="BI272" s="96">
        <v>0</v>
      </c>
      <c r="BJ272" s="96">
        <v>0</v>
      </c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</row>
    <row r="273" spans="1:96" ht="12" customHeight="1" x14ac:dyDescent="0.25">
      <c r="A273" s="83"/>
      <c r="B273" s="84"/>
      <c r="C273" s="84"/>
      <c r="D273" s="84"/>
      <c r="E273" s="84"/>
      <c r="F273" s="84"/>
      <c r="G273" s="84"/>
      <c r="H273" s="85"/>
      <c r="I273" s="85"/>
      <c r="J273" s="84"/>
      <c r="K273" s="84"/>
      <c r="L273" s="84"/>
      <c r="M273" s="84"/>
      <c r="N273" s="84"/>
      <c r="O273" s="85"/>
      <c r="P273" s="84"/>
      <c r="Q273" s="84"/>
      <c r="R273" s="85"/>
      <c r="S273" s="85"/>
      <c r="T273" s="85"/>
      <c r="U273" s="84"/>
      <c r="V273" s="85"/>
      <c r="W273" s="85"/>
      <c r="X273" s="84"/>
      <c r="Y273" s="84"/>
      <c r="Z273" s="85"/>
      <c r="AA273" s="85"/>
      <c r="AB273" s="84"/>
      <c r="AC273" s="84"/>
      <c r="AD273" s="84"/>
      <c r="AE273" s="84"/>
      <c r="AF273" s="84"/>
      <c r="AG273" s="84"/>
      <c r="AH273" s="84"/>
      <c r="AI273" s="84"/>
      <c r="AJ273" s="85"/>
      <c r="AK273" s="84"/>
      <c r="AL273" s="84"/>
      <c r="AM273" s="84"/>
      <c r="AN273" s="84"/>
      <c r="AO273" s="94" t="s">
        <v>62</v>
      </c>
      <c r="AP273" s="91"/>
      <c r="AQ273" s="92"/>
      <c r="AR273" s="46"/>
      <c r="AS273" s="95"/>
      <c r="AT273" s="46"/>
      <c r="AU273" s="96">
        <v>1</v>
      </c>
      <c r="AV273" s="96">
        <v>0</v>
      </c>
      <c r="AW273" s="96">
        <v>3</v>
      </c>
      <c r="AX273" s="96">
        <v>0</v>
      </c>
      <c r="AY273" s="96">
        <v>1</v>
      </c>
      <c r="AZ273" s="96">
        <v>2</v>
      </c>
      <c r="BA273" s="96">
        <v>0</v>
      </c>
      <c r="BB273" s="96">
        <v>0</v>
      </c>
      <c r="BC273" s="96">
        <v>0</v>
      </c>
      <c r="BD273" s="96">
        <v>1</v>
      </c>
      <c r="BE273" s="96">
        <v>0</v>
      </c>
      <c r="BF273" s="96">
        <v>2</v>
      </c>
      <c r="BG273" s="94" t="s">
        <v>62</v>
      </c>
      <c r="BH273" s="46"/>
      <c r="BI273" s="96">
        <v>0</v>
      </c>
      <c r="BJ273" s="96">
        <v>0</v>
      </c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</row>
    <row r="274" spans="1:96" ht="12" customHeight="1" x14ac:dyDescent="0.25">
      <c r="A274" s="83"/>
      <c r="B274" s="84"/>
      <c r="C274" s="84"/>
      <c r="D274" s="84"/>
      <c r="E274" s="84"/>
      <c r="F274" s="84"/>
      <c r="G274" s="84"/>
      <c r="H274" s="85"/>
      <c r="I274" s="85"/>
      <c r="J274" s="84"/>
      <c r="K274" s="84"/>
      <c r="L274" s="84"/>
      <c r="M274" s="84"/>
      <c r="N274" s="84"/>
      <c r="O274" s="85"/>
      <c r="P274" s="84"/>
      <c r="Q274" s="84"/>
      <c r="R274" s="85"/>
      <c r="S274" s="85"/>
      <c r="T274" s="85"/>
      <c r="U274" s="84"/>
      <c r="V274" s="85"/>
      <c r="W274" s="85"/>
      <c r="X274" s="84"/>
      <c r="Y274" s="84"/>
      <c r="Z274" s="85"/>
      <c r="AA274" s="85"/>
      <c r="AB274" s="84"/>
      <c r="AC274" s="84"/>
      <c r="AD274" s="84"/>
      <c r="AE274" s="84"/>
      <c r="AF274" s="84"/>
      <c r="AG274" s="84"/>
      <c r="AH274" s="84"/>
      <c r="AI274" s="84"/>
      <c r="AJ274" s="85"/>
      <c r="AK274" s="84"/>
      <c r="AL274" s="84"/>
      <c r="AM274" s="84"/>
      <c r="AN274" s="84"/>
      <c r="AO274" s="94" t="s">
        <v>48</v>
      </c>
      <c r="AP274" s="91"/>
      <c r="AQ274" s="92"/>
      <c r="AR274" s="46"/>
      <c r="AS274" s="95"/>
      <c r="AT274" s="46"/>
      <c r="AU274" s="96">
        <v>0</v>
      </c>
      <c r="AV274" s="96">
        <v>0</v>
      </c>
      <c r="AW274" s="96">
        <v>0</v>
      </c>
      <c r="AX274" s="96">
        <v>1</v>
      </c>
      <c r="AY274" s="96">
        <v>0</v>
      </c>
      <c r="AZ274" s="96">
        <v>0</v>
      </c>
      <c r="BA274" s="96">
        <v>0</v>
      </c>
      <c r="BB274" s="96">
        <v>0</v>
      </c>
      <c r="BC274" s="96">
        <v>0</v>
      </c>
      <c r="BD274" s="96">
        <v>0</v>
      </c>
      <c r="BE274" s="96">
        <v>0</v>
      </c>
      <c r="BF274" s="96">
        <v>0</v>
      </c>
      <c r="BG274" s="94" t="s">
        <v>48</v>
      </c>
      <c r="BH274" s="46"/>
      <c r="BI274" s="96">
        <v>2</v>
      </c>
      <c r="BJ274" s="96">
        <v>0</v>
      </c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</row>
    <row r="275" spans="1:96" ht="12" customHeight="1" x14ac:dyDescent="0.25">
      <c r="A275" s="83"/>
      <c r="B275" s="84"/>
      <c r="C275" s="84"/>
      <c r="D275" s="84"/>
      <c r="E275" s="84"/>
      <c r="F275" s="84"/>
      <c r="G275" s="84"/>
      <c r="H275" s="85"/>
      <c r="I275" s="85"/>
      <c r="J275" s="84"/>
      <c r="K275" s="84"/>
      <c r="L275" s="84"/>
      <c r="M275" s="84"/>
      <c r="N275" s="84"/>
      <c r="O275" s="85"/>
      <c r="P275" s="84"/>
      <c r="Q275" s="84"/>
      <c r="R275" s="85"/>
      <c r="S275" s="85"/>
      <c r="T275" s="85"/>
      <c r="U275" s="84"/>
      <c r="V275" s="85"/>
      <c r="W275" s="85"/>
      <c r="X275" s="84"/>
      <c r="Y275" s="84"/>
      <c r="Z275" s="85"/>
      <c r="AA275" s="85"/>
      <c r="AB275" s="84"/>
      <c r="AC275" s="84"/>
      <c r="AD275" s="84"/>
      <c r="AE275" s="84"/>
      <c r="AF275" s="84"/>
      <c r="AG275" s="84"/>
      <c r="AH275" s="84"/>
      <c r="AI275" s="84"/>
      <c r="AJ275" s="85"/>
      <c r="AK275" s="84"/>
      <c r="AL275" s="84"/>
      <c r="AM275" s="84"/>
      <c r="AN275" s="84"/>
      <c r="AO275" s="65" t="s">
        <v>24</v>
      </c>
      <c r="AP275" s="91"/>
      <c r="AQ275" s="92"/>
      <c r="AR275" s="66"/>
      <c r="AS275" s="215">
        <f t="shared" ref="AS275:BK275" si="75">SUM(AS271:AS274)</f>
        <v>0</v>
      </c>
      <c r="AT275" s="66">
        <f t="shared" si="75"/>
        <v>0</v>
      </c>
      <c r="AU275" s="38">
        <f t="shared" si="75"/>
        <v>1</v>
      </c>
      <c r="AV275" s="38">
        <f t="shared" si="75"/>
        <v>1</v>
      </c>
      <c r="AW275" s="38">
        <f t="shared" si="75"/>
        <v>4</v>
      </c>
      <c r="AX275" s="38">
        <f t="shared" si="75"/>
        <v>2</v>
      </c>
      <c r="AY275" s="38">
        <f t="shared" si="75"/>
        <v>3</v>
      </c>
      <c r="AZ275" s="38">
        <f t="shared" si="75"/>
        <v>2</v>
      </c>
      <c r="BA275" s="38">
        <f t="shared" si="75"/>
        <v>0</v>
      </c>
      <c r="BB275" s="38">
        <f t="shared" si="75"/>
        <v>0</v>
      </c>
      <c r="BC275" s="38">
        <f t="shared" si="75"/>
        <v>0</v>
      </c>
      <c r="BD275" s="38">
        <f t="shared" si="75"/>
        <v>2</v>
      </c>
      <c r="BE275" s="38">
        <f t="shared" si="75"/>
        <v>4</v>
      </c>
      <c r="BF275" s="38">
        <f t="shared" si="75"/>
        <v>6</v>
      </c>
      <c r="BG275" s="65" t="s">
        <v>24</v>
      </c>
      <c r="BH275" s="66"/>
      <c r="BI275" s="38">
        <f t="shared" si="75"/>
        <v>2</v>
      </c>
      <c r="BJ275" s="38">
        <f t="shared" si="75"/>
        <v>0</v>
      </c>
      <c r="BK275" s="38">
        <f t="shared" si="75"/>
        <v>0</v>
      </c>
      <c r="BL275" s="38">
        <f t="shared" ref="BL275:CR275" si="76">SUM(BL271:BL274)</f>
        <v>0</v>
      </c>
      <c r="BM275" s="38">
        <f t="shared" si="76"/>
        <v>0</v>
      </c>
      <c r="BN275" s="38">
        <f t="shared" si="76"/>
        <v>0</v>
      </c>
      <c r="BO275" s="38">
        <f t="shared" si="76"/>
        <v>0</v>
      </c>
      <c r="BP275" s="38">
        <f t="shared" si="76"/>
        <v>0</v>
      </c>
      <c r="BQ275" s="38">
        <f t="shared" si="76"/>
        <v>0</v>
      </c>
      <c r="BR275" s="38">
        <f t="shared" si="76"/>
        <v>0</v>
      </c>
      <c r="BS275" s="38">
        <f t="shared" si="76"/>
        <v>0</v>
      </c>
      <c r="BT275" s="38">
        <f t="shared" si="76"/>
        <v>0</v>
      </c>
      <c r="BU275" s="38">
        <f t="shared" si="76"/>
        <v>0</v>
      </c>
      <c r="BV275" s="38">
        <f t="shared" si="76"/>
        <v>0</v>
      </c>
      <c r="BW275" s="38">
        <f t="shared" si="76"/>
        <v>0</v>
      </c>
      <c r="BX275" s="38">
        <f t="shared" si="76"/>
        <v>0</v>
      </c>
      <c r="BY275" s="38">
        <f t="shared" si="76"/>
        <v>0</v>
      </c>
      <c r="BZ275" s="38">
        <f t="shared" si="76"/>
        <v>0</v>
      </c>
      <c r="CA275" s="38">
        <f t="shared" si="76"/>
        <v>0</v>
      </c>
      <c r="CB275" s="38">
        <f t="shared" si="76"/>
        <v>0</v>
      </c>
      <c r="CC275" s="38">
        <f t="shared" si="76"/>
        <v>0</v>
      </c>
      <c r="CD275" s="38">
        <f t="shared" si="76"/>
        <v>0</v>
      </c>
      <c r="CE275" s="38">
        <f t="shared" si="76"/>
        <v>0</v>
      </c>
      <c r="CF275" s="38">
        <f t="shared" si="76"/>
        <v>0</v>
      </c>
      <c r="CG275" s="38">
        <f t="shared" si="76"/>
        <v>0</v>
      </c>
      <c r="CH275" s="38">
        <f t="shared" si="76"/>
        <v>0</v>
      </c>
      <c r="CI275" s="38">
        <f t="shared" si="76"/>
        <v>0</v>
      </c>
      <c r="CJ275" s="38">
        <f t="shared" si="76"/>
        <v>0</v>
      </c>
      <c r="CK275" s="38">
        <f t="shared" si="76"/>
        <v>0</v>
      </c>
      <c r="CL275" s="38">
        <f t="shared" si="76"/>
        <v>0</v>
      </c>
      <c r="CM275" s="38">
        <f t="shared" si="76"/>
        <v>0</v>
      </c>
      <c r="CN275" s="38">
        <f t="shared" si="76"/>
        <v>0</v>
      </c>
      <c r="CO275" s="38">
        <f t="shared" si="76"/>
        <v>0</v>
      </c>
      <c r="CP275" s="38">
        <f t="shared" si="76"/>
        <v>0</v>
      </c>
      <c r="CQ275" s="38">
        <f t="shared" si="76"/>
        <v>0</v>
      </c>
      <c r="CR275" s="38">
        <f t="shared" si="76"/>
        <v>0</v>
      </c>
    </row>
    <row r="276" spans="1:96" ht="12" customHeight="1" x14ac:dyDescent="0.25">
      <c r="A276" s="83"/>
      <c r="B276" s="84"/>
      <c r="C276" s="84"/>
      <c r="D276" s="84"/>
      <c r="E276" s="84"/>
      <c r="F276" s="84"/>
      <c r="G276" s="84"/>
      <c r="H276" s="85"/>
      <c r="I276" s="85"/>
      <c r="J276" s="84"/>
      <c r="K276" s="84"/>
      <c r="L276" s="84"/>
      <c r="M276" s="84"/>
      <c r="N276" s="84"/>
      <c r="O276" s="85"/>
      <c r="P276" s="84"/>
      <c r="Q276" s="84"/>
      <c r="R276" s="85"/>
      <c r="S276" s="85"/>
      <c r="T276" s="85"/>
      <c r="U276" s="84"/>
      <c r="V276" s="85"/>
      <c r="W276" s="85"/>
      <c r="X276" s="84"/>
      <c r="Y276" s="84"/>
      <c r="Z276" s="85"/>
      <c r="AA276" s="85"/>
      <c r="AB276" s="84"/>
      <c r="AC276" s="84"/>
      <c r="AD276" s="84"/>
      <c r="AE276" s="84"/>
      <c r="AF276" s="84"/>
      <c r="AG276" s="84"/>
      <c r="AH276" s="84"/>
      <c r="AI276" s="84"/>
      <c r="AJ276" s="85"/>
      <c r="AK276" s="84"/>
      <c r="AL276" s="84"/>
      <c r="AM276" s="84"/>
      <c r="AN276" s="84"/>
      <c r="AO276" s="83"/>
      <c r="AP276" s="84"/>
      <c r="AQ276" s="84"/>
      <c r="AR276" s="84"/>
      <c r="AS276" s="84"/>
      <c r="AT276" s="84"/>
      <c r="AU276" s="84"/>
      <c r="AV276" s="84"/>
      <c r="AW276" s="84"/>
      <c r="AX276" s="84"/>
      <c r="AY276" s="84"/>
      <c r="AZ276" s="84"/>
      <c r="BA276" s="84"/>
      <c r="BB276" s="84"/>
      <c r="BC276" s="84"/>
      <c r="BD276" s="84"/>
      <c r="BE276" s="84"/>
      <c r="BF276" s="84"/>
      <c r="BG276" s="83"/>
      <c r="BH276" s="83"/>
      <c r="BI276" s="83"/>
      <c r="BJ276" s="83"/>
      <c r="BK276" s="83"/>
      <c r="BL276" s="83"/>
      <c r="BM276" s="83"/>
      <c r="BN276" s="83"/>
      <c r="BO276" s="83"/>
      <c r="BP276" s="83"/>
      <c r="BQ276" s="83"/>
      <c r="BR276" s="83"/>
      <c r="BS276" s="83"/>
      <c r="BT276" s="83"/>
      <c r="BU276" s="83"/>
      <c r="BV276" s="83"/>
      <c r="BW276" s="83"/>
      <c r="BX276" s="83"/>
      <c r="BY276" s="83"/>
      <c r="BZ276" s="83"/>
      <c r="CA276" s="83"/>
      <c r="CB276" s="83"/>
      <c r="CC276" s="83"/>
      <c r="CD276" s="83"/>
      <c r="CE276" s="83"/>
      <c r="CF276" s="83"/>
      <c r="CG276" s="83"/>
      <c r="CH276" s="83"/>
      <c r="CI276" s="83"/>
      <c r="CJ276" s="83"/>
      <c r="CK276" s="83"/>
      <c r="CL276" s="83"/>
      <c r="CM276" s="83"/>
      <c r="CN276" s="83"/>
      <c r="CO276" s="83"/>
      <c r="CP276" s="83"/>
      <c r="CQ276" s="83"/>
      <c r="CR276" s="83"/>
    </row>
    <row r="277" spans="1:96" ht="12" hidden="1" customHeight="1" x14ac:dyDescent="0.25">
      <c r="A277" s="83"/>
      <c r="B277" s="84"/>
      <c r="C277" s="84"/>
      <c r="D277" s="84"/>
      <c r="E277" s="84"/>
      <c r="F277" s="84"/>
      <c r="G277" s="84"/>
      <c r="H277" s="85"/>
      <c r="I277" s="85"/>
      <c r="J277" s="84"/>
      <c r="K277" s="84"/>
      <c r="L277" s="84"/>
      <c r="M277" s="84"/>
      <c r="N277" s="84"/>
      <c r="O277" s="85"/>
      <c r="P277" s="84"/>
      <c r="Q277" s="84"/>
      <c r="R277" s="85"/>
      <c r="S277" s="85"/>
      <c r="T277" s="85"/>
      <c r="U277" s="84"/>
      <c r="V277" s="85"/>
      <c r="W277" s="85"/>
      <c r="X277" s="84"/>
      <c r="Y277" s="84"/>
      <c r="Z277" s="85"/>
      <c r="AA277" s="85"/>
      <c r="AB277" s="84"/>
      <c r="AC277" s="84"/>
      <c r="AD277" s="84"/>
      <c r="AE277" s="84"/>
      <c r="AF277" s="84"/>
      <c r="AG277" s="84"/>
      <c r="AH277" s="84"/>
      <c r="AI277" s="84"/>
      <c r="AJ277" s="85"/>
      <c r="AK277" s="84"/>
      <c r="AL277" s="84"/>
      <c r="AM277" s="84"/>
      <c r="AN277" s="84"/>
      <c r="AO277" s="214" t="s">
        <v>191</v>
      </c>
      <c r="AP277" s="73"/>
      <c r="AQ277" s="73"/>
      <c r="AR277" s="93"/>
      <c r="AS277" s="93" t="e">
        <f t="shared" ref="AS277:BF277" ca="1" si="77">AS$11</f>
        <v>#NAME?</v>
      </c>
      <c r="AT277" s="43" t="e">
        <f t="shared" ca="1" si="77"/>
        <v>#NAME?</v>
      </c>
      <c r="AU277" s="14" t="e">
        <f t="shared" ca="1" si="77"/>
        <v>#NAME?</v>
      </c>
      <c r="AV277" s="14" t="e">
        <f t="shared" ca="1" si="77"/>
        <v>#NAME?</v>
      </c>
      <c r="AW277" s="14" t="e">
        <f t="shared" ca="1" si="77"/>
        <v>#NAME?</v>
      </c>
      <c r="AX277" s="14" t="e">
        <f t="shared" ca="1" si="77"/>
        <v>#NAME?</v>
      </c>
      <c r="AY277" s="14" t="e">
        <f t="shared" ca="1" si="77"/>
        <v>#NAME?</v>
      </c>
      <c r="AZ277" s="14" t="e">
        <f t="shared" ca="1" si="77"/>
        <v>#NAME?</v>
      </c>
      <c r="BA277" s="14" t="e">
        <f t="shared" ca="1" si="77"/>
        <v>#NAME?</v>
      </c>
      <c r="BB277" s="14" t="e">
        <f t="shared" ca="1" si="77"/>
        <v>#NAME?</v>
      </c>
      <c r="BC277" s="14" t="e">
        <f t="shared" ca="1" si="77"/>
        <v>#NAME?</v>
      </c>
      <c r="BD277" s="14" t="e">
        <f t="shared" ca="1" si="77"/>
        <v>#NAME?</v>
      </c>
      <c r="BE277" s="14" t="e">
        <f t="shared" ca="1" si="77"/>
        <v>#NAME?</v>
      </c>
      <c r="BF277" s="14" t="e">
        <f t="shared" ca="1" si="77"/>
        <v>#NAME?</v>
      </c>
      <c r="BG277" s="83"/>
      <c r="BH277" s="83"/>
      <c r="BI277" s="83"/>
      <c r="BJ277" s="83"/>
      <c r="BK277" s="83"/>
      <c r="BL277" s="83"/>
      <c r="BM277" s="83"/>
      <c r="BN277" s="83"/>
      <c r="BO277" s="83"/>
      <c r="BP277" s="83"/>
      <c r="BQ277" s="83"/>
      <c r="BR277" s="83"/>
      <c r="BS277" s="83"/>
      <c r="BT277" s="83"/>
      <c r="BU277" s="83"/>
      <c r="BV277" s="83"/>
      <c r="BW277" s="83"/>
      <c r="BX277" s="83"/>
      <c r="BY277" s="83"/>
      <c r="BZ277" s="83"/>
      <c r="CA277" s="83"/>
      <c r="CB277" s="83"/>
      <c r="CC277" s="83"/>
      <c r="CD277" s="83"/>
      <c r="CE277" s="83"/>
      <c r="CF277" s="83"/>
      <c r="CG277" s="83"/>
      <c r="CH277" s="83"/>
      <c r="CI277" s="83"/>
      <c r="CJ277" s="83"/>
      <c r="CK277" s="83"/>
      <c r="CL277" s="83"/>
      <c r="CM277" s="83"/>
      <c r="CN277" s="83"/>
      <c r="CO277" s="83"/>
      <c r="CP277" s="83"/>
      <c r="CQ277" s="83"/>
      <c r="CR277" s="83"/>
    </row>
    <row r="278" spans="1:96" s="140" customFormat="1" ht="12" hidden="1" customHeight="1" x14ac:dyDescent="0.25">
      <c r="A278" s="216"/>
      <c r="B278" s="217"/>
      <c r="C278" s="217"/>
      <c r="D278" s="217"/>
      <c r="E278" s="217"/>
      <c r="F278" s="217"/>
      <c r="G278" s="217"/>
      <c r="H278" s="218"/>
      <c r="I278" s="218"/>
      <c r="J278" s="217"/>
      <c r="K278" s="217"/>
      <c r="L278" s="217"/>
      <c r="M278" s="217"/>
      <c r="N278" s="217"/>
      <c r="O278" s="218"/>
      <c r="P278" s="217"/>
      <c r="Q278" s="217"/>
      <c r="R278" s="218"/>
      <c r="S278" s="218"/>
      <c r="T278" s="218"/>
      <c r="U278" s="217"/>
      <c r="V278" s="218"/>
      <c r="W278" s="218"/>
      <c r="X278" s="217"/>
      <c r="Y278" s="217"/>
      <c r="Z278" s="218"/>
      <c r="AA278" s="218"/>
      <c r="AB278" s="217"/>
      <c r="AC278" s="217"/>
      <c r="AD278" s="217"/>
      <c r="AE278" s="217"/>
      <c r="AF278" s="217"/>
      <c r="AG278" s="217"/>
      <c r="AH278" s="217"/>
      <c r="AI278" s="217"/>
      <c r="AJ278" s="218"/>
      <c r="AK278" s="217"/>
      <c r="AL278" s="217"/>
      <c r="AM278" s="217"/>
      <c r="AN278" s="217"/>
      <c r="AO278" s="94" t="s">
        <v>46</v>
      </c>
      <c r="AP278" s="219"/>
      <c r="AQ278" s="219"/>
      <c r="AR278" s="95"/>
      <c r="AS278" s="95"/>
      <c r="AT278" s="46"/>
      <c r="AU278" s="96">
        <v>38</v>
      </c>
      <c r="AV278" s="96">
        <v>48</v>
      </c>
      <c r="AW278" s="96">
        <v>51</v>
      </c>
      <c r="AX278" s="96">
        <v>50</v>
      </c>
      <c r="AY278" s="96">
        <v>57</v>
      </c>
      <c r="AZ278" s="96">
        <v>40</v>
      </c>
      <c r="BA278" s="96">
        <v>51</v>
      </c>
      <c r="BB278" s="96">
        <v>60</v>
      </c>
      <c r="BC278" s="96">
        <v>56</v>
      </c>
      <c r="BD278" s="96"/>
      <c r="BE278" s="96"/>
      <c r="BF278" s="96"/>
      <c r="BG278" s="83"/>
      <c r="BH278" s="83"/>
      <c r="BI278" s="83"/>
      <c r="BJ278" s="83"/>
      <c r="BK278" s="83"/>
      <c r="BL278" s="83"/>
      <c r="BM278" s="83"/>
      <c r="BN278" s="83"/>
      <c r="BO278" s="83"/>
      <c r="BP278" s="83"/>
      <c r="BQ278" s="83"/>
      <c r="BR278" s="83"/>
      <c r="BS278" s="83"/>
      <c r="BT278" s="83"/>
      <c r="BU278" s="83"/>
      <c r="BV278" s="83"/>
      <c r="BW278" s="83"/>
      <c r="BX278" s="83"/>
      <c r="BY278" s="83"/>
      <c r="BZ278" s="83"/>
      <c r="CA278" s="83"/>
      <c r="CB278" s="83"/>
      <c r="CC278" s="83"/>
      <c r="CD278" s="83"/>
      <c r="CE278" s="83"/>
      <c r="CF278" s="83"/>
      <c r="CG278" s="83"/>
      <c r="CH278" s="83"/>
      <c r="CI278" s="83"/>
      <c r="CJ278" s="83"/>
      <c r="CK278" s="83"/>
      <c r="CL278" s="83"/>
      <c r="CM278" s="83"/>
      <c r="CN278" s="83"/>
      <c r="CO278" s="83"/>
      <c r="CP278" s="83"/>
      <c r="CQ278" s="83"/>
      <c r="CR278" s="83"/>
    </row>
    <row r="279" spans="1:96" s="140" customFormat="1" ht="12" hidden="1" customHeight="1" x14ac:dyDescent="0.25">
      <c r="A279" s="216"/>
      <c r="B279" s="217"/>
      <c r="C279" s="217"/>
      <c r="D279" s="217"/>
      <c r="E279" s="217"/>
      <c r="F279" s="217"/>
      <c r="G279" s="217"/>
      <c r="H279" s="218"/>
      <c r="I279" s="218"/>
      <c r="J279" s="217"/>
      <c r="K279" s="217"/>
      <c r="L279" s="217"/>
      <c r="M279" s="217"/>
      <c r="N279" s="217"/>
      <c r="O279" s="218"/>
      <c r="P279" s="217"/>
      <c r="Q279" s="217"/>
      <c r="R279" s="218"/>
      <c r="S279" s="218"/>
      <c r="T279" s="218"/>
      <c r="U279" s="217"/>
      <c r="V279" s="218"/>
      <c r="W279" s="218"/>
      <c r="X279" s="217"/>
      <c r="Y279" s="217"/>
      <c r="Z279" s="218"/>
      <c r="AA279" s="218"/>
      <c r="AB279" s="217"/>
      <c r="AC279" s="217"/>
      <c r="AD279" s="217"/>
      <c r="AE279" s="217"/>
      <c r="AF279" s="217"/>
      <c r="AG279" s="217"/>
      <c r="AH279" s="217"/>
      <c r="AI279" s="217"/>
      <c r="AJ279" s="218"/>
      <c r="AK279" s="217"/>
      <c r="AL279" s="217"/>
      <c r="AM279" s="217"/>
      <c r="AN279" s="217"/>
      <c r="AO279" s="94" t="s">
        <v>79</v>
      </c>
      <c r="AP279" s="219"/>
      <c r="AQ279" s="219"/>
      <c r="AR279" s="95"/>
      <c r="AS279" s="95"/>
      <c r="AT279" s="46"/>
      <c r="AU279" s="96">
        <v>72</v>
      </c>
      <c r="AV279" s="96">
        <v>101</v>
      </c>
      <c r="AW279" s="96">
        <v>97</v>
      </c>
      <c r="AX279" s="96">
        <v>107</v>
      </c>
      <c r="AY279" s="96">
        <v>97</v>
      </c>
      <c r="AZ279" s="96">
        <v>105</v>
      </c>
      <c r="BA279" s="96">
        <v>98</v>
      </c>
      <c r="BB279" s="96">
        <v>92</v>
      </c>
      <c r="BC279" s="96">
        <v>101</v>
      </c>
      <c r="BD279" s="96"/>
      <c r="BE279" s="96"/>
      <c r="BF279" s="96"/>
      <c r="BG279" s="83"/>
      <c r="BH279" s="83"/>
      <c r="BI279" s="83"/>
      <c r="BJ279" s="83"/>
      <c r="BK279" s="83"/>
      <c r="BL279" s="83"/>
      <c r="BM279" s="83"/>
      <c r="BN279" s="83"/>
      <c r="BO279" s="83"/>
      <c r="BP279" s="83"/>
      <c r="BQ279" s="83"/>
      <c r="BR279" s="83"/>
      <c r="BS279" s="83"/>
      <c r="BT279" s="83"/>
      <c r="BU279" s="83"/>
      <c r="BV279" s="83"/>
      <c r="BW279" s="83"/>
      <c r="BX279" s="83"/>
      <c r="BY279" s="83"/>
      <c r="BZ279" s="83"/>
      <c r="CA279" s="83"/>
      <c r="CB279" s="83"/>
      <c r="CC279" s="83"/>
      <c r="CD279" s="83"/>
      <c r="CE279" s="83"/>
      <c r="CF279" s="83"/>
      <c r="CG279" s="83"/>
      <c r="CH279" s="83"/>
      <c r="CI279" s="83"/>
      <c r="CJ279" s="83"/>
      <c r="CK279" s="83"/>
      <c r="CL279" s="83"/>
      <c r="CM279" s="83"/>
      <c r="CN279" s="83"/>
      <c r="CO279" s="83"/>
      <c r="CP279" s="83"/>
      <c r="CQ279" s="83"/>
      <c r="CR279" s="83"/>
    </row>
    <row r="280" spans="1:96" s="140" customFormat="1" ht="12" hidden="1" customHeight="1" x14ac:dyDescent="0.25">
      <c r="A280" s="216"/>
      <c r="B280" s="217"/>
      <c r="C280" s="217"/>
      <c r="D280" s="217"/>
      <c r="E280" s="217"/>
      <c r="F280" s="217"/>
      <c r="G280" s="217"/>
      <c r="H280" s="218"/>
      <c r="I280" s="218"/>
      <c r="J280" s="217"/>
      <c r="K280" s="217"/>
      <c r="L280" s="217"/>
      <c r="M280" s="217"/>
      <c r="N280" s="217"/>
      <c r="O280" s="218"/>
      <c r="P280" s="217"/>
      <c r="Q280" s="217"/>
      <c r="R280" s="218"/>
      <c r="S280" s="218"/>
      <c r="T280" s="218"/>
      <c r="U280" s="217"/>
      <c r="V280" s="218"/>
      <c r="W280" s="218"/>
      <c r="X280" s="217"/>
      <c r="Y280" s="217"/>
      <c r="Z280" s="218"/>
      <c r="AA280" s="218"/>
      <c r="AB280" s="217"/>
      <c r="AC280" s="217"/>
      <c r="AD280" s="217"/>
      <c r="AE280" s="217"/>
      <c r="AF280" s="217"/>
      <c r="AG280" s="217"/>
      <c r="AH280" s="217"/>
      <c r="AI280" s="217"/>
      <c r="AJ280" s="218"/>
      <c r="AK280" s="217"/>
      <c r="AL280" s="217"/>
      <c r="AM280" s="217"/>
      <c r="AN280" s="217"/>
      <c r="AO280" s="94" t="s">
        <v>192</v>
      </c>
      <c r="AP280" s="219"/>
      <c r="AQ280" s="219"/>
      <c r="AR280" s="95"/>
      <c r="AS280" s="95"/>
      <c r="AT280" s="46"/>
      <c r="AU280" s="96">
        <v>11</v>
      </c>
      <c r="AV280" s="96">
        <v>5</v>
      </c>
      <c r="AW280" s="96">
        <v>15</v>
      </c>
      <c r="AX280" s="96">
        <v>13</v>
      </c>
      <c r="AY280" s="96">
        <v>9</v>
      </c>
      <c r="AZ280" s="96">
        <v>8</v>
      </c>
      <c r="BA280" s="96">
        <v>7</v>
      </c>
      <c r="BB280" s="96">
        <v>8</v>
      </c>
      <c r="BC280" s="96">
        <v>10</v>
      </c>
      <c r="BD280" s="96"/>
      <c r="BE280" s="96"/>
      <c r="BF280" s="96"/>
      <c r="BG280" s="83"/>
      <c r="BH280" s="83"/>
      <c r="BI280" s="83"/>
      <c r="BJ280" s="83"/>
      <c r="BK280" s="83"/>
      <c r="BL280" s="83"/>
      <c r="BM280" s="83"/>
      <c r="BN280" s="83"/>
      <c r="BO280" s="83"/>
      <c r="BP280" s="83"/>
      <c r="BQ280" s="83"/>
      <c r="BR280" s="83"/>
      <c r="BS280" s="83"/>
      <c r="BT280" s="83"/>
      <c r="BU280" s="83"/>
      <c r="BV280" s="83"/>
      <c r="BW280" s="83"/>
      <c r="BX280" s="83"/>
      <c r="BY280" s="83"/>
      <c r="BZ280" s="83"/>
      <c r="CA280" s="83"/>
      <c r="CB280" s="83"/>
      <c r="CC280" s="83"/>
      <c r="CD280" s="83"/>
      <c r="CE280" s="83"/>
      <c r="CF280" s="83"/>
      <c r="CG280" s="83"/>
      <c r="CH280" s="83"/>
      <c r="CI280" s="83"/>
      <c r="CJ280" s="83"/>
      <c r="CK280" s="83"/>
      <c r="CL280" s="83"/>
      <c r="CM280" s="83"/>
      <c r="CN280" s="83"/>
      <c r="CO280" s="83"/>
      <c r="CP280" s="83"/>
      <c r="CQ280" s="83"/>
      <c r="CR280" s="83"/>
    </row>
    <row r="281" spans="1:96" s="140" customFormat="1" ht="12" hidden="1" customHeight="1" x14ac:dyDescent="0.25">
      <c r="A281" s="216"/>
      <c r="B281" s="217"/>
      <c r="C281" s="217"/>
      <c r="D281" s="217"/>
      <c r="E281" s="217"/>
      <c r="F281" s="217"/>
      <c r="G281" s="217"/>
      <c r="H281" s="218"/>
      <c r="I281" s="218"/>
      <c r="J281" s="217"/>
      <c r="K281" s="217"/>
      <c r="L281" s="217"/>
      <c r="M281" s="217"/>
      <c r="N281" s="217"/>
      <c r="O281" s="218"/>
      <c r="P281" s="217"/>
      <c r="Q281" s="217"/>
      <c r="R281" s="218"/>
      <c r="S281" s="218"/>
      <c r="T281" s="218"/>
      <c r="U281" s="217"/>
      <c r="V281" s="218"/>
      <c r="W281" s="218"/>
      <c r="X281" s="217"/>
      <c r="Y281" s="217"/>
      <c r="Z281" s="218"/>
      <c r="AA281" s="218"/>
      <c r="AB281" s="217"/>
      <c r="AC281" s="217"/>
      <c r="AD281" s="217"/>
      <c r="AE281" s="217"/>
      <c r="AF281" s="217"/>
      <c r="AG281" s="217"/>
      <c r="AH281" s="217"/>
      <c r="AI281" s="217"/>
      <c r="AJ281" s="218"/>
      <c r="AK281" s="217"/>
      <c r="AL281" s="217"/>
      <c r="AM281" s="217"/>
      <c r="AN281" s="217"/>
      <c r="AO281" s="94" t="s">
        <v>45</v>
      </c>
      <c r="AP281" s="219"/>
      <c r="AQ281" s="219"/>
      <c r="AR281" s="95"/>
      <c r="AS281" s="95"/>
      <c r="AT281" s="46"/>
      <c r="AU281" s="96">
        <v>36</v>
      </c>
      <c r="AV281" s="96">
        <v>9</v>
      </c>
      <c r="AW281" s="96">
        <v>3</v>
      </c>
      <c r="AX281" s="96">
        <v>0</v>
      </c>
      <c r="AY281" s="96">
        <v>0</v>
      </c>
      <c r="AZ281" s="96">
        <v>4</v>
      </c>
      <c r="BA281" s="96">
        <v>2</v>
      </c>
      <c r="BB281" s="96">
        <v>0</v>
      </c>
      <c r="BC281" s="96">
        <v>2</v>
      </c>
      <c r="BD281" s="96"/>
      <c r="BE281" s="96"/>
      <c r="BF281" s="96"/>
      <c r="BG281" s="83"/>
      <c r="BH281" s="83"/>
      <c r="BI281" s="83"/>
      <c r="BJ281" s="83"/>
      <c r="BK281" s="83"/>
      <c r="BL281" s="83"/>
      <c r="BM281" s="83"/>
      <c r="BN281" s="83"/>
      <c r="BO281" s="83"/>
      <c r="BP281" s="83"/>
      <c r="BQ281" s="83"/>
      <c r="BR281" s="83"/>
      <c r="BS281" s="83"/>
      <c r="BT281" s="83"/>
      <c r="BU281" s="83"/>
      <c r="BV281" s="83"/>
      <c r="BW281" s="83"/>
      <c r="BX281" s="83"/>
      <c r="BY281" s="83"/>
      <c r="BZ281" s="83"/>
      <c r="CA281" s="83"/>
      <c r="CB281" s="83"/>
      <c r="CC281" s="83"/>
      <c r="CD281" s="83"/>
      <c r="CE281" s="83"/>
      <c r="CF281" s="83"/>
      <c r="CG281" s="83"/>
      <c r="CH281" s="83"/>
      <c r="CI281" s="83"/>
      <c r="CJ281" s="83"/>
      <c r="CK281" s="83"/>
      <c r="CL281" s="83"/>
      <c r="CM281" s="83"/>
      <c r="CN281" s="83"/>
      <c r="CO281" s="83"/>
      <c r="CP281" s="83"/>
      <c r="CQ281" s="83"/>
      <c r="CR281" s="83"/>
    </row>
    <row r="282" spans="1:96" s="140" customFormat="1" ht="12" hidden="1" customHeight="1" x14ac:dyDescent="0.25">
      <c r="A282" s="216"/>
      <c r="B282" s="217"/>
      <c r="C282" s="217"/>
      <c r="D282" s="217"/>
      <c r="E282" s="217"/>
      <c r="F282" s="217"/>
      <c r="G282" s="217"/>
      <c r="H282" s="218"/>
      <c r="I282" s="218"/>
      <c r="J282" s="217"/>
      <c r="K282" s="217"/>
      <c r="L282" s="217"/>
      <c r="M282" s="217"/>
      <c r="N282" s="217"/>
      <c r="O282" s="218"/>
      <c r="P282" s="217"/>
      <c r="Q282" s="217"/>
      <c r="R282" s="218"/>
      <c r="S282" s="218"/>
      <c r="T282" s="218"/>
      <c r="U282" s="217"/>
      <c r="V282" s="218"/>
      <c r="W282" s="218"/>
      <c r="X282" s="217"/>
      <c r="Y282" s="217"/>
      <c r="Z282" s="218"/>
      <c r="AA282" s="218"/>
      <c r="AB282" s="217"/>
      <c r="AC282" s="217"/>
      <c r="AD282" s="217"/>
      <c r="AE282" s="217"/>
      <c r="AF282" s="217"/>
      <c r="AG282" s="217"/>
      <c r="AH282" s="217"/>
      <c r="AI282" s="217"/>
      <c r="AJ282" s="218"/>
      <c r="AK282" s="217"/>
      <c r="AL282" s="217"/>
      <c r="AM282" s="217"/>
      <c r="AN282" s="217"/>
      <c r="AO282" s="94" t="s">
        <v>66</v>
      </c>
      <c r="AP282" s="219"/>
      <c r="AQ282" s="219"/>
      <c r="AR282" s="95"/>
      <c r="AS282" s="95"/>
      <c r="AT282" s="46"/>
      <c r="AU282" s="96">
        <v>0</v>
      </c>
      <c r="AV282" s="96">
        <v>0</v>
      </c>
      <c r="AW282" s="96">
        <v>0</v>
      </c>
      <c r="AX282" s="96">
        <v>0</v>
      </c>
      <c r="AY282" s="96">
        <v>0</v>
      </c>
      <c r="AZ282" s="96">
        <v>0</v>
      </c>
      <c r="BA282" s="96">
        <v>0</v>
      </c>
      <c r="BB282" s="96">
        <v>0</v>
      </c>
      <c r="BC282" s="96">
        <v>0</v>
      </c>
      <c r="BD282" s="96"/>
      <c r="BE282" s="96"/>
      <c r="BF282" s="96"/>
      <c r="BG282" s="83"/>
      <c r="BH282" s="83"/>
      <c r="BI282" s="83"/>
      <c r="BJ282" s="83"/>
      <c r="BK282" s="83"/>
      <c r="BL282" s="83"/>
      <c r="BM282" s="83"/>
      <c r="BN282" s="83"/>
      <c r="BO282" s="83"/>
      <c r="BP282" s="83"/>
      <c r="BQ282" s="83"/>
      <c r="BR282" s="83"/>
      <c r="BS282" s="83"/>
      <c r="BT282" s="83"/>
      <c r="BU282" s="83"/>
      <c r="BV282" s="83"/>
      <c r="BW282" s="83"/>
      <c r="BX282" s="83"/>
      <c r="BY282" s="83"/>
      <c r="BZ282" s="83"/>
      <c r="CA282" s="83"/>
      <c r="CB282" s="83"/>
      <c r="CC282" s="83"/>
      <c r="CD282" s="83"/>
      <c r="CE282" s="83"/>
      <c r="CF282" s="83"/>
      <c r="CG282" s="83"/>
      <c r="CH282" s="83"/>
      <c r="CI282" s="83"/>
      <c r="CJ282" s="83"/>
      <c r="CK282" s="83"/>
      <c r="CL282" s="83"/>
      <c r="CM282" s="83"/>
      <c r="CN282" s="83"/>
      <c r="CO282" s="83"/>
      <c r="CP282" s="83"/>
      <c r="CQ282" s="83"/>
      <c r="CR282" s="83"/>
    </row>
    <row r="283" spans="1:96" s="140" customFormat="1" ht="12" hidden="1" customHeight="1" x14ac:dyDescent="0.25">
      <c r="A283" s="216"/>
      <c r="B283" s="217"/>
      <c r="C283" s="217"/>
      <c r="D283" s="217"/>
      <c r="E283" s="217"/>
      <c r="F283" s="217"/>
      <c r="G283" s="217"/>
      <c r="H283" s="218"/>
      <c r="I283" s="218"/>
      <c r="J283" s="217"/>
      <c r="K283" s="217"/>
      <c r="L283" s="217"/>
      <c r="M283" s="217"/>
      <c r="N283" s="217"/>
      <c r="O283" s="218"/>
      <c r="P283" s="217"/>
      <c r="Q283" s="217"/>
      <c r="R283" s="218"/>
      <c r="S283" s="218"/>
      <c r="T283" s="218"/>
      <c r="U283" s="217"/>
      <c r="V283" s="218"/>
      <c r="W283" s="218"/>
      <c r="X283" s="217"/>
      <c r="Y283" s="217"/>
      <c r="Z283" s="218"/>
      <c r="AA283" s="218"/>
      <c r="AB283" s="217"/>
      <c r="AC283" s="217"/>
      <c r="AD283" s="217"/>
      <c r="AE283" s="217"/>
      <c r="AF283" s="217"/>
      <c r="AG283" s="217"/>
      <c r="AH283" s="217"/>
      <c r="AI283" s="217"/>
      <c r="AJ283" s="218"/>
      <c r="AK283" s="217"/>
      <c r="AL283" s="217"/>
      <c r="AM283" s="217"/>
      <c r="AN283" s="217"/>
      <c r="AO283" s="94" t="s">
        <v>48</v>
      </c>
      <c r="AP283" s="219"/>
      <c r="AQ283" s="219"/>
      <c r="AR283" s="95"/>
      <c r="AS283" s="95"/>
      <c r="AT283" s="46"/>
      <c r="AU283" s="96">
        <v>8</v>
      </c>
      <c r="AV283" s="96">
        <v>8</v>
      </c>
      <c r="AW283" s="96">
        <v>11</v>
      </c>
      <c r="AX283" s="96">
        <v>10</v>
      </c>
      <c r="AY283" s="96">
        <v>7</v>
      </c>
      <c r="AZ283" s="96">
        <v>9</v>
      </c>
      <c r="BA283" s="96">
        <v>7</v>
      </c>
      <c r="BB283" s="96">
        <v>5</v>
      </c>
      <c r="BC283" s="96">
        <v>7</v>
      </c>
      <c r="BD283" s="96"/>
      <c r="BE283" s="96"/>
      <c r="BF283" s="96"/>
      <c r="BG283" s="83"/>
      <c r="BH283" s="83"/>
      <c r="BI283" s="83"/>
      <c r="BJ283" s="83"/>
      <c r="BK283" s="83"/>
      <c r="BL283" s="83"/>
      <c r="BM283" s="83"/>
      <c r="BN283" s="83"/>
      <c r="BO283" s="83"/>
      <c r="BP283" s="83"/>
      <c r="BQ283" s="83"/>
      <c r="BR283" s="83"/>
      <c r="BS283" s="83"/>
      <c r="BT283" s="83"/>
      <c r="BU283" s="83"/>
      <c r="BV283" s="83"/>
      <c r="BW283" s="83"/>
      <c r="BX283" s="83"/>
      <c r="BY283" s="83"/>
      <c r="BZ283" s="83"/>
      <c r="CA283" s="83"/>
      <c r="CB283" s="83"/>
      <c r="CC283" s="83"/>
      <c r="CD283" s="83"/>
      <c r="CE283" s="83"/>
      <c r="CF283" s="83"/>
      <c r="CG283" s="83"/>
      <c r="CH283" s="83"/>
      <c r="CI283" s="83"/>
      <c r="CJ283" s="83"/>
      <c r="CK283" s="83"/>
      <c r="CL283" s="83"/>
      <c r="CM283" s="83"/>
      <c r="CN283" s="83"/>
      <c r="CO283" s="83"/>
      <c r="CP283" s="83"/>
      <c r="CQ283" s="83"/>
      <c r="CR283" s="83"/>
    </row>
    <row r="284" spans="1:96" s="140" customFormat="1" ht="12" hidden="1" customHeight="1" x14ac:dyDescent="0.25">
      <c r="A284" s="216"/>
      <c r="B284" s="217"/>
      <c r="C284" s="217"/>
      <c r="D284" s="217"/>
      <c r="E284" s="217"/>
      <c r="F284" s="217"/>
      <c r="G284" s="217"/>
      <c r="H284" s="218"/>
      <c r="I284" s="218"/>
      <c r="J284" s="217"/>
      <c r="K284" s="217"/>
      <c r="L284" s="217"/>
      <c r="M284" s="217"/>
      <c r="N284" s="217"/>
      <c r="O284" s="218"/>
      <c r="P284" s="217"/>
      <c r="Q284" s="217"/>
      <c r="R284" s="218"/>
      <c r="S284" s="218"/>
      <c r="T284" s="218"/>
      <c r="U284" s="217"/>
      <c r="V284" s="218"/>
      <c r="W284" s="218"/>
      <c r="X284" s="217"/>
      <c r="Y284" s="217"/>
      <c r="Z284" s="218"/>
      <c r="AA284" s="218"/>
      <c r="AB284" s="217"/>
      <c r="AC284" s="217"/>
      <c r="AD284" s="217"/>
      <c r="AE284" s="217"/>
      <c r="AF284" s="217"/>
      <c r="AG284" s="217"/>
      <c r="AH284" s="217"/>
      <c r="AI284" s="217"/>
      <c r="AJ284" s="218"/>
      <c r="AK284" s="217"/>
      <c r="AL284" s="217"/>
      <c r="AM284" s="217"/>
      <c r="AN284" s="217"/>
      <c r="AO284" s="94" t="s">
        <v>63</v>
      </c>
      <c r="AP284" s="219"/>
      <c r="AQ284" s="219"/>
      <c r="AR284" s="95"/>
      <c r="AS284" s="95"/>
      <c r="AT284" s="46"/>
      <c r="AU284" s="96">
        <v>0</v>
      </c>
      <c r="AV284" s="96">
        <v>0</v>
      </c>
      <c r="AW284" s="96">
        <v>0</v>
      </c>
      <c r="AX284" s="96">
        <v>0</v>
      </c>
      <c r="AY284" s="96">
        <v>0</v>
      </c>
      <c r="AZ284" s="96">
        <v>0</v>
      </c>
      <c r="BA284" s="96">
        <v>0</v>
      </c>
      <c r="BB284" s="96">
        <v>0</v>
      </c>
      <c r="BC284" s="96">
        <v>0</v>
      </c>
      <c r="BD284" s="96"/>
      <c r="BE284" s="96"/>
      <c r="BF284" s="96"/>
      <c r="BG284" s="83"/>
      <c r="BH284" s="83"/>
      <c r="BI284" s="83"/>
      <c r="BJ284" s="83"/>
      <c r="BK284" s="83"/>
      <c r="BL284" s="83"/>
      <c r="BM284" s="83"/>
      <c r="BN284" s="83"/>
      <c r="BO284" s="83"/>
      <c r="BP284" s="83"/>
      <c r="BQ284" s="83"/>
      <c r="BR284" s="83"/>
      <c r="BS284" s="83"/>
      <c r="BT284" s="83"/>
      <c r="BU284" s="83"/>
      <c r="BV284" s="83"/>
      <c r="BW284" s="83"/>
      <c r="BX284" s="83"/>
      <c r="BY284" s="83"/>
      <c r="BZ284" s="83"/>
      <c r="CA284" s="83"/>
      <c r="CB284" s="83"/>
      <c r="CC284" s="83"/>
      <c r="CD284" s="83"/>
      <c r="CE284" s="83"/>
      <c r="CF284" s="83"/>
      <c r="CG284" s="83"/>
      <c r="CH284" s="83"/>
      <c r="CI284" s="83"/>
      <c r="CJ284" s="83"/>
      <c r="CK284" s="83"/>
      <c r="CL284" s="83"/>
      <c r="CM284" s="83"/>
      <c r="CN284" s="83"/>
      <c r="CO284" s="83"/>
      <c r="CP284" s="83"/>
      <c r="CQ284" s="83"/>
      <c r="CR284" s="83"/>
    </row>
    <row r="285" spans="1:96" s="140" customFormat="1" ht="12" hidden="1" customHeight="1" x14ac:dyDescent="0.25">
      <c r="A285" s="216"/>
      <c r="B285" s="217"/>
      <c r="C285" s="217"/>
      <c r="D285" s="217"/>
      <c r="E285" s="217"/>
      <c r="F285" s="217"/>
      <c r="G285" s="217"/>
      <c r="H285" s="218"/>
      <c r="I285" s="218"/>
      <c r="J285" s="217"/>
      <c r="K285" s="217"/>
      <c r="L285" s="217"/>
      <c r="M285" s="217"/>
      <c r="N285" s="217"/>
      <c r="O285" s="218"/>
      <c r="P285" s="217"/>
      <c r="Q285" s="217"/>
      <c r="R285" s="218"/>
      <c r="S285" s="218"/>
      <c r="T285" s="218"/>
      <c r="U285" s="217"/>
      <c r="V285" s="218"/>
      <c r="W285" s="218"/>
      <c r="X285" s="217"/>
      <c r="Y285" s="217"/>
      <c r="Z285" s="218"/>
      <c r="AA285" s="218"/>
      <c r="AB285" s="217"/>
      <c r="AC285" s="217"/>
      <c r="AD285" s="217"/>
      <c r="AE285" s="217"/>
      <c r="AF285" s="217"/>
      <c r="AG285" s="217"/>
      <c r="AH285" s="217"/>
      <c r="AI285" s="217"/>
      <c r="AJ285" s="218"/>
      <c r="AK285" s="217"/>
      <c r="AL285" s="217"/>
      <c r="AM285" s="217"/>
      <c r="AN285" s="217"/>
      <c r="AO285" s="94" t="s">
        <v>193</v>
      </c>
      <c r="AP285" s="219"/>
      <c r="AQ285" s="219"/>
      <c r="AR285" s="95"/>
      <c r="AS285" s="95"/>
      <c r="AT285" s="46"/>
      <c r="AU285" s="96">
        <v>0</v>
      </c>
      <c r="AV285" s="96">
        <v>0</v>
      </c>
      <c r="AW285" s="96">
        <v>0</v>
      </c>
      <c r="AX285" s="96">
        <v>0</v>
      </c>
      <c r="AY285" s="96">
        <v>0</v>
      </c>
      <c r="AZ285" s="96">
        <v>0</v>
      </c>
      <c r="BA285" s="96">
        <v>0</v>
      </c>
      <c r="BB285" s="96">
        <v>0</v>
      </c>
      <c r="BC285" s="96">
        <v>0</v>
      </c>
      <c r="BD285" s="96"/>
      <c r="BE285" s="96"/>
      <c r="BF285" s="96"/>
      <c r="BG285" s="83"/>
      <c r="BH285" s="83"/>
      <c r="BI285" s="83"/>
      <c r="BJ285" s="83"/>
      <c r="BK285" s="83"/>
      <c r="BL285" s="83"/>
      <c r="BM285" s="83"/>
      <c r="BN285" s="83"/>
      <c r="BO285" s="83"/>
      <c r="BP285" s="83"/>
      <c r="BQ285" s="83"/>
      <c r="BR285" s="83"/>
      <c r="BS285" s="83"/>
      <c r="BT285" s="83"/>
      <c r="BU285" s="83"/>
      <c r="BV285" s="83"/>
      <c r="BW285" s="83"/>
      <c r="BX285" s="83"/>
      <c r="BY285" s="83"/>
      <c r="BZ285" s="83"/>
      <c r="CA285" s="83"/>
      <c r="CB285" s="83"/>
      <c r="CC285" s="83"/>
      <c r="CD285" s="83"/>
      <c r="CE285" s="83"/>
      <c r="CF285" s="83"/>
      <c r="CG285" s="83"/>
      <c r="CH285" s="83"/>
      <c r="CI285" s="83"/>
      <c r="CJ285" s="83"/>
      <c r="CK285" s="83"/>
      <c r="CL285" s="83"/>
      <c r="CM285" s="83"/>
      <c r="CN285" s="83"/>
      <c r="CO285" s="83"/>
      <c r="CP285" s="83"/>
      <c r="CQ285" s="83"/>
      <c r="CR285" s="83"/>
    </row>
    <row r="286" spans="1:96" s="140" customFormat="1" ht="12" hidden="1" customHeight="1" x14ac:dyDescent="0.25">
      <c r="A286" s="216"/>
      <c r="B286" s="217"/>
      <c r="C286" s="217"/>
      <c r="D286" s="217"/>
      <c r="E286" s="217"/>
      <c r="F286" s="217"/>
      <c r="G286" s="217"/>
      <c r="H286" s="218"/>
      <c r="I286" s="218"/>
      <c r="J286" s="217"/>
      <c r="K286" s="217"/>
      <c r="L286" s="217"/>
      <c r="M286" s="217"/>
      <c r="N286" s="217"/>
      <c r="O286" s="218"/>
      <c r="P286" s="217"/>
      <c r="Q286" s="217"/>
      <c r="R286" s="218"/>
      <c r="S286" s="218"/>
      <c r="T286" s="218"/>
      <c r="U286" s="217"/>
      <c r="V286" s="218"/>
      <c r="W286" s="218"/>
      <c r="X286" s="217"/>
      <c r="Y286" s="217"/>
      <c r="Z286" s="218"/>
      <c r="AA286" s="218"/>
      <c r="AB286" s="217"/>
      <c r="AC286" s="217"/>
      <c r="AD286" s="217"/>
      <c r="AE286" s="217"/>
      <c r="AF286" s="217"/>
      <c r="AG286" s="217"/>
      <c r="AH286" s="217"/>
      <c r="AI286" s="217"/>
      <c r="AJ286" s="218"/>
      <c r="AK286" s="217"/>
      <c r="AL286" s="217"/>
      <c r="AM286" s="217"/>
      <c r="AN286" s="217"/>
      <c r="AO286" s="94" t="s">
        <v>194</v>
      </c>
      <c r="AP286" s="219"/>
      <c r="AQ286" s="219"/>
      <c r="AR286" s="95"/>
      <c r="AS286" s="95"/>
      <c r="AT286" s="46"/>
      <c r="AU286" s="96">
        <v>0</v>
      </c>
      <c r="AV286" s="96">
        <v>0</v>
      </c>
      <c r="AW286" s="96">
        <v>0</v>
      </c>
      <c r="AX286" s="96">
        <v>0</v>
      </c>
      <c r="AY286" s="96">
        <v>0</v>
      </c>
      <c r="AZ286" s="96">
        <v>0</v>
      </c>
      <c r="BA286" s="96">
        <v>0</v>
      </c>
      <c r="BB286" s="96">
        <v>0</v>
      </c>
      <c r="BC286" s="96">
        <v>0</v>
      </c>
      <c r="BD286" s="96"/>
      <c r="BE286" s="96"/>
      <c r="BF286" s="96"/>
      <c r="BG286" s="83"/>
      <c r="BH286" s="83"/>
      <c r="BI286" s="83"/>
      <c r="BJ286" s="83"/>
      <c r="BK286" s="83"/>
      <c r="BL286" s="83"/>
      <c r="BM286" s="83"/>
      <c r="BN286" s="83"/>
      <c r="BO286" s="83"/>
      <c r="BP286" s="83"/>
      <c r="BQ286" s="83"/>
      <c r="BR286" s="83"/>
      <c r="BS286" s="83"/>
      <c r="BT286" s="83"/>
      <c r="BU286" s="83"/>
      <c r="BV286" s="83"/>
      <c r="BW286" s="83"/>
      <c r="BX286" s="83"/>
      <c r="BY286" s="83"/>
      <c r="BZ286" s="83"/>
      <c r="CA286" s="83"/>
      <c r="CB286" s="83"/>
      <c r="CC286" s="83"/>
      <c r="CD286" s="83"/>
      <c r="CE286" s="83"/>
      <c r="CF286" s="83"/>
      <c r="CG286" s="83"/>
      <c r="CH286" s="83"/>
      <c r="CI286" s="83"/>
      <c r="CJ286" s="83"/>
      <c r="CK286" s="83"/>
      <c r="CL286" s="83"/>
      <c r="CM286" s="83"/>
      <c r="CN286" s="83"/>
      <c r="CO286" s="83"/>
      <c r="CP286" s="83"/>
      <c r="CQ286" s="83"/>
      <c r="CR286" s="83"/>
    </row>
    <row r="287" spans="1:96" s="140" customFormat="1" ht="12" hidden="1" customHeight="1" x14ac:dyDescent="0.25">
      <c r="A287" s="216"/>
      <c r="B287" s="217"/>
      <c r="C287" s="217"/>
      <c r="D287" s="217"/>
      <c r="E287" s="217"/>
      <c r="F287" s="217"/>
      <c r="G287" s="217"/>
      <c r="H287" s="218"/>
      <c r="I287" s="218"/>
      <c r="J287" s="217"/>
      <c r="K287" s="217"/>
      <c r="L287" s="217"/>
      <c r="M287" s="217"/>
      <c r="N287" s="217"/>
      <c r="O287" s="218"/>
      <c r="P287" s="217"/>
      <c r="Q287" s="217"/>
      <c r="R287" s="218"/>
      <c r="S287" s="218"/>
      <c r="T287" s="218"/>
      <c r="U287" s="217"/>
      <c r="V287" s="218"/>
      <c r="W287" s="218"/>
      <c r="X287" s="217"/>
      <c r="Y287" s="217"/>
      <c r="Z287" s="218"/>
      <c r="AA287" s="218"/>
      <c r="AB287" s="217"/>
      <c r="AC287" s="217"/>
      <c r="AD287" s="217"/>
      <c r="AE287" s="217"/>
      <c r="AF287" s="217"/>
      <c r="AG287" s="217"/>
      <c r="AH287" s="217"/>
      <c r="AI287" s="217"/>
      <c r="AJ287" s="218"/>
      <c r="AK287" s="217"/>
      <c r="AL287" s="217"/>
      <c r="AM287" s="217"/>
      <c r="AN287" s="217"/>
      <c r="AO287" s="94" t="s">
        <v>65</v>
      </c>
      <c r="AP287" s="219"/>
      <c r="AQ287" s="219"/>
      <c r="AR287" s="95"/>
      <c r="AS287" s="95"/>
      <c r="AT287" s="46"/>
      <c r="AU287" s="96">
        <v>0</v>
      </c>
      <c r="AV287" s="96">
        <v>0</v>
      </c>
      <c r="AW287" s="96">
        <v>0</v>
      </c>
      <c r="AX287" s="96">
        <v>0</v>
      </c>
      <c r="AY287" s="96">
        <v>0</v>
      </c>
      <c r="AZ287" s="96">
        <v>0</v>
      </c>
      <c r="BA287" s="96">
        <v>0</v>
      </c>
      <c r="BB287" s="96">
        <v>0</v>
      </c>
      <c r="BC287" s="96">
        <v>0</v>
      </c>
      <c r="BD287" s="96"/>
      <c r="BE287" s="96"/>
      <c r="BF287" s="96"/>
      <c r="BG287" s="83"/>
      <c r="BH287" s="83"/>
      <c r="BI287" s="83"/>
      <c r="BJ287" s="83"/>
      <c r="BK287" s="83"/>
      <c r="BL287" s="83"/>
      <c r="BM287" s="83"/>
      <c r="BN287" s="83"/>
      <c r="BO287" s="83"/>
      <c r="BP287" s="83"/>
      <c r="BQ287" s="83"/>
      <c r="BR287" s="83"/>
      <c r="BS287" s="83"/>
      <c r="BT287" s="83"/>
      <c r="BU287" s="83"/>
      <c r="BV287" s="83"/>
      <c r="BW287" s="83"/>
      <c r="BX287" s="83"/>
      <c r="BY287" s="83"/>
      <c r="BZ287" s="83"/>
      <c r="CA287" s="83"/>
      <c r="CB287" s="83"/>
      <c r="CC287" s="83"/>
      <c r="CD287" s="83"/>
      <c r="CE287" s="83"/>
      <c r="CF287" s="83"/>
      <c r="CG287" s="83"/>
      <c r="CH287" s="83"/>
      <c r="CI287" s="83"/>
      <c r="CJ287" s="83"/>
      <c r="CK287" s="83"/>
      <c r="CL287" s="83"/>
      <c r="CM287" s="83"/>
      <c r="CN287" s="83"/>
      <c r="CO287" s="83"/>
      <c r="CP287" s="83"/>
      <c r="CQ287" s="83"/>
      <c r="CR287" s="83"/>
    </row>
    <row r="288" spans="1:96" s="140" customFormat="1" ht="12" hidden="1" customHeight="1" x14ac:dyDescent="0.25">
      <c r="A288" s="216"/>
      <c r="B288" s="217"/>
      <c r="C288" s="217"/>
      <c r="D288" s="217"/>
      <c r="E288" s="217"/>
      <c r="F288" s="217"/>
      <c r="G288" s="217"/>
      <c r="H288" s="218"/>
      <c r="I288" s="218"/>
      <c r="J288" s="217"/>
      <c r="K288" s="217"/>
      <c r="L288" s="217"/>
      <c r="M288" s="217"/>
      <c r="N288" s="217"/>
      <c r="O288" s="218"/>
      <c r="P288" s="217"/>
      <c r="Q288" s="217"/>
      <c r="R288" s="218"/>
      <c r="S288" s="218"/>
      <c r="T288" s="218"/>
      <c r="U288" s="217"/>
      <c r="V288" s="218"/>
      <c r="W288" s="218"/>
      <c r="X288" s="217"/>
      <c r="Y288" s="217"/>
      <c r="Z288" s="218"/>
      <c r="AA288" s="218"/>
      <c r="AB288" s="217"/>
      <c r="AC288" s="217"/>
      <c r="AD288" s="217"/>
      <c r="AE288" s="217"/>
      <c r="AF288" s="217"/>
      <c r="AG288" s="217"/>
      <c r="AH288" s="217"/>
      <c r="AI288" s="217"/>
      <c r="AJ288" s="218"/>
      <c r="AK288" s="217"/>
      <c r="AL288" s="217"/>
      <c r="AM288" s="217"/>
      <c r="AN288" s="217"/>
      <c r="AO288" s="94" t="s">
        <v>62</v>
      </c>
      <c r="AP288" s="219"/>
      <c r="AQ288" s="219"/>
      <c r="AR288" s="95"/>
      <c r="AS288" s="95"/>
      <c r="AT288" s="46"/>
      <c r="AU288" s="96">
        <v>68</v>
      </c>
      <c r="AV288" s="96">
        <v>95</v>
      </c>
      <c r="AW288" s="96">
        <v>93</v>
      </c>
      <c r="AX288" s="96">
        <v>90</v>
      </c>
      <c r="AY288" s="96">
        <v>94</v>
      </c>
      <c r="AZ288" s="96">
        <v>91</v>
      </c>
      <c r="BA288" s="96">
        <v>91</v>
      </c>
      <c r="BB288" s="96">
        <v>93</v>
      </c>
      <c r="BC288" s="96">
        <v>84</v>
      </c>
      <c r="BD288" s="96"/>
      <c r="BE288" s="96"/>
      <c r="BF288" s="96"/>
      <c r="BG288" s="83"/>
      <c r="BH288" s="83"/>
      <c r="BI288" s="83"/>
      <c r="BJ288" s="83"/>
      <c r="BK288" s="83"/>
      <c r="BL288" s="83"/>
      <c r="BM288" s="83"/>
      <c r="BN288" s="83"/>
      <c r="BO288" s="83"/>
      <c r="BP288" s="83"/>
      <c r="BQ288" s="83"/>
      <c r="BR288" s="83"/>
      <c r="BS288" s="83"/>
      <c r="BT288" s="83"/>
      <c r="BU288" s="83"/>
      <c r="BV288" s="83"/>
      <c r="BW288" s="83"/>
      <c r="BX288" s="83"/>
      <c r="BY288" s="83"/>
      <c r="BZ288" s="83"/>
      <c r="CA288" s="83"/>
      <c r="CB288" s="83"/>
      <c r="CC288" s="83"/>
      <c r="CD288" s="83"/>
      <c r="CE288" s="83"/>
      <c r="CF288" s="83"/>
      <c r="CG288" s="83"/>
      <c r="CH288" s="83"/>
      <c r="CI288" s="83"/>
      <c r="CJ288" s="83"/>
      <c r="CK288" s="83"/>
      <c r="CL288" s="83"/>
      <c r="CM288" s="83"/>
      <c r="CN288" s="83"/>
      <c r="CO288" s="83"/>
      <c r="CP288" s="83"/>
      <c r="CQ288" s="83"/>
      <c r="CR288" s="83"/>
    </row>
    <row r="289" spans="1:96" s="140" customFormat="1" ht="12" hidden="1" customHeight="1" x14ac:dyDescent="0.25">
      <c r="A289" s="216"/>
      <c r="B289" s="217"/>
      <c r="C289" s="217"/>
      <c r="D289" s="217"/>
      <c r="E289" s="217"/>
      <c r="F289" s="217"/>
      <c r="G289" s="217"/>
      <c r="H289" s="218"/>
      <c r="I289" s="218"/>
      <c r="J289" s="217"/>
      <c r="K289" s="217"/>
      <c r="L289" s="217"/>
      <c r="M289" s="217"/>
      <c r="N289" s="217"/>
      <c r="O289" s="218"/>
      <c r="P289" s="217"/>
      <c r="Q289" s="217"/>
      <c r="R289" s="218"/>
      <c r="S289" s="218"/>
      <c r="T289" s="218"/>
      <c r="U289" s="217"/>
      <c r="V289" s="218"/>
      <c r="W289" s="218"/>
      <c r="X289" s="217"/>
      <c r="Y289" s="217"/>
      <c r="Z289" s="218"/>
      <c r="AA289" s="218"/>
      <c r="AB289" s="217"/>
      <c r="AC289" s="217"/>
      <c r="AD289" s="217"/>
      <c r="AE289" s="217"/>
      <c r="AF289" s="217"/>
      <c r="AG289" s="217"/>
      <c r="AH289" s="217"/>
      <c r="AI289" s="217"/>
      <c r="AJ289" s="218"/>
      <c r="AK289" s="217"/>
      <c r="AL289" s="217"/>
      <c r="AM289" s="217"/>
      <c r="AN289" s="217"/>
      <c r="AO289" s="94" t="s">
        <v>47</v>
      </c>
      <c r="AP289" s="219"/>
      <c r="AQ289" s="219"/>
      <c r="AR289" s="95"/>
      <c r="AS289" s="95"/>
      <c r="AT289" s="46"/>
      <c r="AU289" s="96">
        <v>6</v>
      </c>
      <c r="AV289" s="96">
        <v>6</v>
      </c>
      <c r="AW289" s="96">
        <v>6</v>
      </c>
      <c r="AX289" s="96">
        <v>6</v>
      </c>
      <c r="AY289" s="96">
        <v>6</v>
      </c>
      <c r="AZ289" s="96">
        <v>6</v>
      </c>
      <c r="BA289" s="96">
        <v>6</v>
      </c>
      <c r="BB289" s="96">
        <v>6</v>
      </c>
      <c r="BC289" s="96">
        <v>6</v>
      </c>
      <c r="BD289" s="96"/>
      <c r="BE289" s="96"/>
      <c r="BF289" s="96"/>
      <c r="BG289" s="83"/>
      <c r="BH289" s="83"/>
      <c r="BI289" s="83"/>
      <c r="BJ289" s="83"/>
      <c r="BK289" s="83"/>
      <c r="BL289" s="83"/>
      <c r="BM289" s="83"/>
      <c r="BN289" s="83"/>
      <c r="BO289" s="83"/>
      <c r="BP289" s="83"/>
      <c r="BQ289" s="83"/>
      <c r="BR289" s="83"/>
      <c r="BS289" s="83"/>
      <c r="BT289" s="83"/>
      <c r="BU289" s="83"/>
      <c r="BV289" s="83"/>
      <c r="BW289" s="83"/>
      <c r="BX289" s="83"/>
      <c r="BY289" s="83"/>
      <c r="BZ289" s="83"/>
      <c r="CA289" s="83"/>
      <c r="CB289" s="83"/>
      <c r="CC289" s="83"/>
      <c r="CD289" s="83"/>
      <c r="CE289" s="83"/>
      <c r="CF289" s="83"/>
      <c r="CG289" s="83"/>
      <c r="CH289" s="83"/>
      <c r="CI289" s="83"/>
      <c r="CJ289" s="83"/>
      <c r="CK289" s="83"/>
      <c r="CL289" s="83"/>
      <c r="CM289" s="83"/>
      <c r="CN289" s="83"/>
      <c r="CO289" s="83"/>
      <c r="CP289" s="83"/>
      <c r="CQ289" s="83"/>
      <c r="CR289" s="83"/>
    </row>
    <row r="290" spans="1:96" ht="12" hidden="1" customHeight="1" x14ac:dyDescent="0.25">
      <c r="A290" s="83"/>
      <c r="B290" s="84"/>
      <c r="C290" s="84"/>
      <c r="D290" s="84"/>
      <c r="E290" s="84"/>
      <c r="F290" s="84"/>
      <c r="G290" s="84"/>
      <c r="H290" s="85"/>
      <c r="I290" s="85"/>
      <c r="J290" s="84"/>
      <c r="K290" s="84"/>
      <c r="L290" s="84"/>
      <c r="M290" s="84"/>
      <c r="N290" s="84"/>
      <c r="O290" s="85"/>
      <c r="P290" s="84"/>
      <c r="Q290" s="84"/>
      <c r="R290" s="85"/>
      <c r="S290" s="85"/>
      <c r="T290" s="85"/>
      <c r="U290" s="84"/>
      <c r="V290" s="85"/>
      <c r="W290" s="85"/>
      <c r="X290" s="84"/>
      <c r="Y290" s="84"/>
      <c r="Z290" s="85"/>
      <c r="AA290" s="85"/>
      <c r="AB290" s="84"/>
      <c r="AC290" s="84"/>
      <c r="AD290" s="84"/>
      <c r="AE290" s="84"/>
      <c r="AF290" s="84"/>
      <c r="AG290" s="84"/>
      <c r="AH290" s="84"/>
      <c r="AI290" s="84"/>
      <c r="AJ290" s="85"/>
      <c r="AK290" s="84"/>
      <c r="AL290" s="84"/>
      <c r="AM290" s="84"/>
      <c r="AN290" s="84"/>
      <c r="AO290" s="65" t="s">
        <v>195</v>
      </c>
      <c r="AP290" s="73"/>
      <c r="AQ290" s="73"/>
      <c r="AR290" s="215"/>
      <c r="AS290" s="215">
        <f t="shared" ref="AS290:BF290" si="78">SUM(AS278:AS289)</f>
        <v>0</v>
      </c>
      <c r="AT290" s="66">
        <f t="shared" si="78"/>
        <v>0</v>
      </c>
      <c r="AU290" s="38">
        <f t="shared" si="78"/>
        <v>239</v>
      </c>
      <c r="AV290" s="38">
        <f t="shared" si="78"/>
        <v>272</v>
      </c>
      <c r="AW290" s="38">
        <f t="shared" si="78"/>
        <v>276</v>
      </c>
      <c r="AX290" s="38">
        <f t="shared" si="78"/>
        <v>276</v>
      </c>
      <c r="AY290" s="38">
        <f t="shared" si="78"/>
        <v>270</v>
      </c>
      <c r="AZ290" s="38">
        <f t="shared" si="78"/>
        <v>263</v>
      </c>
      <c r="BA290" s="38">
        <f t="shared" si="78"/>
        <v>262</v>
      </c>
      <c r="BB290" s="38">
        <f t="shared" si="78"/>
        <v>264</v>
      </c>
      <c r="BC290" s="38">
        <f t="shared" si="78"/>
        <v>266</v>
      </c>
      <c r="BD290" s="38">
        <f t="shared" si="78"/>
        <v>0</v>
      </c>
      <c r="BE290" s="38">
        <f t="shared" si="78"/>
        <v>0</v>
      </c>
      <c r="BF290" s="38">
        <f t="shared" si="78"/>
        <v>0</v>
      </c>
      <c r="BG290" s="83"/>
      <c r="BH290" s="83"/>
      <c r="BI290" s="83"/>
      <c r="BJ290" s="83"/>
      <c r="BK290" s="83"/>
      <c r="BL290" s="83"/>
      <c r="BM290" s="83"/>
      <c r="BN290" s="83"/>
      <c r="BO290" s="83"/>
      <c r="BP290" s="83"/>
      <c r="BQ290" s="83"/>
      <c r="BR290" s="83"/>
      <c r="BS290" s="83"/>
      <c r="BT290" s="83"/>
      <c r="BU290" s="83"/>
      <c r="BV290" s="83"/>
      <c r="BW290" s="83"/>
      <c r="BX290" s="83"/>
      <c r="BY290" s="83"/>
      <c r="BZ290" s="83"/>
      <c r="CA290" s="83"/>
      <c r="CB290" s="83"/>
      <c r="CC290" s="83"/>
      <c r="CD290" s="83"/>
      <c r="CE290" s="83"/>
      <c r="CF290" s="83"/>
      <c r="CG290" s="83"/>
      <c r="CH290" s="83"/>
      <c r="CI290" s="83"/>
      <c r="CJ290" s="83"/>
      <c r="CK290" s="83"/>
      <c r="CL290" s="83"/>
      <c r="CM290" s="83"/>
      <c r="CN290" s="83"/>
      <c r="CO290" s="83"/>
      <c r="CP290" s="83"/>
      <c r="CQ290" s="83"/>
      <c r="CR290" s="83"/>
    </row>
    <row r="291" spans="1:96" ht="12" hidden="1" customHeight="1" x14ac:dyDescent="0.25">
      <c r="A291" s="83"/>
      <c r="B291" s="84"/>
      <c r="C291" s="84"/>
      <c r="D291" s="84"/>
      <c r="E291" s="84"/>
      <c r="F291" s="84"/>
      <c r="G291" s="84"/>
      <c r="H291" s="85"/>
      <c r="I291" s="85"/>
      <c r="J291" s="84"/>
      <c r="K291" s="84"/>
      <c r="L291" s="84"/>
      <c r="M291" s="84"/>
      <c r="N291" s="84"/>
      <c r="O291" s="85"/>
      <c r="P291" s="84"/>
      <c r="Q291" s="84"/>
      <c r="R291" s="85"/>
      <c r="S291" s="85"/>
      <c r="T291" s="85"/>
      <c r="U291" s="84"/>
      <c r="V291" s="85"/>
      <c r="W291" s="85"/>
      <c r="X291" s="84"/>
      <c r="Y291" s="84"/>
      <c r="Z291" s="85"/>
      <c r="AA291" s="85"/>
      <c r="AB291" s="84"/>
      <c r="AC291" s="84"/>
      <c r="AD291" s="84"/>
      <c r="AE291" s="84"/>
      <c r="AF291" s="84"/>
      <c r="AG291" s="84"/>
      <c r="AH291" s="84"/>
      <c r="AI291" s="84"/>
      <c r="AJ291" s="85"/>
      <c r="AK291" s="84"/>
      <c r="AL291" s="84"/>
      <c r="AM291" s="84"/>
      <c r="AN291" s="84"/>
      <c r="AO291" s="83"/>
      <c r="AP291" s="84"/>
      <c r="AQ291" s="84"/>
      <c r="AR291" s="84"/>
      <c r="AS291" s="84"/>
      <c r="AT291" s="84"/>
      <c r="AU291" s="84"/>
      <c r="AV291" s="84"/>
      <c r="AW291" s="84"/>
      <c r="AX291" s="84"/>
      <c r="AY291" s="84"/>
      <c r="AZ291" s="84"/>
      <c r="BA291" s="84"/>
      <c r="BB291" s="84"/>
      <c r="BC291" s="84"/>
      <c r="BD291" s="84"/>
      <c r="BE291" s="84"/>
      <c r="BF291" s="84"/>
      <c r="BG291" s="83"/>
      <c r="BH291" s="83"/>
      <c r="BI291" s="83"/>
      <c r="BJ291" s="83"/>
      <c r="BK291" s="83"/>
      <c r="BL291" s="83"/>
      <c r="BM291" s="83"/>
      <c r="BN291" s="83"/>
      <c r="BO291" s="83"/>
      <c r="BP291" s="83"/>
      <c r="BQ291" s="83"/>
      <c r="BR291" s="83"/>
      <c r="BS291" s="83"/>
      <c r="BT291" s="83"/>
      <c r="BU291" s="83"/>
      <c r="BV291" s="83"/>
      <c r="BW291" s="83"/>
      <c r="BX291" s="83"/>
      <c r="BY291" s="83"/>
      <c r="BZ291" s="83"/>
      <c r="CA291" s="83"/>
      <c r="CB291" s="83"/>
      <c r="CC291" s="83"/>
      <c r="CD291" s="83"/>
      <c r="CE291" s="83"/>
      <c r="CF291" s="83"/>
      <c r="CG291" s="83"/>
      <c r="CH291" s="83"/>
      <c r="CI291" s="83"/>
      <c r="CJ291" s="83"/>
      <c r="CK291" s="83"/>
      <c r="CL291" s="83"/>
      <c r="CM291" s="83"/>
      <c r="CN291" s="83"/>
      <c r="CO291" s="83"/>
      <c r="CP291" s="83"/>
      <c r="CQ291" s="83"/>
      <c r="CR291" s="83"/>
    </row>
    <row r="292" spans="1:96" ht="12" hidden="1" customHeight="1" x14ac:dyDescent="0.25">
      <c r="A292" s="83"/>
      <c r="B292" s="84"/>
      <c r="C292" s="84"/>
      <c r="D292" s="84"/>
      <c r="E292" s="84"/>
      <c r="F292" s="84"/>
      <c r="G292" s="84"/>
      <c r="H292" s="85"/>
      <c r="I292" s="85"/>
      <c r="J292" s="84"/>
      <c r="K292" s="84"/>
      <c r="L292" s="84"/>
      <c r="M292" s="84"/>
      <c r="N292" s="84"/>
      <c r="O292" s="85"/>
      <c r="P292" s="84"/>
      <c r="Q292" s="84"/>
      <c r="R292" s="85"/>
      <c r="S292" s="85"/>
      <c r="T292" s="85"/>
      <c r="U292" s="84"/>
      <c r="V292" s="85"/>
      <c r="W292" s="85"/>
      <c r="X292" s="84"/>
      <c r="Y292" s="84"/>
      <c r="Z292" s="85"/>
      <c r="AA292" s="85"/>
      <c r="AB292" s="84"/>
      <c r="AC292" s="84"/>
      <c r="AD292" s="84"/>
      <c r="AE292" s="84"/>
      <c r="AF292" s="84"/>
      <c r="AG292" s="84"/>
      <c r="AH292" s="84"/>
      <c r="AI292" s="84"/>
      <c r="AJ292" s="85"/>
      <c r="AK292" s="84"/>
      <c r="AL292" s="84"/>
      <c r="AM292" s="84"/>
      <c r="AN292" s="84"/>
      <c r="AO292" s="214" t="s">
        <v>196</v>
      </c>
      <c r="AP292" s="73"/>
      <c r="AQ292" s="73"/>
      <c r="AR292" s="93"/>
      <c r="AS292" s="93" t="e">
        <f t="shared" ref="AS292:BF292" ca="1" si="79">AS$11</f>
        <v>#NAME?</v>
      </c>
      <c r="AT292" s="43" t="e">
        <f t="shared" ca="1" si="79"/>
        <v>#NAME?</v>
      </c>
      <c r="AU292" s="14" t="e">
        <f t="shared" ca="1" si="79"/>
        <v>#NAME?</v>
      </c>
      <c r="AV292" s="14" t="e">
        <f t="shared" ca="1" si="79"/>
        <v>#NAME?</v>
      </c>
      <c r="AW292" s="14" t="e">
        <f t="shared" ca="1" si="79"/>
        <v>#NAME?</v>
      </c>
      <c r="AX292" s="14" t="e">
        <f t="shared" ca="1" si="79"/>
        <v>#NAME?</v>
      </c>
      <c r="AY292" s="14" t="e">
        <f t="shared" ca="1" si="79"/>
        <v>#NAME?</v>
      </c>
      <c r="AZ292" s="14" t="e">
        <f t="shared" ca="1" si="79"/>
        <v>#NAME?</v>
      </c>
      <c r="BA292" s="14" t="e">
        <f t="shared" ca="1" si="79"/>
        <v>#NAME?</v>
      </c>
      <c r="BB292" s="14" t="e">
        <f t="shared" ca="1" si="79"/>
        <v>#NAME?</v>
      </c>
      <c r="BC292" s="14" t="e">
        <f t="shared" ca="1" si="79"/>
        <v>#NAME?</v>
      </c>
      <c r="BD292" s="14" t="e">
        <f t="shared" ca="1" si="79"/>
        <v>#NAME?</v>
      </c>
      <c r="BE292" s="14" t="e">
        <f t="shared" ca="1" si="79"/>
        <v>#NAME?</v>
      </c>
      <c r="BF292" s="14" t="e">
        <f t="shared" ca="1" si="79"/>
        <v>#NAME?</v>
      </c>
      <c r="BG292" s="83"/>
      <c r="BH292" s="83"/>
      <c r="BI292" s="83"/>
      <c r="BJ292" s="83"/>
      <c r="BK292" s="83"/>
      <c r="BL292" s="83"/>
      <c r="BM292" s="83"/>
      <c r="BN292" s="83"/>
      <c r="BO292" s="83"/>
      <c r="BP292" s="83"/>
      <c r="BQ292" s="83"/>
      <c r="BR292" s="83"/>
      <c r="BS292" s="83"/>
      <c r="BT292" s="83"/>
      <c r="BU292" s="83"/>
      <c r="BV292" s="83"/>
      <c r="BW292" s="83"/>
      <c r="BX292" s="83"/>
      <c r="BY292" s="83"/>
      <c r="BZ292" s="83"/>
      <c r="CA292" s="83"/>
      <c r="CB292" s="83"/>
      <c r="CC292" s="83"/>
      <c r="CD292" s="83"/>
      <c r="CE292" s="83"/>
      <c r="CF292" s="83"/>
      <c r="CG292" s="83"/>
      <c r="CH292" s="83"/>
      <c r="CI292" s="83"/>
      <c r="CJ292" s="83"/>
      <c r="CK292" s="83"/>
      <c r="CL292" s="83"/>
      <c r="CM292" s="83"/>
      <c r="CN292" s="83"/>
      <c r="CO292" s="83"/>
      <c r="CP292" s="83"/>
      <c r="CQ292" s="83"/>
      <c r="CR292" s="83"/>
    </row>
    <row r="293" spans="1:96" s="140" customFormat="1" ht="12" hidden="1" customHeight="1" x14ac:dyDescent="0.25">
      <c r="A293" s="83"/>
      <c r="B293" s="84"/>
      <c r="C293" s="84"/>
      <c r="D293" s="84"/>
      <c r="E293" s="84"/>
      <c r="F293" s="84"/>
      <c r="G293" s="84"/>
      <c r="H293" s="85"/>
      <c r="I293" s="85"/>
      <c r="J293" s="84"/>
      <c r="K293" s="84"/>
      <c r="L293" s="84"/>
      <c r="M293" s="84"/>
      <c r="N293" s="84"/>
      <c r="O293" s="85"/>
      <c r="P293" s="84"/>
      <c r="Q293" s="84"/>
      <c r="R293" s="85"/>
      <c r="S293" s="85"/>
      <c r="T293" s="85"/>
      <c r="U293" s="84"/>
      <c r="V293" s="85"/>
      <c r="W293" s="85"/>
      <c r="X293" s="84"/>
      <c r="Y293" s="84"/>
      <c r="Z293" s="85"/>
      <c r="AA293" s="85"/>
      <c r="AB293" s="84"/>
      <c r="AC293" s="84"/>
      <c r="AD293" s="84"/>
      <c r="AE293" s="84"/>
      <c r="AF293" s="84"/>
      <c r="AG293" s="84"/>
      <c r="AH293" s="84"/>
      <c r="AI293" s="84"/>
      <c r="AJ293" s="85"/>
      <c r="AK293" s="84"/>
      <c r="AL293" s="84"/>
      <c r="AM293" s="84"/>
      <c r="AN293" s="84"/>
      <c r="AO293" s="94" t="s">
        <v>46</v>
      </c>
      <c r="AP293" s="73"/>
      <c r="AQ293" s="73"/>
      <c r="AR293" s="95"/>
      <c r="AS293" s="95"/>
      <c r="AT293" s="46"/>
      <c r="AU293" s="96">
        <v>228</v>
      </c>
      <c r="AV293" s="96">
        <v>223</v>
      </c>
      <c r="AW293" s="96">
        <v>198</v>
      </c>
      <c r="AX293" s="96">
        <v>221</v>
      </c>
      <c r="AY293" s="96">
        <v>217</v>
      </c>
      <c r="AZ293" s="96">
        <v>211</v>
      </c>
      <c r="BA293" s="96">
        <v>212</v>
      </c>
      <c r="BB293" s="96">
        <v>195</v>
      </c>
      <c r="BC293" s="96"/>
      <c r="BD293" s="96"/>
      <c r="BE293" s="96"/>
      <c r="BF293" s="96"/>
      <c r="BG293" s="83"/>
      <c r="BH293" s="83"/>
      <c r="BI293" s="83"/>
      <c r="BJ293" s="83"/>
      <c r="BK293" s="83"/>
      <c r="BL293" s="83"/>
      <c r="BM293" s="83"/>
      <c r="BN293" s="83"/>
      <c r="BO293" s="83"/>
      <c r="BP293" s="83"/>
      <c r="BQ293" s="83"/>
      <c r="BR293" s="83"/>
      <c r="BS293" s="83"/>
      <c r="BT293" s="83"/>
      <c r="BU293" s="83"/>
      <c r="BV293" s="83"/>
      <c r="BW293" s="83"/>
      <c r="BX293" s="83"/>
      <c r="BY293" s="83"/>
      <c r="BZ293" s="83"/>
      <c r="CA293" s="83"/>
      <c r="CB293" s="83"/>
      <c r="CC293" s="83"/>
      <c r="CD293" s="83"/>
      <c r="CE293" s="83"/>
      <c r="CF293" s="83"/>
      <c r="CG293" s="83"/>
      <c r="CH293" s="83"/>
      <c r="CI293" s="83"/>
      <c r="CJ293" s="83"/>
      <c r="CK293" s="83"/>
      <c r="CL293" s="83"/>
      <c r="CM293" s="83"/>
      <c r="CN293" s="83"/>
      <c r="CO293" s="83"/>
      <c r="CP293" s="83"/>
      <c r="CQ293" s="83"/>
      <c r="CR293" s="83"/>
    </row>
    <row r="294" spans="1:96" s="140" customFormat="1" ht="12" hidden="1" customHeight="1" x14ac:dyDescent="0.25">
      <c r="A294" s="83"/>
      <c r="B294" s="84"/>
      <c r="C294" s="84"/>
      <c r="D294" s="84"/>
      <c r="E294" s="84"/>
      <c r="F294" s="84"/>
      <c r="G294" s="84"/>
      <c r="H294" s="85"/>
      <c r="I294" s="85"/>
      <c r="J294" s="84"/>
      <c r="K294" s="84"/>
      <c r="L294" s="84"/>
      <c r="M294" s="84"/>
      <c r="N294" s="84"/>
      <c r="O294" s="85"/>
      <c r="P294" s="84"/>
      <c r="Q294" s="84"/>
      <c r="R294" s="85"/>
      <c r="S294" s="85"/>
      <c r="T294" s="85"/>
      <c r="U294" s="84"/>
      <c r="V294" s="85"/>
      <c r="W294" s="85"/>
      <c r="X294" s="84"/>
      <c r="Y294" s="84"/>
      <c r="Z294" s="85"/>
      <c r="AA294" s="85"/>
      <c r="AB294" s="84"/>
      <c r="AC294" s="84"/>
      <c r="AD294" s="84"/>
      <c r="AE294" s="84"/>
      <c r="AF294" s="84"/>
      <c r="AG294" s="84"/>
      <c r="AH294" s="84"/>
      <c r="AI294" s="84"/>
      <c r="AJ294" s="85"/>
      <c r="AK294" s="84"/>
      <c r="AL294" s="84"/>
      <c r="AM294" s="84"/>
      <c r="AN294" s="84"/>
      <c r="AO294" s="94" t="s">
        <v>79</v>
      </c>
      <c r="AP294" s="73"/>
      <c r="AQ294" s="73"/>
      <c r="AR294" s="95"/>
      <c r="AS294" s="95"/>
      <c r="AT294" s="46"/>
      <c r="AU294" s="96">
        <v>106</v>
      </c>
      <c r="AV294" s="96">
        <v>107</v>
      </c>
      <c r="AW294" s="96">
        <v>95</v>
      </c>
      <c r="AX294" s="96">
        <v>110</v>
      </c>
      <c r="AY294" s="96">
        <v>117</v>
      </c>
      <c r="AZ294" s="96">
        <v>80</v>
      </c>
      <c r="BA294" s="96">
        <v>94</v>
      </c>
      <c r="BB294" s="96">
        <v>81</v>
      </c>
      <c r="BC294" s="96"/>
      <c r="BD294" s="96"/>
      <c r="BE294" s="96"/>
      <c r="BF294" s="96"/>
      <c r="BG294" s="83"/>
      <c r="BH294" s="83"/>
      <c r="BI294" s="83"/>
      <c r="BJ294" s="83"/>
      <c r="BK294" s="83"/>
      <c r="BL294" s="83"/>
      <c r="BM294" s="83"/>
      <c r="BN294" s="83"/>
      <c r="BO294" s="83"/>
      <c r="BP294" s="83"/>
      <c r="BQ294" s="83"/>
      <c r="BR294" s="83"/>
      <c r="BS294" s="83"/>
      <c r="BT294" s="83"/>
      <c r="BU294" s="83"/>
      <c r="BV294" s="83"/>
      <c r="BW294" s="83"/>
      <c r="BX294" s="83"/>
      <c r="BY294" s="83"/>
      <c r="BZ294" s="83"/>
      <c r="CA294" s="83"/>
      <c r="CB294" s="83"/>
      <c r="CC294" s="83"/>
      <c r="CD294" s="83"/>
      <c r="CE294" s="83"/>
      <c r="CF294" s="83"/>
      <c r="CG294" s="83"/>
      <c r="CH294" s="83"/>
      <c r="CI294" s="83"/>
      <c r="CJ294" s="83"/>
      <c r="CK294" s="83"/>
      <c r="CL294" s="83"/>
      <c r="CM294" s="83"/>
      <c r="CN294" s="83"/>
      <c r="CO294" s="83"/>
      <c r="CP294" s="83"/>
      <c r="CQ294" s="83"/>
      <c r="CR294" s="83"/>
    </row>
    <row r="295" spans="1:96" s="140" customFormat="1" ht="12" hidden="1" customHeight="1" x14ac:dyDescent="0.25">
      <c r="A295" s="83"/>
      <c r="B295" s="84"/>
      <c r="C295" s="84"/>
      <c r="D295" s="84"/>
      <c r="E295" s="84"/>
      <c r="F295" s="84"/>
      <c r="G295" s="84"/>
      <c r="H295" s="85"/>
      <c r="I295" s="85"/>
      <c r="J295" s="84"/>
      <c r="K295" s="84"/>
      <c r="L295" s="84"/>
      <c r="M295" s="84"/>
      <c r="N295" s="84"/>
      <c r="O295" s="85"/>
      <c r="P295" s="84"/>
      <c r="Q295" s="84"/>
      <c r="R295" s="85"/>
      <c r="S295" s="85"/>
      <c r="T295" s="85"/>
      <c r="U295" s="84"/>
      <c r="V295" s="85"/>
      <c r="W295" s="85"/>
      <c r="X295" s="84"/>
      <c r="Y295" s="84"/>
      <c r="Z295" s="85"/>
      <c r="AA295" s="85"/>
      <c r="AB295" s="84"/>
      <c r="AC295" s="84"/>
      <c r="AD295" s="84"/>
      <c r="AE295" s="84"/>
      <c r="AF295" s="84"/>
      <c r="AG295" s="84"/>
      <c r="AH295" s="84"/>
      <c r="AI295" s="84"/>
      <c r="AJ295" s="85"/>
      <c r="AK295" s="84"/>
      <c r="AL295" s="84"/>
      <c r="AM295" s="84"/>
      <c r="AN295" s="84"/>
      <c r="AO295" s="94" t="s">
        <v>192</v>
      </c>
      <c r="AP295" s="73"/>
      <c r="AQ295" s="73"/>
      <c r="AR295" s="95"/>
      <c r="AS295" s="95"/>
      <c r="AT295" s="46"/>
      <c r="AU295" s="96">
        <v>10</v>
      </c>
      <c r="AV295" s="96">
        <v>16</v>
      </c>
      <c r="AW295" s="96">
        <v>6</v>
      </c>
      <c r="AX295" s="96">
        <v>10</v>
      </c>
      <c r="AY295" s="96">
        <v>8</v>
      </c>
      <c r="AZ295" s="96">
        <v>9</v>
      </c>
      <c r="BA295" s="96">
        <v>11</v>
      </c>
      <c r="BB295" s="96">
        <v>24</v>
      </c>
      <c r="BC295" s="96"/>
      <c r="BD295" s="96"/>
      <c r="BE295" s="96"/>
      <c r="BF295" s="96"/>
      <c r="BG295" s="83"/>
      <c r="BH295" s="83"/>
      <c r="BI295" s="83"/>
      <c r="BJ295" s="83"/>
      <c r="BK295" s="83"/>
      <c r="BL295" s="83"/>
      <c r="BM295" s="83"/>
      <c r="BN295" s="83"/>
      <c r="BO295" s="83"/>
      <c r="BP295" s="83"/>
      <c r="BQ295" s="83"/>
      <c r="BR295" s="83"/>
      <c r="BS295" s="83"/>
      <c r="BT295" s="83"/>
      <c r="BU295" s="83"/>
      <c r="BV295" s="83"/>
      <c r="BW295" s="83"/>
      <c r="BX295" s="83"/>
      <c r="BY295" s="83"/>
      <c r="BZ295" s="83"/>
      <c r="CA295" s="83"/>
      <c r="CB295" s="83"/>
      <c r="CC295" s="83"/>
      <c r="CD295" s="83"/>
      <c r="CE295" s="83"/>
      <c r="CF295" s="83"/>
      <c r="CG295" s="83"/>
      <c r="CH295" s="83"/>
      <c r="CI295" s="83"/>
      <c r="CJ295" s="83"/>
      <c r="CK295" s="83"/>
      <c r="CL295" s="83"/>
      <c r="CM295" s="83"/>
      <c r="CN295" s="83"/>
      <c r="CO295" s="83"/>
      <c r="CP295" s="83"/>
      <c r="CQ295" s="83"/>
      <c r="CR295" s="83"/>
    </row>
    <row r="296" spans="1:96" s="140" customFormat="1" ht="12" hidden="1" customHeight="1" x14ac:dyDescent="0.25">
      <c r="A296" s="83"/>
      <c r="B296" s="84"/>
      <c r="C296" s="84"/>
      <c r="D296" s="84"/>
      <c r="E296" s="84"/>
      <c r="F296" s="84"/>
      <c r="G296" s="84"/>
      <c r="H296" s="85"/>
      <c r="I296" s="85"/>
      <c r="J296" s="84"/>
      <c r="K296" s="84"/>
      <c r="L296" s="84"/>
      <c r="M296" s="84"/>
      <c r="N296" s="84"/>
      <c r="O296" s="85"/>
      <c r="P296" s="84"/>
      <c r="Q296" s="84"/>
      <c r="R296" s="85"/>
      <c r="S296" s="85"/>
      <c r="T296" s="85"/>
      <c r="U296" s="84"/>
      <c r="V296" s="85"/>
      <c r="W296" s="85"/>
      <c r="X296" s="84"/>
      <c r="Y296" s="84"/>
      <c r="Z296" s="85"/>
      <c r="AA296" s="85"/>
      <c r="AB296" s="84"/>
      <c r="AC296" s="84"/>
      <c r="AD296" s="84"/>
      <c r="AE296" s="84"/>
      <c r="AF296" s="84"/>
      <c r="AG296" s="84"/>
      <c r="AH296" s="84"/>
      <c r="AI296" s="84"/>
      <c r="AJ296" s="85"/>
      <c r="AK296" s="84"/>
      <c r="AL296" s="84"/>
      <c r="AM296" s="84"/>
      <c r="AN296" s="84"/>
      <c r="AO296" s="94" t="s">
        <v>45</v>
      </c>
      <c r="AP296" s="73"/>
      <c r="AQ296" s="73"/>
      <c r="AR296" s="95"/>
      <c r="AS296" s="95"/>
      <c r="AT296" s="46"/>
      <c r="AU296" s="96">
        <v>0</v>
      </c>
      <c r="AV296" s="96">
        <v>0</v>
      </c>
      <c r="AW296" s="96">
        <v>0</v>
      </c>
      <c r="AX296" s="96">
        <v>0</v>
      </c>
      <c r="AY296" s="96">
        <v>0</v>
      </c>
      <c r="AZ296" s="96">
        <v>0</v>
      </c>
      <c r="BA296" s="96">
        <v>0</v>
      </c>
      <c r="BB296" s="96">
        <v>1</v>
      </c>
      <c r="BC296" s="96"/>
      <c r="BD296" s="96"/>
      <c r="BE296" s="96"/>
      <c r="BF296" s="96"/>
      <c r="BG296" s="83"/>
      <c r="BH296" s="83"/>
      <c r="BI296" s="83"/>
      <c r="BJ296" s="83"/>
      <c r="BK296" s="83"/>
      <c r="BL296" s="83"/>
      <c r="BM296" s="83"/>
      <c r="BN296" s="83"/>
      <c r="BO296" s="83"/>
      <c r="BP296" s="83"/>
      <c r="BQ296" s="83"/>
      <c r="BR296" s="83"/>
      <c r="BS296" s="83"/>
      <c r="BT296" s="83"/>
      <c r="BU296" s="83"/>
      <c r="BV296" s="83"/>
      <c r="BW296" s="83"/>
      <c r="BX296" s="83"/>
      <c r="BY296" s="83"/>
      <c r="BZ296" s="83"/>
      <c r="CA296" s="83"/>
      <c r="CB296" s="83"/>
      <c r="CC296" s="83"/>
      <c r="CD296" s="83"/>
      <c r="CE296" s="83"/>
      <c r="CF296" s="83"/>
      <c r="CG296" s="83"/>
      <c r="CH296" s="83"/>
      <c r="CI296" s="83"/>
      <c r="CJ296" s="83"/>
      <c r="CK296" s="83"/>
      <c r="CL296" s="83"/>
      <c r="CM296" s="83"/>
      <c r="CN296" s="83"/>
      <c r="CO296" s="83"/>
      <c r="CP296" s="83"/>
      <c r="CQ296" s="83"/>
      <c r="CR296" s="83"/>
    </row>
    <row r="297" spans="1:96" s="140" customFormat="1" ht="12" hidden="1" customHeight="1" x14ac:dyDescent="0.25">
      <c r="A297" s="83"/>
      <c r="B297" s="84"/>
      <c r="C297" s="84"/>
      <c r="D297" s="84"/>
      <c r="E297" s="84"/>
      <c r="F297" s="84"/>
      <c r="G297" s="84"/>
      <c r="H297" s="85"/>
      <c r="I297" s="85"/>
      <c r="J297" s="84"/>
      <c r="K297" s="84"/>
      <c r="L297" s="84"/>
      <c r="M297" s="84"/>
      <c r="N297" s="84"/>
      <c r="O297" s="85"/>
      <c r="P297" s="84"/>
      <c r="Q297" s="84"/>
      <c r="R297" s="85"/>
      <c r="S297" s="85"/>
      <c r="T297" s="85"/>
      <c r="U297" s="84"/>
      <c r="V297" s="85"/>
      <c r="W297" s="85"/>
      <c r="X297" s="84"/>
      <c r="Y297" s="84"/>
      <c r="Z297" s="85"/>
      <c r="AA297" s="85"/>
      <c r="AB297" s="84"/>
      <c r="AC297" s="84"/>
      <c r="AD297" s="84"/>
      <c r="AE297" s="84"/>
      <c r="AF297" s="84"/>
      <c r="AG297" s="84"/>
      <c r="AH297" s="84"/>
      <c r="AI297" s="84"/>
      <c r="AJ297" s="85"/>
      <c r="AK297" s="84"/>
      <c r="AL297" s="84"/>
      <c r="AM297" s="84"/>
      <c r="AN297" s="84"/>
      <c r="AO297" s="94" t="s">
        <v>66</v>
      </c>
      <c r="AP297" s="73"/>
      <c r="AQ297" s="73"/>
      <c r="AR297" s="95"/>
      <c r="AS297" s="95"/>
      <c r="AT297" s="46"/>
      <c r="AU297" s="96">
        <v>15</v>
      </c>
      <c r="AV297" s="96">
        <v>27</v>
      </c>
      <c r="AW297" s="96">
        <v>30</v>
      </c>
      <c r="AX297" s="96">
        <v>30</v>
      </c>
      <c r="AY297" s="96">
        <v>18</v>
      </c>
      <c r="AZ297" s="96">
        <v>41</v>
      </c>
      <c r="BA297" s="96">
        <v>31</v>
      </c>
      <c r="BB297" s="96">
        <v>23</v>
      </c>
      <c r="BC297" s="96"/>
      <c r="BD297" s="96"/>
      <c r="BE297" s="96"/>
      <c r="BF297" s="96"/>
      <c r="BG297" s="83"/>
      <c r="BH297" s="83"/>
      <c r="BI297" s="83"/>
      <c r="BJ297" s="83"/>
      <c r="BK297" s="83"/>
      <c r="BL297" s="83"/>
      <c r="BM297" s="83"/>
      <c r="BN297" s="83"/>
      <c r="BO297" s="83"/>
      <c r="BP297" s="83"/>
      <c r="BQ297" s="83"/>
      <c r="BR297" s="83"/>
      <c r="BS297" s="83"/>
      <c r="BT297" s="83"/>
      <c r="BU297" s="83"/>
      <c r="BV297" s="83"/>
      <c r="BW297" s="83"/>
      <c r="BX297" s="83"/>
      <c r="BY297" s="83"/>
      <c r="BZ297" s="83"/>
      <c r="CA297" s="83"/>
      <c r="CB297" s="83"/>
      <c r="CC297" s="83"/>
      <c r="CD297" s="83"/>
      <c r="CE297" s="83"/>
      <c r="CF297" s="83"/>
      <c r="CG297" s="83"/>
      <c r="CH297" s="83"/>
      <c r="CI297" s="83"/>
      <c r="CJ297" s="83"/>
      <c r="CK297" s="83"/>
      <c r="CL297" s="83"/>
      <c r="CM297" s="83"/>
      <c r="CN297" s="83"/>
      <c r="CO297" s="83"/>
      <c r="CP297" s="83"/>
      <c r="CQ297" s="83"/>
      <c r="CR297" s="83"/>
    </row>
    <row r="298" spans="1:96" s="140" customFormat="1" ht="12" hidden="1" customHeight="1" x14ac:dyDescent="0.25">
      <c r="A298" s="83"/>
      <c r="B298" s="84"/>
      <c r="C298" s="84"/>
      <c r="D298" s="84"/>
      <c r="E298" s="84"/>
      <c r="F298" s="84"/>
      <c r="G298" s="84"/>
      <c r="H298" s="85"/>
      <c r="I298" s="85"/>
      <c r="J298" s="84"/>
      <c r="K298" s="84"/>
      <c r="L298" s="84"/>
      <c r="M298" s="84"/>
      <c r="N298" s="84"/>
      <c r="O298" s="85"/>
      <c r="P298" s="84"/>
      <c r="Q298" s="84"/>
      <c r="R298" s="85"/>
      <c r="S298" s="85"/>
      <c r="T298" s="85"/>
      <c r="U298" s="84"/>
      <c r="V298" s="85"/>
      <c r="W298" s="85"/>
      <c r="X298" s="84"/>
      <c r="Y298" s="84"/>
      <c r="Z298" s="85"/>
      <c r="AA298" s="85"/>
      <c r="AB298" s="84"/>
      <c r="AC298" s="84"/>
      <c r="AD298" s="84"/>
      <c r="AE298" s="84"/>
      <c r="AF298" s="84"/>
      <c r="AG298" s="84"/>
      <c r="AH298" s="84"/>
      <c r="AI298" s="84"/>
      <c r="AJ298" s="85"/>
      <c r="AK298" s="84"/>
      <c r="AL298" s="84"/>
      <c r="AM298" s="84"/>
      <c r="AN298" s="84"/>
      <c r="AO298" s="94" t="s">
        <v>48</v>
      </c>
      <c r="AP298" s="73"/>
      <c r="AQ298" s="73"/>
      <c r="AR298" s="95"/>
      <c r="AS298" s="95"/>
      <c r="AT298" s="46"/>
      <c r="AU298" s="96">
        <v>8</v>
      </c>
      <c r="AV298" s="96">
        <v>7</v>
      </c>
      <c r="AW298" s="96">
        <v>8</v>
      </c>
      <c r="AX298" s="96">
        <v>19</v>
      </c>
      <c r="AY298" s="96">
        <v>16</v>
      </c>
      <c r="AZ298" s="96">
        <v>9</v>
      </c>
      <c r="BA298" s="96">
        <v>8</v>
      </c>
      <c r="BB298" s="96">
        <v>10</v>
      </c>
      <c r="BC298" s="96"/>
      <c r="BD298" s="96"/>
      <c r="BE298" s="96"/>
      <c r="BF298" s="96"/>
      <c r="BG298" s="83"/>
      <c r="BH298" s="83"/>
      <c r="BI298" s="83"/>
      <c r="BJ298" s="83"/>
      <c r="BK298" s="83"/>
      <c r="BL298" s="83"/>
      <c r="BM298" s="83"/>
      <c r="BN298" s="83"/>
      <c r="BO298" s="83"/>
      <c r="BP298" s="83"/>
      <c r="BQ298" s="83"/>
      <c r="BR298" s="83"/>
      <c r="BS298" s="83"/>
      <c r="BT298" s="83"/>
      <c r="BU298" s="83"/>
      <c r="BV298" s="83"/>
      <c r="BW298" s="83"/>
      <c r="BX298" s="83"/>
      <c r="BY298" s="83"/>
      <c r="BZ298" s="83"/>
      <c r="CA298" s="83"/>
      <c r="CB298" s="83"/>
      <c r="CC298" s="83"/>
      <c r="CD298" s="83"/>
      <c r="CE298" s="83"/>
      <c r="CF298" s="83"/>
      <c r="CG298" s="83"/>
      <c r="CH298" s="83"/>
      <c r="CI298" s="83"/>
      <c r="CJ298" s="83"/>
      <c r="CK298" s="83"/>
      <c r="CL298" s="83"/>
      <c r="CM298" s="83"/>
      <c r="CN298" s="83"/>
      <c r="CO298" s="83"/>
      <c r="CP298" s="83"/>
      <c r="CQ298" s="83"/>
      <c r="CR298" s="83"/>
    </row>
    <row r="299" spans="1:96" s="140" customFormat="1" ht="12" hidden="1" customHeight="1" x14ac:dyDescent="0.25">
      <c r="A299" s="83"/>
      <c r="B299" s="84"/>
      <c r="C299" s="84"/>
      <c r="D299" s="84"/>
      <c r="E299" s="84"/>
      <c r="F299" s="84"/>
      <c r="G299" s="84"/>
      <c r="H299" s="85"/>
      <c r="I299" s="85"/>
      <c r="J299" s="84"/>
      <c r="K299" s="84"/>
      <c r="L299" s="84"/>
      <c r="M299" s="84"/>
      <c r="N299" s="84"/>
      <c r="O299" s="85"/>
      <c r="P299" s="84"/>
      <c r="Q299" s="84"/>
      <c r="R299" s="85"/>
      <c r="S299" s="85"/>
      <c r="T299" s="85"/>
      <c r="U299" s="84"/>
      <c r="V299" s="85"/>
      <c r="W299" s="85"/>
      <c r="X299" s="84"/>
      <c r="Y299" s="84"/>
      <c r="Z299" s="85"/>
      <c r="AA299" s="85"/>
      <c r="AB299" s="84"/>
      <c r="AC299" s="84"/>
      <c r="AD299" s="84"/>
      <c r="AE299" s="84"/>
      <c r="AF299" s="84"/>
      <c r="AG299" s="84"/>
      <c r="AH299" s="84"/>
      <c r="AI299" s="84"/>
      <c r="AJ299" s="85"/>
      <c r="AK299" s="84"/>
      <c r="AL299" s="84"/>
      <c r="AM299" s="84"/>
      <c r="AN299" s="84"/>
      <c r="AO299" s="94" t="s">
        <v>63</v>
      </c>
      <c r="AP299" s="73"/>
      <c r="AQ299" s="73"/>
      <c r="AR299" s="95"/>
      <c r="AS299" s="95"/>
      <c r="AT299" s="46"/>
      <c r="AU299" s="96">
        <v>35</v>
      </c>
      <c r="AV299" s="96">
        <v>42</v>
      </c>
      <c r="AW299" s="96">
        <v>39</v>
      </c>
      <c r="AX299" s="96">
        <v>42</v>
      </c>
      <c r="AY299" s="96">
        <v>30</v>
      </c>
      <c r="AZ299" s="96">
        <v>26</v>
      </c>
      <c r="BA299" s="96">
        <v>46</v>
      </c>
      <c r="BB299" s="96">
        <v>31</v>
      </c>
      <c r="BC299" s="96"/>
      <c r="BD299" s="96"/>
      <c r="BE299" s="96"/>
      <c r="BF299" s="96"/>
      <c r="BG299" s="83"/>
      <c r="BH299" s="83"/>
      <c r="BI299" s="83"/>
      <c r="BJ299" s="83"/>
      <c r="BK299" s="83"/>
      <c r="BL299" s="83"/>
      <c r="BM299" s="83"/>
      <c r="BN299" s="83"/>
      <c r="BO299" s="83"/>
      <c r="BP299" s="83"/>
      <c r="BQ299" s="83"/>
      <c r="BR299" s="83"/>
      <c r="BS299" s="83"/>
      <c r="BT299" s="83"/>
      <c r="BU299" s="83"/>
      <c r="BV299" s="83"/>
      <c r="BW299" s="83"/>
      <c r="BX299" s="83"/>
      <c r="BY299" s="83"/>
      <c r="BZ299" s="83"/>
      <c r="CA299" s="83"/>
      <c r="CB299" s="83"/>
      <c r="CC299" s="83"/>
      <c r="CD299" s="83"/>
      <c r="CE299" s="83"/>
      <c r="CF299" s="83"/>
      <c r="CG299" s="83"/>
      <c r="CH299" s="83"/>
      <c r="CI299" s="83"/>
      <c r="CJ299" s="83"/>
      <c r="CK299" s="83"/>
      <c r="CL299" s="83"/>
      <c r="CM299" s="83"/>
      <c r="CN299" s="83"/>
      <c r="CO299" s="83"/>
      <c r="CP299" s="83"/>
      <c r="CQ299" s="83"/>
      <c r="CR299" s="83"/>
    </row>
    <row r="300" spans="1:96" s="140" customFormat="1" ht="12" hidden="1" customHeight="1" x14ac:dyDescent="0.25">
      <c r="A300" s="83"/>
      <c r="B300" s="84"/>
      <c r="C300" s="84"/>
      <c r="D300" s="84"/>
      <c r="E300" s="84"/>
      <c r="F300" s="84"/>
      <c r="G300" s="84"/>
      <c r="H300" s="85"/>
      <c r="I300" s="85"/>
      <c r="J300" s="84"/>
      <c r="K300" s="84"/>
      <c r="L300" s="84"/>
      <c r="M300" s="84"/>
      <c r="N300" s="84"/>
      <c r="O300" s="85"/>
      <c r="P300" s="84"/>
      <c r="Q300" s="84"/>
      <c r="R300" s="85"/>
      <c r="S300" s="85"/>
      <c r="T300" s="85"/>
      <c r="U300" s="84"/>
      <c r="V300" s="85"/>
      <c r="W300" s="85"/>
      <c r="X300" s="84"/>
      <c r="Y300" s="84"/>
      <c r="Z300" s="85"/>
      <c r="AA300" s="85"/>
      <c r="AB300" s="84"/>
      <c r="AC300" s="84"/>
      <c r="AD300" s="84"/>
      <c r="AE300" s="84"/>
      <c r="AF300" s="84"/>
      <c r="AG300" s="84"/>
      <c r="AH300" s="84"/>
      <c r="AI300" s="84"/>
      <c r="AJ300" s="85"/>
      <c r="AK300" s="84"/>
      <c r="AL300" s="84"/>
      <c r="AM300" s="84"/>
      <c r="AN300" s="84"/>
      <c r="AO300" s="94" t="s">
        <v>193</v>
      </c>
      <c r="AP300" s="73"/>
      <c r="AQ300" s="73"/>
      <c r="AR300" s="95"/>
      <c r="AS300" s="95"/>
      <c r="AT300" s="46"/>
      <c r="AU300" s="96">
        <v>0</v>
      </c>
      <c r="AV300" s="96">
        <v>1</v>
      </c>
      <c r="AW300" s="96">
        <v>0</v>
      </c>
      <c r="AX300" s="96">
        <v>0</v>
      </c>
      <c r="AY300" s="96">
        <v>0</v>
      </c>
      <c r="AZ300" s="96">
        <v>0</v>
      </c>
      <c r="BA300" s="96">
        <v>0</v>
      </c>
      <c r="BB300" s="96">
        <v>0</v>
      </c>
      <c r="BC300" s="96"/>
      <c r="BD300" s="96"/>
      <c r="BE300" s="96"/>
      <c r="BF300" s="96"/>
      <c r="BG300" s="83"/>
      <c r="BH300" s="83"/>
      <c r="BI300" s="83"/>
      <c r="BJ300" s="83"/>
      <c r="BK300" s="83"/>
      <c r="BL300" s="83"/>
      <c r="BM300" s="83"/>
      <c r="BN300" s="83"/>
      <c r="BO300" s="83"/>
      <c r="BP300" s="83"/>
      <c r="BQ300" s="83"/>
      <c r="BR300" s="83"/>
      <c r="BS300" s="83"/>
      <c r="BT300" s="83"/>
      <c r="BU300" s="83"/>
      <c r="BV300" s="83"/>
      <c r="BW300" s="83"/>
      <c r="BX300" s="83"/>
      <c r="BY300" s="83"/>
      <c r="BZ300" s="83"/>
      <c r="CA300" s="83"/>
      <c r="CB300" s="83"/>
      <c r="CC300" s="83"/>
      <c r="CD300" s="83"/>
      <c r="CE300" s="83"/>
      <c r="CF300" s="83"/>
      <c r="CG300" s="83"/>
      <c r="CH300" s="83"/>
      <c r="CI300" s="83"/>
      <c r="CJ300" s="83"/>
      <c r="CK300" s="83"/>
      <c r="CL300" s="83"/>
      <c r="CM300" s="83"/>
      <c r="CN300" s="83"/>
      <c r="CO300" s="83"/>
      <c r="CP300" s="83"/>
      <c r="CQ300" s="83"/>
      <c r="CR300" s="83"/>
    </row>
    <row r="301" spans="1:96" s="140" customFormat="1" ht="12" hidden="1" customHeight="1" x14ac:dyDescent="0.25">
      <c r="A301" s="83"/>
      <c r="B301" s="84"/>
      <c r="C301" s="84"/>
      <c r="D301" s="84"/>
      <c r="E301" s="84"/>
      <c r="F301" s="84"/>
      <c r="G301" s="84"/>
      <c r="H301" s="85"/>
      <c r="I301" s="85"/>
      <c r="J301" s="84"/>
      <c r="K301" s="84"/>
      <c r="L301" s="84"/>
      <c r="M301" s="84"/>
      <c r="N301" s="84"/>
      <c r="O301" s="85"/>
      <c r="P301" s="84"/>
      <c r="Q301" s="84"/>
      <c r="R301" s="85"/>
      <c r="S301" s="85"/>
      <c r="T301" s="85"/>
      <c r="U301" s="84"/>
      <c r="V301" s="85"/>
      <c r="W301" s="85"/>
      <c r="X301" s="84"/>
      <c r="Y301" s="84"/>
      <c r="Z301" s="85"/>
      <c r="AA301" s="85"/>
      <c r="AB301" s="84"/>
      <c r="AC301" s="84"/>
      <c r="AD301" s="84"/>
      <c r="AE301" s="84"/>
      <c r="AF301" s="84"/>
      <c r="AG301" s="84"/>
      <c r="AH301" s="84"/>
      <c r="AI301" s="84"/>
      <c r="AJ301" s="85"/>
      <c r="AK301" s="84"/>
      <c r="AL301" s="84"/>
      <c r="AM301" s="84"/>
      <c r="AN301" s="84"/>
      <c r="AO301" s="94" t="s">
        <v>194</v>
      </c>
      <c r="AP301" s="73"/>
      <c r="AQ301" s="73"/>
      <c r="AR301" s="95"/>
      <c r="AS301" s="95"/>
      <c r="AT301" s="46"/>
      <c r="AU301" s="96">
        <v>7</v>
      </c>
      <c r="AV301" s="96">
        <v>5</v>
      </c>
      <c r="AW301" s="96">
        <v>1</v>
      </c>
      <c r="AX301" s="96">
        <v>10</v>
      </c>
      <c r="AY301" s="96">
        <v>6</v>
      </c>
      <c r="AZ301" s="96">
        <v>3</v>
      </c>
      <c r="BA301" s="96">
        <v>8</v>
      </c>
      <c r="BB301" s="96">
        <v>4</v>
      </c>
      <c r="BC301" s="96"/>
      <c r="BD301" s="96"/>
      <c r="BE301" s="96"/>
      <c r="BF301" s="96"/>
      <c r="BG301" s="83"/>
      <c r="BH301" s="83"/>
      <c r="BI301" s="83"/>
      <c r="BJ301" s="83"/>
      <c r="BK301" s="83"/>
      <c r="BL301" s="83"/>
      <c r="BM301" s="83"/>
      <c r="BN301" s="83"/>
      <c r="BO301" s="83"/>
      <c r="BP301" s="83"/>
      <c r="BQ301" s="83"/>
      <c r="BR301" s="83"/>
      <c r="BS301" s="83"/>
      <c r="BT301" s="83"/>
      <c r="BU301" s="83"/>
      <c r="BV301" s="83"/>
      <c r="BW301" s="83"/>
      <c r="BX301" s="83"/>
      <c r="BY301" s="83"/>
      <c r="BZ301" s="83"/>
      <c r="CA301" s="83"/>
      <c r="CB301" s="83"/>
      <c r="CC301" s="83"/>
      <c r="CD301" s="83"/>
      <c r="CE301" s="83"/>
      <c r="CF301" s="83"/>
      <c r="CG301" s="83"/>
      <c r="CH301" s="83"/>
      <c r="CI301" s="83"/>
      <c r="CJ301" s="83"/>
      <c r="CK301" s="83"/>
      <c r="CL301" s="83"/>
      <c r="CM301" s="83"/>
      <c r="CN301" s="83"/>
      <c r="CO301" s="83"/>
      <c r="CP301" s="83"/>
      <c r="CQ301" s="83"/>
      <c r="CR301" s="83"/>
    </row>
    <row r="302" spans="1:96" s="140" customFormat="1" ht="12" hidden="1" customHeight="1" x14ac:dyDescent="0.25">
      <c r="A302" s="83"/>
      <c r="B302" s="84"/>
      <c r="C302" s="84"/>
      <c r="D302" s="84"/>
      <c r="E302" s="84"/>
      <c r="F302" s="84"/>
      <c r="G302" s="84"/>
      <c r="H302" s="85"/>
      <c r="I302" s="85"/>
      <c r="J302" s="84"/>
      <c r="K302" s="84"/>
      <c r="L302" s="84"/>
      <c r="M302" s="84"/>
      <c r="N302" s="84"/>
      <c r="O302" s="85"/>
      <c r="P302" s="84"/>
      <c r="Q302" s="84"/>
      <c r="R302" s="85"/>
      <c r="S302" s="85"/>
      <c r="T302" s="85"/>
      <c r="U302" s="84"/>
      <c r="V302" s="85"/>
      <c r="W302" s="85"/>
      <c r="X302" s="84"/>
      <c r="Y302" s="84"/>
      <c r="Z302" s="85"/>
      <c r="AA302" s="85"/>
      <c r="AB302" s="84"/>
      <c r="AC302" s="84"/>
      <c r="AD302" s="84"/>
      <c r="AE302" s="84"/>
      <c r="AF302" s="84"/>
      <c r="AG302" s="84"/>
      <c r="AH302" s="84"/>
      <c r="AI302" s="84"/>
      <c r="AJ302" s="85"/>
      <c r="AK302" s="84"/>
      <c r="AL302" s="84"/>
      <c r="AM302" s="84"/>
      <c r="AN302" s="84"/>
      <c r="AO302" s="94" t="s">
        <v>65</v>
      </c>
      <c r="AP302" s="73"/>
      <c r="AQ302" s="73"/>
      <c r="AR302" s="95"/>
      <c r="AS302" s="95"/>
      <c r="AT302" s="46"/>
      <c r="AU302" s="96">
        <v>17</v>
      </c>
      <c r="AV302" s="96">
        <v>17</v>
      </c>
      <c r="AW302" s="96">
        <v>18</v>
      </c>
      <c r="AX302" s="96">
        <v>15</v>
      </c>
      <c r="AY302" s="96">
        <v>16</v>
      </c>
      <c r="AZ302" s="96">
        <v>18</v>
      </c>
      <c r="BA302" s="96">
        <v>12</v>
      </c>
      <c r="BB302" s="96">
        <v>28</v>
      </c>
      <c r="BC302" s="96"/>
      <c r="BD302" s="96"/>
      <c r="BE302" s="96"/>
      <c r="BF302" s="96"/>
      <c r="BG302" s="83"/>
      <c r="BH302" s="83"/>
      <c r="BI302" s="83"/>
      <c r="BJ302" s="83"/>
      <c r="BK302" s="83"/>
      <c r="BL302" s="83"/>
      <c r="BM302" s="83"/>
      <c r="BN302" s="83"/>
      <c r="BO302" s="83"/>
      <c r="BP302" s="83"/>
      <c r="BQ302" s="83"/>
      <c r="BR302" s="83"/>
      <c r="BS302" s="83"/>
      <c r="BT302" s="83"/>
      <c r="BU302" s="83"/>
      <c r="BV302" s="83"/>
      <c r="BW302" s="83"/>
      <c r="BX302" s="83"/>
      <c r="BY302" s="83"/>
      <c r="BZ302" s="83"/>
      <c r="CA302" s="83"/>
      <c r="CB302" s="83"/>
      <c r="CC302" s="83"/>
      <c r="CD302" s="83"/>
      <c r="CE302" s="83"/>
      <c r="CF302" s="83"/>
      <c r="CG302" s="83"/>
      <c r="CH302" s="83"/>
      <c r="CI302" s="83"/>
      <c r="CJ302" s="83"/>
      <c r="CK302" s="83"/>
      <c r="CL302" s="83"/>
      <c r="CM302" s="83"/>
      <c r="CN302" s="83"/>
      <c r="CO302" s="83"/>
      <c r="CP302" s="83"/>
      <c r="CQ302" s="83"/>
      <c r="CR302" s="83"/>
    </row>
    <row r="303" spans="1:96" s="140" customFormat="1" ht="12" hidden="1" customHeight="1" x14ac:dyDescent="0.25">
      <c r="A303" s="83"/>
      <c r="B303" s="84"/>
      <c r="C303" s="84"/>
      <c r="D303" s="84"/>
      <c r="E303" s="84"/>
      <c r="F303" s="84"/>
      <c r="G303" s="84"/>
      <c r="H303" s="85"/>
      <c r="I303" s="85"/>
      <c r="J303" s="84"/>
      <c r="K303" s="84"/>
      <c r="L303" s="84"/>
      <c r="M303" s="84"/>
      <c r="N303" s="84"/>
      <c r="O303" s="85"/>
      <c r="P303" s="84"/>
      <c r="Q303" s="84"/>
      <c r="R303" s="85"/>
      <c r="S303" s="85"/>
      <c r="T303" s="85"/>
      <c r="U303" s="84"/>
      <c r="V303" s="85"/>
      <c r="W303" s="85"/>
      <c r="X303" s="84"/>
      <c r="Y303" s="84"/>
      <c r="Z303" s="85"/>
      <c r="AA303" s="85"/>
      <c r="AB303" s="84"/>
      <c r="AC303" s="84"/>
      <c r="AD303" s="84"/>
      <c r="AE303" s="84"/>
      <c r="AF303" s="84"/>
      <c r="AG303" s="84"/>
      <c r="AH303" s="84"/>
      <c r="AI303" s="84"/>
      <c r="AJ303" s="85"/>
      <c r="AK303" s="84"/>
      <c r="AL303" s="84"/>
      <c r="AM303" s="84"/>
      <c r="AN303" s="84"/>
      <c r="AO303" s="94" t="s">
        <v>62</v>
      </c>
      <c r="AP303" s="73"/>
      <c r="AQ303" s="73"/>
      <c r="AR303" s="95"/>
      <c r="AS303" s="95"/>
      <c r="AT303" s="46"/>
      <c r="AU303" s="96">
        <v>23</v>
      </c>
      <c r="AV303" s="96">
        <v>28</v>
      </c>
      <c r="AW303" s="96">
        <v>8</v>
      </c>
      <c r="AX303" s="96">
        <v>34</v>
      </c>
      <c r="AY303" s="96">
        <v>15</v>
      </c>
      <c r="AZ303" s="96">
        <v>26</v>
      </c>
      <c r="BA303" s="96">
        <v>38</v>
      </c>
      <c r="BB303" s="96">
        <v>21</v>
      </c>
      <c r="BC303" s="96"/>
      <c r="BD303" s="96"/>
      <c r="BE303" s="96"/>
      <c r="BF303" s="96"/>
      <c r="BG303" s="83"/>
      <c r="BH303" s="83"/>
      <c r="BI303" s="83"/>
      <c r="BJ303" s="83"/>
      <c r="BK303" s="83"/>
      <c r="BL303" s="83"/>
      <c r="BM303" s="83"/>
      <c r="BN303" s="83"/>
      <c r="BO303" s="83"/>
      <c r="BP303" s="83"/>
      <c r="BQ303" s="83"/>
      <c r="BR303" s="83"/>
      <c r="BS303" s="83"/>
      <c r="BT303" s="83"/>
      <c r="BU303" s="83"/>
      <c r="BV303" s="83"/>
      <c r="BW303" s="83"/>
      <c r="BX303" s="83"/>
      <c r="BY303" s="83"/>
      <c r="BZ303" s="83"/>
      <c r="CA303" s="83"/>
      <c r="CB303" s="83"/>
      <c r="CC303" s="83"/>
      <c r="CD303" s="83"/>
      <c r="CE303" s="83"/>
      <c r="CF303" s="83"/>
      <c r="CG303" s="83"/>
      <c r="CH303" s="83"/>
      <c r="CI303" s="83"/>
      <c r="CJ303" s="83"/>
      <c r="CK303" s="83"/>
      <c r="CL303" s="83"/>
      <c r="CM303" s="83"/>
      <c r="CN303" s="83"/>
      <c r="CO303" s="83"/>
      <c r="CP303" s="83"/>
      <c r="CQ303" s="83"/>
      <c r="CR303" s="83"/>
    </row>
    <row r="304" spans="1:96" s="140" customFormat="1" ht="12" hidden="1" customHeight="1" x14ac:dyDescent="0.25">
      <c r="A304" s="83"/>
      <c r="B304" s="84"/>
      <c r="C304" s="84"/>
      <c r="D304" s="84"/>
      <c r="E304" s="84"/>
      <c r="F304" s="84"/>
      <c r="G304" s="84"/>
      <c r="H304" s="85"/>
      <c r="I304" s="85"/>
      <c r="J304" s="84"/>
      <c r="K304" s="84"/>
      <c r="L304" s="84"/>
      <c r="M304" s="84"/>
      <c r="N304" s="84"/>
      <c r="O304" s="85"/>
      <c r="P304" s="84"/>
      <c r="Q304" s="84"/>
      <c r="R304" s="85"/>
      <c r="S304" s="85"/>
      <c r="T304" s="85"/>
      <c r="U304" s="84"/>
      <c r="V304" s="85"/>
      <c r="W304" s="85"/>
      <c r="X304" s="84"/>
      <c r="Y304" s="84"/>
      <c r="Z304" s="85"/>
      <c r="AA304" s="85"/>
      <c r="AB304" s="84"/>
      <c r="AC304" s="84"/>
      <c r="AD304" s="84"/>
      <c r="AE304" s="84"/>
      <c r="AF304" s="84"/>
      <c r="AG304" s="84"/>
      <c r="AH304" s="84"/>
      <c r="AI304" s="84"/>
      <c r="AJ304" s="85"/>
      <c r="AK304" s="84"/>
      <c r="AL304" s="84"/>
      <c r="AM304" s="84"/>
      <c r="AN304" s="84"/>
      <c r="AO304" s="94" t="s">
        <v>47</v>
      </c>
      <c r="AP304" s="73"/>
      <c r="AQ304" s="73"/>
      <c r="AR304" s="95"/>
      <c r="AS304" s="95"/>
      <c r="AT304" s="46"/>
      <c r="AU304" s="96">
        <v>0</v>
      </c>
      <c r="AV304" s="96">
        <v>0</v>
      </c>
      <c r="AW304" s="96">
        <v>0</v>
      </c>
      <c r="AX304" s="96">
        <v>0</v>
      </c>
      <c r="AY304" s="96">
        <v>0</v>
      </c>
      <c r="AZ304" s="96">
        <v>0</v>
      </c>
      <c r="BA304" s="96">
        <v>0</v>
      </c>
      <c r="BB304" s="96">
        <v>0</v>
      </c>
      <c r="BC304" s="96"/>
      <c r="BD304" s="96"/>
      <c r="BE304" s="96"/>
      <c r="BF304" s="96"/>
      <c r="BG304" s="83"/>
      <c r="BH304" s="83"/>
      <c r="BI304" s="83"/>
      <c r="BJ304" s="83"/>
      <c r="BK304" s="83"/>
      <c r="BL304" s="83"/>
      <c r="BM304" s="83"/>
      <c r="BN304" s="83"/>
      <c r="BO304" s="83"/>
      <c r="BP304" s="83"/>
      <c r="BQ304" s="83"/>
      <c r="BR304" s="83"/>
      <c r="BS304" s="83"/>
      <c r="BT304" s="83"/>
      <c r="BU304" s="83"/>
      <c r="BV304" s="83"/>
      <c r="BW304" s="83"/>
      <c r="BX304" s="83"/>
      <c r="BY304" s="83"/>
      <c r="BZ304" s="83"/>
      <c r="CA304" s="83"/>
      <c r="CB304" s="83"/>
      <c r="CC304" s="83"/>
      <c r="CD304" s="83"/>
      <c r="CE304" s="83"/>
      <c r="CF304" s="83"/>
      <c r="CG304" s="83"/>
      <c r="CH304" s="83"/>
      <c r="CI304" s="83"/>
      <c r="CJ304" s="83"/>
      <c r="CK304" s="83"/>
      <c r="CL304" s="83"/>
      <c r="CM304" s="83"/>
      <c r="CN304" s="83"/>
      <c r="CO304" s="83"/>
      <c r="CP304" s="83"/>
      <c r="CQ304" s="83"/>
      <c r="CR304" s="83"/>
    </row>
    <row r="305" spans="1:96" ht="12" hidden="1" customHeight="1" x14ac:dyDescent="0.25">
      <c r="A305" s="83"/>
      <c r="B305" s="84"/>
      <c r="C305" s="84"/>
      <c r="D305" s="84"/>
      <c r="E305" s="84"/>
      <c r="F305" s="84"/>
      <c r="G305" s="84"/>
      <c r="H305" s="85"/>
      <c r="I305" s="85"/>
      <c r="J305" s="84"/>
      <c r="K305" s="84"/>
      <c r="L305" s="84"/>
      <c r="M305" s="84"/>
      <c r="N305" s="84"/>
      <c r="O305" s="85"/>
      <c r="P305" s="84"/>
      <c r="Q305" s="84"/>
      <c r="R305" s="85"/>
      <c r="S305" s="85"/>
      <c r="T305" s="85"/>
      <c r="U305" s="84"/>
      <c r="V305" s="85"/>
      <c r="W305" s="85"/>
      <c r="X305" s="84"/>
      <c r="Y305" s="84"/>
      <c r="Z305" s="85"/>
      <c r="AA305" s="85"/>
      <c r="AB305" s="84"/>
      <c r="AC305" s="84"/>
      <c r="AD305" s="84"/>
      <c r="AE305" s="84"/>
      <c r="AF305" s="84"/>
      <c r="AG305" s="84"/>
      <c r="AH305" s="84"/>
      <c r="AI305" s="84"/>
      <c r="AJ305" s="85"/>
      <c r="AK305" s="84"/>
      <c r="AL305" s="84"/>
      <c r="AM305" s="84"/>
      <c r="AN305" s="84"/>
      <c r="AO305" s="65" t="s">
        <v>195</v>
      </c>
      <c r="AP305" s="73"/>
      <c r="AQ305" s="73"/>
      <c r="AR305" s="215"/>
      <c r="AS305" s="215">
        <f t="shared" ref="AS305:BF305" si="80">SUM(AS293:AS304)</f>
        <v>0</v>
      </c>
      <c r="AT305" s="66">
        <f t="shared" si="80"/>
        <v>0</v>
      </c>
      <c r="AU305" s="38">
        <f t="shared" si="80"/>
        <v>449</v>
      </c>
      <c r="AV305" s="38">
        <f t="shared" si="80"/>
        <v>473</v>
      </c>
      <c r="AW305" s="38">
        <f t="shared" si="80"/>
        <v>403</v>
      </c>
      <c r="AX305" s="38">
        <f t="shared" si="80"/>
        <v>491</v>
      </c>
      <c r="AY305" s="38">
        <f t="shared" si="80"/>
        <v>443</v>
      </c>
      <c r="AZ305" s="38">
        <f t="shared" si="80"/>
        <v>423</v>
      </c>
      <c r="BA305" s="38">
        <f t="shared" si="80"/>
        <v>460</v>
      </c>
      <c r="BB305" s="38">
        <f t="shared" si="80"/>
        <v>418</v>
      </c>
      <c r="BC305" s="38">
        <f t="shared" si="80"/>
        <v>0</v>
      </c>
      <c r="BD305" s="38">
        <f t="shared" si="80"/>
        <v>0</v>
      </c>
      <c r="BE305" s="38">
        <f t="shared" si="80"/>
        <v>0</v>
      </c>
      <c r="BF305" s="38">
        <f t="shared" si="80"/>
        <v>0</v>
      </c>
      <c r="BG305" s="83"/>
      <c r="BH305" s="83"/>
      <c r="BI305" s="83"/>
      <c r="BJ305" s="83"/>
      <c r="BK305" s="83"/>
      <c r="BL305" s="83"/>
      <c r="BM305" s="83"/>
      <c r="BN305" s="83"/>
      <c r="BO305" s="83"/>
      <c r="BP305" s="83"/>
      <c r="BQ305" s="83"/>
      <c r="BR305" s="83"/>
      <c r="BS305" s="83"/>
      <c r="BT305" s="83"/>
      <c r="BU305" s="83"/>
      <c r="BV305" s="83"/>
      <c r="BW305" s="83"/>
      <c r="BX305" s="83"/>
      <c r="BY305" s="83"/>
      <c r="BZ305" s="83"/>
      <c r="CA305" s="83"/>
      <c r="CB305" s="83"/>
      <c r="CC305" s="83"/>
      <c r="CD305" s="83"/>
      <c r="CE305" s="83"/>
      <c r="CF305" s="83"/>
      <c r="CG305" s="83"/>
      <c r="CH305" s="83"/>
      <c r="CI305" s="83"/>
      <c r="CJ305" s="83"/>
      <c r="CK305" s="83"/>
      <c r="CL305" s="83"/>
      <c r="CM305" s="83"/>
      <c r="CN305" s="83"/>
      <c r="CO305" s="83"/>
      <c r="CP305" s="83"/>
      <c r="CQ305" s="83"/>
      <c r="CR305" s="83"/>
    </row>
    <row r="306" spans="1:96" ht="12" hidden="1" customHeight="1" x14ac:dyDescent="0.25">
      <c r="A306" s="220"/>
      <c r="B306" s="74"/>
      <c r="C306" s="74"/>
      <c r="D306" s="74"/>
      <c r="E306" s="74"/>
      <c r="F306" s="74"/>
      <c r="G306" s="74"/>
      <c r="H306" s="221"/>
      <c r="I306" s="221"/>
      <c r="J306" s="74"/>
      <c r="K306" s="74"/>
      <c r="L306" s="74"/>
      <c r="M306" s="74"/>
      <c r="N306" s="74"/>
      <c r="O306" s="221"/>
      <c r="P306" s="74"/>
      <c r="Q306" s="74"/>
      <c r="R306" s="221"/>
      <c r="S306" s="221"/>
      <c r="T306" s="221"/>
      <c r="U306" s="74"/>
      <c r="V306" s="221"/>
      <c r="W306" s="221"/>
      <c r="X306" s="74"/>
      <c r="Y306" s="74"/>
      <c r="Z306" s="221"/>
      <c r="AA306" s="221"/>
      <c r="AB306" s="74"/>
      <c r="AC306" s="74"/>
      <c r="AD306" s="74"/>
      <c r="AE306" s="74"/>
      <c r="AF306" s="74"/>
      <c r="AG306" s="74"/>
      <c r="AH306" s="74"/>
      <c r="AI306" s="74"/>
      <c r="AJ306" s="221"/>
      <c r="AK306" s="74"/>
      <c r="AL306" s="74"/>
      <c r="AM306" s="74"/>
      <c r="AN306" s="74"/>
      <c r="AO306" s="220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83"/>
      <c r="BH306" s="83"/>
      <c r="BI306" s="83"/>
      <c r="BJ306" s="83"/>
      <c r="BK306" s="83"/>
      <c r="BL306" s="83"/>
      <c r="BM306" s="83"/>
      <c r="BN306" s="83"/>
      <c r="BO306" s="83"/>
      <c r="BP306" s="83"/>
      <c r="BQ306" s="83"/>
      <c r="BR306" s="83"/>
      <c r="BS306" s="83"/>
      <c r="BT306" s="83"/>
      <c r="BU306" s="83"/>
      <c r="BV306" s="83"/>
      <c r="BW306" s="83"/>
      <c r="BX306" s="83"/>
      <c r="BY306" s="83"/>
      <c r="BZ306" s="83"/>
      <c r="CA306" s="83"/>
      <c r="CB306" s="83"/>
      <c r="CC306" s="83"/>
      <c r="CD306" s="83"/>
      <c r="CE306" s="83"/>
      <c r="CF306" s="83"/>
      <c r="CG306" s="83"/>
      <c r="CH306" s="83"/>
      <c r="CI306" s="83"/>
      <c r="CJ306" s="83"/>
      <c r="CK306" s="83"/>
      <c r="CL306" s="83"/>
      <c r="CM306" s="83"/>
      <c r="CN306" s="83"/>
      <c r="CO306" s="83"/>
      <c r="CP306" s="83"/>
      <c r="CQ306" s="83"/>
      <c r="CR306" s="83"/>
    </row>
    <row r="307" spans="1:96" s="140" customFormat="1" ht="12" hidden="1" customHeight="1" x14ac:dyDescent="0.25">
      <c r="A307" s="145"/>
      <c r="B307" s="146"/>
      <c r="C307" s="146"/>
      <c r="D307" s="146"/>
      <c r="E307" s="146"/>
      <c r="F307" s="146"/>
      <c r="G307" s="146"/>
      <c r="H307" s="147"/>
      <c r="I307" s="147"/>
      <c r="J307" s="146"/>
      <c r="K307" s="146"/>
      <c r="L307" s="146"/>
      <c r="M307" s="146"/>
      <c r="N307" s="146"/>
      <c r="O307" s="147"/>
      <c r="P307" s="146"/>
      <c r="Q307" s="146"/>
      <c r="R307" s="147"/>
      <c r="S307" s="147"/>
      <c r="T307" s="147"/>
      <c r="U307" s="146"/>
      <c r="V307" s="147"/>
      <c r="W307" s="147"/>
      <c r="X307" s="146"/>
      <c r="Y307" s="146"/>
      <c r="Z307" s="147"/>
      <c r="AA307" s="147"/>
      <c r="AB307" s="146"/>
      <c r="AC307" s="146"/>
      <c r="AD307" s="146"/>
      <c r="AE307" s="146"/>
      <c r="AF307" s="146"/>
      <c r="AG307" s="146"/>
      <c r="AH307" s="146"/>
      <c r="AI307" s="146"/>
      <c r="AJ307" s="147"/>
      <c r="AK307" s="146"/>
      <c r="AL307" s="146"/>
      <c r="AM307" s="146"/>
      <c r="AN307" s="146"/>
      <c r="AO307" s="42" t="s">
        <v>197</v>
      </c>
      <c r="AP307" s="43"/>
      <c r="AQ307" s="44" t="str">
        <f t="shared" ref="AQ307:BF307" si="81">AQ$11</f>
        <v>11-31-out-24</v>
      </c>
      <c r="AR307" s="93"/>
      <c r="AS307" s="43" t="e">
        <f t="shared" ca="1" si="81"/>
        <v>#NAME?</v>
      </c>
      <c r="AT307" s="14" t="e">
        <f t="shared" ca="1" si="81"/>
        <v>#NAME?</v>
      </c>
      <c r="AU307" s="14" t="e">
        <f t="shared" ca="1" si="81"/>
        <v>#NAME?</v>
      </c>
      <c r="AV307" s="14" t="e">
        <f t="shared" ca="1" si="81"/>
        <v>#NAME?</v>
      </c>
      <c r="AW307" s="14" t="e">
        <f t="shared" ca="1" si="81"/>
        <v>#NAME?</v>
      </c>
      <c r="AX307" s="14" t="e">
        <f t="shared" ca="1" si="81"/>
        <v>#NAME?</v>
      </c>
      <c r="AY307" s="14" t="e">
        <f t="shared" ca="1" si="81"/>
        <v>#NAME?</v>
      </c>
      <c r="AZ307" s="14" t="e">
        <f t="shared" ca="1" si="81"/>
        <v>#NAME?</v>
      </c>
      <c r="BA307" s="14" t="e">
        <f t="shared" ca="1" si="81"/>
        <v>#NAME?</v>
      </c>
      <c r="BB307" s="14" t="e">
        <f t="shared" ca="1" si="81"/>
        <v>#NAME?</v>
      </c>
      <c r="BC307" s="14" t="e">
        <f t="shared" ca="1" si="81"/>
        <v>#NAME?</v>
      </c>
      <c r="BD307" s="14" t="e">
        <f t="shared" ca="1" si="81"/>
        <v>#NAME?</v>
      </c>
      <c r="BE307" s="14" t="e">
        <f t="shared" ca="1" si="81"/>
        <v>#NAME?</v>
      </c>
      <c r="BF307" s="14" t="e">
        <f t="shared" ca="1" si="81"/>
        <v>#NAME?</v>
      </c>
      <c r="BG307" s="83"/>
      <c r="BH307" s="83"/>
      <c r="BI307" s="83"/>
      <c r="BJ307" s="83"/>
      <c r="BK307" s="83"/>
      <c r="BL307" s="83"/>
      <c r="BM307" s="83"/>
      <c r="BN307" s="83"/>
      <c r="BO307" s="83"/>
      <c r="BP307" s="83"/>
      <c r="BQ307" s="83"/>
      <c r="BR307" s="83"/>
      <c r="BS307" s="83"/>
      <c r="BT307" s="83"/>
      <c r="BU307" s="83"/>
      <c r="BV307" s="83"/>
      <c r="BW307" s="83"/>
      <c r="BX307" s="83"/>
      <c r="BY307" s="83"/>
      <c r="BZ307" s="83"/>
      <c r="CA307" s="83"/>
      <c r="CB307" s="83"/>
      <c r="CC307" s="83"/>
      <c r="CD307" s="83"/>
      <c r="CE307" s="83"/>
      <c r="CF307" s="83"/>
      <c r="CG307" s="83"/>
      <c r="CH307" s="83"/>
      <c r="CI307" s="83"/>
      <c r="CJ307" s="83"/>
      <c r="CK307" s="83"/>
      <c r="CL307" s="83"/>
      <c r="CM307" s="83"/>
      <c r="CN307" s="83"/>
      <c r="CO307" s="83"/>
      <c r="CP307" s="83"/>
      <c r="CQ307" s="83"/>
      <c r="CR307" s="83"/>
    </row>
    <row r="308" spans="1:96" s="140" customFormat="1" ht="12" hidden="1" customHeight="1" x14ac:dyDescent="0.25">
      <c r="A308" s="145"/>
      <c r="B308" s="146"/>
      <c r="C308" s="146"/>
      <c r="D308" s="146"/>
      <c r="E308" s="146"/>
      <c r="F308" s="146"/>
      <c r="G308" s="146"/>
      <c r="H308" s="147"/>
      <c r="I308" s="147"/>
      <c r="J308" s="146"/>
      <c r="K308" s="146"/>
      <c r="L308" s="146"/>
      <c r="M308" s="146"/>
      <c r="N308" s="146"/>
      <c r="O308" s="147"/>
      <c r="P308" s="146"/>
      <c r="Q308" s="146"/>
      <c r="R308" s="147"/>
      <c r="S308" s="147"/>
      <c r="T308" s="147"/>
      <c r="U308" s="146"/>
      <c r="V308" s="147"/>
      <c r="W308" s="147"/>
      <c r="X308" s="146"/>
      <c r="Y308" s="146"/>
      <c r="Z308" s="147"/>
      <c r="AA308" s="147"/>
      <c r="AB308" s="146"/>
      <c r="AC308" s="146"/>
      <c r="AD308" s="146"/>
      <c r="AE308" s="146"/>
      <c r="AF308" s="146"/>
      <c r="AG308" s="146"/>
      <c r="AH308" s="146"/>
      <c r="AI308" s="146"/>
      <c r="AJ308" s="147"/>
      <c r="AK308" s="146"/>
      <c r="AL308" s="146"/>
      <c r="AM308" s="146"/>
      <c r="AN308" s="146"/>
      <c r="AO308" s="64" t="s">
        <v>115</v>
      </c>
      <c r="AP308" s="164"/>
      <c r="AQ308" s="148">
        <v>0</v>
      </c>
      <c r="AR308" s="222"/>
      <c r="AS308" s="165">
        <f t="shared" ref="AS308:AS323" si="82">IF(AQ308="","",(SUM(AQ308,AN308)))</f>
        <v>0</v>
      </c>
      <c r="AT308" s="51">
        <v>0</v>
      </c>
      <c r="AU308" s="52">
        <v>0</v>
      </c>
      <c r="AV308" s="52">
        <v>0</v>
      </c>
      <c r="AW308" s="51">
        <v>0</v>
      </c>
      <c r="AX308" s="51">
        <v>0</v>
      </c>
      <c r="AY308" s="51">
        <v>0</v>
      </c>
      <c r="AZ308" s="51">
        <v>0</v>
      </c>
      <c r="BA308" s="51">
        <v>0</v>
      </c>
      <c r="BB308" s="51">
        <v>0</v>
      </c>
      <c r="BC308" s="51">
        <v>0</v>
      </c>
      <c r="BD308" s="51"/>
      <c r="BE308" s="51"/>
      <c r="BF308" s="51"/>
      <c r="BG308" s="83"/>
      <c r="BH308" s="83"/>
      <c r="BI308" s="83"/>
      <c r="BJ308" s="83"/>
      <c r="BK308" s="83"/>
      <c r="BL308" s="83"/>
      <c r="BM308" s="83"/>
      <c r="BN308" s="83"/>
      <c r="BO308" s="83"/>
      <c r="BP308" s="83"/>
      <c r="BQ308" s="83"/>
      <c r="BR308" s="83"/>
      <c r="BS308" s="83"/>
      <c r="BT308" s="83"/>
      <c r="BU308" s="83"/>
      <c r="BV308" s="83"/>
      <c r="BW308" s="83"/>
      <c r="BX308" s="83"/>
      <c r="BY308" s="83"/>
      <c r="BZ308" s="83"/>
      <c r="CA308" s="83"/>
      <c r="CB308" s="83"/>
      <c r="CC308" s="83"/>
      <c r="CD308" s="83"/>
      <c r="CE308" s="83"/>
      <c r="CF308" s="83"/>
      <c r="CG308" s="83"/>
      <c r="CH308" s="83"/>
      <c r="CI308" s="83"/>
      <c r="CJ308" s="83"/>
      <c r="CK308" s="83"/>
      <c r="CL308" s="83"/>
      <c r="CM308" s="83"/>
      <c r="CN308" s="83"/>
      <c r="CO308" s="83"/>
      <c r="CP308" s="83"/>
      <c r="CQ308" s="83"/>
      <c r="CR308" s="83"/>
    </row>
    <row r="309" spans="1:96" s="140" customFormat="1" ht="12" hidden="1" customHeight="1" x14ac:dyDescent="0.25">
      <c r="A309" s="145"/>
      <c r="B309" s="146"/>
      <c r="C309" s="146"/>
      <c r="D309" s="146"/>
      <c r="E309" s="146"/>
      <c r="F309" s="146"/>
      <c r="G309" s="146"/>
      <c r="H309" s="147"/>
      <c r="I309" s="147"/>
      <c r="J309" s="146"/>
      <c r="K309" s="146"/>
      <c r="L309" s="146"/>
      <c r="M309" s="146"/>
      <c r="N309" s="146"/>
      <c r="O309" s="147"/>
      <c r="P309" s="146"/>
      <c r="Q309" s="146"/>
      <c r="R309" s="147"/>
      <c r="S309" s="147"/>
      <c r="T309" s="147"/>
      <c r="U309" s="146"/>
      <c r="V309" s="147"/>
      <c r="W309" s="147"/>
      <c r="X309" s="146"/>
      <c r="Y309" s="146"/>
      <c r="Z309" s="147"/>
      <c r="AA309" s="147"/>
      <c r="AB309" s="146"/>
      <c r="AC309" s="146"/>
      <c r="AD309" s="146"/>
      <c r="AE309" s="146"/>
      <c r="AF309" s="146"/>
      <c r="AG309" s="146"/>
      <c r="AH309" s="146"/>
      <c r="AI309" s="146"/>
      <c r="AJ309" s="147"/>
      <c r="AK309" s="146"/>
      <c r="AL309" s="146"/>
      <c r="AM309" s="146"/>
      <c r="AN309" s="146"/>
      <c r="AO309" s="64" t="s">
        <v>116</v>
      </c>
      <c r="AP309" s="164"/>
      <c r="AQ309" s="148">
        <v>100</v>
      </c>
      <c r="AR309" s="222"/>
      <c r="AS309" s="165">
        <f t="shared" si="82"/>
        <v>100</v>
      </c>
      <c r="AT309" s="51">
        <v>30</v>
      </c>
      <c r="AU309" s="52">
        <v>30</v>
      </c>
      <c r="AV309" s="52">
        <v>30</v>
      </c>
      <c r="AW309" s="51">
        <v>29</v>
      </c>
      <c r="AX309" s="51">
        <v>34</v>
      </c>
      <c r="AY309" s="51">
        <v>32</v>
      </c>
      <c r="AZ309" s="51">
        <v>33</v>
      </c>
      <c r="BA309" s="51">
        <v>35</v>
      </c>
      <c r="BB309" s="51">
        <v>32</v>
      </c>
      <c r="BC309" s="51">
        <v>35</v>
      </c>
      <c r="BD309" s="51"/>
      <c r="BE309" s="51"/>
      <c r="BF309" s="51"/>
      <c r="BG309" s="83"/>
      <c r="BH309" s="83"/>
      <c r="BI309" s="83"/>
      <c r="BJ309" s="83"/>
      <c r="BK309" s="83"/>
      <c r="BL309" s="83"/>
      <c r="BM309" s="83"/>
      <c r="BN309" s="83"/>
      <c r="BO309" s="83"/>
      <c r="BP309" s="83"/>
      <c r="BQ309" s="83"/>
      <c r="BR309" s="83"/>
      <c r="BS309" s="83"/>
      <c r="BT309" s="83"/>
      <c r="BU309" s="83"/>
      <c r="BV309" s="83"/>
      <c r="BW309" s="83"/>
      <c r="BX309" s="83"/>
      <c r="BY309" s="83"/>
      <c r="BZ309" s="83"/>
      <c r="CA309" s="83"/>
      <c r="CB309" s="83"/>
      <c r="CC309" s="83"/>
      <c r="CD309" s="83"/>
      <c r="CE309" s="83"/>
      <c r="CF309" s="83"/>
      <c r="CG309" s="83"/>
      <c r="CH309" s="83"/>
      <c r="CI309" s="83"/>
      <c r="CJ309" s="83"/>
      <c r="CK309" s="83"/>
      <c r="CL309" s="83"/>
      <c r="CM309" s="83"/>
      <c r="CN309" s="83"/>
      <c r="CO309" s="83"/>
      <c r="CP309" s="83"/>
      <c r="CQ309" s="83"/>
      <c r="CR309" s="83"/>
    </row>
    <row r="310" spans="1:96" s="140" customFormat="1" ht="12" hidden="1" customHeight="1" x14ac:dyDescent="0.25">
      <c r="A310" s="145"/>
      <c r="B310" s="146"/>
      <c r="C310" s="146"/>
      <c r="D310" s="146"/>
      <c r="E310" s="146"/>
      <c r="F310" s="146"/>
      <c r="G310" s="146"/>
      <c r="H310" s="147"/>
      <c r="I310" s="147"/>
      <c r="J310" s="146"/>
      <c r="K310" s="146"/>
      <c r="L310" s="146"/>
      <c r="M310" s="146"/>
      <c r="N310" s="146"/>
      <c r="O310" s="147"/>
      <c r="P310" s="146"/>
      <c r="Q310" s="146"/>
      <c r="R310" s="147"/>
      <c r="S310" s="147"/>
      <c r="T310" s="147"/>
      <c r="U310" s="146"/>
      <c r="V310" s="147"/>
      <c r="W310" s="147"/>
      <c r="X310" s="146"/>
      <c r="Y310" s="146"/>
      <c r="Z310" s="147"/>
      <c r="AA310" s="147"/>
      <c r="AB310" s="146"/>
      <c r="AC310" s="146"/>
      <c r="AD310" s="146"/>
      <c r="AE310" s="146"/>
      <c r="AF310" s="146"/>
      <c r="AG310" s="146"/>
      <c r="AH310" s="146"/>
      <c r="AI310" s="146"/>
      <c r="AJ310" s="147"/>
      <c r="AK310" s="146"/>
      <c r="AL310" s="146"/>
      <c r="AM310" s="146"/>
      <c r="AN310" s="146"/>
      <c r="AO310" s="64" t="s">
        <v>117</v>
      </c>
      <c r="AP310" s="164"/>
      <c r="AQ310" s="148">
        <v>0</v>
      </c>
      <c r="AR310" s="222"/>
      <c r="AS310" s="165">
        <f t="shared" si="82"/>
        <v>0</v>
      </c>
      <c r="AT310" s="51">
        <v>0</v>
      </c>
      <c r="AU310" s="52">
        <v>5</v>
      </c>
      <c r="AV310" s="52">
        <v>5</v>
      </c>
      <c r="AW310" s="51">
        <v>5</v>
      </c>
      <c r="AX310" s="51">
        <v>3</v>
      </c>
      <c r="AY310" s="51">
        <v>0</v>
      </c>
      <c r="AZ310" s="51">
        <v>3</v>
      </c>
      <c r="BA310" s="51">
        <v>1</v>
      </c>
      <c r="BB310" s="51">
        <v>1</v>
      </c>
      <c r="BC310" s="51">
        <v>5</v>
      </c>
      <c r="BD310" s="51"/>
      <c r="BE310" s="51"/>
      <c r="BF310" s="51"/>
      <c r="BG310" s="83"/>
      <c r="BH310" s="83"/>
      <c r="BI310" s="83"/>
      <c r="BJ310" s="83"/>
      <c r="BK310" s="83"/>
      <c r="BL310" s="83"/>
      <c r="BM310" s="83"/>
      <c r="BN310" s="83"/>
      <c r="BO310" s="83"/>
      <c r="BP310" s="83"/>
      <c r="BQ310" s="83"/>
      <c r="BR310" s="83"/>
      <c r="BS310" s="83"/>
      <c r="BT310" s="83"/>
      <c r="BU310" s="83"/>
      <c r="BV310" s="83"/>
      <c r="BW310" s="83"/>
      <c r="BX310" s="83"/>
      <c r="BY310" s="83"/>
      <c r="BZ310" s="83"/>
      <c r="CA310" s="83"/>
      <c r="CB310" s="83"/>
      <c r="CC310" s="83"/>
      <c r="CD310" s="83"/>
      <c r="CE310" s="83"/>
      <c r="CF310" s="83"/>
      <c r="CG310" s="83"/>
      <c r="CH310" s="83"/>
      <c r="CI310" s="83"/>
      <c r="CJ310" s="83"/>
      <c r="CK310" s="83"/>
      <c r="CL310" s="83"/>
      <c r="CM310" s="83"/>
      <c r="CN310" s="83"/>
      <c r="CO310" s="83"/>
      <c r="CP310" s="83"/>
      <c r="CQ310" s="83"/>
      <c r="CR310" s="83"/>
    </row>
    <row r="311" spans="1:96" s="140" customFormat="1" ht="12" hidden="1" customHeight="1" x14ac:dyDescent="0.25">
      <c r="A311" s="145"/>
      <c r="B311" s="146"/>
      <c r="C311" s="146"/>
      <c r="D311" s="146"/>
      <c r="E311" s="146"/>
      <c r="F311" s="146"/>
      <c r="G311" s="146"/>
      <c r="H311" s="147"/>
      <c r="I311" s="147"/>
      <c r="J311" s="146"/>
      <c r="K311" s="146"/>
      <c r="L311" s="146"/>
      <c r="M311" s="146"/>
      <c r="N311" s="146"/>
      <c r="O311" s="147"/>
      <c r="P311" s="146"/>
      <c r="Q311" s="146"/>
      <c r="R311" s="147"/>
      <c r="S311" s="147"/>
      <c r="T311" s="147"/>
      <c r="U311" s="146"/>
      <c r="V311" s="147"/>
      <c r="W311" s="147"/>
      <c r="X311" s="146"/>
      <c r="Y311" s="146"/>
      <c r="Z311" s="147"/>
      <c r="AA311" s="147"/>
      <c r="AB311" s="146"/>
      <c r="AC311" s="146"/>
      <c r="AD311" s="146"/>
      <c r="AE311" s="146"/>
      <c r="AF311" s="146"/>
      <c r="AG311" s="146"/>
      <c r="AH311" s="146"/>
      <c r="AI311" s="146"/>
      <c r="AJ311" s="147"/>
      <c r="AK311" s="146"/>
      <c r="AL311" s="146"/>
      <c r="AM311" s="146"/>
      <c r="AN311" s="146"/>
      <c r="AO311" s="64" t="s">
        <v>118</v>
      </c>
      <c r="AP311" s="164"/>
      <c r="AQ311" s="148">
        <v>48</v>
      </c>
      <c r="AR311" s="222"/>
      <c r="AS311" s="165">
        <f t="shared" si="82"/>
        <v>48</v>
      </c>
      <c r="AT311" s="51">
        <v>102</v>
      </c>
      <c r="AU311" s="52">
        <v>168</v>
      </c>
      <c r="AV311" s="52">
        <v>114</v>
      </c>
      <c r="AW311" s="51">
        <v>78</v>
      </c>
      <c r="AX311" s="51">
        <v>91</v>
      </c>
      <c r="AY311" s="51">
        <v>100</v>
      </c>
      <c r="AZ311" s="51">
        <v>89</v>
      </c>
      <c r="BA311" s="51">
        <v>92</v>
      </c>
      <c r="BB311" s="51">
        <v>82</v>
      </c>
      <c r="BC311" s="51">
        <v>75</v>
      </c>
      <c r="BD311" s="51"/>
      <c r="BE311" s="51"/>
      <c r="BF311" s="51"/>
      <c r="BG311" s="83"/>
      <c r="BH311" s="83"/>
      <c r="BI311" s="83"/>
      <c r="BJ311" s="83"/>
      <c r="BK311" s="83"/>
      <c r="BL311" s="83"/>
      <c r="BM311" s="83"/>
      <c r="BN311" s="83"/>
      <c r="BO311" s="83"/>
      <c r="BP311" s="83"/>
      <c r="BQ311" s="83"/>
      <c r="BR311" s="83"/>
      <c r="BS311" s="83"/>
      <c r="BT311" s="83"/>
      <c r="BU311" s="83"/>
      <c r="BV311" s="83"/>
      <c r="BW311" s="83"/>
      <c r="BX311" s="83"/>
      <c r="BY311" s="83"/>
      <c r="BZ311" s="83"/>
      <c r="CA311" s="83"/>
      <c r="CB311" s="83"/>
      <c r="CC311" s="83"/>
      <c r="CD311" s="83"/>
      <c r="CE311" s="83"/>
      <c r="CF311" s="83"/>
      <c r="CG311" s="83"/>
      <c r="CH311" s="83"/>
      <c r="CI311" s="83"/>
      <c r="CJ311" s="83"/>
      <c r="CK311" s="83"/>
      <c r="CL311" s="83"/>
      <c r="CM311" s="83"/>
      <c r="CN311" s="83"/>
      <c r="CO311" s="83"/>
      <c r="CP311" s="83"/>
      <c r="CQ311" s="83"/>
      <c r="CR311" s="83"/>
    </row>
    <row r="312" spans="1:96" s="140" customFormat="1" ht="12" hidden="1" customHeight="1" x14ac:dyDescent="0.25">
      <c r="A312" s="145"/>
      <c r="B312" s="146"/>
      <c r="C312" s="146"/>
      <c r="D312" s="146"/>
      <c r="E312" s="146"/>
      <c r="F312" s="146"/>
      <c r="G312" s="146"/>
      <c r="H312" s="147"/>
      <c r="I312" s="147"/>
      <c r="J312" s="146"/>
      <c r="K312" s="146"/>
      <c r="L312" s="146"/>
      <c r="M312" s="146"/>
      <c r="N312" s="146"/>
      <c r="O312" s="147"/>
      <c r="P312" s="146"/>
      <c r="Q312" s="146"/>
      <c r="R312" s="147"/>
      <c r="S312" s="147"/>
      <c r="T312" s="147"/>
      <c r="U312" s="146"/>
      <c r="V312" s="147"/>
      <c r="W312" s="147"/>
      <c r="X312" s="146"/>
      <c r="Y312" s="146"/>
      <c r="Z312" s="147"/>
      <c r="AA312" s="147"/>
      <c r="AB312" s="146"/>
      <c r="AC312" s="146"/>
      <c r="AD312" s="146"/>
      <c r="AE312" s="146"/>
      <c r="AF312" s="146"/>
      <c r="AG312" s="146"/>
      <c r="AH312" s="146"/>
      <c r="AI312" s="146"/>
      <c r="AJ312" s="147"/>
      <c r="AK312" s="146"/>
      <c r="AL312" s="146"/>
      <c r="AM312" s="146"/>
      <c r="AN312" s="146"/>
      <c r="AO312" s="64" t="s">
        <v>120</v>
      </c>
      <c r="AP312" s="164"/>
      <c r="AQ312" s="148">
        <v>150</v>
      </c>
      <c r="AR312" s="222"/>
      <c r="AS312" s="165">
        <f t="shared" si="82"/>
        <v>150</v>
      </c>
      <c r="AT312" s="51">
        <v>165</v>
      </c>
      <c r="AU312" s="52">
        <v>200</v>
      </c>
      <c r="AV312" s="52">
        <v>200</v>
      </c>
      <c r="AW312" s="51">
        <v>181</v>
      </c>
      <c r="AX312" s="51">
        <v>240</v>
      </c>
      <c r="AY312" s="51">
        <v>160</v>
      </c>
      <c r="AZ312" s="51">
        <v>150</v>
      </c>
      <c r="BA312" s="51">
        <v>143</v>
      </c>
      <c r="BB312" s="51">
        <v>140</v>
      </c>
      <c r="BC312" s="51">
        <v>153</v>
      </c>
      <c r="BD312" s="51"/>
      <c r="BE312" s="51"/>
      <c r="BF312" s="51"/>
      <c r="BG312" s="83"/>
      <c r="BH312" s="83"/>
      <c r="BI312" s="83"/>
      <c r="BJ312" s="83"/>
      <c r="BK312" s="83"/>
      <c r="BL312" s="83"/>
      <c r="BM312" s="83"/>
      <c r="BN312" s="83"/>
      <c r="BO312" s="83"/>
      <c r="BP312" s="83"/>
      <c r="BQ312" s="83"/>
      <c r="BR312" s="83"/>
      <c r="BS312" s="83"/>
      <c r="BT312" s="83"/>
      <c r="BU312" s="83"/>
      <c r="BV312" s="83"/>
      <c r="BW312" s="83"/>
      <c r="BX312" s="83"/>
      <c r="BY312" s="83"/>
      <c r="BZ312" s="83"/>
      <c r="CA312" s="83"/>
      <c r="CB312" s="83"/>
      <c r="CC312" s="83"/>
      <c r="CD312" s="83"/>
      <c r="CE312" s="83"/>
      <c r="CF312" s="83"/>
      <c r="CG312" s="83"/>
      <c r="CH312" s="83"/>
      <c r="CI312" s="83"/>
      <c r="CJ312" s="83"/>
      <c r="CK312" s="83"/>
      <c r="CL312" s="83"/>
      <c r="CM312" s="83"/>
      <c r="CN312" s="83"/>
      <c r="CO312" s="83"/>
      <c r="CP312" s="83"/>
      <c r="CQ312" s="83"/>
      <c r="CR312" s="83"/>
    </row>
    <row r="313" spans="1:96" s="140" customFormat="1" ht="12" hidden="1" customHeight="1" x14ac:dyDescent="0.25">
      <c r="A313" s="145"/>
      <c r="B313" s="146"/>
      <c r="C313" s="146"/>
      <c r="D313" s="146"/>
      <c r="E313" s="146"/>
      <c r="F313" s="146"/>
      <c r="G313" s="146"/>
      <c r="H313" s="147"/>
      <c r="I313" s="147"/>
      <c r="J313" s="146"/>
      <c r="K313" s="146"/>
      <c r="L313" s="146"/>
      <c r="M313" s="146"/>
      <c r="N313" s="146"/>
      <c r="O313" s="147"/>
      <c r="P313" s="146"/>
      <c r="Q313" s="146"/>
      <c r="R313" s="147"/>
      <c r="S313" s="147"/>
      <c r="T313" s="147"/>
      <c r="U313" s="146"/>
      <c r="V313" s="147"/>
      <c r="W313" s="147"/>
      <c r="X313" s="146"/>
      <c r="Y313" s="146"/>
      <c r="Z313" s="147"/>
      <c r="AA313" s="147"/>
      <c r="AB313" s="146"/>
      <c r="AC313" s="146"/>
      <c r="AD313" s="146"/>
      <c r="AE313" s="146"/>
      <c r="AF313" s="146"/>
      <c r="AG313" s="146"/>
      <c r="AH313" s="146"/>
      <c r="AI313" s="146"/>
      <c r="AJ313" s="147"/>
      <c r="AK313" s="146"/>
      <c r="AL313" s="146"/>
      <c r="AM313" s="146"/>
      <c r="AN313" s="146"/>
      <c r="AO313" s="64" t="s">
        <v>122</v>
      </c>
      <c r="AP313" s="164"/>
      <c r="AQ313" s="148">
        <v>180</v>
      </c>
      <c r="AR313" s="222"/>
      <c r="AS313" s="165">
        <f t="shared" si="82"/>
        <v>180</v>
      </c>
      <c r="AT313" s="51">
        <v>190</v>
      </c>
      <c r="AU313" s="52">
        <v>84</v>
      </c>
      <c r="AV313" s="52">
        <v>87</v>
      </c>
      <c r="AW313" s="51">
        <v>19</v>
      </c>
      <c r="AX313" s="51">
        <v>4</v>
      </c>
      <c r="AY313" s="51">
        <v>12</v>
      </c>
      <c r="AZ313" s="51">
        <v>27</v>
      </c>
      <c r="BA313" s="51">
        <v>10</v>
      </c>
      <c r="BB313" s="51">
        <v>5</v>
      </c>
      <c r="BC313" s="51">
        <v>0</v>
      </c>
      <c r="BD313" s="51"/>
      <c r="BE313" s="51"/>
      <c r="BF313" s="51"/>
      <c r="BG313" s="83"/>
      <c r="BH313" s="83"/>
      <c r="BI313" s="83"/>
      <c r="BJ313" s="83"/>
      <c r="BK313" s="83"/>
      <c r="BL313" s="83"/>
      <c r="BM313" s="83"/>
      <c r="BN313" s="83"/>
      <c r="BO313" s="83"/>
      <c r="BP313" s="83"/>
      <c r="BQ313" s="83"/>
      <c r="BR313" s="83"/>
      <c r="BS313" s="83"/>
      <c r="BT313" s="83"/>
      <c r="BU313" s="83"/>
      <c r="BV313" s="83"/>
      <c r="BW313" s="83"/>
      <c r="BX313" s="83"/>
      <c r="BY313" s="83"/>
      <c r="BZ313" s="83"/>
      <c r="CA313" s="83"/>
      <c r="CB313" s="83"/>
      <c r="CC313" s="83"/>
      <c r="CD313" s="83"/>
      <c r="CE313" s="83"/>
      <c r="CF313" s="83"/>
      <c r="CG313" s="83"/>
      <c r="CH313" s="83"/>
      <c r="CI313" s="83"/>
      <c r="CJ313" s="83"/>
      <c r="CK313" s="83"/>
      <c r="CL313" s="83"/>
      <c r="CM313" s="83"/>
      <c r="CN313" s="83"/>
      <c r="CO313" s="83"/>
      <c r="CP313" s="83"/>
      <c r="CQ313" s="83"/>
      <c r="CR313" s="83"/>
    </row>
    <row r="314" spans="1:96" s="140" customFormat="1" ht="12" hidden="1" customHeight="1" x14ac:dyDescent="0.25">
      <c r="A314" s="145"/>
      <c r="B314" s="146"/>
      <c r="C314" s="146"/>
      <c r="D314" s="146"/>
      <c r="E314" s="146"/>
      <c r="F314" s="146"/>
      <c r="G314" s="146"/>
      <c r="H314" s="147"/>
      <c r="I314" s="147"/>
      <c r="J314" s="146"/>
      <c r="K314" s="146"/>
      <c r="L314" s="146"/>
      <c r="M314" s="146"/>
      <c r="N314" s="146"/>
      <c r="O314" s="147"/>
      <c r="P314" s="146"/>
      <c r="Q314" s="146"/>
      <c r="R314" s="147"/>
      <c r="S314" s="147"/>
      <c r="T314" s="147"/>
      <c r="U314" s="146"/>
      <c r="V314" s="147"/>
      <c r="W314" s="147"/>
      <c r="X314" s="146"/>
      <c r="Y314" s="146"/>
      <c r="Z314" s="147"/>
      <c r="AA314" s="147"/>
      <c r="AB314" s="146"/>
      <c r="AC314" s="146"/>
      <c r="AD314" s="146"/>
      <c r="AE314" s="146"/>
      <c r="AF314" s="146"/>
      <c r="AG314" s="146"/>
      <c r="AH314" s="146"/>
      <c r="AI314" s="146"/>
      <c r="AJ314" s="147"/>
      <c r="AK314" s="146"/>
      <c r="AL314" s="146"/>
      <c r="AM314" s="146"/>
      <c r="AN314" s="146"/>
      <c r="AO314" s="64" t="s">
        <v>124</v>
      </c>
      <c r="AP314" s="164"/>
      <c r="AQ314" s="148">
        <v>96</v>
      </c>
      <c r="AR314" s="222"/>
      <c r="AS314" s="165">
        <f t="shared" si="82"/>
        <v>96</v>
      </c>
      <c r="AT314" s="51">
        <v>153</v>
      </c>
      <c r="AU314" s="52">
        <v>210</v>
      </c>
      <c r="AV314" s="52">
        <v>171</v>
      </c>
      <c r="AW314" s="51">
        <v>145</v>
      </c>
      <c r="AX314" s="51">
        <v>152</v>
      </c>
      <c r="AY314" s="51">
        <v>159</v>
      </c>
      <c r="AZ314" s="51">
        <v>131</v>
      </c>
      <c r="BA314" s="51">
        <v>126</v>
      </c>
      <c r="BB314" s="51">
        <v>141</v>
      </c>
      <c r="BC314" s="51">
        <v>125</v>
      </c>
      <c r="BD314" s="51"/>
      <c r="BE314" s="51"/>
      <c r="BF314" s="51"/>
      <c r="BG314" s="83"/>
      <c r="BH314" s="83"/>
      <c r="BI314" s="83"/>
      <c r="BJ314" s="83"/>
      <c r="BK314" s="83"/>
      <c r="BL314" s="83"/>
      <c r="BM314" s="83"/>
      <c r="BN314" s="83"/>
      <c r="BO314" s="83"/>
      <c r="BP314" s="83"/>
      <c r="BQ314" s="83"/>
      <c r="BR314" s="83"/>
      <c r="BS314" s="83"/>
      <c r="BT314" s="83"/>
      <c r="BU314" s="83"/>
      <c r="BV314" s="83"/>
      <c r="BW314" s="83"/>
      <c r="BX314" s="83"/>
      <c r="BY314" s="83"/>
      <c r="BZ314" s="83"/>
      <c r="CA314" s="83"/>
      <c r="CB314" s="83"/>
      <c r="CC314" s="83"/>
      <c r="CD314" s="83"/>
      <c r="CE314" s="83"/>
      <c r="CF314" s="83"/>
      <c r="CG314" s="83"/>
      <c r="CH314" s="83"/>
      <c r="CI314" s="83"/>
      <c r="CJ314" s="83"/>
      <c r="CK314" s="83"/>
      <c r="CL314" s="83"/>
      <c r="CM314" s="83"/>
      <c r="CN314" s="83"/>
      <c r="CO314" s="83"/>
      <c r="CP314" s="83"/>
      <c r="CQ314" s="83"/>
      <c r="CR314" s="83"/>
    </row>
    <row r="315" spans="1:96" s="140" customFormat="1" ht="12" hidden="1" customHeight="1" x14ac:dyDescent="0.25">
      <c r="A315" s="145"/>
      <c r="B315" s="146"/>
      <c r="C315" s="146"/>
      <c r="D315" s="146"/>
      <c r="E315" s="146"/>
      <c r="F315" s="146"/>
      <c r="G315" s="146"/>
      <c r="H315" s="147"/>
      <c r="I315" s="147"/>
      <c r="J315" s="146"/>
      <c r="K315" s="146"/>
      <c r="L315" s="146"/>
      <c r="M315" s="146"/>
      <c r="N315" s="146"/>
      <c r="O315" s="147"/>
      <c r="P315" s="146"/>
      <c r="Q315" s="146"/>
      <c r="R315" s="147"/>
      <c r="S315" s="147"/>
      <c r="T315" s="147"/>
      <c r="U315" s="146"/>
      <c r="V315" s="147"/>
      <c r="W315" s="147"/>
      <c r="X315" s="146"/>
      <c r="Y315" s="146"/>
      <c r="Z315" s="147"/>
      <c r="AA315" s="147"/>
      <c r="AB315" s="146"/>
      <c r="AC315" s="146"/>
      <c r="AD315" s="146"/>
      <c r="AE315" s="146"/>
      <c r="AF315" s="146"/>
      <c r="AG315" s="146"/>
      <c r="AH315" s="146"/>
      <c r="AI315" s="146"/>
      <c r="AJ315" s="147"/>
      <c r="AK315" s="146"/>
      <c r="AL315" s="146"/>
      <c r="AM315" s="146"/>
      <c r="AN315" s="146"/>
      <c r="AO315" s="64" t="s">
        <v>126</v>
      </c>
      <c r="AP315" s="164"/>
      <c r="AQ315" s="148">
        <v>75</v>
      </c>
      <c r="AR315" s="222"/>
      <c r="AS315" s="165">
        <f t="shared" si="82"/>
        <v>75</v>
      </c>
      <c r="AT315" s="51">
        <v>16</v>
      </c>
      <c r="AU315" s="52">
        <v>18</v>
      </c>
      <c r="AV315" s="52">
        <v>18</v>
      </c>
      <c r="AW315" s="51">
        <v>6</v>
      </c>
      <c r="AX315" s="51">
        <v>0</v>
      </c>
      <c r="AY315" s="51">
        <v>5</v>
      </c>
      <c r="AZ315" s="51">
        <v>7</v>
      </c>
      <c r="BA315" s="51">
        <v>6</v>
      </c>
      <c r="BB315" s="51">
        <v>4</v>
      </c>
      <c r="BC315" s="51">
        <v>6</v>
      </c>
      <c r="BD315" s="51"/>
      <c r="BE315" s="51"/>
      <c r="BF315" s="51"/>
      <c r="BG315" s="83"/>
      <c r="BH315" s="83"/>
      <c r="BI315" s="83"/>
      <c r="BJ315" s="83"/>
      <c r="BK315" s="83"/>
      <c r="BL315" s="83"/>
      <c r="BM315" s="83"/>
      <c r="BN315" s="83"/>
      <c r="BO315" s="83"/>
      <c r="BP315" s="83"/>
      <c r="BQ315" s="83"/>
      <c r="BR315" s="83"/>
      <c r="BS315" s="83"/>
      <c r="BT315" s="83"/>
      <c r="BU315" s="83"/>
      <c r="BV315" s="83"/>
      <c r="BW315" s="83"/>
      <c r="BX315" s="83"/>
      <c r="BY315" s="83"/>
      <c r="BZ315" s="83"/>
      <c r="CA315" s="83"/>
      <c r="CB315" s="83"/>
      <c r="CC315" s="83"/>
      <c r="CD315" s="83"/>
      <c r="CE315" s="83"/>
      <c r="CF315" s="83"/>
      <c r="CG315" s="83"/>
      <c r="CH315" s="83"/>
      <c r="CI315" s="83"/>
      <c r="CJ315" s="83"/>
      <c r="CK315" s="83"/>
      <c r="CL315" s="83"/>
      <c r="CM315" s="83"/>
      <c r="CN315" s="83"/>
      <c r="CO315" s="83"/>
      <c r="CP315" s="83"/>
      <c r="CQ315" s="83"/>
      <c r="CR315" s="83"/>
    </row>
    <row r="316" spans="1:96" s="140" customFormat="1" ht="12" hidden="1" customHeight="1" x14ac:dyDescent="0.25">
      <c r="A316" s="145"/>
      <c r="B316" s="146"/>
      <c r="C316" s="146"/>
      <c r="D316" s="146"/>
      <c r="E316" s="146"/>
      <c r="F316" s="146"/>
      <c r="G316" s="146"/>
      <c r="H316" s="147"/>
      <c r="I316" s="147"/>
      <c r="J316" s="146"/>
      <c r="K316" s="146"/>
      <c r="L316" s="146"/>
      <c r="M316" s="146"/>
      <c r="N316" s="146"/>
      <c r="O316" s="147"/>
      <c r="P316" s="146"/>
      <c r="Q316" s="146"/>
      <c r="R316" s="147"/>
      <c r="S316" s="147"/>
      <c r="T316" s="147"/>
      <c r="U316" s="146"/>
      <c r="V316" s="147"/>
      <c r="W316" s="147"/>
      <c r="X316" s="146"/>
      <c r="Y316" s="146"/>
      <c r="Z316" s="147"/>
      <c r="AA316" s="147"/>
      <c r="AB316" s="146"/>
      <c r="AC316" s="146"/>
      <c r="AD316" s="146"/>
      <c r="AE316" s="146"/>
      <c r="AF316" s="146"/>
      <c r="AG316" s="146"/>
      <c r="AH316" s="146"/>
      <c r="AI316" s="146"/>
      <c r="AJ316" s="147"/>
      <c r="AK316" s="146"/>
      <c r="AL316" s="146"/>
      <c r="AM316" s="146"/>
      <c r="AN316" s="146"/>
      <c r="AO316" s="64" t="s">
        <v>128</v>
      </c>
      <c r="AP316" s="164"/>
      <c r="AQ316" s="148">
        <v>16</v>
      </c>
      <c r="AR316" s="222"/>
      <c r="AS316" s="165">
        <f t="shared" si="82"/>
        <v>16</v>
      </c>
      <c r="AT316" s="51">
        <v>38</v>
      </c>
      <c r="AU316" s="52">
        <v>50</v>
      </c>
      <c r="AV316" s="52">
        <v>52</v>
      </c>
      <c r="AW316" s="51">
        <v>34</v>
      </c>
      <c r="AX316" s="51">
        <v>33</v>
      </c>
      <c r="AY316" s="51">
        <v>34</v>
      </c>
      <c r="AZ316" s="51">
        <v>44</v>
      </c>
      <c r="BA316" s="51">
        <v>32</v>
      </c>
      <c r="BB316" s="51">
        <v>38</v>
      </c>
      <c r="BC316" s="51">
        <v>40</v>
      </c>
      <c r="BD316" s="51"/>
      <c r="BE316" s="51"/>
      <c r="BF316" s="51"/>
      <c r="BG316" s="83"/>
      <c r="BH316" s="83"/>
      <c r="BI316" s="83"/>
      <c r="BJ316" s="83"/>
      <c r="BK316" s="83"/>
      <c r="BL316" s="83"/>
      <c r="BM316" s="83"/>
      <c r="BN316" s="83"/>
      <c r="BO316" s="83"/>
      <c r="BP316" s="83"/>
      <c r="BQ316" s="83"/>
      <c r="BR316" s="83"/>
      <c r="BS316" s="83"/>
      <c r="BT316" s="83"/>
      <c r="BU316" s="83"/>
      <c r="BV316" s="83"/>
      <c r="BW316" s="83"/>
      <c r="BX316" s="83"/>
      <c r="BY316" s="83"/>
      <c r="BZ316" s="83"/>
      <c r="CA316" s="83"/>
      <c r="CB316" s="83"/>
      <c r="CC316" s="83"/>
      <c r="CD316" s="83"/>
      <c r="CE316" s="83"/>
      <c r="CF316" s="83"/>
      <c r="CG316" s="83"/>
      <c r="CH316" s="83"/>
      <c r="CI316" s="83"/>
      <c r="CJ316" s="83"/>
      <c r="CK316" s="83"/>
      <c r="CL316" s="83"/>
      <c r="CM316" s="83"/>
      <c r="CN316" s="83"/>
      <c r="CO316" s="83"/>
      <c r="CP316" s="83"/>
      <c r="CQ316" s="83"/>
      <c r="CR316" s="83"/>
    </row>
    <row r="317" spans="1:96" s="140" customFormat="1" ht="12" hidden="1" customHeight="1" x14ac:dyDescent="0.25">
      <c r="A317" s="145"/>
      <c r="B317" s="146"/>
      <c r="C317" s="146"/>
      <c r="D317" s="146"/>
      <c r="E317" s="146"/>
      <c r="F317" s="146"/>
      <c r="G317" s="146"/>
      <c r="H317" s="147"/>
      <c r="I317" s="147"/>
      <c r="J317" s="146"/>
      <c r="K317" s="146"/>
      <c r="L317" s="146"/>
      <c r="M317" s="146"/>
      <c r="N317" s="146"/>
      <c r="O317" s="147"/>
      <c r="P317" s="146"/>
      <c r="Q317" s="146"/>
      <c r="R317" s="147"/>
      <c r="S317" s="147"/>
      <c r="T317" s="147"/>
      <c r="U317" s="146"/>
      <c r="V317" s="147"/>
      <c r="W317" s="147"/>
      <c r="X317" s="146"/>
      <c r="Y317" s="146"/>
      <c r="Z317" s="147"/>
      <c r="AA317" s="147"/>
      <c r="AB317" s="146"/>
      <c r="AC317" s="146"/>
      <c r="AD317" s="146"/>
      <c r="AE317" s="146"/>
      <c r="AF317" s="146"/>
      <c r="AG317" s="146"/>
      <c r="AH317" s="146"/>
      <c r="AI317" s="146"/>
      <c r="AJ317" s="147"/>
      <c r="AK317" s="146"/>
      <c r="AL317" s="146"/>
      <c r="AM317" s="146"/>
      <c r="AN317" s="146"/>
      <c r="AO317" s="64" t="s">
        <v>129</v>
      </c>
      <c r="AP317" s="164"/>
      <c r="AQ317" s="148">
        <v>25</v>
      </c>
      <c r="AR317" s="222"/>
      <c r="AS317" s="165">
        <f t="shared" si="82"/>
        <v>25</v>
      </c>
      <c r="AT317" s="51">
        <v>38</v>
      </c>
      <c r="AU317" s="52">
        <v>50</v>
      </c>
      <c r="AV317" s="52">
        <v>52</v>
      </c>
      <c r="AW317" s="51">
        <v>40</v>
      </c>
      <c r="AX317" s="51">
        <v>43</v>
      </c>
      <c r="AY317" s="51">
        <v>33</v>
      </c>
      <c r="AZ317" s="51">
        <v>45</v>
      </c>
      <c r="BA317" s="51">
        <v>35</v>
      </c>
      <c r="BB317" s="51">
        <v>41</v>
      </c>
      <c r="BC317" s="51">
        <v>40</v>
      </c>
      <c r="BD317" s="51"/>
      <c r="BE317" s="51"/>
      <c r="BF317" s="51"/>
      <c r="BG317" s="83"/>
      <c r="BH317" s="83"/>
      <c r="BI317" s="83"/>
      <c r="BJ317" s="83"/>
      <c r="BK317" s="83"/>
      <c r="BL317" s="83"/>
      <c r="BM317" s="83"/>
      <c r="BN317" s="83"/>
      <c r="BO317" s="83"/>
      <c r="BP317" s="83"/>
      <c r="BQ317" s="83"/>
      <c r="BR317" s="83"/>
      <c r="BS317" s="83"/>
      <c r="BT317" s="83"/>
      <c r="BU317" s="83"/>
      <c r="BV317" s="83"/>
      <c r="BW317" s="83"/>
      <c r="BX317" s="83"/>
      <c r="BY317" s="83"/>
      <c r="BZ317" s="83"/>
      <c r="CA317" s="83"/>
      <c r="CB317" s="83"/>
      <c r="CC317" s="83"/>
      <c r="CD317" s="83"/>
      <c r="CE317" s="83"/>
      <c r="CF317" s="83"/>
      <c r="CG317" s="83"/>
      <c r="CH317" s="83"/>
      <c r="CI317" s="83"/>
      <c r="CJ317" s="83"/>
      <c r="CK317" s="83"/>
      <c r="CL317" s="83"/>
      <c r="CM317" s="83"/>
      <c r="CN317" s="83"/>
      <c r="CO317" s="83"/>
      <c r="CP317" s="83"/>
      <c r="CQ317" s="83"/>
      <c r="CR317" s="83"/>
    </row>
    <row r="318" spans="1:96" s="140" customFormat="1" ht="12" hidden="1" customHeight="1" x14ac:dyDescent="0.25">
      <c r="A318" s="145"/>
      <c r="B318" s="146"/>
      <c r="C318" s="146"/>
      <c r="D318" s="146"/>
      <c r="E318" s="146"/>
      <c r="F318" s="146"/>
      <c r="G318" s="146"/>
      <c r="H318" s="147"/>
      <c r="I318" s="147"/>
      <c r="J318" s="146"/>
      <c r="K318" s="146"/>
      <c r="L318" s="146"/>
      <c r="M318" s="146"/>
      <c r="N318" s="146"/>
      <c r="O318" s="147"/>
      <c r="P318" s="146"/>
      <c r="Q318" s="146"/>
      <c r="R318" s="147"/>
      <c r="S318" s="147"/>
      <c r="T318" s="147"/>
      <c r="U318" s="146"/>
      <c r="V318" s="147"/>
      <c r="W318" s="147"/>
      <c r="X318" s="146"/>
      <c r="Y318" s="146"/>
      <c r="Z318" s="147"/>
      <c r="AA318" s="147"/>
      <c r="AB318" s="146"/>
      <c r="AC318" s="146"/>
      <c r="AD318" s="146"/>
      <c r="AE318" s="146"/>
      <c r="AF318" s="146"/>
      <c r="AG318" s="146"/>
      <c r="AH318" s="146"/>
      <c r="AI318" s="146"/>
      <c r="AJ318" s="147"/>
      <c r="AK318" s="146"/>
      <c r="AL318" s="146"/>
      <c r="AM318" s="146"/>
      <c r="AN318" s="146"/>
      <c r="AO318" s="64" t="s">
        <v>130</v>
      </c>
      <c r="AP318" s="164"/>
      <c r="AQ318" s="148">
        <v>525</v>
      </c>
      <c r="AR318" s="222"/>
      <c r="AS318" s="165">
        <f t="shared" si="82"/>
        <v>525</v>
      </c>
      <c r="AT318" s="51">
        <v>60</v>
      </c>
      <c r="AU318" s="52">
        <v>150</v>
      </c>
      <c r="AV318" s="52">
        <v>120</v>
      </c>
      <c r="AW318" s="51">
        <v>36</v>
      </c>
      <c r="AX318" s="51">
        <v>69</v>
      </c>
      <c r="AY318" s="51">
        <v>99</v>
      </c>
      <c r="AZ318" s="51">
        <v>68</v>
      </c>
      <c r="BA318" s="51">
        <v>87</v>
      </c>
      <c r="BB318" s="51">
        <v>88</v>
      </c>
      <c r="BC318" s="51">
        <v>74</v>
      </c>
      <c r="BD318" s="51"/>
      <c r="BE318" s="51"/>
      <c r="BF318" s="51"/>
      <c r="BG318" s="83"/>
      <c r="BH318" s="83"/>
      <c r="BI318" s="83"/>
      <c r="BJ318" s="83"/>
      <c r="BK318" s="83"/>
      <c r="BL318" s="83"/>
      <c r="BM318" s="83"/>
      <c r="BN318" s="83"/>
      <c r="BO318" s="83"/>
      <c r="BP318" s="83"/>
      <c r="BQ318" s="83"/>
      <c r="BR318" s="83"/>
      <c r="BS318" s="83"/>
      <c r="BT318" s="83"/>
      <c r="BU318" s="83"/>
      <c r="BV318" s="83"/>
      <c r="BW318" s="83"/>
      <c r="BX318" s="83"/>
      <c r="BY318" s="83"/>
      <c r="BZ318" s="83"/>
      <c r="CA318" s="83"/>
      <c r="CB318" s="83"/>
      <c r="CC318" s="83"/>
      <c r="CD318" s="83"/>
      <c r="CE318" s="83"/>
      <c r="CF318" s="83"/>
      <c r="CG318" s="83"/>
      <c r="CH318" s="83"/>
      <c r="CI318" s="83"/>
      <c r="CJ318" s="83"/>
      <c r="CK318" s="83"/>
      <c r="CL318" s="83"/>
      <c r="CM318" s="83"/>
      <c r="CN318" s="83"/>
      <c r="CO318" s="83"/>
      <c r="CP318" s="83"/>
      <c r="CQ318" s="83"/>
      <c r="CR318" s="83"/>
    </row>
    <row r="319" spans="1:96" s="140" customFormat="1" ht="12" hidden="1" customHeight="1" x14ac:dyDescent="0.25">
      <c r="A319" s="145"/>
      <c r="B319" s="146"/>
      <c r="C319" s="146"/>
      <c r="D319" s="146"/>
      <c r="E319" s="146"/>
      <c r="F319" s="146"/>
      <c r="G319" s="146"/>
      <c r="H319" s="147"/>
      <c r="I319" s="147"/>
      <c r="J319" s="146"/>
      <c r="K319" s="146"/>
      <c r="L319" s="146"/>
      <c r="M319" s="146"/>
      <c r="N319" s="146"/>
      <c r="O319" s="147"/>
      <c r="P319" s="146"/>
      <c r="Q319" s="146"/>
      <c r="R319" s="147"/>
      <c r="S319" s="147"/>
      <c r="T319" s="147"/>
      <c r="U319" s="146"/>
      <c r="V319" s="147"/>
      <c r="W319" s="147"/>
      <c r="X319" s="146"/>
      <c r="Y319" s="146"/>
      <c r="Z319" s="147"/>
      <c r="AA319" s="147"/>
      <c r="AB319" s="146"/>
      <c r="AC319" s="146"/>
      <c r="AD319" s="146"/>
      <c r="AE319" s="146"/>
      <c r="AF319" s="146"/>
      <c r="AG319" s="146"/>
      <c r="AH319" s="146"/>
      <c r="AI319" s="146"/>
      <c r="AJ319" s="147"/>
      <c r="AK319" s="146"/>
      <c r="AL319" s="146"/>
      <c r="AM319" s="146"/>
      <c r="AN319" s="146"/>
      <c r="AO319" s="64" t="s">
        <v>131</v>
      </c>
      <c r="AP319" s="164"/>
      <c r="AQ319" s="148">
        <v>2175</v>
      </c>
      <c r="AR319" s="222"/>
      <c r="AS319" s="165">
        <f t="shared" si="82"/>
        <v>2175</v>
      </c>
      <c r="AT319" s="51">
        <v>95</v>
      </c>
      <c r="AU319" s="52">
        <v>25</v>
      </c>
      <c r="AV319" s="52">
        <v>45</v>
      </c>
      <c r="AW319" s="51">
        <v>38</v>
      </c>
      <c r="AX319" s="51">
        <v>44</v>
      </c>
      <c r="AY319" s="51">
        <v>15</v>
      </c>
      <c r="AZ319" s="51">
        <v>33</v>
      </c>
      <c r="BA319" s="51">
        <v>23</v>
      </c>
      <c r="BB319" s="51">
        <v>17</v>
      </c>
      <c r="BC319" s="51">
        <v>9</v>
      </c>
      <c r="BD319" s="51"/>
      <c r="BE319" s="51"/>
      <c r="BF319" s="51"/>
      <c r="BG319" s="83"/>
      <c r="BH319" s="83"/>
      <c r="BI319" s="83"/>
      <c r="BJ319" s="83"/>
      <c r="BK319" s="83"/>
      <c r="BL319" s="83"/>
      <c r="BM319" s="83"/>
      <c r="BN319" s="83"/>
      <c r="BO319" s="83"/>
      <c r="BP319" s="83"/>
      <c r="BQ319" s="83"/>
      <c r="BR319" s="83"/>
      <c r="BS319" s="83"/>
      <c r="BT319" s="83"/>
      <c r="BU319" s="83"/>
      <c r="BV319" s="83"/>
      <c r="BW319" s="83"/>
      <c r="BX319" s="83"/>
      <c r="BY319" s="83"/>
      <c r="BZ319" s="83"/>
      <c r="CA319" s="83"/>
      <c r="CB319" s="83"/>
      <c r="CC319" s="83"/>
      <c r="CD319" s="83"/>
      <c r="CE319" s="83"/>
      <c r="CF319" s="83"/>
      <c r="CG319" s="83"/>
      <c r="CH319" s="83"/>
      <c r="CI319" s="83"/>
      <c r="CJ319" s="83"/>
      <c r="CK319" s="83"/>
      <c r="CL319" s="83"/>
      <c r="CM319" s="83"/>
      <c r="CN319" s="83"/>
      <c r="CO319" s="83"/>
      <c r="CP319" s="83"/>
      <c r="CQ319" s="83"/>
      <c r="CR319" s="83"/>
    </row>
    <row r="320" spans="1:96" s="140" customFormat="1" ht="12" hidden="1" customHeight="1" x14ac:dyDescent="0.25">
      <c r="A320" s="145"/>
      <c r="B320" s="146"/>
      <c r="C320" s="146"/>
      <c r="D320" s="146"/>
      <c r="E320" s="146"/>
      <c r="F320" s="146"/>
      <c r="G320" s="146"/>
      <c r="H320" s="147"/>
      <c r="I320" s="147"/>
      <c r="J320" s="146"/>
      <c r="K320" s="146"/>
      <c r="L320" s="146"/>
      <c r="M320" s="146"/>
      <c r="N320" s="146"/>
      <c r="O320" s="147"/>
      <c r="P320" s="146"/>
      <c r="Q320" s="146"/>
      <c r="R320" s="147"/>
      <c r="S320" s="147"/>
      <c r="T320" s="147"/>
      <c r="U320" s="146"/>
      <c r="V320" s="147"/>
      <c r="W320" s="147"/>
      <c r="X320" s="146"/>
      <c r="Y320" s="146"/>
      <c r="Z320" s="147"/>
      <c r="AA320" s="147"/>
      <c r="AB320" s="146"/>
      <c r="AC320" s="146"/>
      <c r="AD320" s="146"/>
      <c r="AE320" s="146"/>
      <c r="AF320" s="146"/>
      <c r="AG320" s="146"/>
      <c r="AH320" s="146"/>
      <c r="AI320" s="146"/>
      <c r="AJ320" s="147"/>
      <c r="AK320" s="146"/>
      <c r="AL320" s="146"/>
      <c r="AM320" s="146"/>
      <c r="AN320" s="146"/>
      <c r="AO320" s="64" t="s">
        <v>133</v>
      </c>
      <c r="AP320" s="164"/>
      <c r="AQ320" s="148">
        <v>495</v>
      </c>
      <c r="AR320" s="222"/>
      <c r="AS320" s="165">
        <f t="shared" si="82"/>
        <v>495</v>
      </c>
      <c r="AT320" s="51">
        <v>570</v>
      </c>
      <c r="AU320" s="52">
        <v>750</v>
      </c>
      <c r="AV320" s="52">
        <v>704</v>
      </c>
      <c r="AW320" s="51">
        <v>560</v>
      </c>
      <c r="AX320" s="51">
        <v>597</v>
      </c>
      <c r="AY320" s="51">
        <v>572</v>
      </c>
      <c r="AZ320" s="51">
        <v>518</v>
      </c>
      <c r="BA320" s="51">
        <v>634</v>
      </c>
      <c r="BB320" s="51">
        <v>654</v>
      </c>
      <c r="BC320" s="51">
        <v>602</v>
      </c>
      <c r="BD320" s="51"/>
      <c r="BE320" s="51"/>
      <c r="BF320" s="51"/>
      <c r="BG320" s="83"/>
      <c r="BH320" s="83"/>
      <c r="BI320" s="83"/>
      <c r="BJ320" s="83"/>
      <c r="BK320" s="83"/>
      <c r="BL320" s="83"/>
      <c r="BM320" s="83"/>
      <c r="BN320" s="83"/>
      <c r="BO320" s="83"/>
      <c r="BP320" s="83"/>
      <c r="BQ320" s="83"/>
      <c r="BR320" s="83"/>
      <c r="BS320" s="83"/>
      <c r="BT320" s="83"/>
      <c r="BU320" s="83"/>
      <c r="BV320" s="83"/>
      <c r="BW320" s="83"/>
      <c r="BX320" s="83"/>
      <c r="BY320" s="83"/>
      <c r="BZ320" s="83"/>
      <c r="CA320" s="83"/>
      <c r="CB320" s="83"/>
      <c r="CC320" s="83"/>
      <c r="CD320" s="83"/>
      <c r="CE320" s="83"/>
      <c r="CF320" s="83"/>
      <c r="CG320" s="83"/>
      <c r="CH320" s="83"/>
      <c r="CI320" s="83"/>
      <c r="CJ320" s="83"/>
      <c r="CK320" s="83"/>
      <c r="CL320" s="83"/>
      <c r="CM320" s="83"/>
      <c r="CN320" s="83"/>
      <c r="CO320" s="83"/>
      <c r="CP320" s="83"/>
      <c r="CQ320" s="83"/>
      <c r="CR320" s="83"/>
    </row>
    <row r="321" spans="1:96" s="140" customFormat="1" ht="12" hidden="1" customHeight="1" x14ac:dyDescent="0.25">
      <c r="A321" s="145"/>
      <c r="B321" s="146"/>
      <c r="C321" s="146"/>
      <c r="D321" s="146"/>
      <c r="E321" s="146"/>
      <c r="F321" s="146"/>
      <c r="G321" s="146"/>
      <c r="H321" s="147"/>
      <c r="I321" s="147"/>
      <c r="J321" s="146"/>
      <c r="K321" s="146"/>
      <c r="L321" s="146"/>
      <c r="M321" s="146"/>
      <c r="N321" s="146"/>
      <c r="O321" s="147"/>
      <c r="P321" s="146"/>
      <c r="Q321" s="146"/>
      <c r="R321" s="147"/>
      <c r="S321" s="147"/>
      <c r="T321" s="147"/>
      <c r="U321" s="146"/>
      <c r="V321" s="147"/>
      <c r="W321" s="147"/>
      <c r="X321" s="146"/>
      <c r="Y321" s="146"/>
      <c r="Z321" s="147"/>
      <c r="AA321" s="147"/>
      <c r="AB321" s="146"/>
      <c r="AC321" s="146"/>
      <c r="AD321" s="146"/>
      <c r="AE321" s="146"/>
      <c r="AF321" s="146"/>
      <c r="AG321" s="146"/>
      <c r="AH321" s="146"/>
      <c r="AI321" s="146"/>
      <c r="AJ321" s="147"/>
      <c r="AK321" s="146"/>
      <c r="AL321" s="146"/>
      <c r="AM321" s="146"/>
      <c r="AN321" s="146"/>
      <c r="AO321" s="64" t="s">
        <v>135</v>
      </c>
      <c r="AP321" s="164"/>
      <c r="AQ321" s="148">
        <v>855</v>
      </c>
      <c r="AR321" s="222"/>
      <c r="AS321" s="165">
        <f t="shared" si="82"/>
        <v>855</v>
      </c>
      <c r="AT321" s="51">
        <v>475</v>
      </c>
      <c r="AU321" s="52">
        <v>630</v>
      </c>
      <c r="AV321" s="52">
        <v>770</v>
      </c>
      <c r="AW321" s="51">
        <v>475</v>
      </c>
      <c r="AX321" s="51">
        <v>329</v>
      </c>
      <c r="AY321" s="51">
        <v>346</v>
      </c>
      <c r="AZ321" s="51">
        <v>320</v>
      </c>
      <c r="BA321" s="51">
        <v>302</v>
      </c>
      <c r="BB321" s="51">
        <v>357</v>
      </c>
      <c r="BC321" s="51">
        <v>330</v>
      </c>
      <c r="BD321" s="51"/>
      <c r="BE321" s="51"/>
      <c r="BF321" s="51"/>
      <c r="BG321" s="83"/>
      <c r="BH321" s="83"/>
      <c r="BI321" s="83"/>
      <c r="BJ321" s="83"/>
      <c r="BK321" s="83"/>
      <c r="BL321" s="83"/>
      <c r="BM321" s="83"/>
      <c r="BN321" s="83"/>
      <c r="BO321" s="83"/>
      <c r="BP321" s="83"/>
      <c r="BQ321" s="83"/>
      <c r="BR321" s="83"/>
      <c r="BS321" s="83"/>
      <c r="BT321" s="83"/>
      <c r="BU321" s="83"/>
      <c r="BV321" s="83"/>
      <c r="BW321" s="83"/>
      <c r="BX321" s="83"/>
      <c r="BY321" s="83"/>
      <c r="BZ321" s="83"/>
      <c r="CA321" s="83"/>
      <c r="CB321" s="83"/>
      <c r="CC321" s="83"/>
      <c r="CD321" s="83"/>
      <c r="CE321" s="83"/>
      <c r="CF321" s="83"/>
      <c r="CG321" s="83"/>
      <c r="CH321" s="83"/>
      <c r="CI321" s="83"/>
      <c r="CJ321" s="83"/>
      <c r="CK321" s="83"/>
      <c r="CL321" s="83"/>
      <c r="CM321" s="83"/>
      <c r="CN321" s="83"/>
      <c r="CO321" s="83"/>
      <c r="CP321" s="83"/>
      <c r="CQ321" s="83"/>
      <c r="CR321" s="83"/>
    </row>
    <row r="322" spans="1:96" s="140" customFormat="1" ht="12" hidden="1" customHeight="1" x14ac:dyDescent="0.25">
      <c r="A322" s="145"/>
      <c r="B322" s="146"/>
      <c r="C322" s="146"/>
      <c r="D322" s="146"/>
      <c r="E322" s="146"/>
      <c r="F322" s="146"/>
      <c r="G322" s="146"/>
      <c r="H322" s="147"/>
      <c r="I322" s="147"/>
      <c r="J322" s="146"/>
      <c r="K322" s="146"/>
      <c r="L322" s="146"/>
      <c r="M322" s="146"/>
      <c r="N322" s="146"/>
      <c r="O322" s="147"/>
      <c r="P322" s="146"/>
      <c r="Q322" s="146"/>
      <c r="R322" s="147"/>
      <c r="S322" s="147"/>
      <c r="T322" s="147"/>
      <c r="U322" s="146"/>
      <c r="V322" s="147"/>
      <c r="W322" s="147"/>
      <c r="X322" s="146"/>
      <c r="Y322" s="146"/>
      <c r="Z322" s="147"/>
      <c r="AA322" s="147"/>
      <c r="AB322" s="146"/>
      <c r="AC322" s="146"/>
      <c r="AD322" s="146"/>
      <c r="AE322" s="146"/>
      <c r="AF322" s="146"/>
      <c r="AG322" s="146"/>
      <c r="AH322" s="146"/>
      <c r="AI322" s="146"/>
      <c r="AJ322" s="147"/>
      <c r="AK322" s="146"/>
      <c r="AL322" s="146"/>
      <c r="AM322" s="146"/>
      <c r="AN322" s="146"/>
      <c r="AO322" s="64" t="s">
        <v>137</v>
      </c>
      <c r="AP322" s="164"/>
      <c r="AQ322" s="148">
        <v>150</v>
      </c>
      <c r="AR322" s="222"/>
      <c r="AS322" s="165">
        <f t="shared" si="82"/>
        <v>150</v>
      </c>
      <c r="AT322" s="51">
        <v>285</v>
      </c>
      <c r="AU322" s="52">
        <v>420</v>
      </c>
      <c r="AV322" s="52">
        <v>440</v>
      </c>
      <c r="AW322" s="51">
        <v>89</v>
      </c>
      <c r="AX322" s="51">
        <v>140</v>
      </c>
      <c r="AY322" s="51">
        <v>171</v>
      </c>
      <c r="AZ322" s="51">
        <v>132</v>
      </c>
      <c r="BA322" s="51">
        <v>200</v>
      </c>
      <c r="BB322" s="51">
        <v>232</v>
      </c>
      <c r="BC322" s="51">
        <v>229</v>
      </c>
      <c r="BD322" s="51"/>
      <c r="BE322" s="51"/>
      <c r="BF322" s="51"/>
      <c r="BG322" s="83"/>
      <c r="BH322" s="83"/>
      <c r="BI322" s="83"/>
      <c r="BJ322" s="83"/>
      <c r="BK322" s="83"/>
      <c r="BL322" s="83"/>
      <c r="BM322" s="83"/>
      <c r="BN322" s="83"/>
      <c r="BO322" s="83"/>
      <c r="BP322" s="83"/>
      <c r="BQ322" s="83"/>
      <c r="BR322" s="83"/>
      <c r="BS322" s="83"/>
      <c r="BT322" s="83"/>
      <c r="BU322" s="83"/>
      <c r="BV322" s="83"/>
      <c r="BW322" s="83"/>
      <c r="BX322" s="83"/>
      <c r="BY322" s="83"/>
      <c r="BZ322" s="83"/>
      <c r="CA322" s="83"/>
      <c r="CB322" s="83"/>
      <c r="CC322" s="83"/>
      <c r="CD322" s="83"/>
      <c r="CE322" s="83"/>
      <c r="CF322" s="83"/>
      <c r="CG322" s="83"/>
      <c r="CH322" s="83"/>
      <c r="CI322" s="83"/>
      <c r="CJ322" s="83"/>
      <c r="CK322" s="83"/>
      <c r="CL322" s="83"/>
      <c r="CM322" s="83"/>
      <c r="CN322" s="83"/>
      <c r="CO322" s="83"/>
      <c r="CP322" s="83"/>
      <c r="CQ322" s="83"/>
      <c r="CR322" s="83"/>
    </row>
    <row r="323" spans="1:96" s="140" customFormat="1" ht="12" hidden="1" customHeight="1" x14ac:dyDescent="0.25">
      <c r="A323" s="145"/>
      <c r="B323" s="146"/>
      <c r="C323" s="146"/>
      <c r="D323" s="146"/>
      <c r="E323" s="146"/>
      <c r="F323" s="146"/>
      <c r="G323" s="146"/>
      <c r="H323" s="147"/>
      <c r="I323" s="147"/>
      <c r="J323" s="146"/>
      <c r="K323" s="146"/>
      <c r="L323" s="146"/>
      <c r="M323" s="146"/>
      <c r="N323" s="146"/>
      <c r="O323" s="147"/>
      <c r="P323" s="146"/>
      <c r="Q323" s="146"/>
      <c r="R323" s="147"/>
      <c r="S323" s="147"/>
      <c r="T323" s="147"/>
      <c r="U323" s="146"/>
      <c r="V323" s="147"/>
      <c r="W323" s="147"/>
      <c r="X323" s="146"/>
      <c r="Y323" s="146"/>
      <c r="Z323" s="147"/>
      <c r="AA323" s="147"/>
      <c r="AB323" s="146"/>
      <c r="AC323" s="146"/>
      <c r="AD323" s="146"/>
      <c r="AE323" s="146"/>
      <c r="AF323" s="146"/>
      <c r="AG323" s="146"/>
      <c r="AH323" s="146"/>
      <c r="AI323" s="146"/>
      <c r="AJ323" s="147"/>
      <c r="AK323" s="146"/>
      <c r="AL323" s="146"/>
      <c r="AM323" s="146"/>
      <c r="AN323" s="146"/>
      <c r="AO323" s="64" t="s">
        <v>146</v>
      </c>
      <c r="AP323" s="164"/>
      <c r="AQ323" s="148">
        <v>100</v>
      </c>
      <c r="AR323" s="222"/>
      <c r="AS323" s="165">
        <f t="shared" si="82"/>
        <v>100</v>
      </c>
      <c r="AT323" s="51">
        <v>160</v>
      </c>
      <c r="AU323" s="52">
        <v>160</v>
      </c>
      <c r="AV323" s="52">
        <v>160</v>
      </c>
      <c r="AW323" s="51">
        <v>154</v>
      </c>
      <c r="AX323" s="51">
        <v>160</v>
      </c>
      <c r="AY323" s="51">
        <v>176</v>
      </c>
      <c r="AZ323" s="51">
        <v>186</v>
      </c>
      <c r="BA323" s="51">
        <v>191</v>
      </c>
      <c r="BB323" s="51">
        <v>195</v>
      </c>
      <c r="BC323" s="51">
        <v>196</v>
      </c>
      <c r="BD323" s="51"/>
      <c r="BE323" s="51"/>
      <c r="BF323" s="51"/>
      <c r="BG323" s="83"/>
      <c r="BH323" s="83"/>
      <c r="BI323" s="83"/>
      <c r="BJ323" s="83"/>
      <c r="BK323" s="83"/>
      <c r="BL323" s="83"/>
      <c r="BM323" s="83"/>
      <c r="BN323" s="83"/>
      <c r="BO323" s="83"/>
      <c r="BP323" s="83"/>
      <c r="BQ323" s="83"/>
      <c r="BR323" s="83"/>
      <c r="BS323" s="83"/>
      <c r="BT323" s="83"/>
      <c r="BU323" s="83"/>
      <c r="BV323" s="83"/>
      <c r="BW323" s="83"/>
      <c r="BX323" s="83"/>
      <c r="BY323" s="83"/>
      <c r="BZ323" s="83"/>
      <c r="CA323" s="83"/>
      <c r="CB323" s="83"/>
      <c r="CC323" s="83"/>
      <c r="CD323" s="83"/>
      <c r="CE323" s="83"/>
      <c r="CF323" s="83"/>
      <c r="CG323" s="83"/>
      <c r="CH323" s="83"/>
      <c r="CI323" s="83"/>
      <c r="CJ323" s="83"/>
      <c r="CK323" s="83"/>
      <c r="CL323" s="83"/>
      <c r="CM323" s="83"/>
      <c r="CN323" s="83"/>
      <c r="CO323" s="83"/>
      <c r="CP323" s="83"/>
      <c r="CQ323" s="83"/>
      <c r="CR323" s="83"/>
    </row>
    <row r="324" spans="1:96" s="140" customFormat="1" ht="12" hidden="1" customHeight="1" x14ac:dyDescent="0.25">
      <c r="A324" s="145"/>
      <c r="B324" s="146"/>
      <c r="C324" s="146"/>
      <c r="D324" s="146"/>
      <c r="E324" s="146"/>
      <c r="F324" s="146"/>
      <c r="G324" s="146"/>
      <c r="H324" s="147"/>
      <c r="I324" s="147"/>
      <c r="J324" s="146"/>
      <c r="K324" s="146"/>
      <c r="L324" s="146"/>
      <c r="M324" s="146"/>
      <c r="N324" s="146"/>
      <c r="O324" s="147"/>
      <c r="P324" s="146"/>
      <c r="Q324" s="146"/>
      <c r="R324" s="147"/>
      <c r="S324" s="147"/>
      <c r="T324" s="147"/>
      <c r="U324" s="146"/>
      <c r="V324" s="147"/>
      <c r="W324" s="147"/>
      <c r="X324" s="146"/>
      <c r="Y324" s="146"/>
      <c r="Z324" s="147"/>
      <c r="AA324" s="147"/>
      <c r="AB324" s="146"/>
      <c r="AC324" s="146"/>
      <c r="AD324" s="146"/>
      <c r="AE324" s="146"/>
      <c r="AF324" s="146"/>
      <c r="AG324" s="146"/>
      <c r="AH324" s="146"/>
      <c r="AI324" s="146"/>
      <c r="AJ324" s="147"/>
      <c r="AK324" s="146"/>
      <c r="AL324" s="146"/>
      <c r="AM324" s="146"/>
      <c r="AN324" s="146"/>
      <c r="AO324" s="65" t="s">
        <v>140</v>
      </c>
      <c r="AP324" s="170"/>
      <c r="AQ324" s="156">
        <f>SUM(AQ308:AQ323)</f>
        <v>4990</v>
      </c>
      <c r="AR324" s="223"/>
      <c r="AS324" s="170">
        <f>SUM(AS308:AS323)</f>
        <v>4990</v>
      </c>
      <c r="AT324" s="144">
        <f t="shared" ref="AT324:BF324" si="83">SUM(AT308:AT323)</f>
        <v>2377</v>
      </c>
      <c r="AU324" s="144">
        <f t="shared" si="83"/>
        <v>2950</v>
      </c>
      <c r="AV324" s="144">
        <f t="shared" si="83"/>
        <v>2968</v>
      </c>
      <c r="AW324" s="144">
        <f t="shared" si="83"/>
        <v>1889</v>
      </c>
      <c r="AX324" s="144">
        <f t="shared" si="83"/>
        <v>1939</v>
      </c>
      <c r="AY324" s="144">
        <f t="shared" si="83"/>
        <v>1914</v>
      </c>
      <c r="AZ324" s="144">
        <f t="shared" si="83"/>
        <v>1786</v>
      </c>
      <c r="BA324" s="144">
        <f t="shared" si="83"/>
        <v>1917</v>
      </c>
      <c r="BB324" s="144">
        <f t="shared" si="83"/>
        <v>2027</v>
      </c>
      <c r="BC324" s="144">
        <f t="shared" si="83"/>
        <v>1919</v>
      </c>
      <c r="BD324" s="144">
        <f t="shared" si="83"/>
        <v>0</v>
      </c>
      <c r="BE324" s="144">
        <f t="shared" si="83"/>
        <v>0</v>
      </c>
      <c r="BF324" s="144">
        <f t="shared" si="83"/>
        <v>0</v>
      </c>
      <c r="BG324" s="83"/>
      <c r="BH324" s="83"/>
      <c r="BI324" s="83"/>
      <c r="BJ324" s="83"/>
      <c r="BK324" s="83"/>
      <c r="BL324" s="83"/>
      <c r="BM324" s="83"/>
      <c r="BN324" s="83"/>
      <c r="BO324" s="83"/>
      <c r="BP324" s="83"/>
      <c r="BQ324" s="83"/>
      <c r="BR324" s="83"/>
      <c r="BS324" s="83"/>
      <c r="BT324" s="83"/>
      <c r="BU324" s="83"/>
      <c r="BV324" s="83"/>
      <c r="BW324" s="83"/>
      <c r="BX324" s="83"/>
      <c r="BY324" s="83"/>
      <c r="BZ324" s="83"/>
      <c r="CA324" s="83"/>
      <c r="CB324" s="83"/>
      <c r="CC324" s="83"/>
      <c r="CD324" s="83"/>
      <c r="CE324" s="83"/>
      <c r="CF324" s="83"/>
      <c r="CG324" s="83"/>
      <c r="CH324" s="83"/>
      <c r="CI324" s="83"/>
      <c r="CJ324" s="83"/>
      <c r="CK324" s="83"/>
      <c r="CL324" s="83"/>
      <c r="CM324" s="83"/>
      <c r="CN324" s="83"/>
      <c r="CO324" s="83"/>
      <c r="CP324" s="83"/>
      <c r="CQ324" s="83"/>
      <c r="CR324" s="83"/>
    </row>
    <row r="325" spans="1:96" s="140" customFormat="1" ht="12" hidden="1" customHeight="1" x14ac:dyDescent="0.25">
      <c r="A325" s="145"/>
      <c r="B325" s="146"/>
      <c r="C325" s="146"/>
      <c r="D325" s="146"/>
      <c r="E325" s="146"/>
      <c r="F325" s="146"/>
      <c r="G325" s="146"/>
      <c r="H325" s="147"/>
      <c r="I325" s="147"/>
      <c r="J325" s="146"/>
      <c r="K325" s="146"/>
      <c r="L325" s="146"/>
      <c r="M325" s="146"/>
      <c r="N325" s="146"/>
      <c r="O325" s="147"/>
      <c r="P325" s="146"/>
      <c r="Q325" s="146"/>
      <c r="R325" s="147"/>
      <c r="S325" s="147"/>
      <c r="T325" s="147"/>
      <c r="U325" s="146"/>
      <c r="V325" s="147"/>
      <c r="W325" s="147"/>
      <c r="X325" s="146"/>
      <c r="Y325" s="146"/>
      <c r="Z325" s="147"/>
      <c r="AA325" s="147"/>
      <c r="AB325" s="146"/>
      <c r="AC325" s="146"/>
      <c r="AD325" s="146"/>
      <c r="AE325" s="146"/>
      <c r="AF325" s="146"/>
      <c r="AG325" s="146"/>
      <c r="AH325" s="146"/>
      <c r="AI325" s="146"/>
      <c r="AJ325" s="147"/>
      <c r="AK325" s="146"/>
      <c r="AL325" s="146"/>
      <c r="AM325" s="146"/>
      <c r="AN325" s="146"/>
      <c r="AO325" s="72"/>
      <c r="AP325" s="73"/>
      <c r="AQ325" s="73"/>
      <c r="AR325" s="73"/>
      <c r="AS325" s="73"/>
      <c r="AT325" s="73"/>
      <c r="AU325" s="73"/>
      <c r="AV325" s="73"/>
      <c r="AW325" s="73"/>
      <c r="AX325" s="73"/>
      <c r="AY325" s="73"/>
      <c r="AZ325" s="73"/>
      <c r="BA325" s="73"/>
      <c r="BB325" s="73"/>
      <c r="BC325" s="73"/>
      <c r="BD325" s="73"/>
      <c r="BE325" s="73"/>
      <c r="BF325" s="73"/>
      <c r="BG325" s="83"/>
      <c r="BH325" s="83"/>
      <c r="BI325" s="83"/>
      <c r="BJ325" s="83"/>
      <c r="BK325" s="83"/>
      <c r="BL325" s="83"/>
      <c r="BM325" s="83"/>
      <c r="BN325" s="83"/>
      <c r="BO325" s="83"/>
      <c r="BP325" s="83"/>
      <c r="BQ325" s="83"/>
      <c r="BR325" s="83"/>
      <c r="BS325" s="83"/>
      <c r="BT325" s="83"/>
      <c r="BU325" s="83"/>
      <c r="BV325" s="83"/>
      <c r="BW325" s="83"/>
      <c r="BX325" s="83"/>
      <c r="BY325" s="83"/>
      <c r="BZ325" s="83"/>
      <c r="CA325" s="83"/>
      <c r="CB325" s="83"/>
      <c r="CC325" s="83"/>
      <c r="CD325" s="83"/>
      <c r="CE325" s="83"/>
      <c r="CF325" s="83"/>
      <c r="CG325" s="83"/>
      <c r="CH325" s="83"/>
      <c r="CI325" s="83"/>
      <c r="CJ325" s="83"/>
      <c r="CK325" s="83"/>
      <c r="CL325" s="83"/>
      <c r="CM325" s="83"/>
      <c r="CN325" s="83"/>
      <c r="CO325" s="83"/>
      <c r="CP325" s="83"/>
      <c r="CQ325" s="83"/>
      <c r="CR325" s="83"/>
    </row>
    <row r="326" spans="1:96" s="140" customFormat="1" ht="12" hidden="1" customHeight="1" x14ac:dyDescent="0.25">
      <c r="A326" s="145"/>
      <c r="B326" s="146"/>
      <c r="C326" s="146"/>
      <c r="D326" s="146"/>
      <c r="E326" s="146"/>
      <c r="F326" s="146"/>
      <c r="G326" s="146"/>
      <c r="H326" s="147"/>
      <c r="I326" s="147"/>
      <c r="J326" s="146"/>
      <c r="K326" s="146"/>
      <c r="L326" s="146"/>
      <c r="M326" s="146"/>
      <c r="N326" s="146"/>
      <c r="O326" s="147"/>
      <c r="P326" s="146"/>
      <c r="Q326" s="146"/>
      <c r="R326" s="147"/>
      <c r="S326" s="147"/>
      <c r="T326" s="147"/>
      <c r="U326" s="146"/>
      <c r="V326" s="147"/>
      <c r="W326" s="147"/>
      <c r="X326" s="146"/>
      <c r="Y326" s="146"/>
      <c r="Z326" s="147"/>
      <c r="AA326" s="147"/>
      <c r="AB326" s="146"/>
      <c r="AC326" s="146"/>
      <c r="AD326" s="146"/>
      <c r="AE326" s="146"/>
      <c r="AF326" s="146"/>
      <c r="AG326" s="146"/>
      <c r="AH326" s="146"/>
      <c r="AI326" s="146"/>
      <c r="AJ326" s="147"/>
      <c r="AK326" s="146"/>
      <c r="AL326" s="146"/>
      <c r="AM326" s="146"/>
      <c r="AN326" s="146"/>
      <c r="AO326" s="42" t="s">
        <v>198</v>
      </c>
      <c r="AP326" s="43"/>
      <c r="AQ326" s="44" t="str">
        <f t="shared" ref="AQ326:BF326" si="84">AQ$11</f>
        <v>11-31-out-24</v>
      </c>
      <c r="AR326" s="93"/>
      <c r="AS326" s="43" t="e">
        <f t="shared" ca="1" si="84"/>
        <v>#NAME?</v>
      </c>
      <c r="AT326" s="14" t="e">
        <f t="shared" ca="1" si="84"/>
        <v>#NAME?</v>
      </c>
      <c r="AU326" s="14" t="e">
        <f t="shared" ca="1" si="84"/>
        <v>#NAME?</v>
      </c>
      <c r="AV326" s="14" t="e">
        <f t="shared" ca="1" si="84"/>
        <v>#NAME?</v>
      </c>
      <c r="AW326" s="14" t="e">
        <f t="shared" ca="1" si="84"/>
        <v>#NAME?</v>
      </c>
      <c r="AX326" s="14" t="e">
        <f t="shared" ca="1" si="84"/>
        <v>#NAME?</v>
      </c>
      <c r="AY326" s="14" t="e">
        <f t="shared" ca="1" si="84"/>
        <v>#NAME?</v>
      </c>
      <c r="AZ326" s="14" t="e">
        <f t="shared" ca="1" si="84"/>
        <v>#NAME?</v>
      </c>
      <c r="BA326" s="14" t="e">
        <f t="shared" ca="1" si="84"/>
        <v>#NAME?</v>
      </c>
      <c r="BB326" s="14" t="e">
        <f t="shared" ca="1" si="84"/>
        <v>#NAME?</v>
      </c>
      <c r="BC326" s="14" t="e">
        <f t="shared" ca="1" si="84"/>
        <v>#NAME?</v>
      </c>
      <c r="BD326" s="14" t="e">
        <f t="shared" ca="1" si="84"/>
        <v>#NAME?</v>
      </c>
      <c r="BE326" s="14" t="e">
        <f t="shared" ca="1" si="84"/>
        <v>#NAME?</v>
      </c>
      <c r="BF326" s="14" t="e">
        <f t="shared" ca="1" si="84"/>
        <v>#NAME?</v>
      </c>
      <c r="BG326" s="83"/>
      <c r="BH326" s="83"/>
      <c r="BI326" s="83"/>
      <c r="BJ326" s="83"/>
      <c r="BK326" s="83"/>
      <c r="BL326" s="83"/>
      <c r="BM326" s="83"/>
      <c r="BN326" s="83"/>
      <c r="BO326" s="83"/>
      <c r="BP326" s="83"/>
      <c r="BQ326" s="83"/>
      <c r="BR326" s="83"/>
      <c r="BS326" s="83"/>
      <c r="BT326" s="83"/>
      <c r="BU326" s="83"/>
      <c r="BV326" s="83"/>
      <c r="BW326" s="83"/>
      <c r="BX326" s="83"/>
      <c r="BY326" s="83"/>
      <c r="BZ326" s="83"/>
      <c r="CA326" s="83"/>
      <c r="CB326" s="83"/>
      <c r="CC326" s="83"/>
      <c r="CD326" s="83"/>
      <c r="CE326" s="83"/>
      <c r="CF326" s="83"/>
      <c r="CG326" s="83"/>
      <c r="CH326" s="83"/>
      <c r="CI326" s="83"/>
      <c r="CJ326" s="83"/>
      <c r="CK326" s="83"/>
      <c r="CL326" s="83"/>
      <c r="CM326" s="83"/>
      <c r="CN326" s="83"/>
      <c r="CO326" s="83"/>
      <c r="CP326" s="83"/>
      <c r="CQ326" s="83"/>
      <c r="CR326" s="83"/>
    </row>
    <row r="327" spans="1:96" s="140" customFormat="1" ht="12" hidden="1" customHeight="1" x14ac:dyDescent="0.25">
      <c r="A327" s="145"/>
      <c r="B327" s="146"/>
      <c r="C327" s="146"/>
      <c r="D327" s="146"/>
      <c r="E327" s="146"/>
      <c r="F327" s="146"/>
      <c r="G327" s="146"/>
      <c r="H327" s="147"/>
      <c r="I327" s="147"/>
      <c r="J327" s="146"/>
      <c r="K327" s="146"/>
      <c r="L327" s="146"/>
      <c r="M327" s="146"/>
      <c r="N327" s="146"/>
      <c r="O327" s="147"/>
      <c r="P327" s="146"/>
      <c r="Q327" s="146"/>
      <c r="R327" s="147"/>
      <c r="S327" s="147"/>
      <c r="T327" s="147"/>
      <c r="U327" s="146"/>
      <c r="V327" s="147"/>
      <c r="W327" s="147"/>
      <c r="X327" s="146"/>
      <c r="Y327" s="146"/>
      <c r="Z327" s="147"/>
      <c r="AA327" s="147"/>
      <c r="AB327" s="146"/>
      <c r="AC327" s="146"/>
      <c r="AD327" s="146"/>
      <c r="AE327" s="146"/>
      <c r="AF327" s="146"/>
      <c r="AG327" s="146"/>
      <c r="AH327" s="146"/>
      <c r="AI327" s="146"/>
      <c r="AJ327" s="147"/>
      <c r="AK327" s="146"/>
      <c r="AL327" s="145"/>
      <c r="AM327" s="145"/>
      <c r="AN327" s="145"/>
      <c r="AO327" s="64" t="s">
        <v>115</v>
      </c>
      <c r="AP327" s="224"/>
      <c r="AQ327" s="225">
        <f>IF(AQ165="","Aguardando...",IFERROR(((AQ308-AQ165)/AQ308),0))</f>
        <v>0</v>
      </c>
      <c r="AR327" s="226"/>
      <c r="AS327" s="227">
        <f t="shared" ref="AS327:BF331" si="85">IF(AS165="","Aguardando...",IFERROR(((AS308-AS165)/AS308),0))</f>
        <v>0</v>
      </c>
      <c r="AT327" s="228">
        <f t="shared" si="85"/>
        <v>0</v>
      </c>
      <c r="AU327" s="228">
        <f t="shared" si="85"/>
        <v>0</v>
      </c>
      <c r="AV327" s="228">
        <f t="shared" si="85"/>
        <v>0</v>
      </c>
      <c r="AW327" s="228">
        <f t="shared" si="85"/>
        <v>0</v>
      </c>
      <c r="AX327" s="228">
        <f t="shared" si="85"/>
        <v>0</v>
      </c>
      <c r="AY327" s="228">
        <f t="shared" si="85"/>
        <v>0</v>
      </c>
      <c r="AZ327" s="228">
        <f t="shared" si="85"/>
        <v>0</v>
      </c>
      <c r="BA327" s="228">
        <f t="shared" si="85"/>
        <v>0</v>
      </c>
      <c r="BB327" s="228">
        <f t="shared" si="85"/>
        <v>0</v>
      </c>
      <c r="BC327" s="228">
        <f t="shared" si="85"/>
        <v>0</v>
      </c>
      <c r="BD327" s="228">
        <f t="shared" si="85"/>
        <v>0</v>
      </c>
      <c r="BE327" s="228">
        <f t="shared" si="85"/>
        <v>0</v>
      </c>
      <c r="BF327" s="228">
        <f t="shared" si="85"/>
        <v>0</v>
      </c>
      <c r="BG327" s="83"/>
      <c r="BH327" s="83"/>
      <c r="BI327" s="83"/>
      <c r="BJ327" s="83"/>
      <c r="BK327" s="83"/>
      <c r="BL327" s="83"/>
      <c r="BM327" s="83"/>
      <c r="BN327" s="83"/>
      <c r="BO327" s="83"/>
      <c r="BP327" s="83"/>
      <c r="BQ327" s="83"/>
      <c r="BR327" s="83"/>
      <c r="BS327" s="83"/>
      <c r="BT327" s="83"/>
      <c r="BU327" s="83"/>
      <c r="BV327" s="83"/>
      <c r="BW327" s="83"/>
      <c r="BX327" s="83"/>
      <c r="BY327" s="83"/>
      <c r="BZ327" s="83"/>
      <c r="CA327" s="83"/>
      <c r="CB327" s="83"/>
      <c r="CC327" s="83"/>
      <c r="CD327" s="83"/>
      <c r="CE327" s="83"/>
      <c r="CF327" s="83"/>
      <c r="CG327" s="83"/>
      <c r="CH327" s="83"/>
      <c r="CI327" s="83"/>
      <c r="CJ327" s="83"/>
      <c r="CK327" s="83"/>
      <c r="CL327" s="83"/>
      <c r="CM327" s="83"/>
      <c r="CN327" s="83"/>
      <c r="CO327" s="83"/>
      <c r="CP327" s="83"/>
      <c r="CQ327" s="83"/>
      <c r="CR327" s="83"/>
    </row>
    <row r="328" spans="1:96" s="140" customFormat="1" ht="12" hidden="1" customHeight="1" x14ac:dyDescent="0.25">
      <c r="A328" s="145"/>
      <c r="B328" s="146"/>
      <c r="C328" s="146"/>
      <c r="D328" s="146"/>
      <c r="E328" s="146"/>
      <c r="F328" s="146"/>
      <c r="G328" s="146"/>
      <c r="H328" s="147"/>
      <c r="I328" s="147"/>
      <c r="J328" s="146"/>
      <c r="K328" s="146"/>
      <c r="L328" s="146"/>
      <c r="M328" s="146"/>
      <c r="N328" s="146"/>
      <c r="O328" s="147"/>
      <c r="P328" s="146"/>
      <c r="Q328" s="146"/>
      <c r="R328" s="147"/>
      <c r="S328" s="147"/>
      <c r="T328" s="147"/>
      <c r="U328" s="146"/>
      <c r="V328" s="147"/>
      <c r="W328" s="147"/>
      <c r="X328" s="146"/>
      <c r="Y328" s="146"/>
      <c r="Z328" s="147"/>
      <c r="AA328" s="147"/>
      <c r="AB328" s="146"/>
      <c r="AC328" s="146"/>
      <c r="AD328" s="146"/>
      <c r="AE328" s="146"/>
      <c r="AF328" s="146"/>
      <c r="AG328" s="146"/>
      <c r="AH328" s="146"/>
      <c r="AI328" s="146"/>
      <c r="AJ328" s="147"/>
      <c r="AK328" s="146"/>
      <c r="AL328" s="145"/>
      <c r="AM328" s="145"/>
      <c r="AN328" s="145"/>
      <c r="AO328" s="64" t="s">
        <v>116</v>
      </c>
      <c r="AP328" s="224"/>
      <c r="AQ328" s="225">
        <f>IF(AQ166="","Aguardando...",IFERROR(((AQ309-AQ166)/AQ309),0))</f>
        <v>0.75</v>
      </c>
      <c r="AR328" s="226"/>
      <c r="AS328" s="227">
        <f t="shared" si="85"/>
        <v>0.52</v>
      </c>
      <c r="AT328" s="228">
        <f t="shared" si="85"/>
        <v>0.33333333333333331</v>
      </c>
      <c r="AU328" s="228">
        <f t="shared" si="85"/>
        <v>0.56666666666666665</v>
      </c>
      <c r="AV328" s="228">
        <f t="shared" si="85"/>
        <v>0.4</v>
      </c>
      <c r="AW328" s="228">
        <f t="shared" si="85"/>
        <v>0.37931034482758619</v>
      </c>
      <c r="AX328" s="228">
        <f t="shared" si="85"/>
        <v>0.41176470588235292</v>
      </c>
      <c r="AY328" s="228">
        <f t="shared" si="85"/>
        <v>0.4375</v>
      </c>
      <c r="AZ328" s="228">
        <f t="shared" si="85"/>
        <v>0.39393939393939392</v>
      </c>
      <c r="BA328" s="228">
        <f t="shared" si="85"/>
        <v>0.48571428571428571</v>
      </c>
      <c r="BB328" s="228">
        <f t="shared" si="85"/>
        <v>0.375</v>
      </c>
      <c r="BC328" s="228">
        <f t="shared" si="85"/>
        <v>0.42857142857142855</v>
      </c>
      <c r="BD328" s="228">
        <f t="shared" si="85"/>
        <v>0</v>
      </c>
      <c r="BE328" s="228">
        <f t="shared" si="85"/>
        <v>0</v>
      </c>
      <c r="BF328" s="228">
        <f t="shared" si="85"/>
        <v>0</v>
      </c>
      <c r="BG328" s="83"/>
      <c r="BH328" s="83"/>
      <c r="BI328" s="83"/>
      <c r="BJ328" s="83"/>
      <c r="BK328" s="83"/>
      <c r="BL328" s="83"/>
      <c r="BM328" s="83"/>
      <c r="BN328" s="83"/>
      <c r="BO328" s="83"/>
      <c r="BP328" s="83"/>
      <c r="BQ328" s="83"/>
      <c r="BR328" s="83"/>
      <c r="BS328" s="83"/>
      <c r="BT328" s="83"/>
      <c r="BU328" s="83"/>
      <c r="BV328" s="83"/>
      <c r="BW328" s="83"/>
      <c r="BX328" s="83"/>
      <c r="BY328" s="83"/>
      <c r="BZ328" s="83"/>
      <c r="CA328" s="83"/>
      <c r="CB328" s="83"/>
      <c r="CC328" s="83"/>
      <c r="CD328" s="83"/>
      <c r="CE328" s="83"/>
      <c r="CF328" s="83"/>
      <c r="CG328" s="83"/>
      <c r="CH328" s="83"/>
      <c r="CI328" s="83"/>
      <c r="CJ328" s="83"/>
      <c r="CK328" s="83"/>
      <c r="CL328" s="83"/>
      <c r="CM328" s="83"/>
      <c r="CN328" s="83"/>
      <c r="CO328" s="83"/>
      <c r="CP328" s="83"/>
      <c r="CQ328" s="83"/>
      <c r="CR328" s="83"/>
    </row>
    <row r="329" spans="1:96" s="140" customFormat="1" ht="12" hidden="1" customHeight="1" x14ac:dyDescent="0.25">
      <c r="A329" s="145"/>
      <c r="B329" s="146"/>
      <c r="C329" s="146"/>
      <c r="D329" s="146"/>
      <c r="E329" s="146"/>
      <c r="F329" s="146"/>
      <c r="G329" s="146"/>
      <c r="H329" s="147"/>
      <c r="I329" s="147"/>
      <c r="J329" s="146"/>
      <c r="K329" s="146"/>
      <c r="L329" s="146"/>
      <c r="M329" s="146"/>
      <c r="N329" s="146"/>
      <c r="O329" s="147"/>
      <c r="P329" s="146"/>
      <c r="Q329" s="146"/>
      <c r="R329" s="147"/>
      <c r="S329" s="147"/>
      <c r="T329" s="147"/>
      <c r="U329" s="146"/>
      <c r="V329" s="147"/>
      <c r="W329" s="147"/>
      <c r="X329" s="146"/>
      <c r="Y329" s="146"/>
      <c r="Z329" s="147"/>
      <c r="AA329" s="147"/>
      <c r="AB329" s="146"/>
      <c r="AC329" s="146"/>
      <c r="AD329" s="146"/>
      <c r="AE329" s="146"/>
      <c r="AF329" s="146"/>
      <c r="AG329" s="146"/>
      <c r="AH329" s="146"/>
      <c r="AI329" s="146"/>
      <c r="AJ329" s="147"/>
      <c r="AK329" s="146"/>
      <c r="AL329" s="145"/>
      <c r="AM329" s="145"/>
      <c r="AN329" s="145"/>
      <c r="AO329" s="64" t="s">
        <v>117</v>
      </c>
      <c r="AP329" s="224"/>
      <c r="AQ329" s="225">
        <f>IF(AQ167="","Aguardando...",IFERROR(((AQ310-AQ167)/AQ310),0))</f>
        <v>0</v>
      </c>
      <c r="AR329" s="226"/>
      <c r="AS329" s="227">
        <f t="shared" si="85"/>
        <v>0</v>
      </c>
      <c r="AT329" s="228">
        <f t="shared" si="85"/>
        <v>0</v>
      </c>
      <c r="AU329" s="228">
        <f t="shared" si="85"/>
        <v>0</v>
      </c>
      <c r="AV329" s="228">
        <f t="shared" si="85"/>
        <v>1</v>
      </c>
      <c r="AW329" s="228">
        <f t="shared" si="85"/>
        <v>0</v>
      </c>
      <c r="AX329" s="228">
        <f t="shared" si="85"/>
        <v>-2</v>
      </c>
      <c r="AY329" s="228">
        <f t="shared" si="85"/>
        <v>0</v>
      </c>
      <c r="AZ329" s="228">
        <f t="shared" si="85"/>
        <v>-1.6666666666666667</v>
      </c>
      <c r="BA329" s="228">
        <f t="shared" si="85"/>
        <v>-6</v>
      </c>
      <c r="BB329" s="228">
        <f t="shared" si="85"/>
        <v>-6</v>
      </c>
      <c r="BC329" s="228">
        <f t="shared" si="85"/>
        <v>-0.6</v>
      </c>
      <c r="BD329" s="228">
        <f t="shared" si="85"/>
        <v>0</v>
      </c>
      <c r="BE329" s="228">
        <f t="shared" si="85"/>
        <v>0</v>
      </c>
      <c r="BF329" s="228">
        <f t="shared" si="85"/>
        <v>0</v>
      </c>
      <c r="BG329" s="83"/>
      <c r="BH329" s="83"/>
      <c r="BI329" s="83"/>
      <c r="BJ329" s="83"/>
      <c r="BK329" s="83"/>
      <c r="BL329" s="83"/>
      <c r="BM329" s="83"/>
      <c r="BN329" s="83"/>
      <c r="BO329" s="83"/>
      <c r="BP329" s="83"/>
      <c r="BQ329" s="83"/>
      <c r="BR329" s="83"/>
      <c r="BS329" s="83"/>
      <c r="BT329" s="83"/>
      <c r="BU329" s="83"/>
      <c r="BV329" s="83"/>
      <c r="BW329" s="83"/>
      <c r="BX329" s="83"/>
      <c r="BY329" s="83"/>
      <c r="BZ329" s="83"/>
      <c r="CA329" s="83"/>
      <c r="CB329" s="83"/>
      <c r="CC329" s="83"/>
      <c r="CD329" s="83"/>
      <c r="CE329" s="83"/>
      <c r="CF329" s="83"/>
      <c r="CG329" s="83"/>
      <c r="CH329" s="83"/>
      <c r="CI329" s="83"/>
      <c r="CJ329" s="83"/>
      <c r="CK329" s="83"/>
      <c r="CL329" s="83"/>
      <c r="CM329" s="83"/>
      <c r="CN329" s="83"/>
      <c r="CO329" s="83"/>
      <c r="CP329" s="83"/>
      <c r="CQ329" s="83"/>
      <c r="CR329" s="83"/>
    </row>
    <row r="330" spans="1:96" s="140" customFormat="1" ht="12" hidden="1" customHeight="1" x14ac:dyDescent="0.25">
      <c r="A330" s="145"/>
      <c r="B330" s="146"/>
      <c r="C330" s="146"/>
      <c r="D330" s="146"/>
      <c r="E330" s="146"/>
      <c r="F330" s="146"/>
      <c r="G330" s="146"/>
      <c r="H330" s="147"/>
      <c r="I330" s="147"/>
      <c r="J330" s="146"/>
      <c r="K330" s="146"/>
      <c r="L330" s="146"/>
      <c r="M330" s="146"/>
      <c r="N330" s="146"/>
      <c r="O330" s="147"/>
      <c r="P330" s="146"/>
      <c r="Q330" s="146"/>
      <c r="R330" s="147"/>
      <c r="S330" s="147"/>
      <c r="T330" s="147"/>
      <c r="U330" s="146"/>
      <c r="V330" s="147"/>
      <c r="W330" s="147"/>
      <c r="X330" s="146"/>
      <c r="Y330" s="146"/>
      <c r="Z330" s="147"/>
      <c r="AA330" s="147"/>
      <c r="AB330" s="146"/>
      <c r="AC330" s="146"/>
      <c r="AD330" s="146"/>
      <c r="AE330" s="146"/>
      <c r="AF330" s="146"/>
      <c r="AG330" s="146"/>
      <c r="AH330" s="146"/>
      <c r="AI330" s="146"/>
      <c r="AJ330" s="147"/>
      <c r="AK330" s="146"/>
      <c r="AL330" s="145"/>
      <c r="AM330" s="145"/>
      <c r="AN330" s="145"/>
      <c r="AO330" s="64" t="s">
        <v>118</v>
      </c>
      <c r="AP330" s="224"/>
      <c r="AQ330" s="225">
        <f>IF(AQ168="","Aguardando...",IFERROR(((AQ311-AQ168)/AQ311),0))</f>
        <v>8.3333333333333329E-2</v>
      </c>
      <c r="AR330" s="226"/>
      <c r="AS330" s="227">
        <f t="shared" si="85"/>
        <v>-0.39583333333333331</v>
      </c>
      <c r="AT330" s="228">
        <f t="shared" si="85"/>
        <v>0.72549019607843135</v>
      </c>
      <c r="AU330" s="228">
        <f t="shared" si="85"/>
        <v>0.6785714285714286</v>
      </c>
      <c r="AV330" s="228">
        <f t="shared" si="85"/>
        <v>0.69298245614035092</v>
      </c>
      <c r="AW330" s="228">
        <f t="shared" si="85"/>
        <v>0.53846153846153844</v>
      </c>
      <c r="AX330" s="228">
        <f t="shared" si="85"/>
        <v>0.5494505494505495</v>
      </c>
      <c r="AY330" s="228">
        <f t="shared" si="85"/>
        <v>0.57999999999999996</v>
      </c>
      <c r="AZ330" s="228">
        <f t="shared" si="85"/>
        <v>0.5056179775280899</v>
      </c>
      <c r="BA330" s="228">
        <f t="shared" si="85"/>
        <v>0.4891304347826087</v>
      </c>
      <c r="BB330" s="228">
        <f t="shared" si="85"/>
        <v>0.47560975609756095</v>
      </c>
      <c r="BC330" s="228">
        <f t="shared" si="85"/>
        <v>0.34666666666666668</v>
      </c>
      <c r="BD330" s="228">
        <f t="shared" si="85"/>
        <v>0</v>
      </c>
      <c r="BE330" s="228">
        <f t="shared" si="85"/>
        <v>0</v>
      </c>
      <c r="BF330" s="228">
        <f t="shared" si="85"/>
        <v>0</v>
      </c>
      <c r="BG330" s="83"/>
      <c r="BH330" s="83"/>
      <c r="BI330" s="83"/>
      <c r="BJ330" s="83"/>
      <c r="BK330" s="83"/>
      <c r="BL330" s="83"/>
      <c r="BM330" s="83"/>
      <c r="BN330" s="83"/>
      <c r="BO330" s="83"/>
      <c r="BP330" s="83"/>
      <c r="BQ330" s="83"/>
      <c r="BR330" s="83"/>
      <c r="BS330" s="83"/>
      <c r="BT330" s="83"/>
      <c r="BU330" s="83"/>
      <c r="BV330" s="83"/>
      <c r="BW330" s="83"/>
      <c r="BX330" s="83"/>
      <c r="BY330" s="83"/>
      <c r="BZ330" s="83"/>
      <c r="CA330" s="83"/>
      <c r="CB330" s="83"/>
      <c r="CC330" s="83"/>
      <c r="CD330" s="83"/>
      <c r="CE330" s="83"/>
      <c r="CF330" s="83"/>
      <c r="CG330" s="83"/>
      <c r="CH330" s="83"/>
      <c r="CI330" s="83"/>
      <c r="CJ330" s="83"/>
      <c r="CK330" s="83"/>
      <c r="CL330" s="83"/>
      <c r="CM330" s="83"/>
      <c r="CN330" s="83"/>
      <c r="CO330" s="83"/>
      <c r="CP330" s="83"/>
      <c r="CQ330" s="83"/>
      <c r="CR330" s="83"/>
    </row>
    <row r="331" spans="1:96" s="140" customFormat="1" ht="12" hidden="1" customHeight="1" x14ac:dyDescent="0.25">
      <c r="A331" s="145"/>
      <c r="B331" s="146"/>
      <c r="C331" s="146"/>
      <c r="D331" s="146"/>
      <c r="E331" s="146"/>
      <c r="F331" s="146"/>
      <c r="G331" s="146"/>
      <c r="H331" s="147"/>
      <c r="I331" s="147"/>
      <c r="J331" s="146"/>
      <c r="K331" s="146"/>
      <c r="L331" s="146"/>
      <c r="M331" s="146"/>
      <c r="N331" s="146"/>
      <c r="O331" s="147"/>
      <c r="P331" s="146"/>
      <c r="Q331" s="146"/>
      <c r="R331" s="147"/>
      <c r="S331" s="147"/>
      <c r="T331" s="147"/>
      <c r="U331" s="146"/>
      <c r="V331" s="147"/>
      <c r="W331" s="147"/>
      <c r="X331" s="146"/>
      <c r="Y331" s="146"/>
      <c r="Z331" s="147"/>
      <c r="AA331" s="147"/>
      <c r="AB331" s="146"/>
      <c r="AC331" s="146"/>
      <c r="AD331" s="146"/>
      <c r="AE331" s="146"/>
      <c r="AF331" s="146"/>
      <c r="AG331" s="146"/>
      <c r="AH331" s="146"/>
      <c r="AI331" s="146"/>
      <c r="AJ331" s="147"/>
      <c r="AK331" s="146"/>
      <c r="AL331" s="145"/>
      <c r="AM331" s="145"/>
      <c r="AN331" s="145"/>
      <c r="AO331" s="64" t="s">
        <v>120</v>
      </c>
      <c r="AP331" s="224"/>
      <c r="AQ331" s="225">
        <f>IF(AQ169="","Aguardando...",IFERROR(((AQ312-AQ169)/AQ312),0))</f>
        <v>7.3333333333333334E-2</v>
      </c>
      <c r="AR331" s="226"/>
      <c r="AS331" s="227">
        <f t="shared" si="85"/>
        <v>-0.12</v>
      </c>
      <c r="AT331" s="228">
        <f t="shared" si="85"/>
        <v>0.67878787878787883</v>
      </c>
      <c r="AU331" s="228">
        <f t="shared" si="85"/>
        <v>0.66</v>
      </c>
      <c r="AV331" s="228">
        <f t="shared" si="85"/>
        <v>0.41</v>
      </c>
      <c r="AW331" s="228">
        <f t="shared" si="85"/>
        <v>0.30386740331491713</v>
      </c>
      <c r="AX331" s="228">
        <f t="shared" si="85"/>
        <v>0.37916666666666665</v>
      </c>
      <c r="AY331" s="228">
        <f t="shared" si="85"/>
        <v>8.7499999999999994E-2</v>
      </c>
      <c r="AZ331" s="228">
        <f t="shared" si="85"/>
        <v>0.21333333333333335</v>
      </c>
      <c r="BA331" s="228">
        <f t="shared" si="85"/>
        <v>0.34265734265734266</v>
      </c>
      <c r="BB331" s="228">
        <f t="shared" si="85"/>
        <v>0.25</v>
      </c>
      <c r="BC331" s="228">
        <f t="shared" si="85"/>
        <v>0.22875816993464052</v>
      </c>
      <c r="BD331" s="228">
        <f t="shared" si="85"/>
        <v>0</v>
      </c>
      <c r="BE331" s="228">
        <f t="shared" si="85"/>
        <v>0</v>
      </c>
      <c r="BF331" s="228">
        <f t="shared" si="85"/>
        <v>0</v>
      </c>
      <c r="BG331" s="83"/>
      <c r="BH331" s="83"/>
      <c r="BI331" s="83"/>
      <c r="BJ331" s="83"/>
      <c r="BK331" s="83"/>
      <c r="BL331" s="83"/>
      <c r="BM331" s="83"/>
      <c r="BN331" s="83"/>
      <c r="BO331" s="83"/>
      <c r="BP331" s="83"/>
      <c r="BQ331" s="83"/>
      <c r="BR331" s="83"/>
      <c r="BS331" s="83"/>
      <c r="BT331" s="83"/>
      <c r="BU331" s="83"/>
      <c r="BV331" s="83"/>
      <c r="BW331" s="83"/>
      <c r="BX331" s="83"/>
      <c r="BY331" s="83"/>
      <c r="BZ331" s="83"/>
      <c r="CA331" s="83"/>
      <c r="CB331" s="83"/>
      <c r="CC331" s="83"/>
      <c r="CD331" s="83"/>
      <c r="CE331" s="83"/>
      <c r="CF331" s="83"/>
      <c r="CG331" s="83"/>
      <c r="CH331" s="83"/>
      <c r="CI331" s="83"/>
      <c r="CJ331" s="83"/>
      <c r="CK331" s="83"/>
      <c r="CL331" s="83"/>
      <c r="CM331" s="83"/>
      <c r="CN331" s="83"/>
      <c r="CO331" s="83"/>
      <c r="CP331" s="83"/>
      <c r="CQ331" s="83"/>
      <c r="CR331" s="83"/>
    </row>
    <row r="332" spans="1:96" s="140" customFormat="1" ht="12" hidden="1" customHeight="1" x14ac:dyDescent="0.25">
      <c r="A332" s="145"/>
      <c r="B332" s="146"/>
      <c r="C332" s="146"/>
      <c r="D332" s="146"/>
      <c r="E332" s="146"/>
      <c r="F332" s="146"/>
      <c r="G332" s="146"/>
      <c r="H332" s="147"/>
      <c r="I332" s="147"/>
      <c r="J332" s="146"/>
      <c r="K332" s="146"/>
      <c r="L332" s="146"/>
      <c r="M332" s="146"/>
      <c r="N332" s="146"/>
      <c r="O332" s="147"/>
      <c r="P332" s="146"/>
      <c r="Q332" s="146"/>
      <c r="R332" s="147"/>
      <c r="S332" s="147"/>
      <c r="T332" s="147"/>
      <c r="U332" s="146"/>
      <c r="V332" s="147"/>
      <c r="W332" s="147"/>
      <c r="X332" s="146"/>
      <c r="Y332" s="146"/>
      <c r="Z332" s="147"/>
      <c r="AA332" s="147"/>
      <c r="AB332" s="146"/>
      <c r="AC332" s="146"/>
      <c r="AD332" s="146"/>
      <c r="AE332" s="146"/>
      <c r="AF332" s="146"/>
      <c r="AG332" s="146"/>
      <c r="AH332" s="146"/>
      <c r="AI332" s="146"/>
      <c r="AJ332" s="147"/>
      <c r="AK332" s="146"/>
      <c r="AL332" s="145"/>
      <c r="AM332" s="145"/>
      <c r="AN332" s="145"/>
      <c r="AO332" s="64" t="s">
        <v>122</v>
      </c>
      <c r="AP332" s="224"/>
      <c r="AQ332" s="225">
        <f>IF(AQ171="","Aguardando...",IFERROR(((AQ313-AQ171)/AQ313),0))</f>
        <v>0.92777777777777781</v>
      </c>
      <c r="AR332" s="226"/>
      <c r="AS332" s="227">
        <f t="shared" ref="AS332:BF334" si="86">IF(AS171="","Aguardando...",IFERROR(((AS313-AS171)/AS313),0))</f>
        <v>0.83888888888888891</v>
      </c>
      <c r="AT332" s="228">
        <f t="shared" si="86"/>
        <v>1</v>
      </c>
      <c r="AU332" s="228">
        <f t="shared" si="86"/>
        <v>0.76190476190476186</v>
      </c>
      <c r="AV332" s="228">
        <f t="shared" si="86"/>
        <v>0.77011494252873558</v>
      </c>
      <c r="AW332" s="228">
        <f t="shared" si="86"/>
        <v>5.2631578947368418E-2</v>
      </c>
      <c r="AX332" s="228">
        <f t="shared" si="86"/>
        <v>-4</v>
      </c>
      <c r="AY332" s="228">
        <f t="shared" si="86"/>
        <v>0.66666666666666663</v>
      </c>
      <c r="AZ332" s="228">
        <f t="shared" si="86"/>
        <v>0.33333333333333331</v>
      </c>
      <c r="BA332" s="228">
        <f t="shared" si="86"/>
        <v>0.2</v>
      </c>
      <c r="BB332" s="228">
        <f t="shared" si="86"/>
        <v>0</v>
      </c>
      <c r="BC332" s="228">
        <f t="shared" si="86"/>
        <v>0</v>
      </c>
      <c r="BD332" s="228">
        <f t="shared" si="86"/>
        <v>0</v>
      </c>
      <c r="BE332" s="228">
        <f t="shared" si="86"/>
        <v>0</v>
      </c>
      <c r="BF332" s="228">
        <f t="shared" si="86"/>
        <v>0</v>
      </c>
      <c r="BG332" s="83"/>
      <c r="BH332" s="83"/>
      <c r="BI332" s="83"/>
      <c r="BJ332" s="83"/>
      <c r="BK332" s="83"/>
      <c r="BL332" s="83"/>
      <c r="BM332" s="83"/>
      <c r="BN332" s="83"/>
      <c r="BO332" s="83"/>
      <c r="BP332" s="83"/>
      <c r="BQ332" s="83"/>
      <c r="BR332" s="83"/>
      <c r="BS332" s="83"/>
      <c r="BT332" s="83"/>
      <c r="BU332" s="83"/>
      <c r="BV332" s="83"/>
      <c r="BW332" s="83"/>
      <c r="BX332" s="83"/>
      <c r="BY332" s="83"/>
      <c r="BZ332" s="83"/>
      <c r="CA332" s="83"/>
      <c r="CB332" s="83"/>
      <c r="CC332" s="83"/>
      <c r="CD332" s="83"/>
      <c r="CE332" s="83"/>
      <c r="CF332" s="83"/>
      <c r="CG332" s="83"/>
      <c r="CH332" s="83"/>
      <c r="CI332" s="83"/>
      <c r="CJ332" s="83"/>
      <c r="CK332" s="83"/>
      <c r="CL332" s="83"/>
      <c r="CM332" s="83"/>
      <c r="CN332" s="83"/>
      <c r="CO332" s="83"/>
      <c r="CP332" s="83"/>
      <c r="CQ332" s="83"/>
      <c r="CR332" s="83"/>
    </row>
    <row r="333" spans="1:96" s="140" customFormat="1" ht="12" hidden="1" customHeight="1" x14ac:dyDescent="0.25">
      <c r="A333" s="145"/>
      <c r="B333" s="146"/>
      <c r="C333" s="146"/>
      <c r="D333" s="146"/>
      <c r="E333" s="146"/>
      <c r="F333" s="146"/>
      <c r="G333" s="146"/>
      <c r="H333" s="147"/>
      <c r="I333" s="147"/>
      <c r="J333" s="146"/>
      <c r="K333" s="146"/>
      <c r="L333" s="146"/>
      <c r="M333" s="146"/>
      <c r="N333" s="146"/>
      <c r="O333" s="147"/>
      <c r="P333" s="146"/>
      <c r="Q333" s="146"/>
      <c r="R333" s="147"/>
      <c r="S333" s="147"/>
      <c r="T333" s="147"/>
      <c r="U333" s="146"/>
      <c r="V333" s="147"/>
      <c r="W333" s="147"/>
      <c r="X333" s="146"/>
      <c r="Y333" s="146"/>
      <c r="Z333" s="147"/>
      <c r="AA333" s="147"/>
      <c r="AB333" s="146"/>
      <c r="AC333" s="146"/>
      <c r="AD333" s="146"/>
      <c r="AE333" s="146"/>
      <c r="AF333" s="146"/>
      <c r="AG333" s="146"/>
      <c r="AH333" s="146"/>
      <c r="AI333" s="146"/>
      <c r="AJ333" s="147"/>
      <c r="AK333" s="146"/>
      <c r="AL333" s="145"/>
      <c r="AM333" s="145"/>
      <c r="AN333" s="145"/>
      <c r="AO333" s="64" t="s">
        <v>124</v>
      </c>
      <c r="AP333" s="224"/>
      <c r="AQ333" s="225">
        <f>IF(AQ172="","Aguardando...",IFERROR(((AQ314-AQ172)/AQ314),0))</f>
        <v>0.45833333333333331</v>
      </c>
      <c r="AR333" s="226"/>
      <c r="AS333" s="227">
        <f t="shared" si="86"/>
        <v>3.125E-2</v>
      </c>
      <c r="AT333" s="228">
        <f t="shared" si="86"/>
        <v>0.78431372549019607</v>
      </c>
      <c r="AU333" s="228">
        <f t="shared" si="86"/>
        <v>0.68571428571428572</v>
      </c>
      <c r="AV333" s="228">
        <f t="shared" si="86"/>
        <v>0.56140350877192979</v>
      </c>
      <c r="AW333" s="228">
        <f t="shared" si="86"/>
        <v>0.61379310344827587</v>
      </c>
      <c r="AX333" s="228">
        <f t="shared" si="86"/>
        <v>0.48684210526315791</v>
      </c>
      <c r="AY333" s="228">
        <f t="shared" si="86"/>
        <v>0.55345911949685533</v>
      </c>
      <c r="AZ333" s="228">
        <f t="shared" si="86"/>
        <v>0.51145038167938928</v>
      </c>
      <c r="BA333" s="228">
        <f t="shared" si="86"/>
        <v>0.52380952380952384</v>
      </c>
      <c r="BB333" s="228">
        <f t="shared" si="86"/>
        <v>0.33333333333333331</v>
      </c>
      <c r="BC333" s="228">
        <f t="shared" si="86"/>
        <v>0.52800000000000002</v>
      </c>
      <c r="BD333" s="228">
        <f t="shared" si="86"/>
        <v>0</v>
      </c>
      <c r="BE333" s="228">
        <f t="shared" si="86"/>
        <v>0</v>
      </c>
      <c r="BF333" s="228">
        <f t="shared" si="86"/>
        <v>0</v>
      </c>
      <c r="BG333" s="83"/>
      <c r="BH333" s="83"/>
      <c r="BI333" s="83"/>
      <c r="BJ333" s="83"/>
      <c r="BK333" s="83"/>
      <c r="BL333" s="83"/>
      <c r="BM333" s="83"/>
      <c r="BN333" s="83"/>
      <c r="BO333" s="83"/>
      <c r="BP333" s="83"/>
      <c r="BQ333" s="83"/>
      <c r="BR333" s="83"/>
      <c r="BS333" s="83"/>
      <c r="BT333" s="83"/>
      <c r="BU333" s="83"/>
      <c r="BV333" s="83"/>
      <c r="BW333" s="83"/>
      <c r="BX333" s="83"/>
      <c r="BY333" s="83"/>
      <c r="BZ333" s="83"/>
      <c r="CA333" s="83"/>
      <c r="CB333" s="83"/>
      <c r="CC333" s="83"/>
      <c r="CD333" s="83"/>
      <c r="CE333" s="83"/>
      <c r="CF333" s="83"/>
      <c r="CG333" s="83"/>
      <c r="CH333" s="83"/>
      <c r="CI333" s="83"/>
      <c r="CJ333" s="83"/>
      <c r="CK333" s="83"/>
      <c r="CL333" s="83"/>
      <c r="CM333" s="83"/>
      <c r="CN333" s="83"/>
      <c r="CO333" s="83"/>
      <c r="CP333" s="83"/>
      <c r="CQ333" s="83"/>
      <c r="CR333" s="83"/>
    </row>
    <row r="334" spans="1:96" s="140" customFormat="1" ht="12" hidden="1" customHeight="1" x14ac:dyDescent="0.25">
      <c r="A334" s="145"/>
      <c r="B334" s="146"/>
      <c r="C334" s="146"/>
      <c r="D334" s="146"/>
      <c r="E334" s="146"/>
      <c r="F334" s="146"/>
      <c r="G334" s="146"/>
      <c r="H334" s="147"/>
      <c r="I334" s="147"/>
      <c r="J334" s="146"/>
      <c r="K334" s="146"/>
      <c r="L334" s="146"/>
      <c r="M334" s="146"/>
      <c r="N334" s="146"/>
      <c r="O334" s="147"/>
      <c r="P334" s="146"/>
      <c r="Q334" s="146"/>
      <c r="R334" s="147"/>
      <c r="S334" s="147"/>
      <c r="T334" s="147"/>
      <c r="U334" s="146"/>
      <c r="V334" s="147"/>
      <c r="W334" s="147"/>
      <c r="X334" s="146"/>
      <c r="Y334" s="146"/>
      <c r="Z334" s="147"/>
      <c r="AA334" s="147"/>
      <c r="AB334" s="146"/>
      <c r="AC334" s="146"/>
      <c r="AD334" s="146"/>
      <c r="AE334" s="146"/>
      <c r="AF334" s="146"/>
      <c r="AG334" s="146"/>
      <c r="AH334" s="146"/>
      <c r="AI334" s="146"/>
      <c r="AJ334" s="147"/>
      <c r="AK334" s="146"/>
      <c r="AL334" s="145"/>
      <c r="AM334" s="145"/>
      <c r="AN334" s="145"/>
      <c r="AO334" s="64" t="s">
        <v>126</v>
      </c>
      <c r="AP334" s="224"/>
      <c r="AQ334" s="225">
        <f>IF(AQ173="","Aguardando...",IFERROR(((AQ315-AQ173)/AQ315),0))</f>
        <v>0.94666666666666666</v>
      </c>
      <c r="AR334" s="226"/>
      <c r="AS334" s="227">
        <f t="shared" si="86"/>
        <v>0.94666666666666666</v>
      </c>
      <c r="AT334" s="228">
        <f t="shared" si="86"/>
        <v>0.8125</v>
      </c>
      <c r="AU334" s="228">
        <f t="shared" si="86"/>
        <v>0.88888888888888884</v>
      </c>
      <c r="AV334" s="228">
        <f t="shared" si="86"/>
        <v>0.94444444444444442</v>
      </c>
      <c r="AW334" s="228">
        <f t="shared" si="86"/>
        <v>1</v>
      </c>
      <c r="AX334" s="228">
        <f t="shared" si="86"/>
        <v>0</v>
      </c>
      <c r="AY334" s="228">
        <f t="shared" si="86"/>
        <v>0</v>
      </c>
      <c r="AZ334" s="228">
        <f t="shared" si="86"/>
        <v>0.42857142857142855</v>
      </c>
      <c r="BA334" s="228">
        <f t="shared" si="86"/>
        <v>0.5</v>
      </c>
      <c r="BB334" s="228">
        <f t="shared" si="86"/>
        <v>0.5</v>
      </c>
      <c r="BC334" s="228">
        <f t="shared" si="86"/>
        <v>0.66666666666666663</v>
      </c>
      <c r="BD334" s="228">
        <f t="shared" si="86"/>
        <v>0</v>
      </c>
      <c r="BE334" s="228">
        <f t="shared" si="86"/>
        <v>0</v>
      </c>
      <c r="BF334" s="228">
        <f t="shared" si="86"/>
        <v>0</v>
      </c>
      <c r="BG334" s="83"/>
      <c r="BH334" s="83"/>
      <c r="BI334" s="83"/>
      <c r="BJ334" s="83"/>
      <c r="BK334" s="83"/>
      <c r="BL334" s="83"/>
      <c r="BM334" s="83"/>
      <c r="BN334" s="83"/>
      <c r="BO334" s="83"/>
      <c r="BP334" s="83"/>
      <c r="BQ334" s="83"/>
      <c r="BR334" s="83"/>
      <c r="BS334" s="83"/>
      <c r="BT334" s="83"/>
      <c r="BU334" s="83"/>
      <c r="BV334" s="83"/>
      <c r="BW334" s="83"/>
      <c r="BX334" s="83"/>
      <c r="BY334" s="83"/>
      <c r="BZ334" s="83"/>
      <c r="CA334" s="83"/>
      <c r="CB334" s="83"/>
      <c r="CC334" s="83"/>
      <c r="CD334" s="83"/>
      <c r="CE334" s="83"/>
      <c r="CF334" s="83"/>
      <c r="CG334" s="83"/>
      <c r="CH334" s="83"/>
      <c r="CI334" s="83"/>
      <c r="CJ334" s="83"/>
      <c r="CK334" s="83"/>
      <c r="CL334" s="83"/>
      <c r="CM334" s="83"/>
      <c r="CN334" s="83"/>
      <c r="CO334" s="83"/>
      <c r="CP334" s="83"/>
      <c r="CQ334" s="83"/>
      <c r="CR334" s="83"/>
    </row>
    <row r="335" spans="1:96" s="140" customFormat="1" ht="12" hidden="1" customHeight="1" x14ac:dyDescent="0.25">
      <c r="A335" s="145"/>
      <c r="B335" s="146"/>
      <c r="C335" s="146"/>
      <c r="D335" s="146"/>
      <c r="E335" s="146"/>
      <c r="F335" s="146"/>
      <c r="G335" s="146"/>
      <c r="H335" s="147"/>
      <c r="I335" s="147"/>
      <c r="J335" s="146"/>
      <c r="K335" s="146"/>
      <c r="L335" s="146"/>
      <c r="M335" s="146"/>
      <c r="N335" s="146"/>
      <c r="O335" s="147"/>
      <c r="P335" s="146"/>
      <c r="Q335" s="146"/>
      <c r="R335" s="147"/>
      <c r="S335" s="147"/>
      <c r="T335" s="147"/>
      <c r="U335" s="146"/>
      <c r="V335" s="147"/>
      <c r="W335" s="147"/>
      <c r="X335" s="146"/>
      <c r="Y335" s="146"/>
      <c r="Z335" s="147"/>
      <c r="AA335" s="147"/>
      <c r="AB335" s="146"/>
      <c r="AC335" s="146"/>
      <c r="AD335" s="146"/>
      <c r="AE335" s="146"/>
      <c r="AF335" s="146"/>
      <c r="AG335" s="146"/>
      <c r="AH335" s="146"/>
      <c r="AI335" s="146"/>
      <c r="AJ335" s="147"/>
      <c r="AK335" s="146"/>
      <c r="AL335" s="145"/>
      <c r="AM335" s="145"/>
      <c r="AN335" s="145"/>
      <c r="AO335" s="64" t="s">
        <v>128</v>
      </c>
      <c r="AP335" s="224"/>
      <c r="AQ335" s="225">
        <f t="shared" ref="AQ335:AQ343" si="87">IF(AQ175="","Aguardando...",IFERROR(((AQ316-AQ175)/AQ316),0))</f>
        <v>-0.375</v>
      </c>
      <c r="AR335" s="226"/>
      <c r="AS335" s="227">
        <f t="shared" ref="AS335:BF343" si="88">IF(AS175="","Aguardando...",IFERROR(((AS316-AS175)/AS316),0))</f>
        <v>-0.9375</v>
      </c>
      <c r="AT335" s="228">
        <f t="shared" si="88"/>
        <v>0.94736842105263153</v>
      </c>
      <c r="AU335" s="228">
        <f t="shared" si="88"/>
        <v>0.84</v>
      </c>
      <c r="AV335" s="228">
        <f t="shared" si="88"/>
        <v>0.86538461538461542</v>
      </c>
      <c r="AW335" s="228">
        <f t="shared" si="88"/>
        <v>0.47058823529411764</v>
      </c>
      <c r="AX335" s="228">
        <f t="shared" si="88"/>
        <v>0.51515151515151514</v>
      </c>
      <c r="AY335" s="228">
        <f t="shared" si="88"/>
        <v>0.76470588235294112</v>
      </c>
      <c r="AZ335" s="228">
        <f t="shared" si="88"/>
        <v>0.54545454545454541</v>
      </c>
      <c r="BA335" s="228">
        <f t="shared" si="88"/>
        <v>0.375</v>
      </c>
      <c r="BB335" s="228">
        <f t="shared" si="88"/>
        <v>0.47368421052631576</v>
      </c>
      <c r="BC335" s="228">
        <f t="shared" si="88"/>
        <v>0.5</v>
      </c>
      <c r="BD335" s="228">
        <f t="shared" si="88"/>
        <v>0</v>
      </c>
      <c r="BE335" s="228">
        <f t="shared" si="88"/>
        <v>0</v>
      </c>
      <c r="BF335" s="228">
        <f t="shared" si="88"/>
        <v>0</v>
      </c>
      <c r="BG335" s="83"/>
      <c r="BH335" s="83"/>
      <c r="BI335" s="83"/>
      <c r="BJ335" s="83"/>
      <c r="BK335" s="83"/>
      <c r="BL335" s="83"/>
      <c r="BM335" s="83"/>
      <c r="BN335" s="83"/>
      <c r="BO335" s="83"/>
      <c r="BP335" s="83"/>
      <c r="BQ335" s="83"/>
      <c r="BR335" s="83"/>
      <c r="BS335" s="83"/>
      <c r="BT335" s="83"/>
      <c r="BU335" s="83"/>
      <c r="BV335" s="83"/>
      <c r="BW335" s="83"/>
      <c r="BX335" s="83"/>
      <c r="BY335" s="83"/>
      <c r="BZ335" s="83"/>
      <c r="CA335" s="83"/>
      <c r="CB335" s="83"/>
      <c r="CC335" s="83"/>
      <c r="CD335" s="83"/>
      <c r="CE335" s="83"/>
      <c r="CF335" s="83"/>
      <c r="CG335" s="83"/>
      <c r="CH335" s="83"/>
      <c r="CI335" s="83"/>
      <c r="CJ335" s="83"/>
      <c r="CK335" s="83"/>
      <c r="CL335" s="83"/>
      <c r="CM335" s="83"/>
      <c r="CN335" s="83"/>
      <c r="CO335" s="83"/>
      <c r="CP335" s="83"/>
      <c r="CQ335" s="83"/>
      <c r="CR335" s="83"/>
    </row>
    <row r="336" spans="1:96" s="140" customFormat="1" ht="12" hidden="1" customHeight="1" x14ac:dyDescent="0.25">
      <c r="A336" s="145"/>
      <c r="B336" s="146"/>
      <c r="C336" s="146"/>
      <c r="D336" s="146"/>
      <c r="E336" s="146"/>
      <c r="F336" s="146"/>
      <c r="G336" s="146"/>
      <c r="H336" s="147"/>
      <c r="I336" s="147"/>
      <c r="J336" s="146"/>
      <c r="K336" s="146"/>
      <c r="L336" s="146"/>
      <c r="M336" s="146"/>
      <c r="N336" s="146"/>
      <c r="O336" s="147"/>
      <c r="P336" s="146"/>
      <c r="Q336" s="146"/>
      <c r="R336" s="147"/>
      <c r="S336" s="147"/>
      <c r="T336" s="147"/>
      <c r="U336" s="146"/>
      <c r="V336" s="147"/>
      <c r="W336" s="147"/>
      <c r="X336" s="146"/>
      <c r="Y336" s="146"/>
      <c r="Z336" s="147"/>
      <c r="AA336" s="147"/>
      <c r="AB336" s="146"/>
      <c r="AC336" s="146"/>
      <c r="AD336" s="146"/>
      <c r="AE336" s="146"/>
      <c r="AF336" s="146"/>
      <c r="AG336" s="146"/>
      <c r="AH336" s="146"/>
      <c r="AI336" s="146"/>
      <c r="AJ336" s="147"/>
      <c r="AK336" s="146"/>
      <c r="AL336" s="145"/>
      <c r="AM336" s="145"/>
      <c r="AN336" s="145"/>
      <c r="AO336" s="64" t="s">
        <v>129</v>
      </c>
      <c r="AP336" s="224"/>
      <c r="AQ336" s="225">
        <f t="shared" si="87"/>
        <v>0.4</v>
      </c>
      <c r="AR336" s="226"/>
      <c r="AS336" s="227">
        <f t="shared" si="88"/>
        <v>0.2</v>
      </c>
      <c r="AT336" s="228">
        <f t="shared" si="88"/>
        <v>0.73684210526315785</v>
      </c>
      <c r="AU336" s="228">
        <f t="shared" si="88"/>
        <v>0.84</v>
      </c>
      <c r="AV336" s="228">
        <f t="shared" si="88"/>
        <v>0.63461538461538458</v>
      </c>
      <c r="AW336" s="228">
        <f t="shared" si="88"/>
        <v>0.55000000000000004</v>
      </c>
      <c r="AX336" s="228">
        <f t="shared" si="88"/>
        <v>0.53488372093023251</v>
      </c>
      <c r="AY336" s="228">
        <f t="shared" si="88"/>
        <v>0.39393939393939392</v>
      </c>
      <c r="AZ336" s="228">
        <f t="shared" si="88"/>
        <v>0.55555555555555558</v>
      </c>
      <c r="BA336" s="228">
        <f t="shared" si="88"/>
        <v>0.42857142857142855</v>
      </c>
      <c r="BB336" s="228">
        <f t="shared" si="88"/>
        <v>0.51219512195121952</v>
      </c>
      <c r="BC336" s="228">
        <f t="shared" si="88"/>
        <v>0.5</v>
      </c>
      <c r="BD336" s="228">
        <f t="shared" si="88"/>
        <v>0</v>
      </c>
      <c r="BE336" s="228">
        <f t="shared" si="88"/>
        <v>0</v>
      </c>
      <c r="BF336" s="228">
        <f t="shared" si="88"/>
        <v>0</v>
      </c>
      <c r="BG336" s="83"/>
      <c r="BH336" s="83"/>
      <c r="BI336" s="83"/>
      <c r="BJ336" s="83"/>
      <c r="BK336" s="83"/>
      <c r="BL336" s="83"/>
      <c r="BM336" s="83"/>
      <c r="BN336" s="83"/>
      <c r="BO336" s="83"/>
      <c r="BP336" s="83"/>
      <c r="BQ336" s="83"/>
      <c r="BR336" s="83"/>
      <c r="BS336" s="83"/>
      <c r="BT336" s="83"/>
      <c r="BU336" s="83"/>
      <c r="BV336" s="83"/>
      <c r="BW336" s="83"/>
      <c r="BX336" s="83"/>
      <c r="BY336" s="83"/>
      <c r="BZ336" s="83"/>
      <c r="CA336" s="83"/>
      <c r="CB336" s="83"/>
      <c r="CC336" s="83"/>
      <c r="CD336" s="83"/>
      <c r="CE336" s="83"/>
      <c r="CF336" s="83"/>
      <c r="CG336" s="83"/>
      <c r="CH336" s="83"/>
      <c r="CI336" s="83"/>
      <c r="CJ336" s="83"/>
      <c r="CK336" s="83"/>
      <c r="CL336" s="83"/>
      <c r="CM336" s="83"/>
      <c r="CN336" s="83"/>
      <c r="CO336" s="83"/>
      <c r="CP336" s="83"/>
      <c r="CQ336" s="83"/>
      <c r="CR336" s="83"/>
    </row>
    <row r="337" spans="1:96" s="140" customFormat="1" ht="12" hidden="1" customHeight="1" x14ac:dyDescent="0.25">
      <c r="A337" s="145"/>
      <c r="B337" s="146"/>
      <c r="C337" s="146"/>
      <c r="D337" s="146"/>
      <c r="E337" s="146"/>
      <c r="F337" s="146"/>
      <c r="G337" s="146"/>
      <c r="H337" s="147"/>
      <c r="I337" s="147"/>
      <c r="J337" s="146"/>
      <c r="K337" s="146"/>
      <c r="L337" s="146"/>
      <c r="M337" s="146"/>
      <c r="N337" s="146"/>
      <c r="O337" s="147"/>
      <c r="P337" s="146"/>
      <c r="Q337" s="146"/>
      <c r="R337" s="147"/>
      <c r="S337" s="147"/>
      <c r="T337" s="147"/>
      <c r="U337" s="146"/>
      <c r="V337" s="147"/>
      <c r="W337" s="147"/>
      <c r="X337" s="146"/>
      <c r="Y337" s="146"/>
      <c r="Z337" s="147"/>
      <c r="AA337" s="147"/>
      <c r="AB337" s="146"/>
      <c r="AC337" s="146"/>
      <c r="AD337" s="146"/>
      <c r="AE337" s="146"/>
      <c r="AF337" s="146"/>
      <c r="AG337" s="146"/>
      <c r="AH337" s="146"/>
      <c r="AI337" s="146"/>
      <c r="AJ337" s="147"/>
      <c r="AK337" s="146"/>
      <c r="AL337" s="145"/>
      <c r="AM337" s="145"/>
      <c r="AN337" s="145"/>
      <c r="AO337" s="64" t="s">
        <v>130</v>
      </c>
      <c r="AP337" s="224"/>
      <c r="AQ337" s="225">
        <f t="shared" si="87"/>
        <v>0.88380952380952382</v>
      </c>
      <c r="AR337" s="226"/>
      <c r="AS337" s="227">
        <f t="shared" si="88"/>
        <v>0.83809523809523812</v>
      </c>
      <c r="AT337" s="228">
        <f t="shared" si="88"/>
        <v>0.81666666666666665</v>
      </c>
      <c r="AU337" s="228">
        <f t="shared" si="88"/>
        <v>0.76666666666666672</v>
      </c>
      <c r="AV337" s="228">
        <f t="shared" si="88"/>
        <v>0.7</v>
      </c>
      <c r="AW337" s="228">
        <f t="shared" si="88"/>
        <v>0.16666666666666666</v>
      </c>
      <c r="AX337" s="228">
        <f t="shared" si="88"/>
        <v>0.17391304347826086</v>
      </c>
      <c r="AY337" s="228">
        <f t="shared" si="88"/>
        <v>0.49494949494949497</v>
      </c>
      <c r="AZ337" s="228">
        <f t="shared" si="88"/>
        <v>0.26470588235294118</v>
      </c>
      <c r="BA337" s="228">
        <f t="shared" si="88"/>
        <v>0.2988505747126437</v>
      </c>
      <c r="BB337" s="228">
        <f t="shared" si="88"/>
        <v>0.35227272727272729</v>
      </c>
      <c r="BC337" s="228">
        <f t="shared" si="88"/>
        <v>0.32432432432432434</v>
      </c>
      <c r="BD337" s="228">
        <f t="shared" si="88"/>
        <v>0</v>
      </c>
      <c r="BE337" s="228">
        <f t="shared" si="88"/>
        <v>0</v>
      </c>
      <c r="BF337" s="228">
        <f t="shared" si="88"/>
        <v>0</v>
      </c>
      <c r="BG337" s="83"/>
      <c r="BH337" s="83"/>
      <c r="BI337" s="83"/>
      <c r="BJ337" s="83"/>
      <c r="BK337" s="83"/>
      <c r="BL337" s="83"/>
      <c r="BM337" s="83"/>
      <c r="BN337" s="83"/>
      <c r="BO337" s="83"/>
      <c r="BP337" s="83"/>
      <c r="BQ337" s="83"/>
      <c r="BR337" s="83"/>
      <c r="BS337" s="83"/>
      <c r="BT337" s="83"/>
      <c r="BU337" s="83"/>
      <c r="BV337" s="83"/>
      <c r="BW337" s="83"/>
      <c r="BX337" s="83"/>
      <c r="BY337" s="83"/>
      <c r="BZ337" s="83"/>
      <c r="CA337" s="83"/>
      <c r="CB337" s="83"/>
      <c r="CC337" s="83"/>
      <c r="CD337" s="83"/>
      <c r="CE337" s="83"/>
      <c r="CF337" s="83"/>
      <c r="CG337" s="83"/>
      <c r="CH337" s="83"/>
      <c r="CI337" s="83"/>
      <c r="CJ337" s="83"/>
      <c r="CK337" s="83"/>
      <c r="CL337" s="83"/>
      <c r="CM337" s="83"/>
      <c r="CN337" s="83"/>
      <c r="CO337" s="83"/>
      <c r="CP337" s="83"/>
      <c r="CQ337" s="83"/>
      <c r="CR337" s="83"/>
    </row>
    <row r="338" spans="1:96" s="140" customFormat="1" ht="12" hidden="1" customHeight="1" x14ac:dyDescent="0.25">
      <c r="A338" s="145"/>
      <c r="B338" s="146"/>
      <c r="C338" s="146"/>
      <c r="D338" s="146"/>
      <c r="E338" s="146"/>
      <c r="F338" s="146"/>
      <c r="G338" s="146"/>
      <c r="H338" s="147"/>
      <c r="I338" s="147"/>
      <c r="J338" s="146"/>
      <c r="K338" s="146"/>
      <c r="L338" s="146"/>
      <c r="M338" s="146"/>
      <c r="N338" s="146"/>
      <c r="O338" s="147"/>
      <c r="P338" s="146"/>
      <c r="Q338" s="146"/>
      <c r="R338" s="147"/>
      <c r="S338" s="147"/>
      <c r="T338" s="147"/>
      <c r="U338" s="146"/>
      <c r="V338" s="147"/>
      <c r="W338" s="147"/>
      <c r="X338" s="146"/>
      <c r="Y338" s="146"/>
      <c r="Z338" s="147"/>
      <c r="AA338" s="147"/>
      <c r="AB338" s="146"/>
      <c r="AC338" s="146"/>
      <c r="AD338" s="146"/>
      <c r="AE338" s="146"/>
      <c r="AF338" s="146"/>
      <c r="AG338" s="146"/>
      <c r="AH338" s="146"/>
      <c r="AI338" s="146"/>
      <c r="AJ338" s="147"/>
      <c r="AK338" s="146"/>
      <c r="AL338" s="145"/>
      <c r="AM338" s="145"/>
      <c r="AN338" s="145"/>
      <c r="AO338" s="64" t="s">
        <v>131</v>
      </c>
      <c r="AP338" s="224"/>
      <c r="AQ338" s="225">
        <f t="shared" si="87"/>
        <v>0.63954022988505743</v>
      </c>
      <c r="AR338" s="226"/>
      <c r="AS338" s="227">
        <f t="shared" si="88"/>
        <v>0.43586206896551727</v>
      </c>
      <c r="AT338" s="228">
        <f t="shared" si="88"/>
        <v>1</v>
      </c>
      <c r="AU338" s="228">
        <f t="shared" si="88"/>
        <v>0.56000000000000005</v>
      </c>
      <c r="AV338" s="228">
        <f t="shared" si="88"/>
        <v>0.6</v>
      </c>
      <c r="AW338" s="228">
        <f t="shared" si="88"/>
        <v>0.60526315789473684</v>
      </c>
      <c r="AX338" s="228">
        <f t="shared" si="88"/>
        <v>4.5454545454545456E-2</v>
      </c>
      <c r="AY338" s="228">
        <f t="shared" si="88"/>
        <v>0.33333333333333331</v>
      </c>
      <c r="AZ338" s="228">
        <f t="shared" si="88"/>
        <v>0.5757575757575758</v>
      </c>
      <c r="BA338" s="228">
        <f t="shared" si="88"/>
        <v>0.39130434782608697</v>
      </c>
      <c r="BB338" s="228">
        <f t="shared" si="88"/>
        <v>0.35294117647058826</v>
      </c>
      <c r="BC338" s="228">
        <f t="shared" si="88"/>
        <v>0.33333333333333331</v>
      </c>
      <c r="BD338" s="228">
        <f t="shared" si="88"/>
        <v>0</v>
      </c>
      <c r="BE338" s="228">
        <f t="shared" si="88"/>
        <v>0</v>
      </c>
      <c r="BF338" s="228">
        <f t="shared" si="88"/>
        <v>0</v>
      </c>
      <c r="BG338" s="83"/>
      <c r="BH338" s="83"/>
      <c r="BI338" s="83"/>
      <c r="BJ338" s="83"/>
      <c r="BK338" s="83"/>
      <c r="BL338" s="83"/>
      <c r="BM338" s="83"/>
      <c r="BN338" s="83"/>
      <c r="BO338" s="83"/>
      <c r="BP338" s="83"/>
      <c r="BQ338" s="83"/>
      <c r="BR338" s="83"/>
      <c r="BS338" s="83"/>
      <c r="BT338" s="83"/>
      <c r="BU338" s="83"/>
      <c r="BV338" s="83"/>
      <c r="BW338" s="83"/>
      <c r="BX338" s="83"/>
      <c r="BY338" s="83"/>
      <c r="BZ338" s="83"/>
      <c r="CA338" s="83"/>
      <c r="CB338" s="83"/>
      <c r="CC338" s="83"/>
      <c r="CD338" s="83"/>
      <c r="CE338" s="83"/>
      <c r="CF338" s="83"/>
      <c r="CG338" s="83"/>
      <c r="CH338" s="83"/>
      <c r="CI338" s="83"/>
      <c r="CJ338" s="83"/>
      <c r="CK338" s="83"/>
      <c r="CL338" s="83"/>
      <c r="CM338" s="83"/>
      <c r="CN338" s="83"/>
      <c r="CO338" s="83"/>
      <c r="CP338" s="83"/>
      <c r="CQ338" s="83"/>
      <c r="CR338" s="83"/>
    </row>
    <row r="339" spans="1:96" s="140" customFormat="1" ht="12" hidden="1" customHeight="1" x14ac:dyDescent="0.25">
      <c r="A339" s="145"/>
      <c r="B339" s="146"/>
      <c r="C339" s="146"/>
      <c r="D339" s="146"/>
      <c r="E339" s="146"/>
      <c r="F339" s="146"/>
      <c r="G339" s="146"/>
      <c r="H339" s="147"/>
      <c r="I339" s="147"/>
      <c r="J339" s="146"/>
      <c r="K339" s="146"/>
      <c r="L339" s="146"/>
      <c r="M339" s="146"/>
      <c r="N339" s="146"/>
      <c r="O339" s="147"/>
      <c r="P339" s="146"/>
      <c r="Q339" s="146"/>
      <c r="R339" s="147"/>
      <c r="S339" s="147"/>
      <c r="T339" s="147"/>
      <c r="U339" s="146"/>
      <c r="V339" s="147"/>
      <c r="W339" s="147"/>
      <c r="X339" s="146"/>
      <c r="Y339" s="146"/>
      <c r="Z339" s="147"/>
      <c r="AA339" s="147"/>
      <c r="AB339" s="146"/>
      <c r="AC339" s="146"/>
      <c r="AD339" s="146"/>
      <c r="AE339" s="146"/>
      <c r="AF339" s="146"/>
      <c r="AG339" s="146"/>
      <c r="AH339" s="146"/>
      <c r="AI339" s="146"/>
      <c r="AJ339" s="147"/>
      <c r="AK339" s="146"/>
      <c r="AL339" s="145"/>
      <c r="AM339" s="145"/>
      <c r="AN339" s="145"/>
      <c r="AO339" s="64" t="s">
        <v>133</v>
      </c>
      <c r="AP339" s="224"/>
      <c r="AQ339" s="225">
        <f t="shared" si="87"/>
        <v>0.39191919191919194</v>
      </c>
      <c r="AR339" s="226"/>
      <c r="AS339" s="227">
        <f t="shared" si="88"/>
        <v>-8.0808080808080808E-3</v>
      </c>
      <c r="AT339" s="228">
        <f t="shared" si="88"/>
        <v>0.22280701754385965</v>
      </c>
      <c r="AU339" s="228">
        <f t="shared" si="88"/>
        <v>0.48799999999999999</v>
      </c>
      <c r="AV339" s="228">
        <f t="shared" si="88"/>
        <v>0.44602272727272729</v>
      </c>
      <c r="AW339" s="228">
        <f t="shared" si="88"/>
        <v>0.26785714285714285</v>
      </c>
      <c r="AX339" s="228">
        <f t="shared" si="88"/>
        <v>0.28643216080402012</v>
      </c>
      <c r="AY339" s="228">
        <f t="shared" si="88"/>
        <v>0.26223776223776224</v>
      </c>
      <c r="AZ339" s="228">
        <f t="shared" si="88"/>
        <v>0.25482625482625482</v>
      </c>
      <c r="BA339" s="228">
        <f t="shared" si="88"/>
        <v>0.15457413249211358</v>
      </c>
      <c r="BB339" s="228">
        <f t="shared" si="88"/>
        <v>0.27675840978593275</v>
      </c>
      <c r="BC339" s="228">
        <f t="shared" si="88"/>
        <v>0.1877076411960133</v>
      </c>
      <c r="BD339" s="228">
        <f t="shared" si="88"/>
        <v>0</v>
      </c>
      <c r="BE339" s="228">
        <f t="shared" si="88"/>
        <v>0</v>
      </c>
      <c r="BF339" s="228">
        <f t="shared" si="88"/>
        <v>0</v>
      </c>
      <c r="BG339" s="83"/>
      <c r="BH339" s="83"/>
      <c r="BI339" s="83"/>
      <c r="BJ339" s="83"/>
      <c r="BK339" s="83"/>
      <c r="BL339" s="83"/>
      <c r="BM339" s="83"/>
      <c r="BN339" s="83"/>
      <c r="BO339" s="83"/>
      <c r="BP339" s="83"/>
      <c r="BQ339" s="83"/>
      <c r="BR339" s="83"/>
      <c r="BS339" s="83"/>
      <c r="BT339" s="83"/>
      <c r="BU339" s="83"/>
      <c r="BV339" s="83"/>
      <c r="BW339" s="83"/>
      <c r="BX339" s="83"/>
      <c r="BY339" s="83"/>
      <c r="BZ339" s="83"/>
      <c r="CA339" s="83"/>
      <c r="CB339" s="83"/>
      <c r="CC339" s="83"/>
      <c r="CD339" s="83"/>
      <c r="CE339" s="83"/>
      <c r="CF339" s="83"/>
      <c r="CG339" s="83"/>
      <c r="CH339" s="83"/>
      <c r="CI339" s="83"/>
      <c r="CJ339" s="83"/>
      <c r="CK339" s="83"/>
      <c r="CL339" s="83"/>
      <c r="CM339" s="83"/>
      <c r="CN339" s="83"/>
      <c r="CO339" s="83"/>
      <c r="CP339" s="83"/>
      <c r="CQ339" s="83"/>
      <c r="CR339" s="83"/>
    </row>
    <row r="340" spans="1:96" s="140" customFormat="1" ht="12" hidden="1" customHeight="1" x14ac:dyDescent="0.25">
      <c r="A340" s="145"/>
      <c r="B340" s="146"/>
      <c r="C340" s="146"/>
      <c r="D340" s="146"/>
      <c r="E340" s="146"/>
      <c r="F340" s="146"/>
      <c r="G340" s="146"/>
      <c r="H340" s="147"/>
      <c r="I340" s="147"/>
      <c r="J340" s="146"/>
      <c r="K340" s="146"/>
      <c r="L340" s="146"/>
      <c r="M340" s="146"/>
      <c r="N340" s="146"/>
      <c r="O340" s="147"/>
      <c r="P340" s="146"/>
      <c r="Q340" s="146"/>
      <c r="R340" s="147"/>
      <c r="S340" s="147"/>
      <c r="T340" s="147"/>
      <c r="U340" s="146"/>
      <c r="V340" s="147"/>
      <c r="W340" s="147"/>
      <c r="X340" s="146"/>
      <c r="Y340" s="146"/>
      <c r="Z340" s="147"/>
      <c r="AA340" s="147"/>
      <c r="AB340" s="146"/>
      <c r="AC340" s="146"/>
      <c r="AD340" s="146"/>
      <c r="AE340" s="146"/>
      <c r="AF340" s="146"/>
      <c r="AG340" s="146"/>
      <c r="AH340" s="146"/>
      <c r="AI340" s="146"/>
      <c r="AJ340" s="147"/>
      <c r="AK340" s="146"/>
      <c r="AL340" s="145"/>
      <c r="AM340" s="145"/>
      <c r="AN340" s="145"/>
      <c r="AO340" s="64" t="s">
        <v>135</v>
      </c>
      <c r="AP340" s="224"/>
      <c r="AQ340" s="225">
        <f t="shared" si="87"/>
        <v>0.45614035087719296</v>
      </c>
      <c r="AR340" s="226"/>
      <c r="AS340" s="227">
        <f t="shared" si="88"/>
        <v>9.1228070175438603E-2</v>
      </c>
      <c r="AT340" s="228">
        <f t="shared" si="88"/>
        <v>0.46105263157894738</v>
      </c>
      <c r="AU340" s="228">
        <f t="shared" si="88"/>
        <v>0.58730158730158732</v>
      </c>
      <c r="AV340" s="228">
        <f t="shared" si="88"/>
        <v>0.71818181818181814</v>
      </c>
      <c r="AW340" s="228">
        <f t="shared" si="88"/>
        <v>0.31368421052631579</v>
      </c>
      <c r="AX340" s="228">
        <f t="shared" si="88"/>
        <v>-0.10030395136778116</v>
      </c>
      <c r="AY340" s="228">
        <f t="shared" si="88"/>
        <v>0.26878612716763006</v>
      </c>
      <c r="AZ340" s="228">
        <f t="shared" si="88"/>
        <v>0.828125</v>
      </c>
      <c r="BA340" s="228">
        <f t="shared" si="88"/>
        <v>0.16887417218543047</v>
      </c>
      <c r="BB340" s="228">
        <f t="shared" si="88"/>
        <v>0.23529411764705882</v>
      </c>
      <c r="BC340" s="228">
        <f t="shared" si="88"/>
        <v>0.20909090909090908</v>
      </c>
      <c r="BD340" s="228">
        <f t="shared" si="88"/>
        <v>0</v>
      </c>
      <c r="BE340" s="228">
        <f t="shared" si="88"/>
        <v>0</v>
      </c>
      <c r="BF340" s="228">
        <f t="shared" si="88"/>
        <v>0</v>
      </c>
      <c r="BG340" s="83"/>
      <c r="BH340" s="83"/>
      <c r="BI340" s="83"/>
      <c r="BJ340" s="83"/>
      <c r="BK340" s="83"/>
      <c r="BL340" s="83"/>
      <c r="BM340" s="83"/>
      <c r="BN340" s="83"/>
      <c r="BO340" s="83"/>
      <c r="BP340" s="83"/>
      <c r="BQ340" s="83"/>
      <c r="BR340" s="83"/>
      <c r="BS340" s="83"/>
      <c r="BT340" s="83"/>
      <c r="BU340" s="83"/>
      <c r="BV340" s="83"/>
      <c r="BW340" s="83"/>
      <c r="BX340" s="83"/>
      <c r="BY340" s="83"/>
      <c r="BZ340" s="83"/>
      <c r="CA340" s="83"/>
      <c r="CB340" s="83"/>
      <c r="CC340" s="83"/>
      <c r="CD340" s="83"/>
      <c r="CE340" s="83"/>
      <c r="CF340" s="83"/>
      <c r="CG340" s="83"/>
      <c r="CH340" s="83"/>
      <c r="CI340" s="83"/>
      <c r="CJ340" s="83"/>
      <c r="CK340" s="83"/>
      <c r="CL340" s="83"/>
      <c r="CM340" s="83"/>
      <c r="CN340" s="83"/>
      <c r="CO340" s="83"/>
      <c r="CP340" s="83"/>
      <c r="CQ340" s="83"/>
      <c r="CR340" s="83"/>
    </row>
    <row r="341" spans="1:96" s="140" customFormat="1" ht="12" hidden="1" customHeight="1" x14ac:dyDescent="0.25">
      <c r="A341" s="145"/>
      <c r="B341" s="146"/>
      <c r="C341" s="146"/>
      <c r="D341" s="146"/>
      <c r="E341" s="146"/>
      <c r="F341" s="146"/>
      <c r="G341" s="146"/>
      <c r="H341" s="147"/>
      <c r="I341" s="147"/>
      <c r="J341" s="146"/>
      <c r="K341" s="146"/>
      <c r="L341" s="146"/>
      <c r="M341" s="146"/>
      <c r="N341" s="146"/>
      <c r="O341" s="147"/>
      <c r="P341" s="146"/>
      <c r="Q341" s="146"/>
      <c r="R341" s="147"/>
      <c r="S341" s="147"/>
      <c r="T341" s="147"/>
      <c r="U341" s="146"/>
      <c r="V341" s="147"/>
      <c r="W341" s="147"/>
      <c r="X341" s="146"/>
      <c r="Y341" s="146"/>
      <c r="Z341" s="147"/>
      <c r="AA341" s="147"/>
      <c r="AB341" s="146"/>
      <c r="AC341" s="146"/>
      <c r="AD341" s="146"/>
      <c r="AE341" s="146"/>
      <c r="AF341" s="146"/>
      <c r="AG341" s="146"/>
      <c r="AH341" s="146"/>
      <c r="AI341" s="146"/>
      <c r="AJ341" s="147"/>
      <c r="AK341" s="146"/>
      <c r="AL341" s="145"/>
      <c r="AM341" s="145"/>
      <c r="AN341" s="145"/>
      <c r="AO341" s="64" t="s">
        <v>137</v>
      </c>
      <c r="AP341" s="224"/>
      <c r="AQ341" s="225">
        <f t="shared" si="87"/>
        <v>0.24666666666666667</v>
      </c>
      <c r="AR341" s="226"/>
      <c r="AS341" s="227">
        <f t="shared" si="88"/>
        <v>-0.6</v>
      </c>
      <c r="AT341" s="228">
        <f t="shared" si="88"/>
        <v>0.86315789473684212</v>
      </c>
      <c r="AU341" s="228">
        <f t="shared" si="88"/>
        <v>0.80238095238095242</v>
      </c>
      <c r="AV341" s="228">
        <f t="shared" si="88"/>
        <v>0.85</v>
      </c>
      <c r="AW341" s="228">
        <f t="shared" si="88"/>
        <v>0.21348314606741572</v>
      </c>
      <c r="AX341" s="228">
        <f t="shared" si="88"/>
        <v>0.61428571428571432</v>
      </c>
      <c r="AY341" s="228">
        <f t="shared" si="88"/>
        <v>0.45029239766081869</v>
      </c>
      <c r="AZ341" s="228">
        <f t="shared" si="88"/>
        <v>0.43939393939393939</v>
      </c>
      <c r="BA341" s="228">
        <f t="shared" si="88"/>
        <v>0.495</v>
      </c>
      <c r="BB341" s="228">
        <f t="shared" si="88"/>
        <v>0.59051724137931039</v>
      </c>
      <c r="BC341" s="228">
        <f t="shared" si="88"/>
        <v>0.47161572052401746</v>
      </c>
      <c r="BD341" s="228">
        <f t="shared" si="88"/>
        <v>0</v>
      </c>
      <c r="BE341" s="228">
        <f t="shared" si="88"/>
        <v>0</v>
      </c>
      <c r="BF341" s="228">
        <f t="shared" si="88"/>
        <v>0</v>
      </c>
      <c r="BG341" s="83"/>
      <c r="BH341" s="83"/>
      <c r="BI341" s="83"/>
      <c r="BJ341" s="83"/>
      <c r="BK341" s="83"/>
      <c r="BL341" s="83"/>
      <c r="BM341" s="83"/>
      <c r="BN341" s="83"/>
      <c r="BO341" s="83"/>
      <c r="BP341" s="83"/>
      <c r="BQ341" s="83"/>
      <c r="BR341" s="83"/>
      <c r="BS341" s="83"/>
      <c r="BT341" s="83"/>
      <c r="BU341" s="83"/>
      <c r="BV341" s="83"/>
      <c r="BW341" s="83"/>
      <c r="BX341" s="83"/>
      <c r="BY341" s="83"/>
      <c r="BZ341" s="83"/>
      <c r="CA341" s="83"/>
      <c r="CB341" s="83"/>
      <c r="CC341" s="83"/>
      <c r="CD341" s="83"/>
      <c r="CE341" s="83"/>
      <c r="CF341" s="83"/>
      <c r="CG341" s="83"/>
      <c r="CH341" s="83"/>
      <c r="CI341" s="83"/>
      <c r="CJ341" s="83"/>
      <c r="CK341" s="83"/>
      <c r="CL341" s="83"/>
      <c r="CM341" s="83"/>
      <c r="CN341" s="83"/>
      <c r="CO341" s="83"/>
      <c r="CP341" s="83"/>
      <c r="CQ341" s="83"/>
      <c r="CR341" s="83"/>
    </row>
    <row r="342" spans="1:96" s="140" customFormat="1" ht="12" hidden="1" customHeight="1" x14ac:dyDescent="0.25">
      <c r="A342" s="145"/>
      <c r="B342" s="146"/>
      <c r="C342" s="146"/>
      <c r="D342" s="146"/>
      <c r="E342" s="146"/>
      <c r="F342" s="146"/>
      <c r="G342" s="146"/>
      <c r="H342" s="147"/>
      <c r="I342" s="147"/>
      <c r="J342" s="146"/>
      <c r="K342" s="146"/>
      <c r="L342" s="146"/>
      <c r="M342" s="146"/>
      <c r="N342" s="146"/>
      <c r="O342" s="147"/>
      <c r="P342" s="146"/>
      <c r="Q342" s="146"/>
      <c r="R342" s="147"/>
      <c r="S342" s="147"/>
      <c r="T342" s="147"/>
      <c r="U342" s="146"/>
      <c r="V342" s="147"/>
      <c r="W342" s="147"/>
      <c r="X342" s="146"/>
      <c r="Y342" s="146"/>
      <c r="Z342" s="147"/>
      <c r="AA342" s="147"/>
      <c r="AB342" s="146"/>
      <c r="AC342" s="146"/>
      <c r="AD342" s="146"/>
      <c r="AE342" s="146"/>
      <c r="AF342" s="146"/>
      <c r="AG342" s="146"/>
      <c r="AH342" s="146"/>
      <c r="AI342" s="146"/>
      <c r="AJ342" s="147"/>
      <c r="AK342" s="146"/>
      <c r="AL342" s="145"/>
      <c r="AM342" s="145"/>
      <c r="AN342" s="145"/>
      <c r="AO342" s="64" t="s">
        <v>146</v>
      </c>
      <c r="AP342" s="224"/>
      <c r="AQ342" s="225">
        <f t="shared" si="87"/>
        <v>-0.55000000000000004</v>
      </c>
      <c r="AR342" s="226"/>
      <c r="AS342" s="227">
        <f t="shared" si="88"/>
        <v>-0.79</v>
      </c>
      <c r="AT342" s="228">
        <f t="shared" si="88"/>
        <v>0.45</v>
      </c>
      <c r="AU342" s="228">
        <f t="shared" si="88"/>
        <v>0.10625</v>
      </c>
      <c r="AV342" s="228">
        <f t="shared" si="88"/>
        <v>0.26250000000000001</v>
      </c>
      <c r="AW342" s="228">
        <f t="shared" si="88"/>
        <v>0.16883116883116883</v>
      </c>
      <c r="AX342" s="228">
        <f t="shared" si="88"/>
        <v>0.17499999999999999</v>
      </c>
      <c r="AY342" s="228">
        <f t="shared" si="88"/>
        <v>0.3125</v>
      </c>
      <c r="AZ342" s="228">
        <f t="shared" si="88"/>
        <v>0.32258064516129031</v>
      </c>
      <c r="BA342" s="228">
        <f t="shared" si="88"/>
        <v>0.27748691099476441</v>
      </c>
      <c r="BB342" s="228">
        <f t="shared" si="88"/>
        <v>0.34358974358974359</v>
      </c>
      <c r="BC342" s="228">
        <f t="shared" si="88"/>
        <v>0.30102040816326531</v>
      </c>
      <c r="BD342" s="228">
        <f t="shared" si="88"/>
        <v>0</v>
      </c>
      <c r="BE342" s="228">
        <f t="shared" si="88"/>
        <v>0</v>
      </c>
      <c r="BF342" s="228">
        <f t="shared" si="88"/>
        <v>0</v>
      </c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3"/>
      <c r="CA342" s="83"/>
      <c r="CB342" s="83"/>
      <c r="CC342" s="83"/>
      <c r="CD342" s="83"/>
      <c r="CE342" s="83"/>
      <c r="CF342" s="83"/>
      <c r="CG342" s="83"/>
      <c r="CH342" s="83"/>
      <c r="CI342" s="83"/>
      <c r="CJ342" s="83"/>
      <c r="CK342" s="83"/>
      <c r="CL342" s="83"/>
      <c r="CM342" s="83"/>
      <c r="CN342" s="83"/>
      <c r="CO342" s="83"/>
      <c r="CP342" s="83"/>
      <c r="CQ342" s="83"/>
      <c r="CR342" s="83"/>
    </row>
    <row r="343" spans="1:96" s="140" customFormat="1" ht="12" hidden="1" customHeight="1" x14ac:dyDescent="0.25">
      <c r="A343" s="145"/>
      <c r="B343" s="146"/>
      <c r="C343" s="146"/>
      <c r="D343" s="146"/>
      <c r="E343" s="146"/>
      <c r="F343" s="146"/>
      <c r="G343" s="146"/>
      <c r="H343" s="147"/>
      <c r="I343" s="147"/>
      <c r="J343" s="146"/>
      <c r="K343" s="146"/>
      <c r="L343" s="146"/>
      <c r="M343" s="146"/>
      <c r="N343" s="146"/>
      <c r="O343" s="147"/>
      <c r="P343" s="146"/>
      <c r="Q343" s="146"/>
      <c r="R343" s="147"/>
      <c r="S343" s="147"/>
      <c r="T343" s="147"/>
      <c r="U343" s="146"/>
      <c r="V343" s="147"/>
      <c r="W343" s="147"/>
      <c r="X343" s="146"/>
      <c r="Y343" s="146"/>
      <c r="Z343" s="147"/>
      <c r="AA343" s="147"/>
      <c r="AB343" s="146"/>
      <c r="AC343" s="146"/>
      <c r="AD343" s="146"/>
      <c r="AE343" s="146"/>
      <c r="AF343" s="146"/>
      <c r="AG343" s="146"/>
      <c r="AH343" s="146"/>
      <c r="AI343" s="146"/>
      <c r="AJ343" s="147"/>
      <c r="AK343" s="146"/>
      <c r="AL343" s="146"/>
      <c r="AM343" s="146"/>
      <c r="AN343" s="146"/>
      <c r="AO343" s="65" t="s">
        <v>140</v>
      </c>
      <c r="AP343" s="170"/>
      <c r="AQ343" s="229">
        <f t="shared" si="87"/>
        <v>0.56052104208416831</v>
      </c>
      <c r="AR343" s="223"/>
      <c r="AS343" s="230">
        <f t="shared" si="88"/>
        <v>0.30521042084168337</v>
      </c>
      <c r="AT343" s="231">
        <f t="shared" si="88"/>
        <v>0.58519141775347072</v>
      </c>
      <c r="AU343" s="231">
        <f t="shared" si="88"/>
        <v>0.60677966101694913</v>
      </c>
      <c r="AV343" s="231">
        <f t="shared" si="88"/>
        <v>0.61657681940700804</v>
      </c>
      <c r="AW343" s="231">
        <f t="shared" si="88"/>
        <v>0.32556908417151931</v>
      </c>
      <c r="AX343" s="231">
        <f t="shared" si="88"/>
        <v>0.26456936565239814</v>
      </c>
      <c r="AY343" s="231">
        <f t="shared" si="88"/>
        <v>0.33490073145245558</v>
      </c>
      <c r="AZ343" s="231">
        <f t="shared" si="88"/>
        <v>0.42833146696528557</v>
      </c>
      <c r="BA343" s="231">
        <f t="shared" si="88"/>
        <v>0.28116849243609809</v>
      </c>
      <c r="BB343" s="231">
        <f t="shared" si="88"/>
        <v>0.33251110014800195</v>
      </c>
      <c r="BC343" s="231">
        <f t="shared" si="88"/>
        <v>0.29129755080771236</v>
      </c>
      <c r="BD343" s="231">
        <f t="shared" si="88"/>
        <v>0</v>
      </c>
      <c r="BE343" s="231">
        <f t="shared" si="88"/>
        <v>0</v>
      </c>
      <c r="BF343" s="231">
        <f t="shared" si="88"/>
        <v>0</v>
      </c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3"/>
      <c r="CA343" s="83"/>
      <c r="CB343" s="83"/>
      <c r="CC343" s="83"/>
      <c r="CD343" s="83"/>
      <c r="CE343" s="83"/>
      <c r="CF343" s="83"/>
      <c r="CG343" s="83"/>
      <c r="CH343" s="83"/>
      <c r="CI343" s="83"/>
      <c r="CJ343" s="83"/>
      <c r="CK343" s="83"/>
      <c r="CL343" s="83"/>
      <c r="CM343" s="83"/>
      <c r="CN343" s="83"/>
      <c r="CO343" s="83"/>
      <c r="CP343" s="83"/>
      <c r="CQ343" s="83"/>
      <c r="CR343" s="83"/>
    </row>
    <row r="344" spans="1:96" s="140" customFormat="1" ht="12" hidden="1" customHeight="1" x14ac:dyDescent="0.25">
      <c r="A344" s="145"/>
      <c r="B344" s="146"/>
      <c r="C344" s="146"/>
      <c r="D344" s="146"/>
      <c r="E344" s="146"/>
      <c r="F344" s="146"/>
      <c r="G344" s="146"/>
      <c r="H344" s="147"/>
      <c r="I344" s="147"/>
      <c r="J344" s="146"/>
      <c r="K344" s="146"/>
      <c r="L344" s="146"/>
      <c r="M344" s="146"/>
      <c r="N344" s="146"/>
      <c r="O344" s="147"/>
      <c r="P344" s="146"/>
      <c r="Q344" s="146"/>
      <c r="R344" s="147"/>
      <c r="S344" s="147"/>
      <c r="T344" s="147"/>
      <c r="U344" s="146"/>
      <c r="V344" s="147"/>
      <c r="W344" s="147"/>
      <c r="X344" s="146"/>
      <c r="Y344" s="146"/>
      <c r="Z344" s="147"/>
      <c r="AA344" s="147"/>
      <c r="AB344" s="146"/>
      <c r="AC344" s="146"/>
      <c r="AD344" s="146"/>
      <c r="AE344" s="146"/>
      <c r="AF344" s="146"/>
      <c r="AG344" s="146"/>
      <c r="AH344" s="146"/>
      <c r="AI344" s="146"/>
      <c r="AJ344" s="147"/>
      <c r="AK344" s="146"/>
      <c r="AL344" s="146"/>
      <c r="AM344" s="146"/>
      <c r="AN344" s="146"/>
      <c r="AO344" s="72"/>
      <c r="AP344" s="73"/>
      <c r="AQ344" s="73"/>
      <c r="AR344" s="73"/>
      <c r="AS344" s="73"/>
      <c r="AT344" s="73"/>
      <c r="AU344" s="73"/>
      <c r="AV344" s="73"/>
      <c r="AW344" s="73"/>
      <c r="AX344" s="73"/>
      <c r="AY344" s="73"/>
      <c r="AZ344" s="73"/>
      <c r="BA344" s="73"/>
      <c r="BB344" s="73"/>
      <c r="BC344" s="73"/>
      <c r="BD344" s="73"/>
      <c r="BE344" s="73"/>
      <c r="BF344" s="7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3"/>
      <c r="CA344" s="83"/>
      <c r="CB344" s="83"/>
      <c r="CC344" s="83"/>
      <c r="CD344" s="83"/>
      <c r="CE344" s="83"/>
      <c r="CF344" s="83"/>
      <c r="CG344" s="83"/>
      <c r="CH344" s="83"/>
      <c r="CI344" s="83"/>
      <c r="CJ344" s="83"/>
      <c r="CK344" s="83"/>
      <c r="CL344" s="83"/>
      <c r="CM344" s="83"/>
      <c r="CN344" s="83"/>
      <c r="CO344" s="83"/>
      <c r="CP344" s="83"/>
      <c r="CQ344" s="83"/>
      <c r="CR344" s="83"/>
    </row>
    <row r="345" spans="1:96" s="140" customFormat="1" ht="12" hidden="1" customHeight="1" x14ac:dyDescent="0.25">
      <c r="A345" s="232" t="s">
        <v>199</v>
      </c>
      <c r="B345" s="233" t="s">
        <v>8</v>
      </c>
      <c r="C345" s="234">
        <f>$C$11</f>
        <v>44531</v>
      </c>
      <c r="D345" s="233" t="s">
        <v>8</v>
      </c>
      <c r="E345" s="234" t="e">
        <f ca="1">$E$11</f>
        <v>#NAME?</v>
      </c>
      <c r="F345" s="234" t="e">
        <f ca="1">$F$11</f>
        <v>#NAME?</v>
      </c>
      <c r="G345" s="234" t="e">
        <f ca="1">$G$11</f>
        <v>#NAME?</v>
      </c>
      <c r="H345" s="234" t="e">
        <f ca="1">$H$11</f>
        <v>#NAME?</v>
      </c>
      <c r="I345" s="234" t="e">
        <f ca="1">$I$11</f>
        <v>#NAME?</v>
      </c>
      <c r="J345" s="234" t="e">
        <f ca="1">$J$11</f>
        <v>#NAME?</v>
      </c>
      <c r="K345" s="234" t="e">
        <f ca="1">$K$11</f>
        <v>#NAME?</v>
      </c>
      <c r="L345" s="234" t="e">
        <f ca="1">$L$11</f>
        <v>#NAME?</v>
      </c>
      <c r="M345" s="234" t="e">
        <f ca="1">$M$11</f>
        <v>#NAME?</v>
      </c>
      <c r="N345" s="234" t="e">
        <f ca="1">$N$11</f>
        <v>#NAME?</v>
      </c>
      <c r="O345" s="234" t="e">
        <f ca="1">$O$11</f>
        <v>#NAME?</v>
      </c>
      <c r="P345" s="234" t="e">
        <f ca="1">$P$11</f>
        <v>#NAME?</v>
      </c>
      <c r="Q345" s="233" t="s">
        <v>8</v>
      </c>
      <c r="R345" s="234" t="e">
        <f t="shared" ref="R345:AK345" ca="1" si="89">R11</f>
        <v>#NAME?</v>
      </c>
      <c r="S345" s="234" t="e">
        <f t="shared" ca="1" si="89"/>
        <v>#NAME?</v>
      </c>
      <c r="T345" s="234" t="e">
        <f t="shared" ca="1" si="89"/>
        <v>#NAME?</v>
      </c>
      <c r="U345" s="234" t="e">
        <f t="shared" ca="1" si="89"/>
        <v>#NAME?</v>
      </c>
      <c r="V345" s="234" t="e">
        <f t="shared" ca="1" si="89"/>
        <v>#NAME?</v>
      </c>
      <c r="W345" s="234" t="e">
        <f t="shared" ca="1" si="89"/>
        <v>#NAME?</v>
      </c>
      <c r="X345" s="234" t="e">
        <f t="shared" ca="1" si="89"/>
        <v>#NAME?</v>
      </c>
      <c r="Y345" s="234" t="e">
        <f t="shared" ca="1" si="89"/>
        <v>#NAME?</v>
      </c>
      <c r="Z345" s="234" t="e">
        <f t="shared" ca="1" si="89"/>
        <v>#NAME?</v>
      </c>
      <c r="AA345" s="234" t="e">
        <f t="shared" ca="1" si="89"/>
        <v>#NAME?</v>
      </c>
      <c r="AB345" s="234" t="e">
        <f t="shared" ca="1" si="89"/>
        <v>#NAME?</v>
      </c>
      <c r="AC345" s="234" t="e">
        <f t="shared" ca="1" si="89"/>
        <v>#NAME?</v>
      </c>
      <c r="AD345" s="234" t="e">
        <f t="shared" ca="1" si="89"/>
        <v>#NAME?</v>
      </c>
      <c r="AE345" s="234" t="e">
        <f t="shared" ca="1" si="89"/>
        <v>#NAME?</v>
      </c>
      <c r="AF345" s="234" t="e">
        <f t="shared" ca="1" si="89"/>
        <v>#NAME?</v>
      </c>
      <c r="AG345" s="234" t="e">
        <f t="shared" ca="1" si="89"/>
        <v>#NAME?</v>
      </c>
      <c r="AH345" s="234" t="e">
        <f t="shared" ca="1" si="89"/>
        <v>#NAME?</v>
      </c>
      <c r="AI345" s="234" t="e">
        <f t="shared" ca="1" si="89"/>
        <v>#NAME?</v>
      </c>
      <c r="AJ345" s="234" t="e">
        <f t="shared" ca="1" si="89"/>
        <v>#NAME?</v>
      </c>
      <c r="AK345" s="234" t="e">
        <f t="shared" ca="1" si="89"/>
        <v>#NAME?</v>
      </c>
      <c r="AL345" s="234" t="e">
        <f ca="1">AL$11</f>
        <v>#NAME?</v>
      </c>
      <c r="AM345" s="234" t="str">
        <f t="shared" ref="AM345:AS345" si="90">AM$11</f>
        <v>Meta Parcial</v>
      </c>
      <c r="AN345" s="235" t="str">
        <f t="shared" si="90"/>
        <v>1-10-out-24</v>
      </c>
      <c r="AO345" s="154"/>
      <c r="AP345" s="236"/>
      <c r="AQ345" s="237" t="str">
        <f t="shared" si="90"/>
        <v>11-31-out-24</v>
      </c>
      <c r="AR345" s="238"/>
      <c r="AS345" s="236" t="e">
        <f t="shared" ca="1" si="90"/>
        <v>#NAME?</v>
      </c>
      <c r="AT345" s="77" t="e">
        <f t="shared" ref="AT345:BF345" ca="1" si="91">AT11</f>
        <v>#NAME?</v>
      </c>
      <c r="AU345" s="77" t="e">
        <f t="shared" ca="1" si="91"/>
        <v>#NAME?</v>
      </c>
      <c r="AV345" s="77" t="e">
        <f t="shared" ca="1" si="91"/>
        <v>#NAME?</v>
      </c>
      <c r="AW345" s="77" t="e">
        <f t="shared" ca="1" si="91"/>
        <v>#NAME?</v>
      </c>
      <c r="AX345" s="77" t="e">
        <f t="shared" ca="1" si="91"/>
        <v>#NAME?</v>
      </c>
      <c r="AY345" s="77" t="e">
        <f t="shared" ca="1" si="91"/>
        <v>#NAME?</v>
      </c>
      <c r="AZ345" s="77" t="e">
        <f t="shared" ca="1" si="91"/>
        <v>#NAME?</v>
      </c>
      <c r="BA345" s="77" t="e">
        <f t="shared" ca="1" si="91"/>
        <v>#NAME?</v>
      </c>
      <c r="BB345" s="77" t="e">
        <f t="shared" ca="1" si="91"/>
        <v>#NAME?</v>
      </c>
      <c r="BC345" s="77" t="e">
        <f t="shared" ca="1" si="91"/>
        <v>#NAME?</v>
      </c>
      <c r="BD345" s="77" t="e">
        <f t="shared" ca="1" si="91"/>
        <v>#NAME?</v>
      </c>
      <c r="BE345" s="77" t="e">
        <f t="shared" ca="1" si="91"/>
        <v>#NAME?</v>
      </c>
      <c r="BF345" s="77" t="e">
        <f t="shared" ca="1" si="91"/>
        <v>#NAME?</v>
      </c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3"/>
      <c r="CA345" s="83"/>
      <c r="CB345" s="83"/>
      <c r="CC345" s="83"/>
      <c r="CD345" s="83"/>
      <c r="CE345" s="83"/>
      <c r="CF345" s="83"/>
      <c r="CG345" s="83"/>
      <c r="CH345" s="83"/>
      <c r="CI345" s="83"/>
      <c r="CJ345" s="83"/>
      <c r="CK345" s="83"/>
      <c r="CL345" s="83"/>
      <c r="CM345" s="83"/>
      <c r="CN345" s="83"/>
      <c r="CO345" s="83"/>
      <c r="CP345" s="83"/>
      <c r="CQ345" s="83"/>
      <c r="CR345" s="83"/>
    </row>
    <row r="346" spans="1:96" s="140" customFormat="1" ht="12" hidden="1" customHeight="1" x14ac:dyDescent="0.25">
      <c r="A346" s="122" t="s">
        <v>142</v>
      </c>
      <c r="B346" s="123">
        <v>176</v>
      </c>
      <c r="C346" s="126">
        <v>0</v>
      </c>
      <c r="D346" s="124">
        <v>176</v>
      </c>
      <c r="E346" s="126">
        <v>0</v>
      </c>
      <c r="F346" s="126">
        <v>13</v>
      </c>
      <c r="G346" s="126">
        <v>6</v>
      </c>
      <c r="H346" s="126">
        <v>1</v>
      </c>
      <c r="I346" s="126">
        <v>3</v>
      </c>
      <c r="J346" s="126">
        <v>2</v>
      </c>
      <c r="K346" s="126">
        <v>0</v>
      </c>
      <c r="L346" s="126">
        <v>0</v>
      </c>
      <c r="M346" s="126">
        <v>88</v>
      </c>
      <c r="N346" s="126">
        <v>192</v>
      </c>
      <c r="O346" s="126">
        <v>180</v>
      </c>
      <c r="P346" s="126">
        <v>180</v>
      </c>
      <c r="Q346" s="124">
        <v>176</v>
      </c>
      <c r="R346" s="239">
        <v>181</v>
      </c>
      <c r="S346" s="126">
        <v>183</v>
      </c>
      <c r="T346" s="126">
        <v>181</v>
      </c>
      <c r="U346" s="126">
        <v>179</v>
      </c>
      <c r="V346" s="126">
        <v>232</v>
      </c>
      <c r="W346" s="126">
        <v>202</v>
      </c>
      <c r="X346" s="126">
        <v>174</v>
      </c>
      <c r="Y346" s="126">
        <v>229</v>
      </c>
      <c r="Z346" s="126">
        <v>246</v>
      </c>
      <c r="AA346" s="126">
        <v>210</v>
      </c>
      <c r="AB346" s="126">
        <v>227</v>
      </c>
      <c r="AC346" s="126">
        <v>231</v>
      </c>
      <c r="AD346" s="126">
        <v>236</v>
      </c>
      <c r="AE346" s="126">
        <v>254</v>
      </c>
      <c r="AF346" s="126">
        <v>236</v>
      </c>
      <c r="AG346" s="126">
        <v>232</v>
      </c>
      <c r="AH346" s="126">
        <v>221</v>
      </c>
      <c r="AI346" s="240">
        <v>223</v>
      </c>
      <c r="AJ346" s="126">
        <v>223</v>
      </c>
      <c r="AK346" s="126">
        <v>242</v>
      </c>
      <c r="AL346" s="126">
        <v>244</v>
      </c>
      <c r="AM346" s="241">
        <f>ROUND(((Q346/31)*10),0)</f>
        <v>57</v>
      </c>
      <c r="AN346" s="239">
        <v>78</v>
      </c>
      <c r="AO346" s="154"/>
      <c r="AP346" s="155"/>
      <c r="AQ346" s="149"/>
      <c r="AR346" s="242"/>
      <c r="AS346" s="165" t="str">
        <f>IF(AQ346="","",(SUM(AQ346,AN346)))</f>
        <v/>
      </c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3"/>
      <c r="CA346" s="83"/>
      <c r="CB346" s="83"/>
      <c r="CC346" s="83"/>
      <c r="CD346" s="83"/>
      <c r="CE346" s="83"/>
      <c r="CF346" s="83"/>
      <c r="CG346" s="83"/>
      <c r="CH346" s="83"/>
      <c r="CI346" s="83"/>
      <c r="CJ346" s="83"/>
      <c r="CK346" s="83"/>
      <c r="CL346" s="83"/>
      <c r="CM346" s="83"/>
      <c r="CN346" s="83"/>
      <c r="CO346" s="83"/>
      <c r="CP346" s="83"/>
      <c r="CQ346" s="83"/>
      <c r="CR346" s="83"/>
    </row>
    <row r="347" spans="1:96" s="140" customFormat="1" ht="12" hidden="1" customHeight="1" x14ac:dyDescent="0.25">
      <c r="A347" s="145"/>
      <c r="B347" s="146"/>
      <c r="C347" s="146"/>
      <c r="D347" s="146"/>
      <c r="E347" s="146"/>
      <c r="F347" s="146"/>
      <c r="G347" s="146"/>
      <c r="H347" s="147"/>
      <c r="I347" s="147"/>
      <c r="J347" s="146"/>
      <c r="K347" s="146"/>
      <c r="L347" s="146"/>
      <c r="M347" s="146"/>
      <c r="N347" s="146"/>
      <c r="O347" s="147"/>
      <c r="P347" s="146"/>
      <c r="Q347" s="146"/>
      <c r="R347" s="147"/>
      <c r="S347" s="147"/>
      <c r="T347" s="147"/>
      <c r="U347" s="146"/>
      <c r="V347" s="147"/>
      <c r="W347" s="147"/>
      <c r="X347" s="146"/>
      <c r="Y347" s="146"/>
      <c r="Z347" s="147"/>
      <c r="AA347" s="147"/>
      <c r="AB347" s="146"/>
      <c r="AC347" s="146"/>
      <c r="AD347" s="146"/>
      <c r="AE347" s="146"/>
      <c r="AF347" s="146"/>
      <c r="AG347" s="146"/>
      <c r="AH347" s="146"/>
      <c r="AI347" s="146"/>
      <c r="AJ347" s="147"/>
      <c r="AK347" s="146"/>
      <c r="AL347" s="146"/>
      <c r="AM347" s="146"/>
      <c r="AN347" s="146"/>
      <c r="AO347" s="243"/>
      <c r="AP347" s="91"/>
      <c r="AQ347" s="92"/>
      <c r="AR347" s="73"/>
      <c r="AS347" s="91"/>
      <c r="AT347" s="86"/>
      <c r="AU347" s="86"/>
      <c r="AV347" s="86"/>
      <c r="AW347" s="86"/>
      <c r="AX347" s="86"/>
      <c r="AY347" s="86"/>
      <c r="AZ347" s="86"/>
      <c r="BA347" s="86"/>
      <c r="BB347" s="86"/>
      <c r="BC347" s="86"/>
      <c r="BD347" s="86"/>
      <c r="BE347" s="86"/>
      <c r="BF347" s="86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3"/>
      <c r="CA347" s="83"/>
      <c r="CB347" s="83"/>
      <c r="CC347" s="83"/>
      <c r="CD347" s="83"/>
      <c r="CE347" s="83"/>
      <c r="CF347" s="83"/>
      <c r="CG347" s="83"/>
      <c r="CH347" s="83"/>
      <c r="CI347" s="83"/>
      <c r="CJ347" s="83"/>
      <c r="CK347" s="83"/>
      <c r="CL347" s="83"/>
      <c r="CM347" s="83"/>
      <c r="CN347" s="83"/>
      <c r="CO347" s="83"/>
      <c r="CP347" s="83"/>
      <c r="CQ347" s="83"/>
      <c r="CR347" s="83"/>
    </row>
    <row r="348" spans="1:96" s="140" customFormat="1" ht="12" hidden="1" customHeight="1" x14ac:dyDescent="0.25">
      <c r="A348" s="232" t="s">
        <v>200</v>
      </c>
      <c r="B348" s="233" t="s">
        <v>8</v>
      </c>
      <c r="C348" s="234">
        <f>$C$11</f>
        <v>44531</v>
      </c>
      <c r="D348" s="233" t="s">
        <v>8</v>
      </c>
      <c r="E348" s="234" t="e">
        <f ca="1">$E$11</f>
        <v>#NAME?</v>
      </c>
      <c r="F348" s="234" t="e">
        <f ca="1">$F$11</f>
        <v>#NAME?</v>
      </c>
      <c r="G348" s="234" t="e">
        <f ca="1">$G$11</f>
        <v>#NAME?</v>
      </c>
      <c r="H348" s="234" t="e">
        <f ca="1">$H$11</f>
        <v>#NAME?</v>
      </c>
      <c r="I348" s="234" t="e">
        <f ca="1">$I$11</f>
        <v>#NAME?</v>
      </c>
      <c r="J348" s="234" t="e">
        <f ca="1">$J$11</f>
        <v>#NAME?</v>
      </c>
      <c r="K348" s="234" t="e">
        <f ca="1">$K$11</f>
        <v>#NAME?</v>
      </c>
      <c r="L348" s="234" t="e">
        <f ca="1">$L$11</f>
        <v>#NAME?</v>
      </c>
      <c r="M348" s="234" t="e">
        <f ca="1">$M$11</f>
        <v>#NAME?</v>
      </c>
      <c r="N348" s="234" t="e">
        <f ca="1">$N$11</f>
        <v>#NAME?</v>
      </c>
      <c r="O348" s="234" t="e">
        <f ca="1">$O$11</f>
        <v>#NAME?</v>
      </c>
      <c r="P348" s="234" t="e">
        <f ca="1">$P$11</f>
        <v>#NAME?</v>
      </c>
      <c r="Q348" s="233" t="s">
        <v>8</v>
      </c>
      <c r="R348" s="234" t="e">
        <f t="shared" ref="R348:AK348" ca="1" si="92">R11</f>
        <v>#NAME?</v>
      </c>
      <c r="S348" s="234" t="e">
        <f t="shared" ca="1" si="92"/>
        <v>#NAME?</v>
      </c>
      <c r="T348" s="234" t="e">
        <f t="shared" ca="1" si="92"/>
        <v>#NAME?</v>
      </c>
      <c r="U348" s="234" t="e">
        <f t="shared" ca="1" si="92"/>
        <v>#NAME?</v>
      </c>
      <c r="V348" s="234" t="e">
        <f t="shared" ca="1" si="92"/>
        <v>#NAME?</v>
      </c>
      <c r="W348" s="234" t="e">
        <f t="shared" ca="1" si="92"/>
        <v>#NAME?</v>
      </c>
      <c r="X348" s="234" t="e">
        <f t="shared" ca="1" si="92"/>
        <v>#NAME?</v>
      </c>
      <c r="Y348" s="234" t="e">
        <f t="shared" ca="1" si="92"/>
        <v>#NAME?</v>
      </c>
      <c r="Z348" s="234" t="e">
        <f t="shared" ca="1" si="92"/>
        <v>#NAME?</v>
      </c>
      <c r="AA348" s="234" t="e">
        <f t="shared" ca="1" si="92"/>
        <v>#NAME?</v>
      </c>
      <c r="AB348" s="234" t="e">
        <f t="shared" ca="1" si="92"/>
        <v>#NAME?</v>
      </c>
      <c r="AC348" s="234" t="e">
        <f t="shared" ca="1" si="92"/>
        <v>#NAME?</v>
      </c>
      <c r="AD348" s="234" t="e">
        <f t="shared" ca="1" si="92"/>
        <v>#NAME?</v>
      </c>
      <c r="AE348" s="234" t="e">
        <f t="shared" ca="1" si="92"/>
        <v>#NAME?</v>
      </c>
      <c r="AF348" s="234" t="e">
        <f t="shared" ca="1" si="92"/>
        <v>#NAME?</v>
      </c>
      <c r="AG348" s="234" t="e">
        <f t="shared" ca="1" si="92"/>
        <v>#NAME?</v>
      </c>
      <c r="AH348" s="234" t="e">
        <f t="shared" ca="1" si="92"/>
        <v>#NAME?</v>
      </c>
      <c r="AI348" s="234" t="e">
        <f t="shared" ca="1" si="92"/>
        <v>#NAME?</v>
      </c>
      <c r="AJ348" s="234" t="e">
        <f t="shared" ca="1" si="92"/>
        <v>#NAME?</v>
      </c>
      <c r="AK348" s="234" t="e">
        <f t="shared" ca="1" si="92"/>
        <v>#NAME?</v>
      </c>
      <c r="AL348" s="234" t="e">
        <f ca="1">AL$11</f>
        <v>#NAME?</v>
      </c>
      <c r="AM348" s="234" t="str">
        <f t="shared" ref="AM348:AS348" si="93">AM$11</f>
        <v>Meta Parcial</v>
      </c>
      <c r="AN348" s="235" t="str">
        <f t="shared" si="93"/>
        <v>1-10-out-24</v>
      </c>
      <c r="AO348" s="154"/>
      <c r="AP348" s="236"/>
      <c r="AQ348" s="237" t="str">
        <f t="shared" si="93"/>
        <v>11-31-out-24</v>
      </c>
      <c r="AR348" s="238"/>
      <c r="AS348" s="236" t="e">
        <f t="shared" ca="1" si="93"/>
        <v>#NAME?</v>
      </c>
      <c r="AT348" s="77" t="e">
        <f t="shared" ref="AT348:BF348" ca="1" si="94">AT11</f>
        <v>#NAME?</v>
      </c>
      <c r="AU348" s="77" t="e">
        <f t="shared" ca="1" si="94"/>
        <v>#NAME?</v>
      </c>
      <c r="AV348" s="77" t="e">
        <f t="shared" ca="1" si="94"/>
        <v>#NAME?</v>
      </c>
      <c r="AW348" s="77" t="e">
        <f t="shared" ca="1" si="94"/>
        <v>#NAME?</v>
      </c>
      <c r="AX348" s="77" t="e">
        <f t="shared" ca="1" si="94"/>
        <v>#NAME?</v>
      </c>
      <c r="AY348" s="77" t="e">
        <f t="shared" ca="1" si="94"/>
        <v>#NAME?</v>
      </c>
      <c r="AZ348" s="77" t="e">
        <f t="shared" ca="1" si="94"/>
        <v>#NAME?</v>
      </c>
      <c r="BA348" s="77" t="e">
        <f t="shared" ca="1" si="94"/>
        <v>#NAME?</v>
      </c>
      <c r="BB348" s="77" t="e">
        <f t="shared" ca="1" si="94"/>
        <v>#NAME?</v>
      </c>
      <c r="BC348" s="77" t="e">
        <f t="shared" ca="1" si="94"/>
        <v>#NAME?</v>
      </c>
      <c r="BD348" s="77" t="e">
        <f t="shared" ca="1" si="94"/>
        <v>#NAME?</v>
      </c>
      <c r="BE348" s="77" t="e">
        <f t="shared" ca="1" si="94"/>
        <v>#NAME?</v>
      </c>
      <c r="BF348" s="77" t="e">
        <f t="shared" ca="1" si="94"/>
        <v>#NAME?</v>
      </c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3"/>
      <c r="CA348" s="83"/>
      <c r="CB348" s="83"/>
      <c r="CC348" s="83"/>
      <c r="CD348" s="83"/>
      <c r="CE348" s="83"/>
      <c r="CF348" s="83"/>
      <c r="CG348" s="83"/>
      <c r="CH348" s="83"/>
      <c r="CI348" s="83"/>
      <c r="CJ348" s="83"/>
      <c r="CK348" s="83"/>
      <c r="CL348" s="83"/>
      <c r="CM348" s="83"/>
      <c r="CN348" s="83"/>
      <c r="CO348" s="83"/>
      <c r="CP348" s="83"/>
      <c r="CQ348" s="83"/>
      <c r="CR348" s="83"/>
    </row>
    <row r="349" spans="1:96" s="140" customFormat="1" ht="12" hidden="1" customHeight="1" x14ac:dyDescent="0.25">
      <c r="A349" s="122" t="s">
        <v>201</v>
      </c>
      <c r="B349" s="123">
        <v>9705</v>
      </c>
      <c r="C349" s="126">
        <v>0</v>
      </c>
      <c r="D349" s="124">
        <v>9705</v>
      </c>
      <c r="E349" s="126">
        <v>0</v>
      </c>
      <c r="F349" s="126">
        <v>0</v>
      </c>
      <c r="G349" s="126">
        <v>0</v>
      </c>
      <c r="H349" s="126">
        <v>0</v>
      </c>
      <c r="I349" s="126">
        <v>0</v>
      </c>
      <c r="J349" s="126">
        <v>1</v>
      </c>
      <c r="K349" s="126">
        <v>12</v>
      </c>
      <c r="L349" s="126">
        <v>26</v>
      </c>
      <c r="M349" s="126">
        <v>44</v>
      </c>
      <c r="N349" s="126">
        <v>60</v>
      </c>
      <c r="O349" s="126">
        <v>64</v>
      </c>
      <c r="P349" s="126">
        <v>82</v>
      </c>
      <c r="Q349" s="124">
        <v>9705</v>
      </c>
      <c r="R349" s="239">
        <v>126</v>
      </c>
      <c r="S349" s="126">
        <v>151</v>
      </c>
      <c r="T349" s="126">
        <v>192</v>
      </c>
      <c r="U349" s="126">
        <v>152</v>
      </c>
      <c r="V349" s="126">
        <v>201</v>
      </c>
      <c r="W349" s="126">
        <v>199</v>
      </c>
      <c r="X349" s="126">
        <v>226</v>
      </c>
      <c r="Y349" s="126">
        <v>271</v>
      </c>
      <c r="Z349" s="126">
        <v>254</v>
      </c>
      <c r="AA349" s="126">
        <v>298</v>
      </c>
      <c r="AB349" s="126">
        <v>321</v>
      </c>
      <c r="AC349" s="126">
        <v>309</v>
      </c>
      <c r="AD349" s="126">
        <v>375</v>
      </c>
      <c r="AE349" s="126">
        <v>330</v>
      </c>
      <c r="AF349" s="126">
        <v>351</v>
      </c>
      <c r="AG349" s="126">
        <v>398</v>
      </c>
      <c r="AH349" s="126">
        <v>380</v>
      </c>
      <c r="AI349" s="126">
        <v>354</v>
      </c>
      <c r="AJ349" s="126">
        <v>406</v>
      </c>
      <c r="AK349" s="126">
        <v>445</v>
      </c>
      <c r="AL349" s="126">
        <v>418</v>
      </c>
      <c r="AM349" s="241">
        <f>ROUND(((Q349/31)*10),0)</f>
        <v>3131</v>
      </c>
      <c r="AN349" s="239">
        <v>157</v>
      </c>
      <c r="AO349" s="154"/>
      <c r="AP349" s="155"/>
      <c r="AQ349" s="149"/>
      <c r="AR349" s="242"/>
      <c r="AS349" s="165" t="str">
        <f>IF(AQ349="","",(SUM(AQ349,AN349)))</f>
        <v/>
      </c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3"/>
      <c r="CA349" s="83"/>
      <c r="CB349" s="83"/>
      <c r="CC349" s="83"/>
      <c r="CD349" s="83"/>
      <c r="CE349" s="83"/>
      <c r="CF349" s="83"/>
      <c r="CG349" s="83"/>
      <c r="CH349" s="83"/>
      <c r="CI349" s="83"/>
      <c r="CJ349" s="83"/>
      <c r="CK349" s="83"/>
      <c r="CL349" s="83"/>
      <c r="CM349" s="83"/>
      <c r="CN349" s="83"/>
      <c r="CO349" s="83"/>
      <c r="CP349" s="83"/>
      <c r="CQ349" s="83"/>
      <c r="CR349" s="83"/>
    </row>
    <row r="350" spans="1:96" s="140" customFormat="1" ht="12" hidden="1" customHeight="1" x14ac:dyDescent="0.25">
      <c r="A350" s="160"/>
      <c r="B350" s="161"/>
      <c r="C350" s="161"/>
      <c r="D350" s="161"/>
      <c r="E350" s="161"/>
      <c r="F350" s="161"/>
      <c r="G350" s="161"/>
      <c r="H350" s="162"/>
      <c r="I350" s="162"/>
      <c r="J350" s="161"/>
      <c r="K350" s="161"/>
      <c r="L350" s="161"/>
      <c r="M350" s="161"/>
      <c r="N350" s="161"/>
      <c r="O350" s="162"/>
      <c r="P350" s="161"/>
      <c r="Q350" s="161"/>
      <c r="R350" s="162"/>
      <c r="S350" s="162"/>
      <c r="T350" s="147"/>
      <c r="U350" s="146"/>
      <c r="V350" s="147"/>
      <c r="W350" s="147"/>
      <c r="X350" s="146"/>
      <c r="Y350" s="146"/>
      <c r="Z350" s="147"/>
      <c r="AA350" s="147"/>
      <c r="AB350" s="146"/>
      <c r="AC350" s="146"/>
      <c r="AD350" s="146"/>
      <c r="AE350" s="146"/>
      <c r="AF350" s="146"/>
      <c r="AG350" s="146"/>
      <c r="AH350" s="146"/>
      <c r="AI350" s="146"/>
      <c r="AJ350" s="147"/>
      <c r="AK350" s="146"/>
      <c r="AL350" s="146"/>
      <c r="AM350" s="146"/>
      <c r="AN350" s="146"/>
      <c r="AO350" s="243"/>
      <c r="AP350" s="91"/>
      <c r="AQ350" s="92"/>
      <c r="AR350" s="73"/>
      <c r="AS350" s="91"/>
      <c r="AT350" s="86"/>
      <c r="AU350" s="86"/>
      <c r="AV350" s="86"/>
      <c r="AW350" s="86"/>
      <c r="AX350" s="86"/>
      <c r="AY350" s="86"/>
      <c r="AZ350" s="86"/>
      <c r="BA350" s="86"/>
      <c r="BB350" s="86"/>
      <c r="BC350" s="86"/>
      <c r="BD350" s="86"/>
      <c r="BE350" s="86"/>
      <c r="BF350" s="86"/>
      <c r="BG350" s="83"/>
      <c r="BH350" s="83"/>
      <c r="BI350" s="83"/>
      <c r="BJ350" s="83"/>
      <c r="BK350" s="83"/>
      <c r="BL350" s="83"/>
      <c r="BM350" s="83"/>
      <c r="BN350" s="83"/>
      <c r="BO350" s="83"/>
      <c r="BP350" s="83"/>
      <c r="BQ350" s="83"/>
      <c r="BR350" s="83"/>
      <c r="BS350" s="83"/>
      <c r="BT350" s="83"/>
      <c r="BU350" s="83"/>
      <c r="BV350" s="83"/>
      <c r="BW350" s="83"/>
      <c r="BX350" s="83"/>
      <c r="BY350" s="83"/>
      <c r="BZ350" s="83"/>
      <c r="CA350" s="83"/>
      <c r="CB350" s="83"/>
      <c r="CC350" s="83"/>
      <c r="CD350" s="83"/>
      <c r="CE350" s="83"/>
      <c r="CF350" s="83"/>
      <c r="CG350" s="83"/>
      <c r="CH350" s="83"/>
      <c r="CI350" s="83"/>
      <c r="CJ350" s="83"/>
      <c r="CK350" s="83"/>
      <c r="CL350" s="83"/>
      <c r="CM350" s="83"/>
      <c r="CN350" s="83"/>
      <c r="CO350" s="83"/>
      <c r="CP350" s="83"/>
      <c r="CQ350" s="83"/>
      <c r="CR350" s="83"/>
    </row>
    <row r="351" spans="1:96" s="140" customFormat="1" ht="12" hidden="1" customHeight="1" x14ac:dyDescent="0.25">
      <c r="A351" s="244" t="s">
        <v>202</v>
      </c>
      <c r="B351" s="245"/>
      <c r="C351" s="77">
        <f>$C$11</f>
        <v>44531</v>
      </c>
      <c r="D351" s="245" t="s">
        <v>203</v>
      </c>
      <c r="E351" s="77" t="e">
        <f ca="1">$E$11</f>
        <v>#NAME?</v>
      </c>
      <c r="F351" s="77" t="e">
        <f ca="1">$F$11</f>
        <v>#NAME?</v>
      </c>
      <c r="G351" s="77" t="e">
        <f ca="1">$G$11</f>
        <v>#NAME?</v>
      </c>
      <c r="H351" s="77" t="e">
        <f ca="1">$H$11</f>
        <v>#NAME?</v>
      </c>
      <c r="I351" s="77" t="e">
        <f ca="1">$I$11</f>
        <v>#NAME?</v>
      </c>
      <c r="J351" s="77" t="e">
        <f ca="1">$J$11</f>
        <v>#NAME?</v>
      </c>
      <c r="K351" s="77" t="e">
        <f ca="1">$K$11</f>
        <v>#NAME?</v>
      </c>
      <c r="L351" s="77" t="e">
        <f ca="1">$L$11</f>
        <v>#NAME?</v>
      </c>
      <c r="M351" s="77" t="e">
        <f ca="1">$M$11</f>
        <v>#NAME?</v>
      </c>
      <c r="N351" s="77" t="e">
        <f ca="1">$N$11</f>
        <v>#NAME?</v>
      </c>
      <c r="O351" s="77" t="e">
        <f ca="1">$O$11</f>
        <v>#NAME?</v>
      </c>
      <c r="P351" s="77" t="e">
        <f ca="1">$P$11</f>
        <v>#NAME?</v>
      </c>
      <c r="Q351" s="76" t="s">
        <v>203</v>
      </c>
      <c r="R351" s="77" t="e">
        <f t="shared" ref="R351:AK351" ca="1" si="95">R11</f>
        <v>#NAME?</v>
      </c>
      <c r="S351" s="77" t="e">
        <f t="shared" ca="1" si="95"/>
        <v>#NAME?</v>
      </c>
      <c r="T351" s="246" t="e">
        <f t="shared" ca="1" si="95"/>
        <v>#NAME?</v>
      </c>
      <c r="U351" s="234" t="e">
        <f t="shared" ca="1" si="95"/>
        <v>#NAME?</v>
      </c>
      <c r="V351" s="234" t="e">
        <f t="shared" ca="1" si="95"/>
        <v>#NAME?</v>
      </c>
      <c r="W351" s="234" t="e">
        <f t="shared" ca="1" si="95"/>
        <v>#NAME?</v>
      </c>
      <c r="X351" s="234" t="e">
        <f t="shared" ca="1" si="95"/>
        <v>#NAME?</v>
      </c>
      <c r="Y351" s="234" t="e">
        <f t="shared" ca="1" si="95"/>
        <v>#NAME?</v>
      </c>
      <c r="Z351" s="234" t="e">
        <f t="shared" ca="1" si="95"/>
        <v>#NAME?</v>
      </c>
      <c r="AA351" s="234" t="e">
        <f t="shared" ca="1" si="95"/>
        <v>#NAME?</v>
      </c>
      <c r="AB351" s="234" t="e">
        <f t="shared" ca="1" si="95"/>
        <v>#NAME?</v>
      </c>
      <c r="AC351" s="234" t="e">
        <f t="shared" ca="1" si="95"/>
        <v>#NAME?</v>
      </c>
      <c r="AD351" s="234" t="e">
        <f t="shared" ca="1" si="95"/>
        <v>#NAME?</v>
      </c>
      <c r="AE351" s="234" t="e">
        <f t="shared" ca="1" si="95"/>
        <v>#NAME?</v>
      </c>
      <c r="AF351" s="234" t="e">
        <f t="shared" ca="1" si="95"/>
        <v>#NAME?</v>
      </c>
      <c r="AG351" s="234" t="e">
        <f t="shared" ca="1" si="95"/>
        <v>#NAME?</v>
      </c>
      <c r="AH351" s="234" t="e">
        <f t="shared" ca="1" si="95"/>
        <v>#NAME?</v>
      </c>
      <c r="AI351" s="234" t="e">
        <f t="shared" ca="1" si="95"/>
        <v>#NAME?</v>
      </c>
      <c r="AJ351" s="234" t="e">
        <f t="shared" ca="1" si="95"/>
        <v>#NAME?</v>
      </c>
      <c r="AK351" s="234" t="e">
        <f t="shared" ca="1" si="95"/>
        <v>#NAME?</v>
      </c>
      <c r="AL351" s="234" t="e">
        <f ca="1">AL$11</f>
        <v>#NAME?</v>
      </c>
      <c r="AM351" s="234" t="str">
        <f t="shared" ref="AM351:AS351" si="96">AM$11</f>
        <v>Meta Parcial</v>
      </c>
      <c r="AN351" s="235" t="str">
        <f t="shared" si="96"/>
        <v>1-10-out-24</v>
      </c>
      <c r="AO351" s="154"/>
      <c r="AP351" s="236"/>
      <c r="AQ351" s="237" t="str">
        <f t="shared" si="96"/>
        <v>11-31-out-24</v>
      </c>
      <c r="AR351" s="238"/>
      <c r="AS351" s="236" t="e">
        <f t="shared" ca="1" si="96"/>
        <v>#NAME?</v>
      </c>
      <c r="AT351" s="77" t="e">
        <f t="shared" ref="AT351:BF351" ca="1" si="97">AT11</f>
        <v>#NAME?</v>
      </c>
      <c r="AU351" s="77" t="e">
        <f t="shared" ca="1" si="97"/>
        <v>#NAME?</v>
      </c>
      <c r="AV351" s="77" t="e">
        <f t="shared" ca="1" si="97"/>
        <v>#NAME?</v>
      </c>
      <c r="AW351" s="77" t="e">
        <f t="shared" ca="1" si="97"/>
        <v>#NAME?</v>
      </c>
      <c r="AX351" s="77" t="e">
        <f t="shared" ca="1" si="97"/>
        <v>#NAME?</v>
      </c>
      <c r="AY351" s="77" t="e">
        <f t="shared" ca="1" si="97"/>
        <v>#NAME?</v>
      </c>
      <c r="AZ351" s="77" t="e">
        <f t="shared" ca="1" si="97"/>
        <v>#NAME?</v>
      </c>
      <c r="BA351" s="77" t="e">
        <f t="shared" ca="1" si="97"/>
        <v>#NAME?</v>
      </c>
      <c r="BB351" s="77" t="e">
        <f t="shared" ca="1" si="97"/>
        <v>#NAME?</v>
      </c>
      <c r="BC351" s="77" t="e">
        <f t="shared" ca="1" si="97"/>
        <v>#NAME?</v>
      </c>
      <c r="BD351" s="77" t="e">
        <f t="shared" ca="1" si="97"/>
        <v>#NAME?</v>
      </c>
      <c r="BE351" s="77" t="e">
        <f t="shared" ca="1" si="97"/>
        <v>#NAME?</v>
      </c>
      <c r="BF351" s="77" t="e">
        <f t="shared" ca="1" si="97"/>
        <v>#NAME?</v>
      </c>
      <c r="BG351" s="83"/>
      <c r="BH351" s="83"/>
      <c r="BI351" s="83"/>
      <c r="BJ351" s="83"/>
      <c r="BK351" s="83"/>
      <c r="BL351" s="83"/>
      <c r="BM351" s="83"/>
      <c r="BN351" s="83"/>
      <c r="BO351" s="83"/>
      <c r="BP351" s="83"/>
      <c r="BQ351" s="83"/>
      <c r="BR351" s="83"/>
      <c r="BS351" s="83"/>
      <c r="BT351" s="83"/>
      <c r="BU351" s="83"/>
      <c r="BV351" s="83"/>
      <c r="BW351" s="83"/>
      <c r="BX351" s="83"/>
      <c r="BY351" s="83"/>
      <c r="BZ351" s="83"/>
      <c r="CA351" s="83"/>
      <c r="CB351" s="83"/>
      <c r="CC351" s="83"/>
      <c r="CD351" s="83"/>
      <c r="CE351" s="83"/>
      <c r="CF351" s="83"/>
      <c r="CG351" s="83"/>
      <c r="CH351" s="83"/>
      <c r="CI351" s="83"/>
      <c r="CJ351" s="83"/>
      <c r="CK351" s="83"/>
      <c r="CL351" s="83"/>
      <c r="CM351" s="83"/>
      <c r="CN351" s="83"/>
      <c r="CO351" s="83"/>
      <c r="CP351" s="83"/>
      <c r="CQ351" s="83"/>
      <c r="CR351" s="83"/>
    </row>
    <row r="352" spans="1:96" s="140" customFormat="1" ht="12" hidden="1" customHeight="1" x14ac:dyDescent="0.25">
      <c r="A352" s="16" t="s">
        <v>204</v>
      </c>
      <c r="B352" s="247"/>
      <c r="C352" s="18">
        <v>525</v>
      </c>
      <c r="D352" s="612">
        <v>3709</v>
      </c>
      <c r="E352" s="18">
        <v>535</v>
      </c>
      <c r="F352" s="18">
        <v>734</v>
      </c>
      <c r="G352" s="18">
        <v>1238</v>
      </c>
      <c r="H352" s="18">
        <v>1286</v>
      </c>
      <c r="I352" s="18">
        <v>1189</v>
      </c>
      <c r="J352" s="18">
        <v>1164</v>
      </c>
      <c r="K352" s="18">
        <v>1201</v>
      </c>
      <c r="L352" s="18">
        <v>1521</v>
      </c>
      <c r="M352" s="18">
        <v>1553</v>
      </c>
      <c r="N352" s="18">
        <v>1726</v>
      </c>
      <c r="O352" s="18">
        <v>1723</v>
      </c>
      <c r="P352" s="248">
        <v>1765</v>
      </c>
      <c r="Q352" s="612">
        <v>3709</v>
      </c>
      <c r="R352" s="18">
        <v>1929</v>
      </c>
      <c r="S352" s="20">
        <v>1874</v>
      </c>
      <c r="T352" s="249">
        <v>2266</v>
      </c>
      <c r="U352" s="48">
        <v>2198</v>
      </c>
      <c r="V352" s="126">
        <v>2252</v>
      </c>
      <c r="W352" s="126">
        <v>2065</v>
      </c>
      <c r="X352" s="126">
        <v>2142</v>
      </c>
      <c r="Y352" s="126">
        <v>2073</v>
      </c>
      <c r="Z352" s="126">
        <v>2165</v>
      </c>
      <c r="AA352" s="126">
        <v>2315</v>
      </c>
      <c r="AB352" s="126">
        <v>2201</v>
      </c>
      <c r="AC352" s="126">
        <v>2329</v>
      </c>
      <c r="AD352" s="48">
        <v>2503</v>
      </c>
      <c r="AE352" s="126">
        <v>2624</v>
      </c>
      <c r="AF352" s="126">
        <v>2549</v>
      </c>
      <c r="AG352" s="48">
        <v>2681</v>
      </c>
      <c r="AH352" s="126">
        <v>2636</v>
      </c>
      <c r="AI352" s="126">
        <v>2192</v>
      </c>
      <c r="AJ352" s="250">
        <v>2306</v>
      </c>
      <c r="AK352" s="126">
        <v>2394</v>
      </c>
      <c r="AL352" s="126">
        <v>2516</v>
      </c>
      <c r="AM352" s="613">
        <f>ROUND(((Q352/31)*10),0)</f>
        <v>1196</v>
      </c>
      <c r="AN352" s="239">
        <v>814</v>
      </c>
      <c r="AO352" s="154"/>
      <c r="AP352" s="155"/>
      <c r="AQ352" s="149"/>
      <c r="AR352" s="242"/>
      <c r="AS352" s="165" t="str">
        <f>IF(AQ352="","",(SUM(AQ352,AN352)))</f>
        <v/>
      </c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83"/>
      <c r="BH352" s="83"/>
      <c r="BI352" s="83"/>
      <c r="BJ352" s="83"/>
      <c r="BK352" s="83"/>
      <c r="BL352" s="83"/>
      <c r="BM352" s="83"/>
      <c r="BN352" s="83"/>
      <c r="BO352" s="83"/>
      <c r="BP352" s="83"/>
      <c r="BQ352" s="83"/>
      <c r="BR352" s="83"/>
      <c r="BS352" s="83"/>
      <c r="BT352" s="83"/>
      <c r="BU352" s="83"/>
      <c r="BV352" s="83"/>
      <c r="BW352" s="83"/>
      <c r="BX352" s="83"/>
      <c r="BY352" s="83"/>
      <c r="BZ352" s="83"/>
      <c r="CA352" s="83"/>
      <c r="CB352" s="83"/>
      <c r="CC352" s="83"/>
      <c r="CD352" s="83"/>
      <c r="CE352" s="83"/>
      <c r="CF352" s="83"/>
      <c r="CG352" s="83"/>
      <c r="CH352" s="83"/>
      <c r="CI352" s="83"/>
      <c r="CJ352" s="83"/>
      <c r="CK352" s="83"/>
      <c r="CL352" s="83"/>
      <c r="CM352" s="83"/>
      <c r="CN352" s="83"/>
      <c r="CO352" s="83"/>
      <c r="CP352" s="83"/>
      <c r="CQ352" s="83"/>
      <c r="CR352" s="83"/>
    </row>
    <row r="353" spans="1:96" s="140" customFormat="1" ht="12" hidden="1" customHeight="1" x14ac:dyDescent="0.25">
      <c r="A353" s="16" t="s">
        <v>205</v>
      </c>
      <c r="B353" s="247"/>
      <c r="C353" s="18">
        <v>0</v>
      </c>
      <c r="D353" s="612"/>
      <c r="E353" s="18">
        <v>172</v>
      </c>
      <c r="F353" s="18">
        <v>67</v>
      </c>
      <c r="G353" s="18">
        <v>26</v>
      </c>
      <c r="H353" s="18">
        <v>1</v>
      </c>
      <c r="I353" s="18">
        <v>3</v>
      </c>
      <c r="J353" s="18">
        <v>86</v>
      </c>
      <c r="K353" s="18">
        <v>59</v>
      </c>
      <c r="L353" s="18">
        <v>18</v>
      </c>
      <c r="M353" s="18">
        <v>1</v>
      </c>
      <c r="N353" s="18">
        <v>2</v>
      </c>
      <c r="O353" s="18">
        <v>6</v>
      </c>
      <c r="P353" s="248">
        <v>73</v>
      </c>
      <c r="Q353" s="612"/>
      <c r="R353" s="18">
        <v>71</v>
      </c>
      <c r="S353" s="20">
        <v>12</v>
      </c>
      <c r="T353" s="249">
        <v>10</v>
      </c>
      <c r="U353" s="189">
        <v>12</v>
      </c>
      <c r="V353" s="126">
        <v>12</v>
      </c>
      <c r="W353" s="126">
        <v>0</v>
      </c>
      <c r="X353" s="126">
        <v>0</v>
      </c>
      <c r="Y353" s="126">
        <v>0</v>
      </c>
      <c r="Z353" s="126">
        <v>6</v>
      </c>
      <c r="AA353" s="126">
        <v>2</v>
      </c>
      <c r="AB353" s="126">
        <v>7</v>
      </c>
      <c r="AC353" s="126">
        <v>1</v>
      </c>
      <c r="AD353" s="189">
        <v>10</v>
      </c>
      <c r="AE353" s="126">
        <v>32</v>
      </c>
      <c r="AF353" s="126">
        <v>3</v>
      </c>
      <c r="AG353" s="189">
        <v>1</v>
      </c>
      <c r="AH353" s="126">
        <v>1</v>
      </c>
      <c r="AI353" s="126">
        <v>0</v>
      </c>
      <c r="AJ353" s="250">
        <v>0</v>
      </c>
      <c r="AK353" s="126">
        <v>0</v>
      </c>
      <c r="AL353" s="126">
        <v>2</v>
      </c>
      <c r="AM353" s="614"/>
      <c r="AN353" s="239">
        <v>0</v>
      </c>
      <c r="AO353" s="154"/>
      <c r="AP353" s="155"/>
      <c r="AQ353" s="149"/>
      <c r="AR353" s="242"/>
      <c r="AS353" s="165" t="str">
        <f>IF(AQ353="","",(SUM(AQ353,AN353)))</f>
        <v/>
      </c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83"/>
      <c r="BH353" s="83"/>
      <c r="BI353" s="83"/>
      <c r="BJ353" s="83"/>
      <c r="BK353" s="83"/>
      <c r="BL353" s="83"/>
      <c r="BM353" s="83"/>
      <c r="BN353" s="83"/>
      <c r="BO353" s="83"/>
      <c r="BP353" s="83"/>
      <c r="BQ353" s="83"/>
      <c r="BR353" s="83"/>
      <c r="BS353" s="83"/>
      <c r="BT353" s="83"/>
      <c r="BU353" s="83"/>
      <c r="BV353" s="83"/>
      <c r="BW353" s="83"/>
      <c r="BX353" s="83"/>
      <c r="BY353" s="83"/>
      <c r="BZ353" s="83"/>
      <c r="CA353" s="83"/>
      <c r="CB353" s="83"/>
      <c r="CC353" s="83"/>
      <c r="CD353" s="83"/>
      <c r="CE353" s="83"/>
      <c r="CF353" s="83"/>
      <c r="CG353" s="83"/>
      <c r="CH353" s="83"/>
      <c r="CI353" s="83"/>
      <c r="CJ353" s="83"/>
      <c r="CK353" s="83"/>
      <c r="CL353" s="83"/>
      <c r="CM353" s="83"/>
      <c r="CN353" s="83"/>
      <c r="CO353" s="83"/>
      <c r="CP353" s="83"/>
      <c r="CQ353" s="83"/>
      <c r="CR353" s="83"/>
    </row>
    <row r="354" spans="1:96" s="251" customFormat="1" ht="12" hidden="1" customHeight="1" x14ac:dyDescent="0.25">
      <c r="A354" s="36" t="s">
        <v>140</v>
      </c>
      <c r="B354" s="38">
        <f t="shared" ref="B354:R354" si="98">SUM(B352:B353)</f>
        <v>0</v>
      </c>
      <c r="C354" s="38">
        <f t="shared" si="98"/>
        <v>525</v>
      </c>
      <c r="D354" s="38">
        <f t="shared" si="98"/>
        <v>3709</v>
      </c>
      <c r="E354" s="38">
        <f t="shared" si="98"/>
        <v>707</v>
      </c>
      <c r="F354" s="38">
        <f t="shared" si="98"/>
        <v>801</v>
      </c>
      <c r="G354" s="38">
        <f t="shared" si="98"/>
        <v>1264</v>
      </c>
      <c r="H354" s="38">
        <f t="shared" si="98"/>
        <v>1287</v>
      </c>
      <c r="I354" s="38">
        <f t="shared" si="98"/>
        <v>1192</v>
      </c>
      <c r="J354" s="38">
        <f t="shared" si="98"/>
        <v>1250</v>
      </c>
      <c r="K354" s="38">
        <f t="shared" si="98"/>
        <v>1260</v>
      </c>
      <c r="L354" s="38">
        <f t="shared" si="98"/>
        <v>1539</v>
      </c>
      <c r="M354" s="38">
        <f t="shared" si="98"/>
        <v>1554</v>
      </c>
      <c r="N354" s="38">
        <f t="shared" si="98"/>
        <v>1728</v>
      </c>
      <c r="O354" s="38">
        <f t="shared" si="98"/>
        <v>1729</v>
      </c>
      <c r="P354" s="38">
        <f t="shared" si="98"/>
        <v>1838</v>
      </c>
      <c r="Q354" s="38">
        <f>SUM(Q352:Q353)</f>
        <v>3709</v>
      </c>
      <c r="R354" s="38">
        <f t="shared" si="98"/>
        <v>2000</v>
      </c>
      <c r="S354" s="38">
        <f>SUM(S352:S353)</f>
        <v>1886</v>
      </c>
      <c r="T354" s="208">
        <f t="shared" ref="T354:AT354" si="99">SUM(T352:T353)</f>
        <v>2276</v>
      </c>
      <c r="U354" s="205">
        <f t="shared" si="99"/>
        <v>2210</v>
      </c>
      <c r="V354" s="205">
        <f t="shared" si="99"/>
        <v>2264</v>
      </c>
      <c r="W354" s="205">
        <f t="shared" si="99"/>
        <v>2065</v>
      </c>
      <c r="X354" s="205">
        <f t="shared" si="99"/>
        <v>2142</v>
      </c>
      <c r="Y354" s="205">
        <f t="shared" si="99"/>
        <v>2073</v>
      </c>
      <c r="Z354" s="205">
        <f t="shared" si="99"/>
        <v>2171</v>
      </c>
      <c r="AA354" s="205">
        <f t="shared" si="99"/>
        <v>2317</v>
      </c>
      <c r="AB354" s="205">
        <f t="shared" si="99"/>
        <v>2208</v>
      </c>
      <c r="AC354" s="205">
        <f t="shared" si="99"/>
        <v>2330</v>
      </c>
      <c r="AD354" s="205">
        <f t="shared" si="99"/>
        <v>2513</v>
      </c>
      <c r="AE354" s="205">
        <f t="shared" si="99"/>
        <v>2656</v>
      </c>
      <c r="AF354" s="205">
        <f t="shared" si="99"/>
        <v>2552</v>
      </c>
      <c r="AG354" s="205">
        <f t="shared" si="99"/>
        <v>2682</v>
      </c>
      <c r="AH354" s="205">
        <f t="shared" si="99"/>
        <v>2637</v>
      </c>
      <c r="AI354" s="205">
        <f t="shared" si="99"/>
        <v>2192</v>
      </c>
      <c r="AJ354" s="205">
        <f t="shared" si="99"/>
        <v>2306</v>
      </c>
      <c r="AK354" s="205">
        <f t="shared" si="99"/>
        <v>2394</v>
      </c>
      <c r="AL354" s="205">
        <f t="shared" si="99"/>
        <v>2518</v>
      </c>
      <c r="AM354" s="205">
        <f t="shared" si="99"/>
        <v>1196</v>
      </c>
      <c r="AN354" s="209">
        <f t="shared" si="99"/>
        <v>814</v>
      </c>
      <c r="AO354" s="154"/>
      <c r="AP354" s="66"/>
      <c r="AQ354" s="67">
        <f t="shared" si="99"/>
        <v>0</v>
      </c>
      <c r="AR354" s="215"/>
      <c r="AS354" s="66">
        <f t="shared" si="99"/>
        <v>0</v>
      </c>
      <c r="AT354" s="38">
        <f t="shared" si="99"/>
        <v>0</v>
      </c>
      <c r="AU354" s="38">
        <f>SUM(AU352:AU353)</f>
        <v>0</v>
      </c>
      <c r="AV354" s="38">
        <f>SUM(AV352:AV353)</f>
        <v>0</v>
      </c>
      <c r="AW354" s="38">
        <f>SUM(AW352:AW353)</f>
        <v>0</v>
      </c>
      <c r="AX354" s="38">
        <f t="shared" ref="AX354:BF354" si="100">SUM(AX352:AX353)</f>
        <v>0</v>
      </c>
      <c r="AY354" s="38">
        <f t="shared" si="100"/>
        <v>0</v>
      </c>
      <c r="AZ354" s="38">
        <f t="shared" si="100"/>
        <v>0</v>
      </c>
      <c r="BA354" s="38">
        <f t="shared" si="100"/>
        <v>0</v>
      </c>
      <c r="BB354" s="38">
        <f t="shared" si="100"/>
        <v>0</v>
      </c>
      <c r="BC354" s="38">
        <f t="shared" si="100"/>
        <v>0</v>
      </c>
      <c r="BD354" s="38">
        <f t="shared" si="100"/>
        <v>0</v>
      </c>
      <c r="BE354" s="38">
        <f t="shared" si="100"/>
        <v>0</v>
      </c>
      <c r="BF354" s="38">
        <f t="shared" si="100"/>
        <v>0</v>
      </c>
      <c r="BG354" s="83"/>
      <c r="BH354" s="83"/>
      <c r="BI354" s="83"/>
      <c r="BJ354" s="83"/>
      <c r="BK354" s="83"/>
      <c r="BL354" s="83"/>
      <c r="BM354" s="83"/>
      <c r="BN354" s="83"/>
      <c r="BO354" s="83"/>
      <c r="BP354" s="83"/>
      <c r="BQ354" s="83"/>
      <c r="BR354" s="83"/>
      <c r="BS354" s="83"/>
      <c r="BT354" s="83"/>
      <c r="BU354" s="83"/>
      <c r="BV354" s="83"/>
      <c r="BW354" s="83"/>
      <c r="BX354" s="83"/>
      <c r="BY354" s="83"/>
      <c r="BZ354" s="83"/>
      <c r="CA354" s="83"/>
      <c r="CB354" s="83"/>
      <c r="CC354" s="83"/>
      <c r="CD354" s="83"/>
      <c r="CE354" s="83"/>
      <c r="CF354" s="83"/>
      <c r="CG354" s="83"/>
      <c r="CH354" s="83"/>
      <c r="CI354" s="83"/>
      <c r="CJ354" s="83"/>
      <c r="CK354" s="83"/>
      <c r="CL354" s="83"/>
      <c r="CM354" s="83"/>
      <c r="CN354" s="83"/>
      <c r="CO354" s="83"/>
      <c r="CP354" s="83"/>
      <c r="CQ354" s="83"/>
      <c r="CR354" s="83"/>
    </row>
    <row r="355" spans="1:96" s="140" customFormat="1" ht="12" hidden="1" customHeight="1" x14ac:dyDescent="0.25">
      <c r="A355" s="157"/>
      <c r="B355" s="158"/>
      <c r="C355" s="158"/>
      <c r="D355" s="158"/>
      <c r="E355" s="158"/>
      <c r="F355" s="158"/>
      <c r="G355" s="158"/>
      <c r="H355" s="159"/>
      <c r="I355" s="159"/>
      <c r="J355" s="158"/>
      <c r="K355" s="158"/>
      <c r="L355" s="158"/>
      <c r="M355" s="158"/>
      <c r="N355" s="158"/>
      <c r="O355" s="159"/>
      <c r="P355" s="158"/>
      <c r="Q355" s="158"/>
      <c r="R355" s="159"/>
      <c r="S355" s="159"/>
      <c r="T355" s="147"/>
      <c r="U355" s="146"/>
      <c r="V355" s="147"/>
      <c r="W355" s="147"/>
      <c r="X355" s="146"/>
      <c r="Y355" s="146"/>
      <c r="Z355" s="147"/>
      <c r="AA355" s="147"/>
      <c r="AB355" s="146"/>
      <c r="AC355" s="146"/>
      <c r="AD355" s="146"/>
      <c r="AE355" s="146"/>
      <c r="AF355" s="146"/>
      <c r="AG355" s="146"/>
      <c r="AH355" s="146"/>
      <c r="AI355" s="146"/>
      <c r="AJ355" s="147"/>
      <c r="AK355" s="146"/>
      <c r="AL355" s="146"/>
      <c r="AM355" s="146"/>
      <c r="AN355" s="146"/>
      <c r="AO355" s="154"/>
      <c r="AP355" s="91"/>
      <c r="AQ355" s="92"/>
      <c r="AR355" s="73"/>
      <c r="AS355" s="91"/>
      <c r="AT355" s="86"/>
      <c r="AU355" s="86"/>
      <c r="AV355" s="86"/>
      <c r="AW355" s="86"/>
      <c r="AX355" s="86"/>
      <c r="AY355" s="86"/>
      <c r="AZ355" s="86"/>
      <c r="BA355" s="86"/>
      <c r="BB355" s="86"/>
      <c r="BC355" s="86"/>
      <c r="BD355" s="86"/>
      <c r="BE355" s="86"/>
      <c r="BF355" s="86"/>
      <c r="BG355" s="83"/>
      <c r="BH355" s="83"/>
      <c r="BI355" s="83"/>
      <c r="BJ355" s="83"/>
      <c r="BK355" s="83"/>
      <c r="BL355" s="83"/>
      <c r="BM355" s="83"/>
      <c r="BN355" s="83"/>
      <c r="BO355" s="83"/>
      <c r="BP355" s="83"/>
      <c r="BQ355" s="83"/>
      <c r="BR355" s="83"/>
      <c r="BS355" s="83"/>
      <c r="BT355" s="83"/>
      <c r="BU355" s="83"/>
      <c r="BV355" s="83"/>
      <c r="BW355" s="83"/>
      <c r="BX355" s="83"/>
      <c r="BY355" s="83"/>
      <c r="BZ355" s="83"/>
      <c r="CA355" s="83"/>
      <c r="CB355" s="83"/>
      <c r="CC355" s="83"/>
      <c r="CD355" s="83"/>
      <c r="CE355" s="83"/>
      <c r="CF355" s="83"/>
      <c r="CG355" s="83"/>
      <c r="CH355" s="83"/>
      <c r="CI355" s="83"/>
      <c r="CJ355" s="83"/>
      <c r="CK355" s="83"/>
      <c r="CL355" s="83"/>
      <c r="CM355" s="83"/>
      <c r="CN355" s="83"/>
      <c r="CO355" s="83"/>
      <c r="CP355" s="83"/>
      <c r="CQ355" s="83"/>
      <c r="CR355" s="83"/>
    </row>
    <row r="356" spans="1:96" s="140" customFormat="1" ht="12" hidden="1" customHeight="1" x14ac:dyDescent="0.25">
      <c r="A356" s="252" t="s">
        <v>206</v>
      </c>
      <c r="B356" s="253"/>
      <c r="C356" s="234">
        <f>$C$11</f>
        <v>44531</v>
      </c>
      <c r="D356" s="253"/>
      <c r="E356" s="234" t="e">
        <f ca="1">$E$11</f>
        <v>#NAME?</v>
      </c>
      <c r="F356" s="234" t="e">
        <f ca="1">$F$11</f>
        <v>#NAME?</v>
      </c>
      <c r="G356" s="234" t="e">
        <f ca="1">$G$11</f>
        <v>#NAME?</v>
      </c>
      <c r="H356" s="234" t="e">
        <f ca="1">$H$11</f>
        <v>#NAME?</v>
      </c>
      <c r="I356" s="234" t="e">
        <f ca="1">$I$11</f>
        <v>#NAME?</v>
      </c>
      <c r="J356" s="234" t="e">
        <f ca="1">$J$11</f>
        <v>#NAME?</v>
      </c>
      <c r="K356" s="234" t="e">
        <f ca="1">$K$11</f>
        <v>#NAME?</v>
      </c>
      <c r="L356" s="234" t="e">
        <f ca="1">$L$11</f>
        <v>#NAME?</v>
      </c>
      <c r="M356" s="234" t="e">
        <f ca="1">$M$11</f>
        <v>#NAME?</v>
      </c>
      <c r="N356" s="234" t="e">
        <f ca="1">$N$11</f>
        <v>#NAME?</v>
      </c>
      <c r="O356" s="234" t="e">
        <f ca="1">$O$11</f>
        <v>#NAME?</v>
      </c>
      <c r="P356" s="234" t="e">
        <f ca="1">$P$11</f>
        <v>#NAME?</v>
      </c>
      <c r="Q356" s="253"/>
      <c r="R356" s="234" t="e">
        <f t="shared" ref="R356:AK356" ca="1" si="101">R11</f>
        <v>#NAME?</v>
      </c>
      <c r="S356" s="234" t="e">
        <f t="shared" ca="1" si="101"/>
        <v>#NAME?</v>
      </c>
      <c r="T356" s="234" t="e">
        <f t="shared" ca="1" si="101"/>
        <v>#NAME?</v>
      </c>
      <c r="U356" s="234" t="e">
        <f t="shared" ca="1" si="101"/>
        <v>#NAME?</v>
      </c>
      <c r="V356" s="234" t="e">
        <f t="shared" ca="1" si="101"/>
        <v>#NAME?</v>
      </c>
      <c r="W356" s="234" t="e">
        <f t="shared" ca="1" si="101"/>
        <v>#NAME?</v>
      </c>
      <c r="X356" s="234" t="e">
        <f t="shared" ca="1" si="101"/>
        <v>#NAME?</v>
      </c>
      <c r="Y356" s="234" t="e">
        <f t="shared" ca="1" si="101"/>
        <v>#NAME?</v>
      </c>
      <c r="Z356" s="234" t="e">
        <f t="shared" ca="1" si="101"/>
        <v>#NAME?</v>
      </c>
      <c r="AA356" s="234" t="e">
        <f t="shared" ca="1" si="101"/>
        <v>#NAME?</v>
      </c>
      <c r="AB356" s="234" t="e">
        <f t="shared" ca="1" si="101"/>
        <v>#NAME?</v>
      </c>
      <c r="AC356" s="234" t="e">
        <f t="shared" ca="1" si="101"/>
        <v>#NAME?</v>
      </c>
      <c r="AD356" s="234" t="e">
        <f t="shared" ca="1" si="101"/>
        <v>#NAME?</v>
      </c>
      <c r="AE356" s="234" t="e">
        <f t="shared" ca="1" si="101"/>
        <v>#NAME?</v>
      </c>
      <c r="AF356" s="234" t="e">
        <f t="shared" ca="1" si="101"/>
        <v>#NAME?</v>
      </c>
      <c r="AG356" s="234" t="e">
        <f t="shared" ca="1" si="101"/>
        <v>#NAME?</v>
      </c>
      <c r="AH356" s="234" t="e">
        <f t="shared" ca="1" si="101"/>
        <v>#NAME?</v>
      </c>
      <c r="AI356" s="234" t="e">
        <f t="shared" ca="1" si="101"/>
        <v>#NAME?</v>
      </c>
      <c r="AJ356" s="234" t="e">
        <f t="shared" ca="1" si="101"/>
        <v>#NAME?</v>
      </c>
      <c r="AK356" s="234" t="e">
        <f t="shared" ca="1" si="101"/>
        <v>#NAME?</v>
      </c>
      <c r="AL356" s="234" t="e">
        <f ca="1">AL$11</f>
        <v>#NAME?</v>
      </c>
      <c r="AM356" s="246"/>
      <c r="AN356" s="235" t="str">
        <f t="shared" ref="AN356:AS356" si="102">AN$11</f>
        <v>1-10-out-24</v>
      </c>
      <c r="AO356" s="154"/>
      <c r="AP356" s="236"/>
      <c r="AQ356" s="237" t="str">
        <f t="shared" si="102"/>
        <v>11-31-out-24</v>
      </c>
      <c r="AR356" s="238"/>
      <c r="AS356" s="236" t="e">
        <f t="shared" ca="1" si="102"/>
        <v>#NAME?</v>
      </c>
      <c r="AT356" s="77" t="e">
        <f t="shared" ref="AT356:BF356" ca="1" si="103">AT11</f>
        <v>#NAME?</v>
      </c>
      <c r="AU356" s="77" t="e">
        <f t="shared" ca="1" si="103"/>
        <v>#NAME?</v>
      </c>
      <c r="AV356" s="77" t="e">
        <f t="shared" ca="1" si="103"/>
        <v>#NAME?</v>
      </c>
      <c r="AW356" s="77" t="e">
        <f t="shared" ca="1" si="103"/>
        <v>#NAME?</v>
      </c>
      <c r="AX356" s="77" t="e">
        <f t="shared" ca="1" si="103"/>
        <v>#NAME?</v>
      </c>
      <c r="AY356" s="77" t="e">
        <f t="shared" ca="1" si="103"/>
        <v>#NAME?</v>
      </c>
      <c r="AZ356" s="77" t="e">
        <f t="shared" ca="1" si="103"/>
        <v>#NAME?</v>
      </c>
      <c r="BA356" s="77" t="e">
        <f t="shared" ca="1" si="103"/>
        <v>#NAME?</v>
      </c>
      <c r="BB356" s="77" t="e">
        <f t="shared" ca="1" si="103"/>
        <v>#NAME?</v>
      </c>
      <c r="BC356" s="77" t="e">
        <f t="shared" ca="1" si="103"/>
        <v>#NAME?</v>
      </c>
      <c r="BD356" s="77" t="e">
        <f t="shared" ca="1" si="103"/>
        <v>#NAME?</v>
      </c>
      <c r="BE356" s="77" t="e">
        <f t="shared" ca="1" si="103"/>
        <v>#NAME?</v>
      </c>
      <c r="BF356" s="77" t="e">
        <f t="shared" ca="1" si="103"/>
        <v>#NAME?</v>
      </c>
      <c r="BG356" s="83"/>
      <c r="BH356" s="83"/>
      <c r="BI356" s="83"/>
      <c r="BJ356" s="83"/>
      <c r="BK356" s="83"/>
      <c r="BL356" s="83"/>
      <c r="BM356" s="83"/>
      <c r="BN356" s="83"/>
      <c r="BO356" s="83"/>
      <c r="BP356" s="83"/>
      <c r="BQ356" s="83"/>
      <c r="BR356" s="83"/>
      <c r="BS356" s="83"/>
      <c r="BT356" s="83"/>
      <c r="BU356" s="83"/>
      <c r="BV356" s="83"/>
      <c r="BW356" s="83"/>
      <c r="BX356" s="83"/>
      <c r="BY356" s="83"/>
      <c r="BZ356" s="83"/>
      <c r="CA356" s="83"/>
      <c r="CB356" s="83"/>
      <c r="CC356" s="83"/>
      <c r="CD356" s="83"/>
      <c r="CE356" s="83"/>
      <c r="CF356" s="83"/>
      <c r="CG356" s="83"/>
      <c r="CH356" s="83"/>
      <c r="CI356" s="83"/>
      <c r="CJ356" s="83"/>
      <c r="CK356" s="83"/>
      <c r="CL356" s="83"/>
      <c r="CM356" s="83"/>
      <c r="CN356" s="83"/>
      <c r="CO356" s="83"/>
      <c r="CP356" s="83"/>
      <c r="CQ356" s="83"/>
      <c r="CR356" s="83"/>
    </row>
    <row r="357" spans="1:96" s="140" customFormat="1" ht="12" hidden="1" customHeight="1" x14ac:dyDescent="0.25">
      <c r="A357" s="254" t="s">
        <v>207</v>
      </c>
      <c r="B357" s="255"/>
      <c r="C357" s="126">
        <v>0</v>
      </c>
      <c r="D357" s="256"/>
      <c r="E357" s="126">
        <v>0</v>
      </c>
      <c r="F357" s="126">
        <v>0</v>
      </c>
      <c r="G357" s="257">
        <v>320</v>
      </c>
      <c r="H357" s="126">
        <v>314</v>
      </c>
      <c r="I357" s="126">
        <v>406</v>
      </c>
      <c r="J357" s="126">
        <v>391</v>
      </c>
      <c r="K357" s="126">
        <v>446</v>
      </c>
      <c r="L357" s="126">
        <v>475</v>
      </c>
      <c r="M357" s="126">
        <v>450</v>
      </c>
      <c r="N357" s="126">
        <v>433</v>
      </c>
      <c r="O357" s="126">
        <v>386</v>
      </c>
      <c r="P357" s="126">
        <v>415</v>
      </c>
      <c r="Q357" s="256"/>
      <c r="R357" s="239">
        <v>430</v>
      </c>
      <c r="S357" s="126">
        <v>415</v>
      </c>
      <c r="T357" s="126">
        <v>497</v>
      </c>
      <c r="U357" s="126">
        <v>512</v>
      </c>
      <c r="V357" s="126">
        <v>525</v>
      </c>
      <c r="W357" s="126">
        <v>429</v>
      </c>
      <c r="X357" s="126">
        <v>388</v>
      </c>
      <c r="Y357" s="126">
        <v>473</v>
      </c>
      <c r="Z357" s="126">
        <v>359</v>
      </c>
      <c r="AA357" s="126">
        <v>358</v>
      </c>
      <c r="AB357" s="126">
        <v>349</v>
      </c>
      <c r="AC357" s="126">
        <v>394</v>
      </c>
      <c r="AD357" s="126">
        <v>361</v>
      </c>
      <c r="AE357" s="126">
        <v>384</v>
      </c>
      <c r="AF357" s="126">
        <v>361</v>
      </c>
      <c r="AG357" s="126">
        <v>356</v>
      </c>
      <c r="AH357" s="126">
        <v>393</v>
      </c>
      <c r="AI357" s="126">
        <v>395</v>
      </c>
      <c r="AJ357" s="126">
        <v>366</v>
      </c>
      <c r="AK357" s="126">
        <v>383</v>
      </c>
      <c r="AL357" s="126">
        <v>370</v>
      </c>
      <c r="AM357" s="184"/>
      <c r="AN357" s="239">
        <v>128</v>
      </c>
      <c r="AO357" s="154"/>
      <c r="AP357" s="155"/>
      <c r="AQ357" s="149"/>
      <c r="AR357" s="242"/>
      <c r="AS357" s="165" t="str">
        <f>IF(AQ357="","",(SUM(AQ357,AN357)))</f>
        <v/>
      </c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83"/>
      <c r="BH357" s="83"/>
      <c r="BI357" s="83"/>
      <c r="BJ357" s="83"/>
      <c r="BK357" s="83"/>
      <c r="BL357" s="83"/>
      <c r="BM357" s="83"/>
      <c r="BN357" s="83"/>
      <c r="BO357" s="83"/>
      <c r="BP357" s="83"/>
      <c r="BQ357" s="83"/>
      <c r="BR357" s="83"/>
      <c r="BS357" s="83"/>
      <c r="BT357" s="83"/>
      <c r="BU357" s="83"/>
      <c r="BV357" s="83"/>
      <c r="BW357" s="83"/>
      <c r="BX357" s="83"/>
      <c r="BY357" s="83"/>
      <c r="BZ357" s="83"/>
      <c r="CA357" s="83"/>
      <c r="CB357" s="83"/>
      <c r="CC357" s="83"/>
      <c r="CD357" s="83"/>
      <c r="CE357" s="83"/>
      <c r="CF357" s="83"/>
      <c r="CG357" s="83"/>
      <c r="CH357" s="83"/>
      <c r="CI357" s="83"/>
      <c r="CJ357" s="83"/>
      <c r="CK357" s="83"/>
      <c r="CL357" s="83"/>
      <c r="CM357" s="83"/>
      <c r="CN357" s="83"/>
      <c r="CO357" s="83"/>
      <c r="CP357" s="83"/>
      <c r="CQ357" s="83"/>
      <c r="CR357" s="83"/>
    </row>
    <row r="358" spans="1:96" s="140" customFormat="1" ht="12" hidden="1" customHeight="1" x14ac:dyDescent="0.25">
      <c r="A358" s="145"/>
      <c r="B358" s="146"/>
      <c r="C358" s="146"/>
      <c r="D358" s="146"/>
      <c r="E358" s="146"/>
      <c r="F358" s="146"/>
      <c r="G358" s="146"/>
      <c r="H358" s="147"/>
      <c r="I358" s="147"/>
      <c r="J358" s="146"/>
      <c r="K358" s="146"/>
      <c r="L358" s="146"/>
      <c r="M358" s="146"/>
      <c r="N358" s="146"/>
      <c r="O358" s="147"/>
      <c r="P358" s="161"/>
      <c r="Q358" s="161"/>
      <c r="R358" s="162"/>
      <c r="S358" s="162"/>
      <c r="T358" s="147"/>
      <c r="U358" s="146"/>
      <c r="V358" s="147"/>
      <c r="W358" s="147"/>
      <c r="X358" s="146"/>
      <c r="Y358" s="146"/>
      <c r="Z358" s="147"/>
      <c r="AA358" s="147"/>
      <c r="AB358" s="146"/>
      <c r="AC358" s="146"/>
      <c r="AD358" s="146"/>
      <c r="AE358" s="146"/>
      <c r="AF358" s="146"/>
      <c r="AG358" s="146"/>
      <c r="AH358" s="146"/>
      <c r="AI358" s="146"/>
      <c r="AJ358" s="147"/>
      <c r="AK358" s="146"/>
      <c r="AL358" s="146"/>
      <c r="AM358" s="146"/>
      <c r="AN358" s="146"/>
      <c r="AO358" s="243"/>
      <c r="AP358" s="91"/>
      <c r="AQ358" s="92"/>
      <c r="AR358" s="73"/>
      <c r="AS358" s="91"/>
      <c r="AT358" s="86"/>
      <c r="AU358" s="86"/>
      <c r="AV358" s="86"/>
      <c r="AW358" s="86"/>
      <c r="AX358" s="86"/>
      <c r="AY358" s="86"/>
      <c r="AZ358" s="86"/>
      <c r="BA358" s="86"/>
      <c r="BB358" s="86"/>
      <c r="BC358" s="86"/>
      <c r="BD358" s="86"/>
      <c r="BE358" s="86"/>
      <c r="BF358" s="86"/>
      <c r="BG358" s="83"/>
      <c r="BH358" s="83"/>
      <c r="BI358" s="83"/>
      <c r="BJ358" s="83"/>
      <c r="BK358" s="83"/>
      <c r="BL358" s="83"/>
      <c r="BM358" s="83"/>
      <c r="BN358" s="83"/>
      <c r="BO358" s="83"/>
      <c r="BP358" s="83"/>
      <c r="BQ358" s="83"/>
      <c r="BR358" s="83"/>
      <c r="BS358" s="83"/>
      <c r="BT358" s="83"/>
      <c r="BU358" s="83"/>
      <c r="BV358" s="83"/>
      <c r="BW358" s="83"/>
      <c r="BX358" s="83"/>
      <c r="BY358" s="83"/>
      <c r="BZ358" s="83"/>
      <c r="CA358" s="83"/>
      <c r="CB358" s="83"/>
      <c r="CC358" s="83"/>
      <c r="CD358" s="83"/>
      <c r="CE358" s="83"/>
      <c r="CF358" s="83"/>
      <c r="CG358" s="83"/>
      <c r="CH358" s="83"/>
      <c r="CI358" s="83"/>
      <c r="CJ358" s="83"/>
      <c r="CK358" s="83"/>
      <c r="CL358" s="83"/>
      <c r="CM358" s="83"/>
      <c r="CN358" s="83"/>
      <c r="CO358" s="83"/>
      <c r="CP358" s="83"/>
      <c r="CQ358" s="83"/>
      <c r="CR358" s="83"/>
    </row>
    <row r="359" spans="1:96" s="140" customFormat="1" ht="12" hidden="1" customHeight="1" x14ac:dyDescent="0.25">
      <c r="A359" s="258" t="s">
        <v>208</v>
      </c>
      <c r="B359" s="259"/>
      <c r="C359" s="260">
        <f>$C$11</f>
        <v>44531</v>
      </c>
      <c r="D359" s="259"/>
      <c r="E359" s="260" t="e">
        <f ca="1">$E$11</f>
        <v>#NAME?</v>
      </c>
      <c r="F359" s="260" t="e">
        <f ca="1">$F$11</f>
        <v>#NAME?</v>
      </c>
      <c r="G359" s="260" t="e">
        <f ca="1">$G$11</f>
        <v>#NAME?</v>
      </c>
      <c r="H359" s="260" t="e">
        <f ca="1">$H$11</f>
        <v>#NAME?</v>
      </c>
      <c r="I359" s="260" t="e">
        <f ca="1">$I$11</f>
        <v>#NAME?</v>
      </c>
      <c r="J359" s="260" t="e">
        <f ca="1">$J$11</f>
        <v>#NAME?</v>
      </c>
      <c r="K359" s="260" t="e">
        <f ca="1">$K$11</f>
        <v>#NAME?</v>
      </c>
      <c r="L359" s="260" t="e">
        <f ca="1">$L$11</f>
        <v>#NAME?</v>
      </c>
      <c r="M359" s="260" t="e">
        <f ca="1">$M$11</f>
        <v>#NAME?</v>
      </c>
      <c r="N359" s="260" t="e">
        <f ca="1">$N$11</f>
        <v>#NAME?</v>
      </c>
      <c r="O359" s="260" t="e">
        <f ca="1">$O$11</f>
        <v>#NAME?</v>
      </c>
      <c r="P359" s="238" t="e">
        <f ca="1">$P$11</f>
        <v>#NAME?</v>
      </c>
      <c r="Q359" s="261"/>
      <c r="R359" s="77" t="e">
        <f t="shared" ref="R359:AK359" ca="1" si="104">R11</f>
        <v>#NAME?</v>
      </c>
      <c r="S359" s="77" t="e">
        <f t="shared" ca="1" si="104"/>
        <v>#NAME?</v>
      </c>
      <c r="T359" s="246" t="e">
        <f t="shared" ca="1" si="104"/>
        <v>#NAME?</v>
      </c>
      <c r="U359" s="234" t="e">
        <f t="shared" ca="1" si="104"/>
        <v>#NAME?</v>
      </c>
      <c r="V359" s="234" t="e">
        <f t="shared" ca="1" si="104"/>
        <v>#NAME?</v>
      </c>
      <c r="W359" s="234" t="e">
        <f t="shared" ca="1" si="104"/>
        <v>#NAME?</v>
      </c>
      <c r="X359" s="234" t="e">
        <f t="shared" ca="1" si="104"/>
        <v>#NAME?</v>
      </c>
      <c r="Y359" s="234" t="e">
        <f t="shared" ca="1" si="104"/>
        <v>#NAME?</v>
      </c>
      <c r="Z359" s="234" t="e">
        <f t="shared" ca="1" si="104"/>
        <v>#NAME?</v>
      </c>
      <c r="AA359" s="234" t="e">
        <f t="shared" ca="1" si="104"/>
        <v>#NAME?</v>
      </c>
      <c r="AB359" s="234" t="e">
        <f t="shared" ca="1" si="104"/>
        <v>#NAME?</v>
      </c>
      <c r="AC359" s="234" t="e">
        <f t="shared" ca="1" si="104"/>
        <v>#NAME?</v>
      </c>
      <c r="AD359" s="234" t="e">
        <f t="shared" ca="1" si="104"/>
        <v>#NAME?</v>
      </c>
      <c r="AE359" s="262" t="e">
        <f t="shared" ca="1" si="104"/>
        <v>#NAME?</v>
      </c>
      <c r="AF359" s="234" t="e">
        <f t="shared" ca="1" si="104"/>
        <v>#NAME?</v>
      </c>
      <c r="AG359" s="234" t="e">
        <f t="shared" ca="1" si="104"/>
        <v>#NAME?</v>
      </c>
      <c r="AH359" s="234" t="e">
        <f t="shared" ca="1" si="104"/>
        <v>#NAME?</v>
      </c>
      <c r="AI359" s="262" t="e">
        <f t="shared" ca="1" si="104"/>
        <v>#NAME?</v>
      </c>
      <c r="AJ359" s="234" t="e">
        <f t="shared" ca="1" si="104"/>
        <v>#NAME?</v>
      </c>
      <c r="AK359" s="234" t="e">
        <f t="shared" ca="1" si="104"/>
        <v>#NAME?</v>
      </c>
      <c r="AL359" s="234" t="e">
        <f ca="1">AL$11</f>
        <v>#NAME?</v>
      </c>
      <c r="AM359" s="246"/>
      <c r="AN359" s="235" t="str">
        <f t="shared" ref="AN359:AS359" si="105">AN$11</f>
        <v>1-10-out-24</v>
      </c>
      <c r="AO359" s="154"/>
      <c r="AP359" s="236"/>
      <c r="AQ359" s="237" t="str">
        <f t="shared" si="105"/>
        <v>11-31-out-24</v>
      </c>
      <c r="AR359" s="238"/>
      <c r="AS359" s="236" t="e">
        <f t="shared" ca="1" si="105"/>
        <v>#NAME?</v>
      </c>
      <c r="AT359" s="77" t="e">
        <f t="shared" ref="AT359:BF359" ca="1" si="106">AT11</f>
        <v>#NAME?</v>
      </c>
      <c r="AU359" s="77" t="e">
        <f t="shared" ca="1" si="106"/>
        <v>#NAME?</v>
      </c>
      <c r="AV359" s="77" t="e">
        <f t="shared" ca="1" si="106"/>
        <v>#NAME?</v>
      </c>
      <c r="AW359" s="77" t="e">
        <f t="shared" ca="1" si="106"/>
        <v>#NAME?</v>
      </c>
      <c r="AX359" s="77" t="e">
        <f t="shared" ca="1" si="106"/>
        <v>#NAME?</v>
      </c>
      <c r="AY359" s="77" t="e">
        <f t="shared" ca="1" si="106"/>
        <v>#NAME?</v>
      </c>
      <c r="AZ359" s="77" t="e">
        <f t="shared" ca="1" si="106"/>
        <v>#NAME?</v>
      </c>
      <c r="BA359" s="77" t="e">
        <f t="shared" ca="1" si="106"/>
        <v>#NAME?</v>
      </c>
      <c r="BB359" s="77" t="e">
        <f t="shared" ca="1" si="106"/>
        <v>#NAME?</v>
      </c>
      <c r="BC359" s="77" t="e">
        <f t="shared" ca="1" si="106"/>
        <v>#NAME?</v>
      </c>
      <c r="BD359" s="77" t="e">
        <f t="shared" ca="1" si="106"/>
        <v>#NAME?</v>
      </c>
      <c r="BE359" s="77" t="e">
        <f t="shared" ca="1" si="106"/>
        <v>#NAME?</v>
      </c>
      <c r="BF359" s="77" t="e">
        <f t="shared" ca="1" si="106"/>
        <v>#NAME?</v>
      </c>
      <c r="BG359" s="83"/>
      <c r="BH359" s="83"/>
      <c r="BI359" s="83"/>
      <c r="BJ359" s="83"/>
      <c r="BK359" s="83"/>
      <c r="BL359" s="83"/>
      <c r="BM359" s="83"/>
      <c r="BN359" s="83"/>
      <c r="BO359" s="83"/>
      <c r="BP359" s="83"/>
      <c r="BQ359" s="83"/>
      <c r="BR359" s="83"/>
      <c r="BS359" s="83"/>
      <c r="BT359" s="83"/>
      <c r="BU359" s="83"/>
      <c r="BV359" s="83"/>
      <c r="BW359" s="83"/>
      <c r="BX359" s="83"/>
      <c r="BY359" s="83"/>
      <c r="BZ359" s="83"/>
      <c r="CA359" s="83"/>
      <c r="CB359" s="83"/>
      <c r="CC359" s="83"/>
      <c r="CD359" s="83"/>
      <c r="CE359" s="83"/>
      <c r="CF359" s="83"/>
      <c r="CG359" s="83"/>
      <c r="CH359" s="83"/>
      <c r="CI359" s="83"/>
      <c r="CJ359" s="83"/>
      <c r="CK359" s="83"/>
      <c r="CL359" s="83"/>
      <c r="CM359" s="83"/>
      <c r="CN359" s="83"/>
      <c r="CO359" s="83"/>
      <c r="CP359" s="83"/>
      <c r="CQ359" s="83"/>
      <c r="CR359" s="83"/>
    </row>
    <row r="360" spans="1:96" ht="12" hidden="1" customHeight="1" x14ac:dyDescent="0.25">
      <c r="A360" s="263" t="s">
        <v>209</v>
      </c>
      <c r="B360" s="264"/>
      <c r="C360" s="265">
        <v>13124</v>
      </c>
      <c r="D360" s="147"/>
      <c r="E360" s="265">
        <v>18711</v>
      </c>
      <c r="F360" s="264">
        <v>21805</v>
      </c>
      <c r="G360" s="265">
        <v>24241</v>
      </c>
      <c r="H360" s="265">
        <v>20409</v>
      </c>
      <c r="I360" s="265">
        <v>23062</v>
      </c>
      <c r="J360" s="265">
        <v>26943</v>
      </c>
      <c r="K360" s="265">
        <v>36813</v>
      </c>
      <c r="L360" s="266">
        <v>29827</v>
      </c>
      <c r="M360" s="265">
        <v>24165</v>
      </c>
      <c r="N360" s="265">
        <v>25577</v>
      </c>
      <c r="O360" s="265">
        <v>26443</v>
      </c>
      <c r="P360" s="267">
        <v>34638</v>
      </c>
      <c r="Q360" s="268"/>
      <c r="R360" s="269">
        <v>34517</v>
      </c>
      <c r="S360" s="71">
        <v>34139</v>
      </c>
      <c r="T360" s="270">
        <v>41835</v>
      </c>
      <c r="U360" s="123">
        <v>41713</v>
      </c>
      <c r="V360" s="271">
        <v>43773</v>
      </c>
      <c r="W360" s="123">
        <v>41136</v>
      </c>
      <c r="X360" s="123">
        <v>43677</v>
      </c>
      <c r="Y360" s="123">
        <v>39764</v>
      </c>
      <c r="Z360" s="123">
        <v>42037</v>
      </c>
      <c r="AA360" s="123">
        <v>40463</v>
      </c>
      <c r="AB360" s="123">
        <v>40088</v>
      </c>
      <c r="AC360" s="123">
        <v>36926</v>
      </c>
      <c r="AD360" s="272">
        <v>37813</v>
      </c>
      <c r="AE360" s="126">
        <v>34221</v>
      </c>
      <c r="AF360" s="270">
        <v>33862</v>
      </c>
      <c r="AG360" s="273">
        <v>23087</v>
      </c>
      <c r="AH360" s="273">
        <v>30970</v>
      </c>
      <c r="AI360" s="126">
        <v>29157</v>
      </c>
      <c r="AJ360" s="270">
        <v>30298</v>
      </c>
      <c r="AK360" s="123">
        <v>29718</v>
      </c>
      <c r="AL360" s="123">
        <v>30394</v>
      </c>
      <c r="AM360" s="184"/>
      <c r="AN360" s="274">
        <v>10136</v>
      </c>
      <c r="AO360" s="154"/>
      <c r="AP360" s="155"/>
      <c r="AQ360" s="149"/>
      <c r="AR360" s="242"/>
      <c r="AS360" s="165" t="str">
        <f>IF(AQ360="","",(SUM(AQ360,AN360)))</f>
        <v/>
      </c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83"/>
      <c r="BH360" s="83"/>
      <c r="BI360" s="83"/>
      <c r="BJ360" s="83"/>
      <c r="BK360" s="83"/>
      <c r="BL360" s="83"/>
      <c r="BM360" s="83"/>
      <c r="BN360" s="83"/>
      <c r="BO360" s="83"/>
      <c r="BP360" s="83"/>
      <c r="BQ360" s="83"/>
      <c r="BR360" s="83"/>
      <c r="BS360" s="83"/>
      <c r="BT360" s="83"/>
      <c r="BU360" s="83"/>
      <c r="BV360" s="83"/>
      <c r="BW360" s="83"/>
      <c r="BX360" s="83"/>
      <c r="BY360" s="83"/>
      <c r="BZ360" s="83"/>
      <c r="CA360" s="83"/>
      <c r="CB360" s="83"/>
      <c r="CC360" s="83"/>
      <c r="CD360" s="83"/>
      <c r="CE360" s="83"/>
      <c r="CF360" s="83"/>
      <c r="CG360" s="83"/>
      <c r="CH360" s="83"/>
      <c r="CI360" s="83"/>
      <c r="CJ360" s="83"/>
      <c r="CK360" s="83"/>
      <c r="CL360" s="83"/>
      <c r="CM360" s="83"/>
      <c r="CN360" s="83"/>
      <c r="CO360" s="83"/>
      <c r="CP360" s="83"/>
      <c r="CQ360" s="83"/>
      <c r="CR360" s="83"/>
    </row>
    <row r="361" spans="1:96" ht="12" hidden="1" customHeight="1" x14ac:dyDescent="0.25">
      <c r="A361" s="145"/>
      <c r="B361" s="146"/>
      <c r="C361" s="146"/>
      <c r="D361" s="146"/>
      <c r="E361" s="146"/>
      <c r="F361" s="146"/>
      <c r="G361" s="146"/>
      <c r="H361" s="147"/>
      <c r="I361" s="147"/>
      <c r="J361" s="146"/>
      <c r="K361" s="146"/>
      <c r="L361" s="146"/>
      <c r="M361" s="146"/>
      <c r="N361" s="146"/>
      <c r="O361" s="147"/>
      <c r="P361" s="158"/>
      <c r="Q361" s="158"/>
      <c r="R361" s="159"/>
      <c r="S361" s="159"/>
      <c r="T361" s="147"/>
      <c r="U361" s="146"/>
      <c r="V361" s="147"/>
      <c r="W361" s="147"/>
      <c r="X361" s="146"/>
      <c r="Y361" s="146"/>
      <c r="Z361" s="147"/>
      <c r="AA361" s="147"/>
      <c r="AB361" s="146"/>
      <c r="AC361" s="146"/>
      <c r="AD361" s="146"/>
      <c r="AE361" s="158"/>
      <c r="AF361" s="146"/>
      <c r="AG361" s="146"/>
      <c r="AH361" s="146"/>
      <c r="AI361" s="158"/>
      <c r="AJ361" s="147"/>
      <c r="AK361" s="146"/>
      <c r="AL361" s="146"/>
      <c r="AM361" s="146"/>
      <c r="AN361" s="146"/>
      <c r="AO361" s="243"/>
      <c r="AP361" s="91"/>
      <c r="AQ361" s="92"/>
      <c r="AR361" s="73"/>
      <c r="AS361" s="91"/>
      <c r="AT361" s="86"/>
      <c r="AU361" s="86"/>
      <c r="AV361" s="86"/>
      <c r="AW361" s="86"/>
      <c r="AX361" s="86"/>
      <c r="AY361" s="86"/>
      <c r="AZ361" s="86"/>
      <c r="BA361" s="86"/>
      <c r="BB361" s="86"/>
      <c r="BC361" s="275"/>
      <c r="BD361" s="275"/>
      <c r="BE361" s="275"/>
      <c r="BF361" s="275"/>
      <c r="BG361" s="83"/>
      <c r="BH361" s="83"/>
      <c r="BI361" s="83"/>
      <c r="BJ361" s="83"/>
      <c r="BK361" s="83"/>
      <c r="BL361" s="83"/>
      <c r="BM361" s="83"/>
      <c r="BN361" s="83"/>
      <c r="BO361" s="83"/>
      <c r="BP361" s="83"/>
      <c r="BQ361" s="83"/>
      <c r="BR361" s="83"/>
      <c r="BS361" s="83"/>
      <c r="BT361" s="83"/>
      <c r="BU361" s="83"/>
      <c r="BV361" s="83"/>
      <c r="BW361" s="83"/>
      <c r="BX361" s="83"/>
      <c r="BY361" s="83"/>
      <c r="BZ361" s="83"/>
      <c r="CA361" s="83"/>
      <c r="CB361" s="83"/>
      <c r="CC361" s="83"/>
      <c r="CD361" s="83"/>
      <c r="CE361" s="83"/>
      <c r="CF361" s="83"/>
      <c r="CG361" s="83"/>
      <c r="CH361" s="83"/>
      <c r="CI361" s="83"/>
      <c r="CJ361" s="83"/>
      <c r="CK361" s="83"/>
      <c r="CL361" s="83"/>
      <c r="CM361" s="83"/>
      <c r="CN361" s="83"/>
      <c r="CO361" s="83"/>
      <c r="CP361" s="83"/>
      <c r="CQ361" s="83"/>
      <c r="CR361" s="83"/>
    </row>
    <row r="362" spans="1:96" s="69" customFormat="1" ht="12" customHeight="1" x14ac:dyDescent="0.25">
      <c r="A362" s="276" t="s">
        <v>210</v>
      </c>
      <c r="B362" s="277"/>
      <c r="C362" s="120">
        <f>$C$11</f>
        <v>44531</v>
      </c>
      <c r="D362" s="277"/>
      <c r="E362" s="120" t="e">
        <f ca="1">$E$11</f>
        <v>#NAME?</v>
      </c>
      <c r="F362" s="120" t="e">
        <f ca="1">$F$11</f>
        <v>#NAME?</v>
      </c>
      <c r="G362" s="120" t="e">
        <f ca="1">$G$11</f>
        <v>#NAME?</v>
      </c>
      <c r="H362" s="120" t="e">
        <f ca="1">$H$11</f>
        <v>#NAME?</v>
      </c>
      <c r="I362" s="120" t="e">
        <f ca="1">$I$11</f>
        <v>#NAME?</v>
      </c>
      <c r="J362" s="120" t="e">
        <f ca="1">$J$11</f>
        <v>#NAME?</v>
      </c>
      <c r="K362" s="120" t="e">
        <f ca="1">$K$11</f>
        <v>#NAME?</v>
      </c>
      <c r="L362" s="120" t="e">
        <f ca="1">$L$11</f>
        <v>#NAME?</v>
      </c>
      <c r="M362" s="120" t="e">
        <f ca="1">$M$11</f>
        <v>#NAME?</v>
      </c>
      <c r="N362" s="120" t="e">
        <f ca="1">$N$11</f>
        <v>#NAME?</v>
      </c>
      <c r="O362" s="120" t="e">
        <f ca="1">$O$11</f>
        <v>#NAME?</v>
      </c>
      <c r="P362" s="120" t="e">
        <f ca="1">$P$11</f>
        <v>#NAME?</v>
      </c>
      <c r="Q362" s="277"/>
      <c r="R362" s="120" t="e">
        <f t="shared" ref="R362:AK362" ca="1" si="107">R11</f>
        <v>#NAME?</v>
      </c>
      <c r="S362" s="120" t="e">
        <f t="shared" ca="1" si="107"/>
        <v>#NAME?</v>
      </c>
      <c r="T362" s="120" t="e">
        <f t="shared" ca="1" si="107"/>
        <v>#NAME?</v>
      </c>
      <c r="U362" s="120" t="e">
        <f t="shared" ca="1" si="107"/>
        <v>#NAME?</v>
      </c>
      <c r="V362" s="120" t="e">
        <f t="shared" ca="1" si="107"/>
        <v>#NAME?</v>
      </c>
      <c r="W362" s="120" t="e">
        <f t="shared" ca="1" si="107"/>
        <v>#NAME?</v>
      </c>
      <c r="X362" s="120" t="e">
        <f t="shared" ca="1" si="107"/>
        <v>#NAME?</v>
      </c>
      <c r="Y362" s="120" t="e">
        <f t="shared" ca="1" si="107"/>
        <v>#NAME?</v>
      </c>
      <c r="Z362" s="120" t="e">
        <f t="shared" ca="1" si="107"/>
        <v>#NAME?</v>
      </c>
      <c r="AA362" s="120" t="e">
        <f t="shared" ca="1" si="107"/>
        <v>#NAME?</v>
      </c>
      <c r="AB362" s="120" t="e">
        <f t="shared" ca="1" si="107"/>
        <v>#NAME?</v>
      </c>
      <c r="AC362" s="120" t="e">
        <f t="shared" ca="1" si="107"/>
        <v>#NAME?</v>
      </c>
      <c r="AD362" s="120" t="e">
        <f t="shared" ca="1" si="107"/>
        <v>#NAME?</v>
      </c>
      <c r="AE362" s="120" t="e">
        <f t="shared" ca="1" si="107"/>
        <v>#NAME?</v>
      </c>
      <c r="AF362" s="120" t="e">
        <f t="shared" ca="1" si="107"/>
        <v>#NAME?</v>
      </c>
      <c r="AG362" s="120" t="e">
        <f t="shared" ca="1" si="107"/>
        <v>#NAME?</v>
      </c>
      <c r="AH362" s="120" t="e">
        <f t="shared" ca="1" si="107"/>
        <v>#NAME?</v>
      </c>
      <c r="AI362" s="120" t="e">
        <f t="shared" ca="1" si="107"/>
        <v>#NAME?</v>
      </c>
      <c r="AJ362" s="120" t="e">
        <f t="shared" ca="1" si="107"/>
        <v>#NAME?</v>
      </c>
      <c r="AK362" s="120" t="e">
        <f t="shared" ca="1" si="107"/>
        <v>#NAME?</v>
      </c>
      <c r="AL362" s="120" t="e">
        <f ca="1">AL$11</f>
        <v>#NAME?</v>
      </c>
      <c r="AM362" s="177"/>
      <c r="AN362" s="121" t="str">
        <f t="shared" ref="AN362:AS362" si="108">AN$11</f>
        <v>1-10-out-24</v>
      </c>
      <c r="AO362" s="42" t="s">
        <v>211</v>
      </c>
      <c r="AP362" s="43"/>
      <c r="AQ362" s="44" t="str">
        <f t="shared" si="108"/>
        <v>11-31-out-24</v>
      </c>
      <c r="AR362" s="43"/>
      <c r="AS362" s="43" t="e">
        <f t="shared" ca="1" si="108"/>
        <v>#NAME?</v>
      </c>
      <c r="AT362" s="14" t="e">
        <f t="shared" ref="AT362:BF362" ca="1" si="109">AT11</f>
        <v>#NAME?</v>
      </c>
      <c r="AU362" s="14" t="e">
        <f t="shared" ca="1" si="109"/>
        <v>#NAME?</v>
      </c>
      <c r="AV362" s="14" t="e">
        <f t="shared" ca="1" si="109"/>
        <v>#NAME?</v>
      </c>
      <c r="AW362" s="14" t="e">
        <f t="shared" ca="1" si="109"/>
        <v>#NAME?</v>
      </c>
      <c r="AX362" s="14" t="e">
        <f t="shared" ca="1" si="109"/>
        <v>#NAME?</v>
      </c>
      <c r="AY362" s="14" t="e">
        <f t="shared" ca="1" si="109"/>
        <v>#NAME?</v>
      </c>
      <c r="AZ362" s="14" t="e">
        <f t="shared" ca="1" si="109"/>
        <v>#NAME?</v>
      </c>
      <c r="BA362" s="14" t="e">
        <f t="shared" ca="1" si="109"/>
        <v>#NAME?</v>
      </c>
      <c r="BB362" s="44" t="e">
        <f t="shared" ca="1" si="109"/>
        <v>#NAME?</v>
      </c>
      <c r="BC362" s="14" t="e">
        <f t="shared" ca="1" si="109"/>
        <v>#NAME?</v>
      </c>
      <c r="BD362" s="14" t="e">
        <f t="shared" ca="1" si="109"/>
        <v>#NAME?</v>
      </c>
      <c r="BE362" s="14" t="e">
        <f t="shared" ca="1" si="109"/>
        <v>#NAME?</v>
      </c>
      <c r="BF362" s="14" t="e">
        <f t="shared" ca="1" si="109"/>
        <v>#NAME?</v>
      </c>
      <c r="BG362" s="42" t="s">
        <v>212</v>
      </c>
      <c r="BH362" s="43"/>
      <c r="BI362" s="14" t="e">
        <f t="shared" ref="BI362:CR362" ca="1" si="110">BI11</f>
        <v>#NAME?</v>
      </c>
      <c r="BJ362" s="14" t="e">
        <f t="shared" ca="1" si="110"/>
        <v>#NAME?</v>
      </c>
      <c r="BK362" s="14" t="e">
        <f t="shared" ca="1" si="110"/>
        <v>#NAME?</v>
      </c>
      <c r="BL362" s="14" t="e">
        <f t="shared" ca="1" si="110"/>
        <v>#NAME?</v>
      </c>
      <c r="BM362" s="14" t="e">
        <f t="shared" ca="1" si="110"/>
        <v>#NAME?</v>
      </c>
      <c r="BN362" s="14" t="e">
        <f t="shared" ca="1" si="110"/>
        <v>#NAME?</v>
      </c>
      <c r="BO362" s="14" t="e">
        <f t="shared" ca="1" si="110"/>
        <v>#NAME?</v>
      </c>
      <c r="BP362" s="14" t="e">
        <f t="shared" ca="1" si="110"/>
        <v>#NAME?</v>
      </c>
      <c r="BQ362" s="14" t="e">
        <f t="shared" ca="1" si="110"/>
        <v>#NAME?</v>
      </c>
      <c r="BR362" s="14" t="e">
        <f t="shared" ca="1" si="110"/>
        <v>#NAME?</v>
      </c>
      <c r="BS362" s="14" t="e">
        <f t="shared" ca="1" si="110"/>
        <v>#NAME?</v>
      </c>
      <c r="BT362" s="14" t="e">
        <f t="shared" ca="1" si="110"/>
        <v>#NAME?</v>
      </c>
      <c r="BU362" s="14" t="e">
        <f t="shared" ca="1" si="110"/>
        <v>#NAME?</v>
      </c>
      <c r="BV362" s="14" t="e">
        <f t="shared" ca="1" si="110"/>
        <v>#NAME?</v>
      </c>
      <c r="BW362" s="14" t="e">
        <f t="shared" ca="1" si="110"/>
        <v>#NAME?</v>
      </c>
      <c r="BX362" s="14" t="e">
        <f t="shared" ca="1" si="110"/>
        <v>#NAME?</v>
      </c>
      <c r="BY362" s="14" t="e">
        <f t="shared" ca="1" si="110"/>
        <v>#NAME?</v>
      </c>
      <c r="BZ362" s="14" t="e">
        <f t="shared" ca="1" si="110"/>
        <v>#NAME?</v>
      </c>
      <c r="CA362" s="14" t="e">
        <f t="shared" ca="1" si="110"/>
        <v>#NAME?</v>
      </c>
      <c r="CB362" s="14" t="e">
        <f t="shared" ca="1" si="110"/>
        <v>#NAME?</v>
      </c>
      <c r="CC362" s="14" t="e">
        <f t="shared" ca="1" si="110"/>
        <v>#NAME?</v>
      </c>
      <c r="CD362" s="14" t="e">
        <f t="shared" ca="1" si="110"/>
        <v>#NAME?</v>
      </c>
      <c r="CE362" s="14" t="e">
        <f t="shared" ca="1" si="110"/>
        <v>#NAME?</v>
      </c>
      <c r="CF362" s="14" t="e">
        <f t="shared" ca="1" si="110"/>
        <v>#NAME?</v>
      </c>
      <c r="CG362" s="14" t="e">
        <f t="shared" ca="1" si="110"/>
        <v>#NAME?</v>
      </c>
      <c r="CH362" s="14" t="e">
        <f t="shared" ca="1" si="110"/>
        <v>#NAME?</v>
      </c>
      <c r="CI362" s="14" t="e">
        <f t="shared" ca="1" si="110"/>
        <v>#NAME?</v>
      </c>
      <c r="CJ362" s="14" t="e">
        <f t="shared" ca="1" si="110"/>
        <v>#NAME?</v>
      </c>
      <c r="CK362" s="14" t="e">
        <f t="shared" ca="1" si="110"/>
        <v>#NAME?</v>
      </c>
      <c r="CL362" s="14" t="e">
        <f t="shared" ca="1" si="110"/>
        <v>#NAME?</v>
      </c>
      <c r="CM362" s="14" t="e">
        <f t="shared" ca="1" si="110"/>
        <v>#NAME?</v>
      </c>
      <c r="CN362" s="14" t="e">
        <f t="shared" ca="1" si="110"/>
        <v>#NAME?</v>
      </c>
      <c r="CO362" s="14" t="e">
        <f t="shared" ca="1" si="110"/>
        <v>#NAME?</v>
      </c>
      <c r="CP362" s="14" t="e">
        <f t="shared" ca="1" si="110"/>
        <v>#NAME?</v>
      </c>
      <c r="CQ362" s="14" t="e">
        <f t="shared" ca="1" si="110"/>
        <v>#NAME?</v>
      </c>
      <c r="CR362" s="14" t="e">
        <f t="shared" ca="1" si="110"/>
        <v>#NAME?</v>
      </c>
    </row>
    <row r="363" spans="1:96" ht="12" customHeight="1" x14ac:dyDescent="0.2">
      <c r="A363" s="263" t="s">
        <v>154</v>
      </c>
      <c r="B363" s="278"/>
      <c r="C363" s="123">
        <v>40</v>
      </c>
      <c r="D363" s="279"/>
      <c r="E363" s="123">
        <v>185</v>
      </c>
      <c r="F363" s="123">
        <v>50</v>
      </c>
      <c r="G363" s="123">
        <v>490</v>
      </c>
      <c r="H363" s="123">
        <v>481</v>
      </c>
      <c r="I363" s="123">
        <v>662</v>
      </c>
      <c r="J363" s="123">
        <v>716</v>
      </c>
      <c r="K363" s="123">
        <v>737</v>
      </c>
      <c r="L363" s="123">
        <v>617</v>
      </c>
      <c r="M363" s="123">
        <v>681</v>
      </c>
      <c r="N363" s="47">
        <v>694</v>
      </c>
      <c r="O363" s="123">
        <v>605</v>
      </c>
      <c r="P363" s="47">
        <v>815</v>
      </c>
      <c r="Q363" s="279"/>
      <c r="R363" s="61">
        <v>925</v>
      </c>
      <c r="S363" s="47">
        <v>904</v>
      </c>
      <c r="T363" s="123">
        <v>1041</v>
      </c>
      <c r="U363" s="47">
        <v>898</v>
      </c>
      <c r="V363" s="47">
        <v>961</v>
      </c>
      <c r="W363" s="123">
        <v>352</v>
      </c>
      <c r="X363" s="47">
        <v>1056</v>
      </c>
      <c r="Y363" s="47">
        <v>1023</v>
      </c>
      <c r="Z363" s="47">
        <v>973</v>
      </c>
      <c r="AA363" s="123">
        <v>1079</v>
      </c>
      <c r="AB363" s="47">
        <v>967</v>
      </c>
      <c r="AC363" s="123">
        <v>1007</v>
      </c>
      <c r="AD363" s="47">
        <v>961</v>
      </c>
      <c r="AE363" s="47">
        <v>987</v>
      </c>
      <c r="AF363" s="123">
        <v>925</v>
      </c>
      <c r="AG363" s="47">
        <v>978</v>
      </c>
      <c r="AH363" s="47">
        <v>976</v>
      </c>
      <c r="AI363" s="47">
        <v>966</v>
      </c>
      <c r="AJ363" s="47">
        <v>979</v>
      </c>
      <c r="AK363" s="123">
        <v>999</v>
      </c>
      <c r="AL363" s="47">
        <v>958</v>
      </c>
      <c r="AM363" s="184"/>
      <c r="AN363" s="183">
        <v>337</v>
      </c>
      <c r="AO363" s="64" t="s">
        <v>154</v>
      </c>
      <c r="AP363" s="171"/>
      <c r="AQ363" s="148">
        <v>636</v>
      </c>
      <c r="AR363" s="171"/>
      <c r="AS363" s="165">
        <f>IF(AQ363="","",(SUM(AQ363,AN363)))</f>
        <v>973</v>
      </c>
      <c r="AT363" s="51">
        <v>885</v>
      </c>
      <c r="AU363" s="51">
        <v>1014</v>
      </c>
      <c r="AV363" s="51">
        <v>1097</v>
      </c>
      <c r="AW363" s="51">
        <v>1084</v>
      </c>
      <c r="AX363" s="51">
        <v>1096</v>
      </c>
      <c r="AY363" s="51">
        <v>1080</v>
      </c>
      <c r="AZ363" s="51">
        <v>1059</v>
      </c>
      <c r="BA363" s="47">
        <v>1000</v>
      </c>
      <c r="BB363" s="211">
        <v>1012</v>
      </c>
      <c r="BC363" s="71">
        <v>1004</v>
      </c>
      <c r="BD363" s="62">
        <v>537</v>
      </c>
      <c r="BE363" s="47">
        <v>1073</v>
      </c>
      <c r="BF363" s="47">
        <v>1022</v>
      </c>
      <c r="BG363" s="64" t="s">
        <v>154</v>
      </c>
      <c r="BH363" s="171"/>
      <c r="BI363" s="280">
        <v>1055</v>
      </c>
      <c r="BJ363" s="54">
        <v>1005</v>
      </c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71"/>
      <c r="CB363" s="71"/>
      <c r="CC363" s="71"/>
      <c r="CD363" s="71"/>
      <c r="CE363" s="71"/>
      <c r="CF363" s="71"/>
      <c r="CG363" s="71"/>
      <c r="CH363" s="71"/>
      <c r="CI363" s="71"/>
      <c r="CJ363" s="71"/>
      <c r="CK363" s="71"/>
      <c r="CL363" s="71"/>
      <c r="CM363" s="71"/>
      <c r="CN363" s="71"/>
      <c r="CO363" s="71"/>
      <c r="CP363" s="71"/>
      <c r="CQ363" s="71"/>
      <c r="CR363" s="71"/>
    </row>
    <row r="364" spans="1:96" ht="12" customHeight="1" x14ac:dyDescent="0.2">
      <c r="A364" s="263" t="s">
        <v>155</v>
      </c>
      <c r="B364" s="278"/>
      <c r="C364" s="123">
        <v>187</v>
      </c>
      <c r="D364" s="279"/>
      <c r="E364" s="123">
        <v>113</v>
      </c>
      <c r="F364" s="123">
        <v>338</v>
      </c>
      <c r="G364" s="123">
        <v>58</v>
      </c>
      <c r="H364" s="123">
        <v>59</v>
      </c>
      <c r="I364" s="123">
        <v>36</v>
      </c>
      <c r="J364" s="123">
        <v>50</v>
      </c>
      <c r="K364" s="123">
        <v>46</v>
      </c>
      <c r="L364" s="123">
        <v>223</v>
      </c>
      <c r="M364" s="123">
        <v>235</v>
      </c>
      <c r="N364" s="127">
        <v>325</v>
      </c>
      <c r="O364" s="123">
        <v>349</v>
      </c>
      <c r="P364" s="127">
        <v>367</v>
      </c>
      <c r="Q364" s="279"/>
      <c r="R364" s="61">
        <v>393</v>
      </c>
      <c r="S364" s="47">
        <v>374</v>
      </c>
      <c r="T364" s="123">
        <v>390</v>
      </c>
      <c r="U364" s="127">
        <v>502</v>
      </c>
      <c r="V364" s="47">
        <v>521</v>
      </c>
      <c r="W364" s="123">
        <v>984</v>
      </c>
      <c r="X364" s="127">
        <v>377</v>
      </c>
      <c r="Y364" s="127">
        <v>477</v>
      </c>
      <c r="Z364" s="127">
        <v>570</v>
      </c>
      <c r="AA364" s="123">
        <v>554</v>
      </c>
      <c r="AB364" s="127">
        <v>505</v>
      </c>
      <c r="AC364" s="123">
        <v>600</v>
      </c>
      <c r="AD364" s="127">
        <v>713</v>
      </c>
      <c r="AE364" s="127">
        <v>688</v>
      </c>
      <c r="AF364" s="123">
        <v>702</v>
      </c>
      <c r="AG364" s="127">
        <v>631</v>
      </c>
      <c r="AH364" s="127">
        <v>614</v>
      </c>
      <c r="AI364" s="127">
        <v>517</v>
      </c>
      <c r="AJ364" s="47">
        <v>577</v>
      </c>
      <c r="AK364" s="123">
        <v>617</v>
      </c>
      <c r="AL364" s="127">
        <v>590</v>
      </c>
      <c r="AM364" s="184"/>
      <c r="AN364" s="191">
        <v>192</v>
      </c>
      <c r="AO364" s="64" t="s">
        <v>155</v>
      </c>
      <c r="AP364" s="171"/>
      <c r="AQ364" s="148">
        <v>409</v>
      </c>
      <c r="AR364" s="171"/>
      <c r="AS364" s="165">
        <f>IF(AQ364="","",(SUM(AQ364,AN364)))</f>
        <v>601</v>
      </c>
      <c r="AT364" s="51">
        <v>549</v>
      </c>
      <c r="AU364" s="52">
        <v>606</v>
      </c>
      <c r="AV364" s="52">
        <v>564</v>
      </c>
      <c r="AW364" s="52">
        <v>371</v>
      </c>
      <c r="AX364" s="52">
        <v>600</v>
      </c>
      <c r="AY364" s="52">
        <v>534</v>
      </c>
      <c r="AZ364" s="52">
        <v>490</v>
      </c>
      <c r="BA364" s="135">
        <v>473</v>
      </c>
      <c r="BB364" s="281">
        <v>482</v>
      </c>
      <c r="BC364" s="71">
        <v>558</v>
      </c>
      <c r="BD364" s="135">
        <v>998</v>
      </c>
      <c r="BE364" s="135">
        <v>608</v>
      </c>
      <c r="BF364" s="135">
        <v>584</v>
      </c>
      <c r="BG364" s="64" t="s">
        <v>155</v>
      </c>
      <c r="BH364" s="171"/>
      <c r="BI364" s="71">
        <v>823</v>
      </c>
      <c r="BJ364" s="55">
        <v>794</v>
      </c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71"/>
      <c r="CB364" s="71"/>
      <c r="CC364" s="71"/>
      <c r="CD364" s="71"/>
      <c r="CE364" s="71"/>
      <c r="CF364" s="71"/>
      <c r="CG364" s="71"/>
      <c r="CH364" s="71"/>
      <c r="CI364" s="71"/>
      <c r="CJ364" s="71"/>
      <c r="CK364" s="71"/>
      <c r="CL364" s="71"/>
      <c r="CM364" s="71"/>
      <c r="CN364" s="71"/>
      <c r="CO364" s="71"/>
      <c r="CP364" s="71"/>
      <c r="CQ364" s="71"/>
      <c r="CR364" s="71"/>
    </row>
    <row r="365" spans="1:96" ht="12" customHeight="1" x14ac:dyDescent="0.25">
      <c r="A365" s="203" t="s">
        <v>24</v>
      </c>
      <c r="B365" s="204"/>
      <c r="C365" s="205">
        <f>SUM(C363:C364)</f>
        <v>227</v>
      </c>
      <c r="D365" s="206"/>
      <c r="E365" s="205">
        <f t="shared" ref="E365:P365" si="111">SUM(E363:E364)</f>
        <v>298</v>
      </c>
      <c r="F365" s="205">
        <f t="shared" si="111"/>
        <v>388</v>
      </c>
      <c r="G365" s="205">
        <f t="shared" si="111"/>
        <v>548</v>
      </c>
      <c r="H365" s="205">
        <f t="shared" si="111"/>
        <v>540</v>
      </c>
      <c r="I365" s="205">
        <f t="shared" si="111"/>
        <v>698</v>
      </c>
      <c r="J365" s="205">
        <f t="shared" si="111"/>
        <v>766</v>
      </c>
      <c r="K365" s="205">
        <f t="shared" si="111"/>
        <v>783</v>
      </c>
      <c r="L365" s="205">
        <f t="shared" si="111"/>
        <v>840</v>
      </c>
      <c r="M365" s="205">
        <f t="shared" si="111"/>
        <v>916</v>
      </c>
      <c r="N365" s="205">
        <f t="shared" si="111"/>
        <v>1019</v>
      </c>
      <c r="O365" s="205">
        <f t="shared" si="111"/>
        <v>954</v>
      </c>
      <c r="P365" s="205">
        <f t="shared" si="111"/>
        <v>1182</v>
      </c>
      <c r="Q365" s="206"/>
      <c r="R365" s="205">
        <f t="shared" ref="R365:AT365" si="112">SUM(R363:R364)</f>
        <v>1318</v>
      </c>
      <c r="S365" s="205">
        <f t="shared" si="112"/>
        <v>1278</v>
      </c>
      <c r="T365" s="205">
        <f t="shared" si="112"/>
        <v>1431</v>
      </c>
      <c r="U365" s="205">
        <f t="shared" si="112"/>
        <v>1400</v>
      </c>
      <c r="V365" s="205">
        <f t="shared" si="112"/>
        <v>1482</v>
      </c>
      <c r="W365" s="205">
        <f t="shared" si="112"/>
        <v>1336</v>
      </c>
      <c r="X365" s="205">
        <f t="shared" si="112"/>
        <v>1433</v>
      </c>
      <c r="Y365" s="205">
        <f t="shared" si="112"/>
        <v>1500</v>
      </c>
      <c r="Z365" s="205">
        <f t="shared" si="112"/>
        <v>1543</v>
      </c>
      <c r="AA365" s="205">
        <f t="shared" si="112"/>
        <v>1633</v>
      </c>
      <c r="AB365" s="205">
        <f t="shared" si="112"/>
        <v>1472</v>
      </c>
      <c r="AC365" s="205">
        <f t="shared" si="112"/>
        <v>1607</v>
      </c>
      <c r="AD365" s="205">
        <f t="shared" si="112"/>
        <v>1674</v>
      </c>
      <c r="AE365" s="205">
        <f t="shared" si="112"/>
        <v>1675</v>
      </c>
      <c r="AF365" s="205">
        <f t="shared" si="112"/>
        <v>1627</v>
      </c>
      <c r="AG365" s="205">
        <f t="shared" si="112"/>
        <v>1609</v>
      </c>
      <c r="AH365" s="205">
        <f t="shared" si="112"/>
        <v>1590</v>
      </c>
      <c r="AI365" s="205">
        <f t="shared" si="112"/>
        <v>1483</v>
      </c>
      <c r="AJ365" s="205">
        <f t="shared" si="112"/>
        <v>1556</v>
      </c>
      <c r="AK365" s="205">
        <f t="shared" si="112"/>
        <v>1616</v>
      </c>
      <c r="AL365" s="205">
        <f t="shared" si="112"/>
        <v>1548</v>
      </c>
      <c r="AM365" s="208"/>
      <c r="AN365" s="209">
        <f t="shared" si="112"/>
        <v>529</v>
      </c>
      <c r="AO365" s="173" t="s">
        <v>24</v>
      </c>
      <c r="AP365" s="66"/>
      <c r="AQ365" s="67">
        <f t="shared" si="112"/>
        <v>1045</v>
      </c>
      <c r="AR365" s="66"/>
      <c r="AS365" s="66">
        <f t="shared" si="112"/>
        <v>1574</v>
      </c>
      <c r="AT365" s="38">
        <f t="shared" si="112"/>
        <v>1434</v>
      </c>
      <c r="AU365" s="38">
        <f>SUM(AU363:AU364)</f>
        <v>1620</v>
      </c>
      <c r="AV365" s="38">
        <f>SUM(AV363:AV364)</f>
        <v>1661</v>
      </c>
      <c r="AW365" s="38">
        <f>SUM(AW363:AW364)</f>
        <v>1455</v>
      </c>
      <c r="AX365" s="38">
        <f t="shared" ref="AX365:CR365" si="113">SUM(AX363:AX364)</f>
        <v>1696</v>
      </c>
      <c r="AY365" s="38">
        <f t="shared" si="113"/>
        <v>1614</v>
      </c>
      <c r="AZ365" s="38">
        <f t="shared" si="113"/>
        <v>1549</v>
      </c>
      <c r="BA365" s="38">
        <f t="shared" si="113"/>
        <v>1473</v>
      </c>
      <c r="BB365" s="67">
        <f t="shared" si="113"/>
        <v>1494</v>
      </c>
      <c r="BC365" s="38">
        <f t="shared" si="113"/>
        <v>1562</v>
      </c>
      <c r="BD365" s="38">
        <f t="shared" si="113"/>
        <v>1535</v>
      </c>
      <c r="BE365" s="38">
        <f t="shared" si="113"/>
        <v>1681</v>
      </c>
      <c r="BF365" s="38">
        <f t="shared" si="113"/>
        <v>1606</v>
      </c>
      <c r="BG365" s="173" t="s">
        <v>24</v>
      </c>
      <c r="BH365" s="66"/>
      <c r="BI365" s="38">
        <f t="shared" si="113"/>
        <v>1878</v>
      </c>
      <c r="BJ365" s="38">
        <f t="shared" si="113"/>
        <v>1799</v>
      </c>
      <c r="BK365" s="38">
        <f t="shared" si="113"/>
        <v>0</v>
      </c>
      <c r="BL365" s="38">
        <f t="shared" si="113"/>
        <v>0</v>
      </c>
      <c r="BM365" s="38">
        <f t="shared" si="113"/>
        <v>0</v>
      </c>
      <c r="BN365" s="38">
        <f t="shared" si="113"/>
        <v>0</v>
      </c>
      <c r="BO365" s="38">
        <f t="shared" si="113"/>
        <v>0</v>
      </c>
      <c r="BP365" s="38">
        <f t="shared" si="113"/>
        <v>0</v>
      </c>
      <c r="BQ365" s="38">
        <f t="shared" si="113"/>
        <v>0</v>
      </c>
      <c r="BR365" s="38">
        <f t="shared" si="113"/>
        <v>0</v>
      </c>
      <c r="BS365" s="38">
        <f t="shared" si="113"/>
        <v>0</v>
      </c>
      <c r="BT365" s="38">
        <f t="shared" si="113"/>
        <v>0</v>
      </c>
      <c r="BU365" s="38">
        <f t="shared" si="113"/>
        <v>0</v>
      </c>
      <c r="BV365" s="38">
        <f t="shared" si="113"/>
        <v>0</v>
      </c>
      <c r="BW365" s="38">
        <f t="shared" si="113"/>
        <v>0</v>
      </c>
      <c r="BX365" s="38">
        <f t="shared" si="113"/>
        <v>0</v>
      </c>
      <c r="BY365" s="38">
        <f t="shared" si="113"/>
        <v>0</v>
      </c>
      <c r="BZ365" s="38">
        <f t="shared" si="113"/>
        <v>0</v>
      </c>
      <c r="CA365" s="38">
        <f t="shared" si="113"/>
        <v>0</v>
      </c>
      <c r="CB365" s="38">
        <f t="shared" si="113"/>
        <v>0</v>
      </c>
      <c r="CC365" s="38">
        <f t="shared" si="113"/>
        <v>0</v>
      </c>
      <c r="CD365" s="38">
        <f t="shared" si="113"/>
        <v>0</v>
      </c>
      <c r="CE365" s="38">
        <f t="shared" si="113"/>
        <v>0</v>
      </c>
      <c r="CF365" s="38">
        <f t="shared" si="113"/>
        <v>0</v>
      </c>
      <c r="CG365" s="38">
        <f t="shared" si="113"/>
        <v>0</v>
      </c>
      <c r="CH365" s="38">
        <f t="shared" si="113"/>
        <v>0</v>
      </c>
      <c r="CI365" s="38">
        <f t="shared" si="113"/>
        <v>0</v>
      </c>
      <c r="CJ365" s="38">
        <f t="shared" si="113"/>
        <v>0</v>
      </c>
      <c r="CK365" s="38">
        <f t="shared" si="113"/>
        <v>0</v>
      </c>
      <c r="CL365" s="38">
        <f t="shared" si="113"/>
        <v>0</v>
      </c>
      <c r="CM365" s="38">
        <f t="shared" si="113"/>
        <v>0</v>
      </c>
      <c r="CN365" s="38">
        <f t="shared" si="113"/>
        <v>0</v>
      </c>
      <c r="CO365" s="38">
        <f t="shared" si="113"/>
        <v>0</v>
      </c>
      <c r="CP365" s="38">
        <f t="shared" si="113"/>
        <v>0</v>
      </c>
      <c r="CQ365" s="38">
        <f t="shared" si="113"/>
        <v>0</v>
      </c>
      <c r="CR365" s="38">
        <f t="shared" si="113"/>
        <v>0</v>
      </c>
    </row>
    <row r="366" spans="1:96" ht="12" hidden="1" customHeight="1" x14ac:dyDescent="0.25">
      <c r="A366" s="145"/>
      <c r="B366" s="146"/>
      <c r="C366" s="146"/>
      <c r="D366" s="146"/>
      <c r="E366" s="146"/>
      <c r="F366" s="146"/>
      <c r="G366" s="146"/>
      <c r="H366" s="147"/>
      <c r="I366" s="147"/>
      <c r="J366" s="146"/>
      <c r="K366" s="146"/>
      <c r="L366" s="146"/>
      <c r="M366" s="146"/>
      <c r="N366" s="146"/>
      <c r="O366" s="147"/>
      <c r="P366" s="146"/>
      <c r="Q366" s="146"/>
      <c r="R366" s="147"/>
      <c r="S366" s="147"/>
      <c r="T366" s="147"/>
      <c r="U366" s="146"/>
      <c r="V366" s="147"/>
      <c r="W366" s="147"/>
      <c r="X366" s="146"/>
      <c r="Y366" s="146"/>
      <c r="Z366" s="147"/>
      <c r="AA366" s="147"/>
      <c r="AB366" s="146"/>
      <c r="AC366" s="146"/>
      <c r="AD366" s="146"/>
      <c r="AE366" s="146"/>
      <c r="AF366" s="146"/>
      <c r="AG366" s="146"/>
      <c r="AH366" s="146"/>
      <c r="AI366" s="146"/>
      <c r="AJ366" s="147"/>
      <c r="AK366" s="146"/>
      <c r="AL366" s="146"/>
      <c r="AM366" s="146"/>
      <c r="AN366" s="146"/>
      <c r="AO366" s="243"/>
      <c r="AP366" s="91"/>
      <c r="AQ366" s="92"/>
      <c r="AR366" s="73"/>
      <c r="AS366" s="91"/>
      <c r="AT366" s="86"/>
      <c r="AU366" s="86"/>
      <c r="AV366" s="86"/>
      <c r="AW366" s="86"/>
      <c r="AX366" s="86"/>
      <c r="AY366" s="86"/>
      <c r="AZ366" s="86"/>
      <c r="BA366" s="86"/>
      <c r="BB366" s="86"/>
      <c r="BC366" s="282"/>
      <c r="BD366" s="282"/>
      <c r="BE366" s="282"/>
      <c r="BF366" s="282"/>
      <c r="BG366" s="283"/>
      <c r="BH366" s="80"/>
      <c r="BI366" s="80"/>
      <c r="BJ366" s="80"/>
      <c r="BK366" s="80"/>
      <c r="BL366" s="80"/>
      <c r="BM366" s="80"/>
      <c r="BN366" s="80"/>
      <c r="BO366" s="80"/>
      <c r="BP366" s="80"/>
      <c r="BQ366" s="80"/>
      <c r="BR366" s="80"/>
      <c r="BS366" s="80"/>
      <c r="BT366" s="80"/>
      <c r="BU366" s="80"/>
      <c r="BV366" s="80"/>
      <c r="BW366" s="80"/>
      <c r="BX366" s="80"/>
      <c r="BY366" s="80"/>
      <c r="BZ366" s="80"/>
      <c r="CA366" s="80"/>
      <c r="CB366" s="80"/>
      <c r="CC366" s="80"/>
      <c r="CD366" s="80"/>
      <c r="CE366" s="80"/>
      <c r="CF366" s="80"/>
      <c r="CG366" s="80"/>
      <c r="CH366" s="80"/>
      <c r="CI366" s="80"/>
      <c r="CJ366" s="80"/>
      <c r="CK366" s="80"/>
      <c r="CL366" s="80"/>
      <c r="CM366" s="80"/>
      <c r="CN366" s="80"/>
      <c r="CO366" s="80"/>
      <c r="CP366" s="80"/>
      <c r="CQ366" s="80"/>
      <c r="CR366" s="80"/>
    </row>
    <row r="367" spans="1:96" s="69" customFormat="1" ht="12" hidden="1" customHeight="1" x14ac:dyDescent="0.25">
      <c r="A367" s="276" t="s">
        <v>213</v>
      </c>
      <c r="B367" s="277"/>
      <c r="C367" s="120">
        <f>$C$11</f>
        <v>44531</v>
      </c>
      <c r="D367" s="277"/>
      <c r="E367" s="120" t="e">
        <f ca="1">$E$11</f>
        <v>#NAME?</v>
      </c>
      <c r="F367" s="120" t="e">
        <f ca="1">$F$11</f>
        <v>#NAME?</v>
      </c>
      <c r="G367" s="120" t="e">
        <f ca="1">$G$11</f>
        <v>#NAME?</v>
      </c>
      <c r="H367" s="120" t="e">
        <f ca="1">$H$11</f>
        <v>#NAME?</v>
      </c>
      <c r="I367" s="120" t="e">
        <f ca="1">$I$11</f>
        <v>#NAME?</v>
      </c>
      <c r="J367" s="120" t="e">
        <f ca="1">$J$11</f>
        <v>#NAME?</v>
      </c>
      <c r="K367" s="120" t="e">
        <f ca="1">$K$11</f>
        <v>#NAME?</v>
      </c>
      <c r="L367" s="120" t="e">
        <f ca="1">$L$11</f>
        <v>#NAME?</v>
      </c>
      <c r="M367" s="120" t="e">
        <f ca="1">$M$11</f>
        <v>#NAME?</v>
      </c>
      <c r="N367" s="120" t="e">
        <f ca="1">$N$11</f>
        <v>#NAME?</v>
      </c>
      <c r="O367" s="120" t="e">
        <f ca="1">$O$11</f>
        <v>#NAME?</v>
      </c>
      <c r="P367" s="120" t="e">
        <f ca="1">$P$11</f>
        <v>#NAME?</v>
      </c>
      <c r="Q367" s="277"/>
      <c r="R367" s="120" t="e">
        <f t="shared" ref="R367:AK367" ca="1" si="114">R11</f>
        <v>#NAME?</v>
      </c>
      <c r="S367" s="120" t="e">
        <f t="shared" ca="1" si="114"/>
        <v>#NAME?</v>
      </c>
      <c r="T367" s="120" t="e">
        <f t="shared" ca="1" si="114"/>
        <v>#NAME?</v>
      </c>
      <c r="U367" s="120" t="e">
        <f t="shared" ca="1" si="114"/>
        <v>#NAME?</v>
      </c>
      <c r="V367" s="120" t="e">
        <f t="shared" ca="1" si="114"/>
        <v>#NAME?</v>
      </c>
      <c r="W367" s="120" t="e">
        <f t="shared" ca="1" si="114"/>
        <v>#NAME?</v>
      </c>
      <c r="X367" s="120" t="e">
        <f t="shared" ca="1" si="114"/>
        <v>#NAME?</v>
      </c>
      <c r="Y367" s="120" t="e">
        <f t="shared" ca="1" si="114"/>
        <v>#NAME?</v>
      </c>
      <c r="Z367" s="120" t="e">
        <f t="shared" ca="1" si="114"/>
        <v>#NAME?</v>
      </c>
      <c r="AA367" s="120" t="e">
        <f t="shared" ca="1" si="114"/>
        <v>#NAME?</v>
      </c>
      <c r="AB367" s="120" t="e">
        <f t="shared" ca="1" si="114"/>
        <v>#NAME?</v>
      </c>
      <c r="AC367" s="120" t="e">
        <f t="shared" ca="1" si="114"/>
        <v>#NAME?</v>
      </c>
      <c r="AD367" s="120" t="e">
        <f t="shared" ca="1" si="114"/>
        <v>#NAME?</v>
      </c>
      <c r="AE367" s="120" t="e">
        <f t="shared" ca="1" si="114"/>
        <v>#NAME?</v>
      </c>
      <c r="AF367" s="120" t="e">
        <f t="shared" ca="1" si="114"/>
        <v>#NAME?</v>
      </c>
      <c r="AG367" s="120" t="e">
        <f t="shared" ca="1" si="114"/>
        <v>#NAME?</v>
      </c>
      <c r="AH367" s="120" t="e">
        <f t="shared" ca="1" si="114"/>
        <v>#NAME?</v>
      </c>
      <c r="AI367" s="120" t="e">
        <f t="shared" ca="1" si="114"/>
        <v>#NAME?</v>
      </c>
      <c r="AJ367" s="120" t="e">
        <f t="shared" ca="1" si="114"/>
        <v>#NAME?</v>
      </c>
      <c r="AK367" s="120" t="e">
        <f t="shared" ca="1" si="114"/>
        <v>#NAME?</v>
      </c>
      <c r="AL367" s="120" t="e">
        <f ca="1">AL$11</f>
        <v>#NAME?</v>
      </c>
      <c r="AM367" s="177"/>
      <c r="AN367" s="121" t="str">
        <f>AN$11</f>
        <v>1-10-out-24</v>
      </c>
      <c r="AO367" s="42" t="s">
        <v>214</v>
      </c>
      <c r="AP367" s="43"/>
      <c r="AQ367" s="44" t="str">
        <f>AQ$11</f>
        <v>11-31-out-24</v>
      </c>
      <c r="AR367" s="93"/>
      <c r="AS367" s="43" t="e">
        <f t="shared" ref="AS367:BF367" ca="1" si="115">AS$11</f>
        <v>#NAME?</v>
      </c>
      <c r="AT367" s="14" t="e">
        <f t="shared" ca="1" si="115"/>
        <v>#NAME?</v>
      </c>
      <c r="AU367" s="14" t="e">
        <f t="shared" ca="1" si="115"/>
        <v>#NAME?</v>
      </c>
      <c r="AV367" s="14" t="e">
        <f t="shared" ca="1" si="115"/>
        <v>#NAME?</v>
      </c>
      <c r="AW367" s="14" t="e">
        <f t="shared" ca="1" si="115"/>
        <v>#NAME?</v>
      </c>
      <c r="AX367" s="14" t="e">
        <f t="shared" ca="1" si="115"/>
        <v>#NAME?</v>
      </c>
      <c r="AY367" s="14" t="e">
        <f t="shared" ca="1" si="115"/>
        <v>#NAME?</v>
      </c>
      <c r="AZ367" s="14" t="e">
        <f t="shared" ca="1" si="115"/>
        <v>#NAME?</v>
      </c>
      <c r="BA367" s="14" t="e">
        <f t="shared" ca="1" si="115"/>
        <v>#NAME?</v>
      </c>
      <c r="BB367" s="14" t="e">
        <f t="shared" ca="1" si="115"/>
        <v>#NAME?</v>
      </c>
      <c r="BC367" s="14" t="e">
        <f t="shared" ca="1" si="115"/>
        <v>#NAME?</v>
      </c>
      <c r="BD367" s="14" t="e">
        <f t="shared" ca="1" si="115"/>
        <v>#NAME?</v>
      </c>
      <c r="BE367" s="14" t="e">
        <f t="shared" ca="1" si="115"/>
        <v>#NAME?</v>
      </c>
      <c r="BF367" s="14" t="e">
        <f t="shared" ca="1" si="115"/>
        <v>#NAME?</v>
      </c>
      <c r="BG367" s="284"/>
      <c r="BH367" s="83"/>
      <c r="BI367" s="83"/>
      <c r="BJ367" s="83"/>
      <c r="BK367" s="83"/>
      <c r="BL367" s="83"/>
      <c r="BM367" s="83"/>
      <c r="BN367" s="83"/>
      <c r="BO367" s="83"/>
      <c r="BP367" s="83"/>
      <c r="BQ367" s="83"/>
      <c r="BR367" s="83"/>
      <c r="BS367" s="83"/>
      <c r="BT367" s="83"/>
      <c r="BU367" s="83"/>
      <c r="BV367" s="83"/>
      <c r="BW367" s="83"/>
      <c r="BX367" s="83"/>
      <c r="BY367" s="83"/>
      <c r="BZ367" s="83"/>
      <c r="CA367" s="83"/>
      <c r="CB367" s="83"/>
      <c r="CC367" s="83"/>
      <c r="CD367" s="83"/>
      <c r="CE367" s="83"/>
      <c r="CF367" s="83"/>
      <c r="CG367" s="83"/>
      <c r="CH367" s="83"/>
      <c r="CI367" s="83"/>
      <c r="CJ367" s="83"/>
      <c r="CK367" s="83"/>
      <c r="CL367" s="83"/>
      <c r="CM367" s="83"/>
      <c r="CN367" s="83"/>
      <c r="CO367" s="83"/>
      <c r="CP367" s="83"/>
      <c r="CQ367" s="83"/>
      <c r="CR367" s="83"/>
    </row>
    <row r="368" spans="1:96" ht="12" hidden="1" customHeight="1" x14ac:dyDescent="0.25">
      <c r="A368" s="285" t="s">
        <v>215</v>
      </c>
      <c r="B368" s="286"/>
      <c r="C368" s="287"/>
      <c r="D368" s="286"/>
      <c r="E368" s="287"/>
      <c r="F368" s="287"/>
      <c r="G368" s="287"/>
      <c r="H368" s="287"/>
      <c r="I368" s="288"/>
      <c r="J368" s="287"/>
      <c r="K368" s="287"/>
      <c r="L368" s="287"/>
      <c r="M368" s="287"/>
      <c r="N368" s="287"/>
      <c r="O368" s="287"/>
      <c r="P368" s="287"/>
      <c r="Q368" s="286"/>
      <c r="R368" s="289"/>
      <c r="S368" s="287"/>
      <c r="T368" s="287"/>
      <c r="U368" s="287"/>
      <c r="V368" s="287"/>
      <c r="W368" s="287"/>
      <c r="X368" s="287"/>
      <c r="Y368" s="287"/>
      <c r="Z368" s="287"/>
      <c r="AA368" s="287"/>
      <c r="AB368" s="287"/>
      <c r="AC368" s="287"/>
      <c r="AD368" s="287"/>
      <c r="AE368" s="287"/>
      <c r="AF368" s="287"/>
      <c r="AG368" s="287"/>
      <c r="AH368" s="290">
        <v>34</v>
      </c>
      <c r="AI368" s="47">
        <v>3</v>
      </c>
      <c r="AJ368" s="123">
        <v>0</v>
      </c>
      <c r="AK368" s="123">
        <v>0</v>
      </c>
      <c r="AL368" s="47">
        <v>3</v>
      </c>
      <c r="AM368" s="184"/>
      <c r="AN368" s="61">
        <v>0</v>
      </c>
      <c r="AO368" s="291" t="s">
        <v>215</v>
      </c>
      <c r="AP368" s="171"/>
      <c r="AQ368" s="148">
        <v>0</v>
      </c>
      <c r="AR368" s="292"/>
      <c r="AS368" s="165">
        <f t="shared" ref="AS368:AS401" si="116">IF(AQ368="","",(SUM(AQ368,AN368)))</f>
        <v>0</v>
      </c>
      <c r="AT368" s="51">
        <v>62</v>
      </c>
      <c r="AU368" s="52">
        <v>179</v>
      </c>
      <c r="AV368" s="52">
        <v>100</v>
      </c>
      <c r="AW368" s="52">
        <v>62</v>
      </c>
      <c r="AX368" s="52">
        <v>0</v>
      </c>
      <c r="AY368" s="52">
        <v>0</v>
      </c>
      <c r="AZ368" s="52">
        <v>0</v>
      </c>
      <c r="BA368" s="62">
        <v>0</v>
      </c>
      <c r="BB368" s="71">
        <v>0</v>
      </c>
      <c r="BC368" s="62">
        <v>0</v>
      </c>
      <c r="BD368" s="71"/>
      <c r="BE368" s="71"/>
      <c r="BF368" s="71"/>
      <c r="BG368" s="284"/>
      <c r="BH368" s="83"/>
      <c r="BI368" s="83"/>
      <c r="BJ368" s="83"/>
      <c r="BK368" s="83"/>
      <c r="BL368" s="83"/>
      <c r="BM368" s="83"/>
      <c r="BN368" s="83"/>
      <c r="BO368" s="83"/>
      <c r="BP368" s="83"/>
      <c r="BQ368" s="83"/>
      <c r="BR368" s="83"/>
      <c r="BS368" s="83"/>
      <c r="BT368" s="83"/>
      <c r="BU368" s="83"/>
      <c r="BV368" s="83"/>
      <c r="BW368" s="83"/>
      <c r="BX368" s="83"/>
      <c r="BY368" s="83"/>
      <c r="BZ368" s="83"/>
      <c r="CA368" s="83"/>
      <c r="CB368" s="83"/>
      <c r="CC368" s="83"/>
      <c r="CD368" s="83"/>
      <c r="CE368" s="83"/>
      <c r="CF368" s="83"/>
      <c r="CG368" s="83"/>
      <c r="CH368" s="83"/>
      <c r="CI368" s="83"/>
      <c r="CJ368" s="83"/>
      <c r="CK368" s="83"/>
      <c r="CL368" s="83"/>
      <c r="CM368" s="83"/>
      <c r="CN368" s="83"/>
      <c r="CO368" s="83"/>
      <c r="CP368" s="83"/>
      <c r="CQ368" s="83"/>
      <c r="CR368" s="83"/>
    </row>
    <row r="369" spans="1:96" ht="12" hidden="1" customHeight="1" x14ac:dyDescent="0.25">
      <c r="A369" s="254" t="s">
        <v>216</v>
      </c>
      <c r="B369" s="278"/>
      <c r="C369" s="123" t="s">
        <v>217</v>
      </c>
      <c r="D369" s="279"/>
      <c r="E369" s="123">
        <v>93</v>
      </c>
      <c r="F369" s="123">
        <v>222</v>
      </c>
      <c r="G369" s="123">
        <v>193</v>
      </c>
      <c r="H369" s="123">
        <v>192</v>
      </c>
      <c r="I369" s="127">
        <v>115</v>
      </c>
      <c r="J369" s="123">
        <v>128</v>
      </c>
      <c r="K369" s="123">
        <v>178</v>
      </c>
      <c r="L369" s="123">
        <v>205</v>
      </c>
      <c r="M369" s="47">
        <v>141</v>
      </c>
      <c r="N369" s="47">
        <v>137</v>
      </c>
      <c r="O369" s="47">
        <v>131</v>
      </c>
      <c r="P369" s="47">
        <v>127</v>
      </c>
      <c r="Q369" s="279"/>
      <c r="R369" s="61">
        <v>135</v>
      </c>
      <c r="S369" s="47">
        <v>110</v>
      </c>
      <c r="T369" s="47">
        <v>146</v>
      </c>
      <c r="U369" s="47">
        <v>151</v>
      </c>
      <c r="V369" s="123">
        <v>159</v>
      </c>
      <c r="W369" s="47">
        <v>160</v>
      </c>
      <c r="X369" s="123">
        <v>161</v>
      </c>
      <c r="Y369" s="47">
        <v>137</v>
      </c>
      <c r="Z369" s="123">
        <v>126</v>
      </c>
      <c r="AA369" s="123">
        <v>167</v>
      </c>
      <c r="AB369" s="123">
        <v>119</v>
      </c>
      <c r="AC369" s="123">
        <v>91</v>
      </c>
      <c r="AD369" s="47">
        <v>127</v>
      </c>
      <c r="AE369" s="47">
        <v>170</v>
      </c>
      <c r="AF369" s="123">
        <v>167</v>
      </c>
      <c r="AG369" s="47">
        <v>99</v>
      </c>
      <c r="AH369" s="47">
        <v>168</v>
      </c>
      <c r="AI369" s="127">
        <v>130</v>
      </c>
      <c r="AJ369" s="47">
        <v>174</v>
      </c>
      <c r="AK369" s="123">
        <v>112</v>
      </c>
      <c r="AL369" s="127">
        <v>154</v>
      </c>
      <c r="AM369" s="184"/>
      <c r="AN369" s="134">
        <v>53</v>
      </c>
      <c r="AO369" s="45" t="s">
        <v>216</v>
      </c>
      <c r="AP369" s="171"/>
      <c r="AQ369" s="148">
        <v>107</v>
      </c>
      <c r="AR369" s="292"/>
      <c r="AS369" s="165">
        <f t="shared" si="116"/>
        <v>160</v>
      </c>
      <c r="AT369" s="51">
        <v>142</v>
      </c>
      <c r="AU369" s="52">
        <v>175</v>
      </c>
      <c r="AV369" s="52">
        <v>136</v>
      </c>
      <c r="AW369" s="52">
        <v>139</v>
      </c>
      <c r="AX369" s="52">
        <v>158</v>
      </c>
      <c r="AY369" s="52">
        <v>153</v>
      </c>
      <c r="AZ369" s="52">
        <v>140</v>
      </c>
      <c r="BA369" s="135">
        <v>155</v>
      </c>
      <c r="BB369" s="71">
        <v>155</v>
      </c>
      <c r="BC369" s="135">
        <v>131</v>
      </c>
      <c r="BD369" s="71"/>
      <c r="BE369" s="71"/>
      <c r="BF369" s="71"/>
      <c r="BG369" s="284"/>
      <c r="BH369" s="83"/>
      <c r="BI369" s="83"/>
      <c r="BJ369" s="83"/>
      <c r="BK369" s="83"/>
      <c r="BL369" s="83"/>
      <c r="BM369" s="83"/>
      <c r="BN369" s="83"/>
      <c r="BO369" s="83"/>
      <c r="BP369" s="83"/>
      <c r="BQ369" s="83"/>
      <c r="BR369" s="83"/>
      <c r="BS369" s="83"/>
      <c r="BT369" s="83"/>
      <c r="BU369" s="83"/>
      <c r="BV369" s="83"/>
      <c r="BW369" s="83"/>
      <c r="BX369" s="83"/>
      <c r="BY369" s="83"/>
      <c r="BZ369" s="83"/>
      <c r="CA369" s="83"/>
      <c r="CB369" s="83"/>
      <c r="CC369" s="83"/>
      <c r="CD369" s="83"/>
      <c r="CE369" s="83"/>
      <c r="CF369" s="83"/>
      <c r="CG369" s="83"/>
      <c r="CH369" s="83"/>
      <c r="CI369" s="83"/>
      <c r="CJ369" s="83"/>
      <c r="CK369" s="83"/>
      <c r="CL369" s="83"/>
      <c r="CM369" s="83"/>
      <c r="CN369" s="83"/>
      <c r="CO369" s="83"/>
      <c r="CP369" s="83"/>
      <c r="CQ369" s="83"/>
      <c r="CR369" s="83"/>
    </row>
    <row r="370" spans="1:96" ht="12" hidden="1" customHeight="1" x14ac:dyDescent="0.25">
      <c r="A370" s="254" t="s">
        <v>218</v>
      </c>
      <c r="B370" s="278"/>
      <c r="C370" s="123" t="s">
        <v>217</v>
      </c>
      <c r="D370" s="279"/>
      <c r="E370" s="123" t="s">
        <v>217</v>
      </c>
      <c r="F370" s="123" t="s">
        <v>217</v>
      </c>
      <c r="G370" s="123" t="s">
        <v>217</v>
      </c>
      <c r="H370" s="123">
        <v>3</v>
      </c>
      <c r="I370" s="132">
        <v>8</v>
      </c>
      <c r="J370" s="123">
        <v>8</v>
      </c>
      <c r="K370" s="123">
        <v>3</v>
      </c>
      <c r="L370" s="123">
        <v>0</v>
      </c>
      <c r="M370" s="127">
        <v>0</v>
      </c>
      <c r="N370" s="127">
        <v>0</v>
      </c>
      <c r="O370" s="47">
        <v>1</v>
      </c>
      <c r="P370" s="127">
        <v>39</v>
      </c>
      <c r="Q370" s="279"/>
      <c r="R370" s="61">
        <v>34</v>
      </c>
      <c r="S370" s="47">
        <v>45</v>
      </c>
      <c r="T370" s="47">
        <v>41</v>
      </c>
      <c r="U370" s="127">
        <v>35</v>
      </c>
      <c r="V370" s="123"/>
      <c r="W370" s="47"/>
      <c r="X370" s="123"/>
      <c r="Y370" s="127"/>
      <c r="Z370" s="123"/>
      <c r="AA370" s="123"/>
      <c r="AB370" s="123"/>
      <c r="AC370" s="123"/>
      <c r="AD370" s="189"/>
      <c r="AE370" s="189"/>
      <c r="AF370" s="123"/>
      <c r="AG370" s="189"/>
      <c r="AH370" s="189"/>
      <c r="AI370" s="189"/>
      <c r="AJ370" s="47"/>
      <c r="AK370" s="123"/>
      <c r="AL370" s="189"/>
      <c r="AM370" s="184"/>
      <c r="AN370" s="191"/>
      <c r="AO370" s="45" t="s">
        <v>218</v>
      </c>
      <c r="AP370" s="171"/>
      <c r="AQ370" s="185"/>
      <c r="AR370" s="292"/>
      <c r="AS370" s="165" t="str">
        <f t="shared" si="116"/>
        <v/>
      </c>
      <c r="AT370" s="19"/>
      <c r="AU370" s="52">
        <v>0</v>
      </c>
      <c r="AV370" s="23"/>
      <c r="AW370" s="23"/>
      <c r="AX370" s="23"/>
      <c r="AY370" s="71"/>
      <c r="AZ370" s="23"/>
      <c r="BA370" s="151"/>
      <c r="BB370" s="71"/>
      <c r="BC370" s="151">
        <v>0</v>
      </c>
      <c r="BD370" s="71"/>
      <c r="BE370" s="71"/>
      <c r="BF370" s="71"/>
      <c r="BG370" s="284"/>
      <c r="BH370" s="83"/>
      <c r="BI370" s="83"/>
      <c r="BJ370" s="83"/>
      <c r="BK370" s="83"/>
      <c r="BL370" s="83"/>
      <c r="BM370" s="83"/>
      <c r="BN370" s="83"/>
      <c r="BO370" s="83"/>
      <c r="BP370" s="83"/>
      <c r="BQ370" s="83"/>
      <c r="BR370" s="83"/>
      <c r="BS370" s="83"/>
      <c r="BT370" s="83"/>
      <c r="BU370" s="83"/>
      <c r="BV370" s="83"/>
      <c r="BW370" s="83"/>
      <c r="BX370" s="83"/>
      <c r="BY370" s="83"/>
      <c r="BZ370" s="83"/>
      <c r="CA370" s="83"/>
      <c r="CB370" s="83"/>
      <c r="CC370" s="83"/>
      <c r="CD370" s="83"/>
      <c r="CE370" s="83"/>
      <c r="CF370" s="83"/>
      <c r="CG370" s="83"/>
      <c r="CH370" s="83"/>
      <c r="CI370" s="83"/>
      <c r="CJ370" s="83"/>
      <c r="CK370" s="83"/>
      <c r="CL370" s="83"/>
      <c r="CM370" s="83"/>
      <c r="CN370" s="83"/>
      <c r="CO370" s="83"/>
      <c r="CP370" s="83"/>
      <c r="CQ370" s="83"/>
      <c r="CR370" s="83"/>
    </row>
    <row r="371" spans="1:96" ht="12" hidden="1" customHeight="1" x14ac:dyDescent="0.25">
      <c r="A371" s="254" t="s">
        <v>219</v>
      </c>
      <c r="B371" s="278"/>
      <c r="C371" s="123">
        <v>22</v>
      </c>
      <c r="D371" s="279"/>
      <c r="E371" s="123">
        <v>60</v>
      </c>
      <c r="F371" s="123">
        <v>117</v>
      </c>
      <c r="G371" s="123">
        <v>205</v>
      </c>
      <c r="H371" s="123">
        <v>150</v>
      </c>
      <c r="I371" s="127">
        <v>244</v>
      </c>
      <c r="J371" s="123">
        <v>210</v>
      </c>
      <c r="K371" s="123">
        <v>203</v>
      </c>
      <c r="L371" s="123">
        <v>235</v>
      </c>
      <c r="M371" s="127">
        <v>206</v>
      </c>
      <c r="N371" s="127">
        <v>220</v>
      </c>
      <c r="O371" s="47">
        <v>210</v>
      </c>
      <c r="P371" s="127">
        <v>182</v>
      </c>
      <c r="Q371" s="279"/>
      <c r="R371" s="61">
        <v>207</v>
      </c>
      <c r="S371" s="47">
        <v>148</v>
      </c>
      <c r="T371" s="47">
        <v>170</v>
      </c>
      <c r="U371" s="127">
        <v>133</v>
      </c>
      <c r="V371" s="47">
        <v>128</v>
      </c>
      <c r="W371" s="47">
        <v>141</v>
      </c>
      <c r="X371" s="47">
        <v>128</v>
      </c>
      <c r="Y371" s="47">
        <v>214</v>
      </c>
      <c r="Z371" s="47">
        <v>174</v>
      </c>
      <c r="AA371" s="47">
        <v>176</v>
      </c>
      <c r="AB371" s="47">
        <v>183</v>
      </c>
      <c r="AC371" s="47">
        <v>159</v>
      </c>
      <c r="AD371" s="127">
        <v>215</v>
      </c>
      <c r="AE371" s="127">
        <v>180</v>
      </c>
      <c r="AF371" s="47">
        <v>170</v>
      </c>
      <c r="AG371" s="127">
        <v>189</v>
      </c>
      <c r="AH371" s="127">
        <v>194</v>
      </c>
      <c r="AI371" s="127">
        <v>176</v>
      </c>
      <c r="AJ371" s="47">
        <v>204</v>
      </c>
      <c r="AK371" s="47">
        <v>204</v>
      </c>
      <c r="AL371" s="127">
        <v>173</v>
      </c>
      <c r="AM371" s="184"/>
      <c r="AN371" s="134">
        <v>90</v>
      </c>
      <c r="AO371" s="45" t="s">
        <v>219</v>
      </c>
      <c r="AP371" s="171"/>
      <c r="AQ371" s="148">
        <v>127</v>
      </c>
      <c r="AR371" s="292"/>
      <c r="AS371" s="165">
        <f t="shared" si="116"/>
        <v>217</v>
      </c>
      <c r="AT371" s="51">
        <v>196</v>
      </c>
      <c r="AU371" s="52">
        <v>190</v>
      </c>
      <c r="AV371" s="52">
        <v>169</v>
      </c>
      <c r="AW371" s="52">
        <v>247</v>
      </c>
      <c r="AX371" s="52">
        <v>297</v>
      </c>
      <c r="AY371" s="52">
        <v>306</v>
      </c>
      <c r="AZ371" s="52">
        <v>285</v>
      </c>
      <c r="BA371" s="135">
        <v>446</v>
      </c>
      <c r="BB371" s="62">
        <v>334</v>
      </c>
      <c r="BC371" s="135">
        <v>295</v>
      </c>
      <c r="BD371" s="51"/>
      <c r="BE371" s="51"/>
      <c r="BF371" s="51"/>
      <c r="BG371" s="284"/>
      <c r="BH371" s="83"/>
      <c r="BI371" s="83"/>
      <c r="BJ371" s="83"/>
      <c r="BK371" s="83"/>
      <c r="BL371" s="83"/>
      <c r="BM371" s="83"/>
      <c r="BN371" s="83"/>
      <c r="BO371" s="83"/>
      <c r="BP371" s="83"/>
      <c r="BQ371" s="83"/>
      <c r="BR371" s="83"/>
      <c r="BS371" s="83"/>
      <c r="BT371" s="83"/>
      <c r="BU371" s="83"/>
      <c r="BV371" s="83"/>
      <c r="BW371" s="83"/>
      <c r="BX371" s="83"/>
      <c r="BY371" s="83"/>
      <c r="BZ371" s="83"/>
      <c r="CA371" s="83"/>
      <c r="CB371" s="83"/>
      <c r="CC371" s="83"/>
      <c r="CD371" s="83"/>
      <c r="CE371" s="83"/>
      <c r="CF371" s="83"/>
      <c r="CG371" s="83"/>
      <c r="CH371" s="83"/>
      <c r="CI371" s="83"/>
      <c r="CJ371" s="83"/>
      <c r="CK371" s="83"/>
      <c r="CL371" s="83"/>
      <c r="CM371" s="83"/>
      <c r="CN371" s="83"/>
      <c r="CO371" s="83"/>
      <c r="CP371" s="83"/>
      <c r="CQ371" s="83"/>
      <c r="CR371" s="83"/>
    </row>
    <row r="372" spans="1:96" ht="12" hidden="1" customHeight="1" x14ac:dyDescent="0.25">
      <c r="A372" s="254" t="s">
        <v>79</v>
      </c>
      <c r="B372" s="278"/>
      <c r="C372" s="123">
        <v>75</v>
      </c>
      <c r="D372" s="279"/>
      <c r="E372" s="123">
        <v>139</v>
      </c>
      <c r="F372" s="123">
        <v>167</v>
      </c>
      <c r="G372" s="123">
        <v>182</v>
      </c>
      <c r="H372" s="123">
        <v>170</v>
      </c>
      <c r="I372" s="127">
        <v>152</v>
      </c>
      <c r="J372" s="123">
        <v>192</v>
      </c>
      <c r="K372" s="123">
        <v>228</v>
      </c>
      <c r="L372" s="123">
        <v>250</v>
      </c>
      <c r="M372" s="127">
        <v>227</v>
      </c>
      <c r="N372" s="127">
        <v>241</v>
      </c>
      <c r="O372" s="47">
        <v>200</v>
      </c>
      <c r="P372" s="127">
        <v>207</v>
      </c>
      <c r="Q372" s="279"/>
      <c r="R372" s="61">
        <v>227</v>
      </c>
      <c r="S372" s="47">
        <v>200</v>
      </c>
      <c r="T372" s="47">
        <v>285</v>
      </c>
      <c r="U372" s="127">
        <v>207</v>
      </c>
      <c r="V372" s="47">
        <v>242</v>
      </c>
      <c r="W372" s="47">
        <v>257</v>
      </c>
      <c r="X372" s="127">
        <v>224</v>
      </c>
      <c r="Y372" s="127">
        <v>249</v>
      </c>
      <c r="Z372" s="127">
        <v>230</v>
      </c>
      <c r="AA372" s="47">
        <v>246</v>
      </c>
      <c r="AB372" s="127">
        <v>232</v>
      </c>
      <c r="AC372" s="127">
        <v>215</v>
      </c>
      <c r="AD372" s="127">
        <v>262</v>
      </c>
      <c r="AE372" s="127">
        <v>280</v>
      </c>
      <c r="AF372" s="127">
        <v>280</v>
      </c>
      <c r="AG372" s="127">
        <v>294</v>
      </c>
      <c r="AH372" s="127">
        <v>290</v>
      </c>
      <c r="AI372" s="127">
        <v>281</v>
      </c>
      <c r="AJ372" s="127">
        <v>284</v>
      </c>
      <c r="AK372" s="127">
        <v>314</v>
      </c>
      <c r="AL372" s="127">
        <v>288</v>
      </c>
      <c r="AM372" s="184"/>
      <c r="AN372" s="134">
        <v>127</v>
      </c>
      <c r="AO372" s="45" t="s">
        <v>79</v>
      </c>
      <c r="AP372" s="171"/>
      <c r="AQ372" s="148">
        <v>240</v>
      </c>
      <c r="AR372" s="292"/>
      <c r="AS372" s="165">
        <f t="shared" si="116"/>
        <v>367</v>
      </c>
      <c r="AT372" s="51">
        <v>318</v>
      </c>
      <c r="AU372" s="52">
        <v>395</v>
      </c>
      <c r="AV372" s="52">
        <v>421</v>
      </c>
      <c r="AW372" s="52">
        <v>434</v>
      </c>
      <c r="AX372" s="52">
        <v>410</v>
      </c>
      <c r="AY372" s="52">
        <v>405</v>
      </c>
      <c r="AZ372" s="52">
        <v>445</v>
      </c>
      <c r="BA372" s="135">
        <v>406</v>
      </c>
      <c r="BB372" s="135">
        <v>418</v>
      </c>
      <c r="BC372" s="135">
        <v>420</v>
      </c>
      <c r="BD372" s="51"/>
      <c r="BE372" s="51"/>
      <c r="BF372" s="51"/>
      <c r="BG372" s="284"/>
      <c r="BH372" s="83"/>
      <c r="BI372" s="83"/>
      <c r="BJ372" s="83"/>
      <c r="BK372" s="83"/>
      <c r="BL372" s="83"/>
      <c r="BM372" s="83"/>
      <c r="BN372" s="83"/>
      <c r="BO372" s="83"/>
      <c r="BP372" s="83"/>
      <c r="BQ372" s="83"/>
      <c r="BR372" s="83"/>
      <c r="BS372" s="83"/>
      <c r="BT372" s="83"/>
      <c r="BU372" s="83"/>
      <c r="BV372" s="83"/>
      <c r="BW372" s="83"/>
      <c r="BX372" s="83"/>
      <c r="BY372" s="83"/>
      <c r="BZ372" s="83"/>
      <c r="CA372" s="83"/>
      <c r="CB372" s="83"/>
      <c r="CC372" s="83"/>
      <c r="CD372" s="83"/>
      <c r="CE372" s="83"/>
      <c r="CF372" s="83"/>
      <c r="CG372" s="83"/>
      <c r="CH372" s="83"/>
      <c r="CI372" s="83"/>
      <c r="CJ372" s="83"/>
      <c r="CK372" s="83"/>
      <c r="CL372" s="83"/>
      <c r="CM372" s="83"/>
      <c r="CN372" s="83"/>
      <c r="CO372" s="83"/>
      <c r="CP372" s="83"/>
      <c r="CQ372" s="83"/>
      <c r="CR372" s="83"/>
    </row>
    <row r="373" spans="1:96" ht="12" hidden="1" customHeight="1" x14ac:dyDescent="0.25">
      <c r="A373" s="254" t="s">
        <v>220</v>
      </c>
      <c r="B373" s="278"/>
      <c r="C373" s="123" t="s">
        <v>217</v>
      </c>
      <c r="D373" s="279"/>
      <c r="E373" s="123" t="s">
        <v>217</v>
      </c>
      <c r="F373" s="123" t="s">
        <v>217</v>
      </c>
      <c r="G373" s="123" t="s">
        <v>217</v>
      </c>
      <c r="H373" s="123" t="s">
        <v>217</v>
      </c>
      <c r="I373" s="123" t="s">
        <v>217</v>
      </c>
      <c r="J373" s="123">
        <v>40</v>
      </c>
      <c r="K373" s="123">
        <v>46</v>
      </c>
      <c r="L373" s="123">
        <v>49</v>
      </c>
      <c r="M373" s="127">
        <v>9</v>
      </c>
      <c r="N373" s="127">
        <v>5</v>
      </c>
      <c r="O373" s="47">
        <v>62</v>
      </c>
      <c r="P373" s="127">
        <v>14</v>
      </c>
      <c r="Q373" s="279"/>
      <c r="R373" s="61">
        <v>40</v>
      </c>
      <c r="S373" s="47">
        <v>24</v>
      </c>
      <c r="T373" s="47">
        <v>74</v>
      </c>
      <c r="U373" s="127">
        <v>65</v>
      </c>
      <c r="V373" s="47">
        <v>62</v>
      </c>
      <c r="W373" s="47">
        <v>60</v>
      </c>
      <c r="X373" s="127">
        <v>72</v>
      </c>
      <c r="Y373" s="127">
        <v>76</v>
      </c>
      <c r="Z373" s="127">
        <v>58</v>
      </c>
      <c r="AA373" s="47">
        <v>81</v>
      </c>
      <c r="AB373" s="127">
        <v>70</v>
      </c>
      <c r="AC373" s="127">
        <v>83</v>
      </c>
      <c r="AD373" s="127">
        <v>89</v>
      </c>
      <c r="AE373" s="127">
        <v>106</v>
      </c>
      <c r="AF373" s="127">
        <v>61</v>
      </c>
      <c r="AG373" s="127">
        <v>78</v>
      </c>
      <c r="AH373" s="127">
        <v>73</v>
      </c>
      <c r="AI373" s="127">
        <v>87</v>
      </c>
      <c r="AJ373" s="127">
        <v>69</v>
      </c>
      <c r="AK373" s="127">
        <v>67</v>
      </c>
      <c r="AL373" s="127">
        <v>78</v>
      </c>
      <c r="AM373" s="184"/>
      <c r="AN373" s="134">
        <v>15</v>
      </c>
      <c r="AO373" s="45" t="s">
        <v>220</v>
      </c>
      <c r="AP373" s="171"/>
      <c r="AQ373" s="148">
        <v>61</v>
      </c>
      <c r="AR373" s="292"/>
      <c r="AS373" s="165">
        <f t="shared" si="116"/>
        <v>76</v>
      </c>
      <c r="AT373" s="51">
        <v>11</v>
      </c>
      <c r="AU373" s="52">
        <v>8</v>
      </c>
      <c r="AV373" s="52">
        <v>1</v>
      </c>
      <c r="AW373" s="52">
        <v>2</v>
      </c>
      <c r="AX373" s="52">
        <v>4</v>
      </c>
      <c r="AY373" s="52">
        <v>7</v>
      </c>
      <c r="AZ373" s="52">
        <v>4</v>
      </c>
      <c r="BA373" s="135">
        <v>3</v>
      </c>
      <c r="BB373" s="135">
        <v>6</v>
      </c>
      <c r="BC373" s="135">
        <v>5</v>
      </c>
      <c r="BD373" s="51"/>
      <c r="BE373" s="51"/>
      <c r="BF373" s="51"/>
      <c r="BG373" s="284"/>
      <c r="BH373" s="83"/>
      <c r="BI373" s="83"/>
      <c r="BJ373" s="83"/>
      <c r="BK373" s="83"/>
      <c r="BL373" s="83"/>
      <c r="BM373" s="83"/>
      <c r="BN373" s="83"/>
      <c r="BO373" s="83"/>
      <c r="BP373" s="83"/>
      <c r="BQ373" s="83"/>
      <c r="BR373" s="83"/>
      <c r="BS373" s="83"/>
      <c r="BT373" s="83"/>
      <c r="BU373" s="83"/>
      <c r="BV373" s="83"/>
      <c r="BW373" s="83"/>
      <c r="BX373" s="83"/>
      <c r="BY373" s="83"/>
      <c r="BZ373" s="83"/>
      <c r="CA373" s="83"/>
      <c r="CB373" s="83"/>
      <c r="CC373" s="83"/>
      <c r="CD373" s="83"/>
      <c r="CE373" s="83"/>
      <c r="CF373" s="83"/>
      <c r="CG373" s="83"/>
      <c r="CH373" s="83"/>
      <c r="CI373" s="83"/>
      <c r="CJ373" s="83"/>
      <c r="CK373" s="83"/>
      <c r="CL373" s="83"/>
      <c r="CM373" s="83"/>
      <c r="CN373" s="83"/>
      <c r="CO373" s="83"/>
      <c r="CP373" s="83"/>
      <c r="CQ373" s="83"/>
      <c r="CR373" s="83"/>
    </row>
    <row r="374" spans="1:96" ht="12" hidden="1" customHeight="1" x14ac:dyDescent="0.25">
      <c r="A374" s="254" t="s">
        <v>174</v>
      </c>
      <c r="B374" s="278"/>
      <c r="C374" s="123" t="s">
        <v>217</v>
      </c>
      <c r="D374" s="279"/>
      <c r="E374" s="123" t="s">
        <v>217</v>
      </c>
      <c r="F374" s="123" t="s">
        <v>217</v>
      </c>
      <c r="G374" s="123">
        <v>3</v>
      </c>
      <c r="H374" s="123">
        <v>0</v>
      </c>
      <c r="I374" s="127">
        <v>8</v>
      </c>
      <c r="J374" s="123">
        <v>153</v>
      </c>
      <c r="K374" s="123">
        <v>208</v>
      </c>
      <c r="L374" s="123">
        <v>245</v>
      </c>
      <c r="M374" s="127">
        <v>261</v>
      </c>
      <c r="N374" s="127">
        <v>253</v>
      </c>
      <c r="O374" s="47">
        <v>218</v>
      </c>
      <c r="P374" s="127">
        <v>230</v>
      </c>
      <c r="Q374" s="279"/>
      <c r="R374" s="61">
        <v>306</v>
      </c>
      <c r="S374" s="47">
        <v>274</v>
      </c>
      <c r="T374" s="47">
        <v>315</v>
      </c>
      <c r="U374" s="127">
        <v>91</v>
      </c>
      <c r="V374" s="47">
        <v>29</v>
      </c>
      <c r="W374" s="47">
        <v>24</v>
      </c>
      <c r="X374" s="127">
        <v>30</v>
      </c>
      <c r="Y374" s="127">
        <v>41</v>
      </c>
      <c r="Z374" s="127">
        <v>27</v>
      </c>
      <c r="AA374" s="47">
        <v>48</v>
      </c>
      <c r="AB374" s="127">
        <v>53</v>
      </c>
      <c r="AC374" s="127">
        <v>43</v>
      </c>
      <c r="AD374" s="127">
        <v>85</v>
      </c>
      <c r="AE374" s="127">
        <v>61</v>
      </c>
      <c r="AF374" s="127">
        <v>67</v>
      </c>
      <c r="AG374" s="127">
        <v>65</v>
      </c>
      <c r="AH374" s="127">
        <v>51</v>
      </c>
      <c r="AI374" s="127">
        <v>50</v>
      </c>
      <c r="AJ374" s="127">
        <v>50</v>
      </c>
      <c r="AK374" s="127">
        <v>57</v>
      </c>
      <c r="AL374" s="127">
        <v>49</v>
      </c>
      <c r="AM374" s="184"/>
      <c r="AN374" s="134">
        <v>25</v>
      </c>
      <c r="AO374" s="45" t="s">
        <v>174</v>
      </c>
      <c r="AP374" s="171"/>
      <c r="AQ374" s="148">
        <v>31</v>
      </c>
      <c r="AR374" s="292"/>
      <c r="AS374" s="165">
        <f t="shared" si="116"/>
        <v>56</v>
      </c>
      <c r="AT374" s="51">
        <v>38</v>
      </c>
      <c r="AU374" s="52">
        <v>38</v>
      </c>
      <c r="AV374" s="52">
        <v>47</v>
      </c>
      <c r="AW374" s="52">
        <v>218</v>
      </c>
      <c r="AX374" s="52">
        <v>282</v>
      </c>
      <c r="AY374" s="52">
        <v>283</v>
      </c>
      <c r="AZ374" s="52">
        <v>186</v>
      </c>
      <c r="BA374" s="135">
        <v>223</v>
      </c>
      <c r="BB374" s="135">
        <v>164</v>
      </c>
      <c r="BC374" s="135">
        <v>244</v>
      </c>
      <c r="BD374" s="51"/>
      <c r="BE374" s="51"/>
      <c r="BF374" s="51"/>
      <c r="BG374" s="284"/>
      <c r="BH374" s="83"/>
      <c r="BI374" s="83"/>
      <c r="BJ374" s="83"/>
      <c r="BK374" s="83"/>
      <c r="BL374" s="83"/>
      <c r="BM374" s="83"/>
      <c r="BN374" s="83"/>
      <c r="BO374" s="83"/>
      <c r="BP374" s="83"/>
      <c r="BQ374" s="83"/>
      <c r="BR374" s="83"/>
      <c r="BS374" s="83"/>
      <c r="BT374" s="83"/>
      <c r="BU374" s="83"/>
      <c r="BV374" s="83"/>
      <c r="BW374" s="83"/>
      <c r="BX374" s="83"/>
      <c r="BY374" s="83"/>
      <c r="BZ374" s="83"/>
      <c r="CA374" s="83"/>
      <c r="CB374" s="83"/>
      <c r="CC374" s="83"/>
      <c r="CD374" s="83"/>
      <c r="CE374" s="83"/>
      <c r="CF374" s="83"/>
      <c r="CG374" s="83"/>
      <c r="CH374" s="83"/>
      <c r="CI374" s="83"/>
      <c r="CJ374" s="83"/>
      <c r="CK374" s="83"/>
      <c r="CL374" s="83"/>
      <c r="CM374" s="83"/>
      <c r="CN374" s="83"/>
      <c r="CO374" s="83"/>
      <c r="CP374" s="83"/>
      <c r="CQ374" s="83"/>
      <c r="CR374" s="83"/>
    </row>
    <row r="375" spans="1:96" ht="12" hidden="1" customHeight="1" x14ac:dyDescent="0.25">
      <c r="A375" s="254" t="s">
        <v>221</v>
      </c>
      <c r="B375" s="278"/>
      <c r="C375" s="123" t="s">
        <v>217</v>
      </c>
      <c r="D375" s="279"/>
      <c r="E375" s="123" t="s">
        <v>217</v>
      </c>
      <c r="F375" s="123" t="s">
        <v>217</v>
      </c>
      <c r="G375" s="123" t="s">
        <v>217</v>
      </c>
      <c r="H375" s="123" t="s">
        <v>217</v>
      </c>
      <c r="I375" s="123" t="s">
        <v>217</v>
      </c>
      <c r="J375" s="123" t="s">
        <v>217</v>
      </c>
      <c r="K375" s="123" t="s">
        <v>217</v>
      </c>
      <c r="L375" s="123">
        <v>0</v>
      </c>
      <c r="M375" s="127">
        <v>0</v>
      </c>
      <c r="N375" s="127">
        <v>0</v>
      </c>
      <c r="O375" s="47">
        <v>0</v>
      </c>
      <c r="P375" s="127">
        <v>0</v>
      </c>
      <c r="Q375" s="279"/>
      <c r="R375" s="61">
        <v>0</v>
      </c>
      <c r="S375" s="47">
        <v>0</v>
      </c>
      <c r="T375" s="47">
        <v>0</v>
      </c>
      <c r="U375" s="127">
        <v>0</v>
      </c>
      <c r="V375" s="47">
        <v>0</v>
      </c>
      <c r="W375" s="47">
        <v>0</v>
      </c>
      <c r="X375" s="127">
        <v>0</v>
      </c>
      <c r="Y375" s="127">
        <v>0</v>
      </c>
      <c r="Z375" s="127">
        <v>0</v>
      </c>
      <c r="AA375" s="47">
        <v>0</v>
      </c>
      <c r="AB375" s="127">
        <v>0</v>
      </c>
      <c r="AC375" s="127">
        <v>0</v>
      </c>
      <c r="AD375" s="127">
        <v>0</v>
      </c>
      <c r="AE375" s="127">
        <v>0</v>
      </c>
      <c r="AF375" s="127">
        <v>0</v>
      </c>
      <c r="AG375" s="127">
        <v>0</v>
      </c>
      <c r="AH375" s="127">
        <v>0</v>
      </c>
      <c r="AI375" s="127">
        <v>0</v>
      </c>
      <c r="AJ375" s="127">
        <v>0</v>
      </c>
      <c r="AK375" s="127">
        <v>0</v>
      </c>
      <c r="AL375" s="127">
        <v>0</v>
      </c>
      <c r="AM375" s="184"/>
      <c r="AN375" s="134">
        <v>0</v>
      </c>
      <c r="AO375" s="45" t="s">
        <v>221</v>
      </c>
      <c r="AP375" s="171"/>
      <c r="AQ375" s="148">
        <v>0</v>
      </c>
      <c r="AR375" s="292"/>
      <c r="AS375" s="165">
        <f t="shared" si="116"/>
        <v>0</v>
      </c>
      <c r="AT375" s="51">
        <v>0</v>
      </c>
      <c r="AU375" s="52">
        <v>0</v>
      </c>
      <c r="AV375" s="52">
        <v>0</v>
      </c>
      <c r="AW375" s="52">
        <v>0</v>
      </c>
      <c r="AX375" s="52">
        <v>0</v>
      </c>
      <c r="AY375" s="52">
        <v>0</v>
      </c>
      <c r="AZ375" s="52">
        <v>0</v>
      </c>
      <c r="BA375" s="135">
        <v>0</v>
      </c>
      <c r="BB375" s="135">
        <v>0</v>
      </c>
      <c r="BC375" s="135">
        <v>0</v>
      </c>
      <c r="BD375" s="51"/>
      <c r="BE375" s="51"/>
      <c r="BF375" s="51"/>
      <c r="BG375" s="284"/>
      <c r="BH375" s="83"/>
      <c r="BI375" s="83"/>
      <c r="BJ375" s="83"/>
      <c r="BK375" s="83"/>
      <c r="BL375" s="83"/>
      <c r="BM375" s="83"/>
      <c r="BN375" s="83"/>
      <c r="BO375" s="83"/>
      <c r="BP375" s="83"/>
      <c r="BQ375" s="83"/>
      <c r="BR375" s="83"/>
      <c r="BS375" s="83"/>
      <c r="BT375" s="83"/>
      <c r="BU375" s="83"/>
      <c r="BV375" s="83"/>
      <c r="BW375" s="83"/>
      <c r="BX375" s="83"/>
      <c r="BY375" s="83"/>
      <c r="BZ375" s="83"/>
      <c r="CA375" s="83"/>
      <c r="CB375" s="83"/>
      <c r="CC375" s="83"/>
      <c r="CD375" s="83"/>
      <c r="CE375" s="83"/>
      <c r="CF375" s="83"/>
      <c r="CG375" s="83"/>
      <c r="CH375" s="83"/>
      <c r="CI375" s="83"/>
      <c r="CJ375" s="83"/>
      <c r="CK375" s="83"/>
      <c r="CL375" s="83"/>
      <c r="CM375" s="83"/>
      <c r="CN375" s="83"/>
      <c r="CO375" s="83"/>
      <c r="CP375" s="83"/>
      <c r="CQ375" s="83"/>
      <c r="CR375" s="83"/>
    </row>
    <row r="376" spans="1:96" ht="12" hidden="1" customHeight="1" x14ac:dyDescent="0.25">
      <c r="A376" s="254" t="s">
        <v>175</v>
      </c>
      <c r="B376" s="278"/>
      <c r="C376" s="123" t="s">
        <v>217</v>
      </c>
      <c r="D376" s="279"/>
      <c r="E376" s="123">
        <v>11</v>
      </c>
      <c r="F376" s="123">
        <v>15</v>
      </c>
      <c r="G376" s="123">
        <v>35</v>
      </c>
      <c r="H376" s="123">
        <v>23</v>
      </c>
      <c r="I376" s="127">
        <v>33</v>
      </c>
      <c r="J376" s="123">
        <v>15</v>
      </c>
      <c r="K376" s="123">
        <v>18</v>
      </c>
      <c r="L376" s="123">
        <v>14</v>
      </c>
      <c r="M376" s="127">
        <v>16</v>
      </c>
      <c r="N376" s="127">
        <v>11</v>
      </c>
      <c r="O376" s="47">
        <v>17</v>
      </c>
      <c r="P376" s="127">
        <v>15</v>
      </c>
      <c r="Q376" s="279"/>
      <c r="R376" s="61">
        <v>11</v>
      </c>
      <c r="S376" s="47">
        <v>15</v>
      </c>
      <c r="T376" s="47">
        <v>21</v>
      </c>
      <c r="U376" s="127">
        <v>17</v>
      </c>
      <c r="V376" s="47">
        <v>21</v>
      </c>
      <c r="W376" s="47">
        <v>19</v>
      </c>
      <c r="X376" s="127">
        <v>14</v>
      </c>
      <c r="Y376" s="127">
        <v>7</v>
      </c>
      <c r="Z376" s="127">
        <v>11</v>
      </c>
      <c r="AA376" s="47">
        <v>15</v>
      </c>
      <c r="AB376" s="127">
        <v>12</v>
      </c>
      <c r="AC376" s="127">
        <v>0</v>
      </c>
      <c r="AD376" s="127">
        <v>2</v>
      </c>
      <c r="AE376" s="127">
        <v>17</v>
      </c>
      <c r="AF376" s="127">
        <v>14</v>
      </c>
      <c r="AG376" s="127">
        <v>10</v>
      </c>
      <c r="AH376" s="127">
        <v>7</v>
      </c>
      <c r="AI376" s="127">
        <v>7</v>
      </c>
      <c r="AJ376" s="127">
        <v>15</v>
      </c>
      <c r="AK376" s="127">
        <v>13</v>
      </c>
      <c r="AL376" s="127">
        <v>10</v>
      </c>
      <c r="AM376" s="184"/>
      <c r="AN376" s="134">
        <v>16</v>
      </c>
      <c r="AO376" s="45" t="s">
        <v>175</v>
      </c>
      <c r="AP376" s="171"/>
      <c r="AQ376" s="148">
        <v>0</v>
      </c>
      <c r="AR376" s="292"/>
      <c r="AS376" s="165">
        <f t="shared" si="116"/>
        <v>16</v>
      </c>
      <c r="AT376" s="51">
        <v>17</v>
      </c>
      <c r="AU376" s="52">
        <v>14</v>
      </c>
      <c r="AV376" s="52">
        <v>17</v>
      </c>
      <c r="AW376" s="52">
        <v>14</v>
      </c>
      <c r="AX376" s="52">
        <v>15</v>
      </c>
      <c r="AY376" s="52">
        <v>16</v>
      </c>
      <c r="AZ376" s="52">
        <v>16</v>
      </c>
      <c r="BA376" s="135">
        <v>13</v>
      </c>
      <c r="BB376" s="135">
        <v>16</v>
      </c>
      <c r="BC376" s="135">
        <v>12</v>
      </c>
      <c r="BD376" s="51"/>
      <c r="BE376" s="51"/>
      <c r="BF376" s="51"/>
      <c r="BG376" s="284"/>
      <c r="BH376" s="83"/>
      <c r="BI376" s="83"/>
      <c r="BJ376" s="83"/>
      <c r="BK376" s="83"/>
      <c r="BL376" s="83"/>
      <c r="BM376" s="83"/>
      <c r="BN376" s="83"/>
      <c r="BO376" s="83"/>
      <c r="BP376" s="83"/>
      <c r="BQ376" s="83"/>
      <c r="BR376" s="83"/>
      <c r="BS376" s="83"/>
      <c r="BT376" s="83"/>
      <c r="BU376" s="83"/>
      <c r="BV376" s="83"/>
      <c r="BW376" s="83"/>
      <c r="BX376" s="83"/>
      <c r="BY376" s="83"/>
      <c r="BZ376" s="83"/>
      <c r="CA376" s="83"/>
      <c r="CB376" s="83"/>
      <c r="CC376" s="83"/>
      <c r="CD376" s="83"/>
      <c r="CE376" s="83"/>
      <c r="CF376" s="83"/>
      <c r="CG376" s="83"/>
      <c r="CH376" s="83"/>
      <c r="CI376" s="83"/>
      <c r="CJ376" s="83"/>
      <c r="CK376" s="83"/>
      <c r="CL376" s="83"/>
      <c r="CM376" s="83"/>
      <c r="CN376" s="83"/>
      <c r="CO376" s="83"/>
      <c r="CP376" s="83"/>
      <c r="CQ376" s="83"/>
      <c r="CR376" s="83"/>
    </row>
    <row r="377" spans="1:96" ht="12" hidden="1" customHeight="1" x14ac:dyDescent="0.25">
      <c r="A377" s="254" t="s">
        <v>45</v>
      </c>
      <c r="B377" s="278"/>
      <c r="C377" s="123">
        <v>4</v>
      </c>
      <c r="D377" s="279"/>
      <c r="E377" s="123">
        <v>52</v>
      </c>
      <c r="F377" s="123">
        <v>137</v>
      </c>
      <c r="G377" s="123">
        <v>158</v>
      </c>
      <c r="H377" s="123">
        <v>103</v>
      </c>
      <c r="I377" s="127">
        <v>124</v>
      </c>
      <c r="J377" s="123">
        <v>104</v>
      </c>
      <c r="K377" s="123">
        <v>74</v>
      </c>
      <c r="L377" s="123">
        <v>72</v>
      </c>
      <c r="M377" s="127">
        <v>90</v>
      </c>
      <c r="N377" s="127">
        <v>136</v>
      </c>
      <c r="O377" s="47">
        <v>77</v>
      </c>
      <c r="P377" s="127">
        <v>123</v>
      </c>
      <c r="Q377" s="279"/>
      <c r="R377" s="61">
        <v>112</v>
      </c>
      <c r="S377" s="47">
        <v>102</v>
      </c>
      <c r="T377" s="47">
        <v>134</v>
      </c>
      <c r="U377" s="127">
        <v>123</v>
      </c>
      <c r="V377" s="47">
        <v>165</v>
      </c>
      <c r="W377" s="47">
        <v>166</v>
      </c>
      <c r="X377" s="127">
        <v>150</v>
      </c>
      <c r="Y377" s="127">
        <v>142</v>
      </c>
      <c r="Z377" s="127">
        <v>158</v>
      </c>
      <c r="AA377" s="47">
        <v>132</v>
      </c>
      <c r="AB377" s="127">
        <v>148</v>
      </c>
      <c r="AC377" s="47">
        <v>144</v>
      </c>
      <c r="AD377" s="127">
        <v>158</v>
      </c>
      <c r="AE377" s="127">
        <v>143</v>
      </c>
      <c r="AF377" s="47">
        <v>151</v>
      </c>
      <c r="AG377" s="127">
        <v>150</v>
      </c>
      <c r="AH377" s="127">
        <v>176</v>
      </c>
      <c r="AI377" s="127">
        <v>143</v>
      </c>
      <c r="AJ377" s="47">
        <v>157</v>
      </c>
      <c r="AK377" s="47">
        <v>193</v>
      </c>
      <c r="AL377" s="127">
        <v>159</v>
      </c>
      <c r="AM377" s="184"/>
      <c r="AN377" s="134">
        <v>59</v>
      </c>
      <c r="AO377" s="45" t="s">
        <v>45</v>
      </c>
      <c r="AP377" s="171"/>
      <c r="AQ377" s="148">
        <v>104</v>
      </c>
      <c r="AR377" s="292"/>
      <c r="AS377" s="165">
        <f t="shared" si="116"/>
        <v>163</v>
      </c>
      <c r="AT377" s="51">
        <v>147</v>
      </c>
      <c r="AU377" s="52">
        <v>121</v>
      </c>
      <c r="AV377" s="52">
        <v>69</v>
      </c>
      <c r="AW377" s="52">
        <v>148</v>
      </c>
      <c r="AX377" s="52">
        <v>109</v>
      </c>
      <c r="AY377" s="52">
        <v>121</v>
      </c>
      <c r="AZ377" s="52">
        <v>99</v>
      </c>
      <c r="BA377" s="135">
        <v>86</v>
      </c>
      <c r="BB377" s="135">
        <v>88</v>
      </c>
      <c r="BC377" s="135">
        <v>139</v>
      </c>
      <c r="BD377" s="51"/>
      <c r="BE377" s="51"/>
      <c r="BF377" s="51"/>
      <c r="BG377" s="284"/>
      <c r="BH377" s="83"/>
      <c r="BI377" s="83"/>
      <c r="BJ377" s="83"/>
      <c r="BK377" s="83"/>
      <c r="BL377" s="83"/>
      <c r="BM377" s="83"/>
      <c r="BN377" s="83"/>
      <c r="BO377" s="83"/>
      <c r="BP377" s="83"/>
      <c r="BQ377" s="83"/>
      <c r="BR377" s="83"/>
      <c r="BS377" s="83"/>
      <c r="BT377" s="83"/>
      <c r="BU377" s="83"/>
      <c r="BV377" s="83"/>
      <c r="BW377" s="83"/>
      <c r="BX377" s="83"/>
      <c r="BY377" s="83"/>
      <c r="BZ377" s="83"/>
      <c r="CA377" s="83"/>
      <c r="CB377" s="83"/>
      <c r="CC377" s="83"/>
      <c r="CD377" s="83"/>
      <c r="CE377" s="83"/>
      <c r="CF377" s="83"/>
      <c r="CG377" s="83"/>
      <c r="CH377" s="83"/>
      <c r="CI377" s="83"/>
      <c r="CJ377" s="83"/>
      <c r="CK377" s="83"/>
      <c r="CL377" s="83"/>
      <c r="CM377" s="83"/>
      <c r="CN377" s="83"/>
      <c r="CO377" s="83"/>
      <c r="CP377" s="83"/>
      <c r="CQ377" s="83"/>
      <c r="CR377" s="83"/>
    </row>
    <row r="378" spans="1:96" ht="12" hidden="1" customHeight="1" x14ac:dyDescent="0.25">
      <c r="A378" s="254" t="s">
        <v>81</v>
      </c>
      <c r="B378" s="278"/>
      <c r="C378" s="123" t="s">
        <v>217</v>
      </c>
      <c r="D378" s="279"/>
      <c r="E378" s="123" t="s">
        <v>217</v>
      </c>
      <c r="F378" s="123" t="s">
        <v>217</v>
      </c>
      <c r="G378" s="123" t="s">
        <v>217</v>
      </c>
      <c r="H378" s="123" t="s">
        <v>217</v>
      </c>
      <c r="I378" s="123" t="s">
        <v>217</v>
      </c>
      <c r="J378" s="123" t="s">
        <v>217</v>
      </c>
      <c r="K378" s="123" t="s">
        <v>217</v>
      </c>
      <c r="L378" s="123">
        <v>0</v>
      </c>
      <c r="M378" s="127">
        <v>0</v>
      </c>
      <c r="N378" s="127">
        <v>0</v>
      </c>
      <c r="O378" s="47">
        <v>0</v>
      </c>
      <c r="P378" s="127">
        <v>0</v>
      </c>
      <c r="Q378" s="279"/>
      <c r="R378" s="61">
        <v>0</v>
      </c>
      <c r="S378" s="47">
        <v>0</v>
      </c>
      <c r="T378" s="47">
        <v>0</v>
      </c>
      <c r="U378" s="127">
        <v>0</v>
      </c>
      <c r="V378" s="47">
        <v>0</v>
      </c>
      <c r="W378" s="47">
        <v>0</v>
      </c>
      <c r="X378" s="127">
        <v>0</v>
      </c>
      <c r="Y378" s="127">
        <v>0</v>
      </c>
      <c r="Z378" s="127">
        <v>0</v>
      </c>
      <c r="AA378" s="47">
        <v>0</v>
      </c>
      <c r="AB378" s="127">
        <v>0</v>
      </c>
      <c r="AC378" s="127">
        <v>0</v>
      </c>
      <c r="AD378" s="127">
        <v>0</v>
      </c>
      <c r="AE378" s="127">
        <v>0</v>
      </c>
      <c r="AF378" s="127">
        <v>0</v>
      </c>
      <c r="AG378" s="127">
        <v>0</v>
      </c>
      <c r="AH378" s="127">
        <v>0</v>
      </c>
      <c r="AI378" s="127">
        <v>0</v>
      </c>
      <c r="AJ378" s="127">
        <v>0</v>
      </c>
      <c r="AK378" s="127">
        <v>0</v>
      </c>
      <c r="AL378" s="127">
        <v>0</v>
      </c>
      <c r="AM378" s="184"/>
      <c r="AN378" s="134">
        <v>0</v>
      </c>
      <c r="AO378" s="45" t="s">
        <v>81</v>
      </c>
      <c r="AP378" s="171"/>
      <c r="AQ378" s="148">
        <v>0</v>
      </c>
      <c r="AR378" s="292"/>
      <c r="AS378" s="165">
        <f t="shared" si="116"/>
        <v>0</v>
      </c>
      <c r="AT378" s="51">
        <v>0</v>
      </c>
      <c r="AU378" s="52">
        <v>0</v>
      </c>
      <c r="AV378" s="52">
        <v>0</v>
      </c>
      <c r="AW378" s="52">
        <v>0</v>
      </c>
      <c r="AX378" s="52">
        <v>0</v>
      </c>
      <c r="AY378" s="52">
        <v>0</v>
      </c>
      <c r="AZ378" s="52">
        <v>0</v>
      </c>
      <c r="BA378" s="135">
        <v>0</v>
      </c>
      <c r="BB378" s="135">
        <v>0</v>
      </c>
      <c r="BC378" s="135">
        <v>0</v>
      </c>
      <c r="BD378" s="51"/>
      <c r="BE378" s="51"/>
      <c r="BF378" s="51"/>
      <c r="BG378" s="284"/>
      <c r="BH378" s="83"/>
      <c r="BI378" s="83"/>
      <c r="BJ378" s="83"/>
      <c r="BK378" s="83"/>
      <c r="BL378" s="83"/>
      <c r="BM378" s="83"/>
      <c r="BN378" s="83"/>
      <c r="BO378" s="83"/>
      <c r="BP378" s="83"/>
      <c r="BQ378" s="83"/>
      <c r="BR378" s="83"/>
      <c r="BS378" s="83"/>
      <c r="BT378" s="83"/>
      <c r="BU378" s="83"/>
      <c r="BV378" s="83"/>
      <c r="BW378" s="83"/>
      <c r="BX378" s="83"/>
      <c r="BY378" s="83"/>
      <c r="BZ378" s="83"/>
      <c r="CA378" s="83"/>
      <c r="CB378" s="83"/>
      <c r="CC378" s="83"/>
      <c r="CD378" s="83"/>
      <c r="CE378" s="83"/>
      <c r="CF378" s="83"/>
      <c r="CG378" s="83"/>
      <c r="CH378" s="83"/>
      <c r="CI378" s="83"/>
      <c r="CJ378" s="83"/>
      <c r="CK378" s="83"/>
      <c r="CL378" s="83"/>
      <c r="CM378" s="83"/>
      <c r="CN378" s="83"/>
      <c r="CO378" s="83"/>
      <c r="CP378" s="83"/>
      <c r="CQ378" s="83"/>
      <c r="CR378" s="83"/>
    </row>
    <row r="379" spans="1:96" ht="12" hidden="1" customHeight="1" x14ac:dyDescent="0.25">
      <c r="A379" s="254" t="s">
        <v>83</v>
      </c>
      <c r="B379" s="278"/>
      <c r="C379" s="123"/>
      <c r="D379" s="279"/>
      <c r="E379" s="123"/>
      <c r="F379" s="123"/>
      <c r="G379" s="123"/>
      <c r="H379" s="123"/>
      <c r="I379" s="123"/>
      <c r="J379" s="123"/>
      <c r="K379" s="123"/>
      <c r="L379" s="123"/>
      <c r="M379" s="127"/>
      <c r="N379" s="127"/>
      <c r="O379" s="47"/>
      <c r="P379" s="127"/>
      <c r="Q379" s="279"/>
      <c r="R379" s="61"/>
      <c r="S379" s="47"/>
      <c r="T379" s="47"/>
      <c r="U379" s="127"/>
      <c r="V379" s="47"/>
      <c r="W379" s="47"/>
      <c r="X379" s="127"/>
      <c r="Y379" s="127"/>
      <c r="Z379" s="127"/>
      <c r="AA379" s="47"/>
      <c r="AB379" s="127"/>
      <c r="AC379" s="127">
        <v>9</v>
      </c>
      <c r="AD379" s="127">
        <v>18</v>
      </c>
      <c r="AE379" s="127">
        <v>26</v>
      </c>
      <c r="AF379" s="127">
        <v>27</v>
      </c>
      <c r="AG379" s="127">
        <v>25</v>
      </c>
      <c r="AH379" s="127">
        <v>18</v>
      </c>
      <c r="AI379" s="127">
        <v>15</v>
      </c>
      <c r="AJ379" s="127">
        <v>22</v>
      </c>
      <c r="AK379" s="127">
        <v>26</v>
      </c>
      <c r="AL379" s="127">
        <v>23</v>
      </c>
      <c r="AM379" s="184"/>
      <c r="AN379" s="134">
        <v>16</v>
      </c>
      <c r="AO379" s="45" t="s">
        <v>83</v>
      </c>
      <c r="AP379" s="171"/>
      <c r="AQ379" s="148">
        <v>22</v>
      </c>
      <c r="AR379" s="292"/>
      <c r="AS379" s="165">
        <f t="shared" si="116"/>
        <v>38</v>
      </c>
      <c r="AT379" s="51">
        <v>24</v>
      </c>
      <c r="AU379" s="52">
        <v>22</v>
      </c>
      <c r="AV379" s="52">
        <v>27</v>
      </c>
      <c r="AW379" s="52">
        <v>21</v>
      </c>
      <c r="AX379" s="52">
        <v>30</v>
      </c>
      <c r="AY379" s="52">
        <v>30</v>
      </c>
      <c r="AZ379" s="52">
        <v>26</v>
      </c>
      <c r="BA379" s="135">
        <v>25</v>
      </c>
      <c r="BB379" s="135">
        <v>14</v>
      </c>
      <c r="BC379" s="135">
        <v>14</v>
      </c>
      <c r="BD379" s="51"/>
      <c r="BE379" s="51"/>
      <c r="BF379" s="51"/>
      <c r="BG379" s="284"/>
      <c r="BH379" s="83"/>
      <c r="BI379" s="83"/>
      <c r="BJ379" s="83"/>
      <c r="BK379" s="83"/>
      <c r="BL379" s="83"/>
      <c r="BM379" s="83"/>
      <c r="BN379" s="83"/>
      <c r="BO379" s="83"/>
      <c r="BP379" s="83"/>
      <c r="BQ379" s="83"/>
      <c r="BR379" s="83"/>
      <c r="BS379" s="83"/>
      <c r="BT379" s="83"/>
      <c r="BU379" s="83"/>
      <c r="BV379" s="83"/>
      <c r="BW379" s="83"/>
      <c r="BX379" s="83"/>
      <c r="BY379" s="83"/>
      <c r="BZ379" s="83"/>
      <c r="CA379" s="83"/>
      <c r="CB379" s="83"/>
      <c r="CC379" s="83"/>
      <c r="CD379" s="83"/>
      <c r="CE379" s="83"/>
      <c r="CF379" s="83"/>
      <c r="CG379" s="83"/>
      <c r="CH379" s="83"/>
      <c r="CI379" s="83"/>
      <c r="CJ379" s="83"/>
      <c r="CK379" s="83"/>
      <c r="CL379" s="83"/>
      <c r="CM379" s="83"/>
      <c r="CN379" s="83"/>
      <c r="CO379" s="83"/>
      <c r="CP379" s="83"/>
      <c r="CQ379" s="83"/>
      <c r="CR379" s="83"/>
    </row>
    <row r="380" spans="1:96" ht="12" hidden="1" customHeight="1" x14ac:dyDescent="0.25">
      <c r="A380" s="254" t="s">
        <v>222</v>
      </c>
      <c r="B380" s="278"/>
      <c r="C380" s="123" t="s">
        <v>217</v>
      </c>
      <c r="D380" s="279"/>
      <c r="E380" s="123" t="s">
        <v>217</v>
      </c>
      <c r="F380" s="123" t="s">
        <v>217</v>
      </c>
      <c r="G380" s="123" t="s">
        <v>217</v>
      </c>
      <c r="H380" s="123" t="s">
        <v>217</v>
      </c>
      <c r="I380" s="123" t="s">
        <v>217</v>
      </c>
      <c r="J380" s="123">
        <v>40</v>
      </c>
      <c r="K380" s="123">
        <v>11</v>
      </c>
      <c r="L380" s="123">
        <v>0</v>
      </c>
      <c r="M380" s="127">
        <v>16</v>
      </c>
      <c r="N380" s="127">
        <v>9</v>
      </c>
      <c r="O380" s="47">
        <v>18</v>
      </c>
      <c r="P380" s="127">
        <v>22</v>
      </c>
      <c r="Q380" s="279"/>
      <c r="R380" s="61">
        <v>33</v>
      </c>
      <c r="S380" s="47">
        <v>19</v>
      </c>
      <c r="T380" s="47">
        <v>55</v>
      </c>
      <c r="U380" s="127">
        <v>41</v>
      </c>
      <c r="V380" s="47">
        <v>39</v>
      </c>
      <c r="W380" s="47">
        <v>39</v>
      </c>
      <c r="X380" s="127">
        <v>41</v>
      </c>
      <c r="Y380" s="127">
        <v>58</v>
      </c>
      <c r="Z380" s="127">
        <v>63</v>
      </c>
      <c r="AA380" s="47">
        <v>55</v>
      </c>
      <c r="AB380" s="127">
        <v>60</v>
      </c>
      <c r="AC380" s="123">
        <v>60</v>
      </c>
      <c r="AD380" s="127">
        <v>63</v>
      </c>
      <c r="AE380" s="127">
        <v>31</v>
      </c>
      <c r="AF380" s="123">
        <v>51</v>
      </c>
      <c r="AG380" s="127">
        <v>53</v>
      </c>
      <c r="AH380" s="127">
        <v>55</v>
      </c>
      <c r="AI380" s="127">
        <v>59</v>
      </c>
      <c r="AJ380" s="47">
        <v>52</v>
      </c>
      <c r="AK380" s="123">
        <v>58</v>
      </c>
      <c r="AL380" s="127">
        <v>67</v>
      </c>
      <c r="AM380" s="184"/>
      <c r="AN380" s="134">
        <v>34</v>
      </c>
      <c r="AO380" s="45" t="s">
        <v>222</v>
      </c>
      <c r="AP380" s="171"/>
      <c r="AQ380" s="148">
        <v>29</v>
      </c>
      <c r="AR380" s="292"/>
      <c r="AS380" s="165">
        <f t="shared" si="116"/>
        <v>63</v>
      </c>
      <c r="AT380" s="51">
        <v>56</v>
      </c>
      <c r="AU380" s="52">
        <v>61</v>
      </c>
      <c r="AV380" s="52">
        <v>59</v>
      </c>
      <c r="AW380" s="52">
        <v>68</v>
      </c>
      <c r="AX380" s="52">
        <v>67</v>
      </c>
      <c r="AY380" s="52">
        <v>46</v>
      </c>
      <c r="AZ380" s="52">
        <v>37</v>
      </c>
      <c r="BA380" s="135">
        <v>47</v>
      </c>
      <c r="BB380" s="135">
        <v>55</v>
      </c>
      <c r="BC380" s="135">
        <v>57</v>
      </c>
      <c r="BD380" s="71"/>
      <c r="BE380" s="71"/>
      <c r="BF380" s="71"/>
      <c r="BG380" s="284"/>
      <c r="BH380" s="83"/>
      <c r="BI380" s="83"/>
      <c r="BJ380" s="83"/>
      <c r="BK380" s="83"/>
      <c r="BL380" s="83"/>
      <c r="BM380" s="83"/>
      <c r="BN380" s="83"/>
      <c r="BO380" s="83"/>
      <c r="BP380" s="83"/>
      <c r="BQ380" s="83"/>
      <c r="BR380" s="83"/>
      <c r="BS380" s="83"/>
      <c r="BT380" s="83"/>
      <c r="BU380" s="83"/>
      <c r="BV380" s="83"/>
      <c r="BW380" s="83"/>
      <c r="BX380" s="83"/>
      <c r="BY380" s="83"/>
      <c r="BZ380" s="83"/>
      <c r="CA380" s="83"/>
      <c r="CB380" s="83"/>
      <c r="CC380" s="83"/>
      <c r="CD380" s="83"/>
      <c r="CE380" s="83"/>
      <c r="CF380" s="83"/>
      <c r="CG380" s="83"/>
      <c r="CH380" s="83"/>
      <c r="CI380" s="83"/>
      <c r="CJ380" s="83"/>
      <c r="CK380" s="83"/>
      <c r="CL380" s="83"/>
      <c r="CM380" s="83"/>
      <c r="CN380" s="83"/>
      <c r="CO380" s="83"/>
      <c r="CP380" s="83"/>
      <c r="CQ380" s="83"/>
      <c r="CR380" s="83"/>
    </row>
    <row r="381" spans="1:96" ht="12" hidden="1" customHeight="1" x14ac:dyDescent="0.25">
      <c r="A381" s="254" t="s">
        <v>65</v>
      </c>
      <c r="B381" s="278"/>
      <c r="C381" s="123"/>
      <c r="D381" s="279"/>
      <c r="E381" s="123" t="s">
        <v>217</v>
      </c>
      <c r="F381" s="123" t="s">
        <v>217</v>
      </c>
      <c r="G381" s="123" t="s">
        <v>217</v>
      </c>
      <c r="H381" s="123" t="s">
        <v>217</v>
      </c>
      <c r="I381" s="123" t="s">
        <v>217</v>
      </c>
      <c r="J381" s="123" t="s">
        <v>217</v>
      </c>
      <c r="K381" s="123" t="s">
        <v>217</v>
      </c>
      <c r="L381" s="123" t="s">
        <v>217</v>
      </c>
      <c r="M381" s="127" t="s">
        <v>217</v>
      </c>
      <c r="N381" s="127">
        <v>28</v>
      </c>
      <c r="O381" s="47">
        <v>31</v>
      </c>
      <c r="P381" s="127">
        <v>24</v>
      </c>
      <c r="Q381" s="279"/>
      <c r="R381" s="61">
        <v>31</v>
      </c>
      <c r="S381" s="47">
        <v>29</v>
      </c>
      <c r="T381" s="47">
        <v>35</v>
      </c>
      <c r="U381" s="127">
        <v>17</v>
      </c>
      <c r="V381" s="47">
        <v>32</v>
      </c>
      <c r="W381" s="47">
        <v>28</v>
      </c>
      <c r="X381" s="127">
        <v>34</v>
      </c>
      <c r="Y381" s="127">
        <v>31</v>
      </c>
      <c r="Z381" s="127">
        <v>38</v>
      </c>
      <c r="AA381" s="47">
        <v>46</v>
      </c>
      <c r="AB381" s="127">
        <v>33</v>
      </c>
      <c r="AC381" s="47">
        <v>38</v>
      </c>
      <c r="AD381" s="127">
        <v>35</v>
      </c>
      <c r="AE381" s="127">
        <v>30</v>
      </c>
      <c r="AF381" s="47">
        <v>36</v>
      </c>
      <c r="AG381" s="127">
        <v>28</v>
      </c>
      <c r="AH381" s="127">
        <v>30</v>
      </c>
      <c r="AI381" s="127">
        <v>28</v>
      </c>
      <c r="AJ381" s="47">
        <v>26</v>
      </c>
      <c r="AK381" s="47">
        <v>37</v>
      </c>
      <c r="AL381" s="127">
        <v>20</v>
      </c>
      <c r="AM381" s="184"/>
      <c r="AN381" s="134">
        <v>6</v>
      </c>
      <c r="AO381" s="45" t="s">
        <v>65</v>
      </c>
      <c r="AP381" s="171"/>
      <c r="AQ381" s="148">
        <v>22</v>
      </c>
      <c r="AR381" s="292"/>
      <c r="AS381" s="165">
        <f t="shared" si="116"/>
        <v>28</v>
      </c>
      <c r="AT381" s="51">
        <v>28</v>
      </c>
      <c r="AU381" s="52">
        <v>19</v>
      </c>
      <c r="AV381" s="52">
        <v>20</v>
      </c>
      <c r="AW381" s="52">
        <v>25</v>
      </c>
      <c r="AX381" s="52">
        <v>26</v>
      </c>
      <c r="AY381" s="52">
        <v>20</v>
      </c>
      <c r="AZ381" s="52">
        <v>30</v>
      </c>
      <c r="BA381" s="135">
        <v>22</v>
      </c>
      <c r="BB381" s="135">
        <v>23</v>
      </c>
      <c r="BC381" s="135">
        <v>25</v>
      </c>
      <c r="BD381" s="51"/>
      <c r="BE381" s="51"/>
      <c r="BF381" s="51"/>
      <c r="BG381" s="284"/>
      <c r="BH381" s="83"/>
      <c r="BI381" s="83"/>
      <c r="BJ381" s="83"/>
      <c r="BK381" s="83"/>
      <c r="BL381" s="83"/>
      <c r="BM381" s="83"/>
      <c r="BN381" s="83"/>
      <c r="BO381" s="83"/>
      <c r="BP381" s="83"/>
      <c r="BQ381" s="83"/>
      <c r="BR381" s="83"/>
      <c r="BS381" s="83"/>
      <c r="BT381" s="83"/>
      <c r="BU381" s="83"/>
      <c r="BV381" s="83"/>
      <c r="BW381" s="83"/>
      <c r="BX381" s="83"/>
      <c r="BY381" s="83"/>
      <c r="BZ381" s="83"/>
      <c r="CA381" s="83"/>
      <c r="CB381" s="83"/>
      <c r="CC381" s="83"/>
      <c r="CD381" s="83"/>
      <c r="CE381" s="83"/>
      <c r="CF381" s="83"/>
      <c r="CG381" s="83"/>
      <c r="CH381" s="83"/>
      <c r="CI381" s="83"/>
      <c r="CJ381" s="83"/>
      <c r="CK381" s="83"/>
      <c r="CL381" s="83"/>
      <c r="CM381" s="83"/>
      <c r="CN381" s="83"/>
      <c r="CO381" s="83"/>
      <c r="CP381" s="83"/>
      <c r="CQ381" s="83"/>
      <c r="CR381" s="83"/>
    </row>
    <row r="382" spans="1:96" ht="12" hidden="1" customHeight="1" x14ac:dyDescent="0.25">
      <c r="A382" s="254" t="s">
        <v>223</v>
      </c>
      <c r="B382" s="278"/>
      <c r="C382" s="123" t="s">
        <v>217</v>
      </c>
      <c r="D382" s="279"/>
      <c r="E382" s="123" t="s">
        <v>217</v>
      </c>
      <c r="F382" s="123" t="s">
        <v>217</v>
      </c>
      <c r="G382" s="123" t="s">
        <v>217</v>
      </c>
      <c r="H382" s="123" t="s">
        <v>217</v>
      </c>
      <c r="I382" s="123" t="s">
        <v>217</v>
      </c>
      <c r="J382" s="123">
        <v>40</v>
      </c>
      <c r="K382" s="123">
        <v>12</v>
      </c>
      <c r="L382" s="123">
        <v>29</v>
      </c>
      <c r="M382" s="127">
        <v>27</v>
      </c>
      <c r="N382" s="127">
        <v>21</v>
      </c>
      <c r="O382" s="47">
        <v>25</v>
      </c>
      <c r="P382" s="127">
        <v>31</v>
      </c>
      <c r="Q382" s="279"/>
      <c r="R382" s="61">
        <v>29</v>
      </c>
      <c r="S382" s="47">
        <v>20</v>
      </c>
      <c r="T382" s="47">
        <v>35</v>
      </c>
      <c r="U382" s="127">
        <v>38</v>
      </c>
      <c r="V382" s="47">
        <v>40</v>
      </c>
      <c r="W382" s="47">
        <v>35</v>
      </c>
      <c r="X382" s="127">
        <v>37</v>
      </c>
      <c r="Y382" s="127">
        <v>31</v>
      </c>
      <c r="Z382" s="127">
        <v>34</v>
      </c>
      <c r="AA382" s="47">
        <v>72</v>
      </c>
      <c r="AB382" s="127">
        <v>48</v>
      </c>
      <c r="AC382" s="127">
        <v>41</v>
      </c>
      <c r="AD382" s="127">
        <v>76</v>
      </c>
      <c r="AE382" s="127">
        <v>70</v>
      </c>
      <c r="AF382" s="127">
        <v>63</v>
      </c>
      <c r="AG382" s="127">
        <v>79</v>
      </c>
      <c r="AH382" s="127">
        <v>0</v>
      </c>
      <c r="AI382" s="127">
        <v>75</v>
      </c>
      <c r="AJ382" s="127">
        <v>60</v>
      </c>
      <c r="AK382" s="127">
        <v>64</v>
      </c>
      <c r="AL382" s="127">
        <v>71</v>
      </c>
      <c r="AM382" s="184"/>
      <c r="AN382" s="134">
        <v>0</v>
      </c>
      <c r="AO382" s="45" t="s">
        <v>223</v>
      </c>
      <c r="AP382" s="171"/>
      <c r="AQ382" s="148">
        <v>90</v>
      </c>
      <c r="AR382" s="292"/>
      <c r="AS382" s="165">
        <f t="shared" si="116"/>
        <v>90</v>
      </c>
      <c r="AT382" s="51">
        <v>85</v>
      </c>
      <c r="AU382" s="52">
        <v>58</v>
      </c>
      <c r="AV382" s="52">
        <v>65</v>
      </c>
      <c r="AW382" s="52">
        <v>64</v>
      </c>
      <c r="AX382" s="52">
        <v>54</v>
      </c>
      <c r="AY382" s="52">
        <v>60</v>
      </c>
      <c r="AZ382" s="52">
        <v>70</v>
      </c>
      <c r="BA382" s="135">
        <v>84</v>
      </c>
      <c r="BB382" s="135">
        <v>56</v>
      </c>
      <c r="BC382" s="135">
        <v>66</v>
      </c>
      <c r="BD382" s="51"/>
      <c r="BE382" s="51"/>
      <c r="BF382" s="51"/>
      <c r="BG382" s="284"/>
      <c r="BH382" s="83"/>
      <c r="BI382" s="83"/>
      <c r="BJ382" s="83"/>
      <c r="BK382" s="83"/>
      <c r="BL382" s="83"/>
      <c r="BM382" s="83"/>
      <c r="BN382" s="83"/>
      <c r="BO382" s="83"/>
      <c r="BP382" s="83"/>
      <c r="BQ382" s="83"/>
      <c r="BR382" s="83"/>
      <c r="BS382" s="83"/>
      <c r="BT382" s="83"/>
      <c r="BU382" s="83"/>
      <c r="BV382" s="83"/>
      <c r="BW382" s="83"/>
      <c r="BX382" s="83"/>
      <c r="BY382" s="83"/>
      <c r="BZ382" s="83"/>
      <c r="CA382" s="83"/>
      <c r="CB382" s="83"/>
      <c r="CC382" s="83"/>
      <c r="CD382" s="83"/>
      <c r="CE382" s="83"/>
      <c r="CF382" s="83"/>
      <c r="CG382" s="83"/>
      <c r="CH382" s="83"/>
      <c r="CI382" s="83"/>
      <c r="CJ382" s="83"/>
      <c r="CK382" s="83"/>
      <c r="CL382" s="83"/>
      <c r="CM382" s="83"/>
      <c r="CN382" s="83"/>
      <c r="CO382" s="83"/>
      <c r="CP382" s="83"/>
      <c r="CQ382" s="83"/>
      <c r="CR382" s="83"/>
    </row>
    <row r="383" spans="1:96" ht="12" hidden="1" customHeight="1" x14ac:dyDescent="0.25">
      <c r="A383" s="254" t="s">
        <v>224</v>
      </c>
      <c r="B383" s="278"/>
      <c r="C383" s="123"/>
      <c r="D383" s="279"/>
      <c r="E383" s="123"/>
      <c r="F383" s="123"/>
      <c r="G383" s="123"/>
      <c r="H383" s="123"/>
      <c r="I383" s="123"/>
      <c r="J383" s="123"/>
      <c r="K383" s="123"/>
      <c r="L383" s="123"/>
      <c r="M383" s="127"/>
      <c r="N383" s="127"/>
      <c r="O383" s="47"/>
      <c r="P383" s="127"/>
      <c r="Q383" s="279"/>
      <c r="R383" s="61"/>
      <c r="S383" s="47"/>
      <c r="T383" s="47"/>
      <c r="U383" s="127"/>
      <c r="V383" s="47"/>
      <c r="W383" s="47"/>
      <c r="X383" s="127"/>
      <c r="Y383" s="127"/>
      <c r="Z383" s="127"/>
      <c r="AA383" s="47">
        <v>22</v>
      </c>
      <c r="AB383" s="47">
        <v>11</v>
      </c>
      <c r="AC383" s="127">
        <v>44</v>
      </c>
      <c r="AD383" s="127">
        <v>44</v>
      </c>
      <c r="AE383" s="127">
        <v>54</v>
      </c>
      <c r="AF383" s="127">
        <v>42</v>
      </c>
      <c r="AG383" s="127">
        <v>61</v>
      </c>
      <c r="AH383" s="127">
        <v>0</v>
      </c>
      <c r="AI383" s="127">
        <v>44</v>
      </c>
      <c r="AJ383" s="127">
        <v>45</v>
      </c>
      <c r="AK383" s="127">
        <v>35</v>
      </c>
      <c r="AL383" s="127">
        <v>54</v>
      </c>
      <c r="AM383" s="184"/>
      <c r="AN383" s="134">
        <v>0</v>
      </c>
      <c r="AO383" s="45" t="s">
        <v>224</v>
      </c>
      <c r="AP383" s="171"/>
      <c r="AQ383" s="148">
        <v>35</v>
      </c>
      <c r="AR383" s="292"/>
      <c r="AS383" s="165">
        <f t="shared" si="116"/>
        <v>35</v>
      </c>
      <c r="AT383" s="51">
        <v>44</v>
      </c>
      <c r="AU383" s="52">
        <v>30</v>
      </c>
      <c r="AV383" s="52">
        <v>32</v>
      </c>
      <c r="AW383" s="52">
        <v>38</v>
      </c>
      <c r="AX383" s="52">
        <v>37</v>
      </c>
      <c r="AY383" s="52">
        <v>28</v>
      </c>
      <c r="AZ383" s="52">
        <v>40</v>
      </c>
      <c r="BA383" s="135">
        <v>28</v>
      </c>
      <c r="BB383" s="135">
        <v>48</v>
      </c>
      <c r="BC383" s="135">
        <v>38</v>
      </c>
      <c r="BD383" s="51"/>
      <c r="BE383" s="51"/>
      <c r="BF383" s="51"/>
      <c r="BG383" s="284"/>
      <c r="BH383" s="83"/>
      <c r="BI383" s="83"/>
      <c r="BJ383" s="83"/>
      <c r="BK383" s="83"/>
      <c r="BL383" s="83"/>
      <c r="BM383" s="83"/>
      <c r="BN383" s="83"/>
      <c r="BO383" s="83"/>
      <c r="BP383" s="83"/>
      <c r="BQ383" s="83"/>
      <c r="BR383" s="83"/>
      <c r="BS383" s="83"/>
      <c r="BT383" s="83"/>
      <c r="BU383" s="83"/>
      <c r="BV383" s="83"/>
      <c r="BW383" s="83"/>
      <c r="BX383" s="83"/>
      <c r="BY383" s="83"/>
      <c r="BZ383" s="83"/>
      <c r="CA383" s="83"/>
      <c r="CB383" s="83"/>
      <c r="CC383" s="83"/>
      <c r="CD383" s="83"/>
      <c r="CE383" s="83"/>
      <c r="CF383" s="83"/>
      <c r="CG383" s="83"/>
      <c r="CH383" s="83"/>
      <c r="CI383" s="83"/>
      <c r="CJ383" s="83"/>
      <c r="CK383" s="83"/>
      <c r="CL383" s="83"/>
      <c r="CM383" s="83"/>
      <c r="CN383" s="83"/>
      <c r="CO383" s="83"/>
      <c r="CP383" s="83"/>
      <c r="CQ383" s="83"/>
      <c r="CR383" s="83"/>
    </row>
    <row r="384" spans="1:96" ht="12" hidden="1" customHeight="1" x14ac:dyDescent="0.25">
      <c r="A384" s="254" t="s">
        <v>225</v>
      </c>
      <c r="B384" s="278"/>
      <c r="C384" s="123" t="s">
        <v>217</v>
      </c>
      <c r="D384" s="279"/>
      <c r="E384" s="123" t="s">
        <v>217</v>
      </c>
      <c r="F384" s="123" t="s">
        <v>217</v>
      </c>
      <c r="G384" s="123" t="s">
        <v>217</v>
      </c>
      <c r="H384" s="123" t="s">
        <v>217</v>
      </c>
      <c r="I384" s="123" t="s">
        <v>217</v>
      </c>
      <c r="J384" s="123">
        <v>23</v>
      </c>
      <c r="K384" s="123">
        <v>41</v>
      </c>
      <c r="L384" s="123">
        <v>50</v>
      </c>
      <c r="M384" s="127">
        <v>71</v>
      </c>
      <c r="N384" s="127">
        <v>69</v>
      </c>
      <c r="O384" s="47">
        <v>64</v>
      </c>
      <c r="P384" s="127">
        <v>105</v>
      </c>
      <c r="Q384" s="279"/>
      <c r="R384" s="61">
        <v>112</v>
      </c>
      <c r="S384" s="47">
        <v>102</v>
      </c>
      <c r="T384" s="47">
        <v>137</v>
      </c>
      <c r="U384" s="127">
        <v>100</v>
      </c>
      <c r="V384" s="47">
        <v>105</v>
      </c>
      <c r="W384" s="47">
        <v>107</v>
      </c>
      <c r="X384" s="127">
        <v>80</v>
      </c>
      <c r="Y384" s="127">
        <v>116</v>
      </c>
      <c r="Z384" s="127">
        <v>82</v>
      </c>
      <c r="AA384" s="47">
        <v>66</v>
      </c>
      <c r="AB384" s="127">
        <v>85</v>
      </c>
      <c r="AC384" s="127">
        <v>80</v>
      </c>
      <c r="AD384" s="127">
        <v>96</v>
      </c>
      <c r="AE384" s="127">
        <v>110</v>
      </c>
      <c r="AF384" s="127">
        <v>71</v>
      </c>
      <c r="AG384" s="127">
        <v>99</v>
      </c>
      <c r="AH384" s="127">
        <v>87</v>
      </c>
      <c r="AI384" s="127">
        <v>86</v>
      </c>
      <c r="AJ384" s="127">
        <v>65</v>
      </c>
      <c r="AK384" s="127">
        <v>67</v>
      </c>
      <c r="AL384" s="127">
        <v>78</v>
      </c>
      <c r="AM384" s="184"/>
      <c r="AN384" s="134">
        <v>20</v>
      </c>
      <c r="AO384" s="45" t="s">
        <v>225</v>
      </c>
      <c r="AP384" s="171"/>
      <c r="AQ384" s="148">
        <v>46</v>
      </c>
      <c r="AR384" s="292"/>
      <c r="AS384" s="165">
        <f t="shared" si="116"/>
        <v>66</v>
      </c>
      <c r="AT384" s="51">
        <v>69</v>
      </c>
      <c r="AU384" s="52">
        <v>69</v>
      </c>
      <c r="AV384" s="52">
        <v>35</v>
      </c>
      <c r="AW384" s="52">
        <v>53</v>
      </c>
      <c r="AX384" s="52">
        <v>73</v>
      </c>
      <c r="AY384" s="52">
        <v>53</v>
      </c>
      <c r="AZ384" s="52">
        <v>53</v>
      </c>
      <c r="BA384" s="135">
        <v>61</v>
      </c>
      <c r="BB384" s="135">
        <v>51</v>
      </c>
      <c r="BC384" s="135">
        <v>53</v>
      </c>
      <c r="BD384" s="51"/>
      <c r="BE384" s="51"/>
      <c r="BF384" s="51"/>
      <c r="BG384" s="284"/>
      <c r="BH384" s="83"/>
      <c r="BI384" s="83"/>
      <c r="BJ384" s="83"/>
      <c r="BK384" s="83"/>
      <c r="BL384" s="83"/>
      <c r="BM384" s="83"/>
      <c r="BN384" s="83"/>
      <c r="BO384" s="83"/>
      <c r="BP384" s="83"/>
      <c r="BQ384" s="83"/>
      <c r="BR384" s="83"/>
      <c r="BS384" s="83"/>
      <c r="BT384" s="83"/>
      <c r="BU384" s="83"/>
      <c r="BV384" s="83"/>
      <c r="BW384" s="83"/>
      <c r="BX384" s="83"/>
      <c r="BY384" s="83"/>
      <c r="BZ384" s="83"/>
      <c r="CA384" s="83"/>
      <c r="CB384" s="83"/>
      <c r="CC384" s="83"/>
      <c r="CD384" s="83"/>
      <c r="CE384" s="83"/>
      <c r="CF384" s="83"/>
      <c r="CG384" s="83"/>
      <c r="CH384" s="83"/>
      <c r="CI384" s="83"/>
      <c r="CJ384" s="83"/>
      <c r="CK384" s="83"/>
      <c r="CL384" s="83"/>
      <c r="CM384" s="83"/>
      <c r="CN384" s="83"/>
      <c r="CO384" s="83"/>
      <c r="CP384" s="83"/>
      <c r="CQ384" s="83"/>
      <c r="CR384" s="83"/>
    </row>
    <row r="385" spans="1:96" ht="12" hidden="1" customHeight="1" x14ac:dyDescent="0.25">
      <c r="A385" s="254" t="s">
        <v>87</v>
      </c>
      <c r="B385" s="278"/>
      <c r="C385" s="123">
        <v>40</v>
      </c>
      <c r="D385" s="279"/>
      <c r="E385" s="123">
        <v>102</v>
      </c>
      <c r="F385" s="123">
        <v>362</v>
      </c>
      <c r="G385" s="123">
        <v>422</v>
      </c>
      <c r="H385" s="123">
        <v>454</v>
      </c>
      <c r="I385" s="127">
        <v>872</v>
      </c>
      <c r="J385" s="123">
        <v>654</v>
      </c>
      <c r="K385" s="123">
        <v>551</v>
      </c>
      <c r="L385" s="123">
        <v>684</v>
      </c>
      <c r="M385" s="127">
        <v>703</v>
      </c>
      <c r="N385" s="127">
        <v>771</v>
      </c>
      <c r="O385" s="47">
        <v>713</v>
      </c>
      <c r="P385" s="127">
        <v>699</v>
      </c>
      <c r="Q385" s="279"/>
      <c r="R385" s="61">
        <v>710</v>
      </c>
      <c r="S385" s="47">
        <v>726</v>
      </c>
      <c r="T385" s="47">
        <v>857</v>
      </c>
      <c r="U385" s="127">
        <v>697</v>
      </c>
      <c r="V385" s="47">
        <v>844</v>
      </c>
      <c r="W385" s="47">
        <v>806</v>
      </c>
      <c r="X385" s="127">
        <v>768</v>
      </c>
      <c r="Y385" s="127">
        <v>875</v>
      </c>
      <c r="Z385" s="127">
        <v>753</v>
      </c>
      <c r="AA385" s="47">
        <v>742</v>
      </c>
      <c r="AB385" s="127">
        <v>693</v>
      </c>
      <c r="AC385" s="127">
        <v>682</v>
      </c>
      <c r="AD385" s="127">
        <v>771</v>
      </c>
      <c r="AE385" s="127">
        <v>695</v>
      </c>
      <c r="AF385" s="127">
        <v>699</v>
      </c>
      <c r="AG385" s="127">
        <v>757</v>
      </c>
      <c r="AH385" s="127">
        <v>756</v>
      </c>
      <c r="AI385" s="127">
        <v>681</v>
      </c>
      <c r="AJ385" s="127">
        <v>719</v>
      </c>
      <c r="AK385" s="127">
        <v>742</v>
      </c>
      <c r="AL385" s="127">
        <v>764</v>
      </c>
      <c r="AM385" s="184"/>
      <c r="AN385" s="134">
        <v>275</v>
      </c>
      <c r="AO385" s="45" t="s">
        <v>87</v>
      </c>
      <c r="AP385" s="171"/>
      <c r="AQ385" s="148">
        <v>523</v>
      </c>
      <c r="AR385" s="292"/>
      <c r="AS385" s="165">
        <f t="shared" si="116"/>
        <v>798</v>
      </c>
      <c r="AT385" s="51">
        <v>700</v>
      </c>
      <c r="AU385" s="52">
        <v>725</v>
      </c>
      <c r="AV385" s="52">
        <v>821</v>
      </c>
      <c r="AW385" s="52">
        <v>786</v>
      </c>
      <c r="AX385" s="52">
        <v>752</v>
      </c>
      <c r="AY385" s="52">
        <v>735</v>
      </c>
      <c r="AZ385" s="52">
        <v>821</v>
      </c>
      <c r="BA385" s="135">
        <v>820</v>
      </c>
      <c r="BB385" s="135">
        <v>869</v>
      </c>
      <c r="BC385" s="135">
        <v>825</v>
      </c>
      <c r="BD385" s="51"/>
      <c r="BE385" s="51"/>
      <c r="BF385" s="51"/>
      <c r="BG385" s="284"/>
      <c r="BH385" s="83"/>
      <c r="BI385" s="83"/>
      <c r="BJ385" s="83"/>
      <c r="BK385" s="83"/>
      <c r="BL385" s="83"/>
      <c r="BM385" s="83"/>
      <c r="BN385" s="83"/>
      <c r="BO385" s="83"/>
      <c r="BP385" s="83"/>
      <c r="BQ385" s="83"/>
      <c r="BR385" s="83"/>
      <c r="BS385" s="83"/>
      <c r="BT385" s="83"/>
      <c r="BU385" s="83"/>
      <c r="BV385" s="83"/>
      <c r="BW385" s="83"/>
      <c r="BX385" s="83"/>
      <c r="BY385" s="83"/>
      <c r="BZ385" s="83"/>
      <c r="CA385" s="83"/>
      <c r="CB385" s="83"/>
      <c r="CC385" s="83"/>
      <c r="CD385" s="83"/>
      <c r="CE385" s="83"/>
      <c r="CF385" s="83"/>
      <c r="CG385" s="83"/>
      <c r="CH385" s="83"/>
      <c r="CI385" s="83"/>
      <c r="CJ385" s="83"/>
      <c r="CK385" s="83"/>
      <c r="CL385" s="83"/>
      <c r="CM385" s="83"/>
      <c r="CN385" s="83"/>
      <c r="CO385" s="83"/>
      <c r="CP385" s="83"/>
      <c r="CQ385" s="83"/>
      <c r="CR385" s="83"/>
    </row>
    <row r="386" spans="1:96" ht="12" hidden="1" customHeight="1" x14ac:dyDescent="0.25">
      <c r="A386" s="254" t="s">
        <v>226</v>
      </c>
      <c r="B386" s="278"/>
      <c r="C386" s="123" t="s">
        <v>217</v>
      </c>
      <c r="D386" s="279"/>
      <c r="E386" s="123">
        <v>20</v>
      </c>
      <c r="F386" s="123">
        <v>51</v>
      </c>
      <c r="G386" s="123">
        <v>30</v>
      </c>
      <c r="H386" s="123">
        <v>23</v>
      </c>
      <c r="I386" s="127">
        <v>23</v>
      </c>
      <c r="J386" s="123">
        <v>15</v>
      </c>
      <c r="K386" s="123">
        <v>16</v>
      </c>
      <c r="L386" s="123">
        <v>30</v>
      </c>
      <c r="M386" s="127">
        <v>27</v>
      </c>
      <c r="N386" s="127">
        <v>6</v>
      </c>
      <c r="O386" s="47">
        <v>6</v>
      </c>
      <c r="P386" s="127">
        <v>5</v>
      </c>
      <c r="Q386" s="279"/>
      <c r="R386" s="61">
        <v>20</v>
      </c>
      <c r="S386" s="47">
        <v>14</v>
      </c>
      <c r="T386" s="47">
        <v>7</v>
      </c>
      <c r="U386" s="127">
        <v>16</v>
      </c>
      <c r="V386" s="47">
        <v>18</v>
      </c>
      <c r="W386" s="47">
        <v>21</v>
      </c>
      <c r="X386" s="127">
        <v>17</v>
      </c>
      <c r="Y386" s="127">
        <v>23</v>
      </c>
      <c r="Z386" s="127">
        <v>16</v>
      </c>
      <c r="AA386" s="47">
        <v>18</v>
      </c>
      <c r="AB386" s="127">
        <v>8</v>
      </c>
      <c r="AC386" s="123">
        <v>12</v>
      </c>
      <c r="AD386" s="127">
        <v>13</v>
      </c>
      <c r="AE386" s="127">
        <v>8</v>
      </c>
      <c r="AF386" s="123">
        <v>11</v>
      </c>
      <c r="AG386" s="127">
        <v>9</v>
      </c>
      <c r="AH386" s="127">
        <v>8</v>
      </c>
      <c r="AI386" s="127">
        <v>9</v>
      </c>
      <c r="AJ386" s="47">
        <v>7</v>
      </c>
      <c r="AK386" s="123">
        <v>8</v>
      </c>
      <c r="AL386" s="127">
        <v>5</v>
      </c>
      <c r="AM386" s="184"/>
      <c r="AN386" s="134">
        <v>0</v>
      </c>
      <c r="AO386" s="45" t="s">
        <v>226</v>
      </c>
      <c r="AP386" s="171"/>
      <c r="AQ386" s="148">
        <v>4</v>
      </c>
      <c r="AR386" s="292"/>
      <c r="AS386" s="165">
        <f t="shared" si="116"/>
        <v>4</v>
      </c>
      <c r="AT386" s="51">
        <v>0</v>
      </c>
      <c r="AU386" s="52">
        <v>0</v>
      </c>
      <c r="AV386" s="52">
        <v>0</v>
      </c>
      <c r="AW386" s="52">
        <v>0</v>
      </c>
      <c r="AX386" s="52">
        <v>0</v>
      </c>
      <c r="AY386" s="52">
        <v>0</v>
      </c>
      <c r="AZ386" s="52">
        <v>0</v>
      </c>
      <c r="BA386" s="135">
        <v>0</v>
      </c>
      <c r="BB386" s="135">
        <v>0</v>
      </c>
      <c r="BC386" s="135">
        <v>0</v>
      </c>
      <c r="BD386" s="71"/>
      <c r="BE386" s="71"/>
      <c r="BF386" s="71"/>
      <c r="BG386" s="284"/>
      <c r="BH386" s="83"/>
      <c r="BI386" s="83"/>
      <c r="BJ386" s="83"/>
      <c r="BK386" s="83"/>
      <c r="BL386" s="83"/>
      <c r="BM386" s="83"/>
      <c r="BN386" s="83"/>
      <c r="BO386" s="83"/>
      <c r="BP386" s="83"/>
      <c r="BQ386" s="83"/>
      <c r="BR386" s="83"/>
      <c r="BS386" s="83"/>
      <c r="BT386" s="83"/>
      <c r="BU386" s="83"/>
      <c r="BV386" s="83"/>
      <c r="BW386" s="83"/>
      <c r="BX386" s="83"/>
      <c r="BY386" s="83"/>
      <c r="BZ386" s="83"/>
      <c r="CA386" s="83"/>
      <c r="CB386" s="83"/>
      <c r="CC386" s="83"/>
      <c r="CD386" s="83"/>
      <c r="CE386" s="83"/>
      <c r="CF386" s="83"/>
      <c r="CG386" s="83"/>
      <c r="CH386" s="83"/>
      <c r="CI386" s="83"/>
      <c r="CJ386" s="83"/>
      <c r="CK386" s="83"/>
      <c r="CL386" s="83"/>
      <c r="CM386" s="83"/>
      <c r="CN386" s="83"/>
      <c r="CO386" s="83"/>
      <c r="CP386" s="83"/>
      <c r="CQ386" s="83"/>
      <c r="CR386" s="83"/>
    </row>
    <row r="387" spans="1:96" ht="12" hidden="1" customHeight="1" x14ac:dyDescent="0.25">
      <c r="A387" s="254" t="s">
        <v>227</v>
      </c>
      <c r="B387" s="278"/>
      <c r="C387" s="123" t="s">
        <v>217</v>
      </c>
      <c r="D387" s="279"/>
      <c r="E387" s="123" t="s">
        <v>217</v>
      </c>
      <c r="F387" s="123" t="s">
        <v>217</v>
      </c>
      <c r="G387" s="123" t="s">
        <v>217</v>
      </c>
      <c r="H387" s="123" t="s">
        <v>217</v>
      </c>
      <c r="I387" s="123" t="s">
        <v>217</v>
      </c>
      <c r="J387" s="123" t="s">
        <v>217</v>
      </c>
      <c r="K387" s="123" t="s">
        <v>217</v>
      </c>
      <c r="L387" s="123">
        <v>0</v>
      </c>
      <c r="M387" s="127">
        <v>0</v>
      </c>
      <c r="N387" s="127">
        <v>10</v>
      </c>
      <c r="O387" s="47">
        <v>13</v>
      </c>
      <c r="P387" s="127">
        <v>10</v>
      </c>
      <c r="Q387" s="279"/>
      <c r="R387" s="61">
        <v>13</v>
      </c>
      <c r="S387" s="47">
        <v>16</v>
      </c>
      <c r="T387" s="47">
        <v>12</v>
      </c>
      <c r="U387" s="127">
        <v>13</v>
      </c>
      <c r="V387" s="47">
        <v>15</v>
      </c>
      <c r="W387" s="47">
        <v>17</v>
      </c>
      <c r="X387" s="127">
        <v>10</v>
      </c>
      <c r="Y387" s="127">
        <v>14</v>
      </c>
      <c r="Z387" s="127">
        <v>13</v>
      </c>
      <c r="AA387" s="47">
        <v>14</v>
      </c>
      <c r="AB387" s="127">
        <v>10</v>
      </c>
      <c r="AC387" s="123">
        <v>11</v>
      </c>
      <c r="AD387" s="127">
        <v>16</v>
      </c>
      <c r="AE387" s="127">
        <v>4</v>
      </c>
      <c r="AF387" s="123">
        <v>3</v>
      </c>
      <c r="AG387" s="127">
        <v>4</v>
      </c>
      <c r="AH387" s="127">
        <v>1</v>
      </c>
      <c r="AI387" s="127">
        <v>4</v>
      </c>
      <c r="AJ387" s="47">
        <v>9</v>
      </c>
      <c r="AK387" s="123">
        <v>1</v>
      </c>
      <c r="AL387" s="127">
        <v>2</v>
      </c>
      <c r="AM387" s="184"/>
      <c r="AN387" s="134">
        <v>0</v>
      </c>
      <c r="AO387" s="45" t="s">
        <v>227</v>
      </c>
      <c r="AP387" s="171"/>
      <c r="AQ387" s="148">
        <v>3</v>
      </c>
      <c r="AR387" s="292"/>
      <c r="AS387" s="165">
        <f t="shared" si="116"/>
        <v>3</v>
      </c>
      <c r="AT387" s="51">
        <v>0</v>
      </c>
      <c r="AU387" s="52">
        <v>0</v>
      </c>
      <c r="AV387" s="52">
        <v>0</v>
      </c>
      <c r="AW387" s="52">
        <v>0</v>
      </c>
      <c r="AX387" s="52">
        <v>0</v>
      </c>
      <c r="AY387" s="52">
        <v>0</v>
      </c>
      <c r="AZ387" s="52">
        <v>0</v>
      </c>
      <c r="BA387" s="135">
        <v>0</v>
      </c>
      <c r="BB387" s="135">
        <v>0</v>
      </c>
      <c r="BC387" s="135">
        <v>0</v>
      </c>
      <c r="BD387" s="71"/>
      <c r="BE387" s="71"/>
      <c r="BF387" s="71"/>
      <c r="BG387" s="284"/>
      <c r="BH387" s="83"/>
      <c r="BI387" s="83"/>
      <c r="BJ387" s="83"/>
      <c r="BK387" s="83"/>
      <c r="BL387" s="83"/>
      <c r="BM387" s="83"/>
      <c r="BN387" s="83"/>
      <c r="BO387" s="83"/>
      <c r="BP387" s="83"/>
      <c r="BQ387" s="83"/>
      <c r="BR387" s="83"/>
      <c r="BS387" s="83"/>
      <c r="BT387" s="83"/>
      <c r="BU387" s="83"/>
      <c r="BV387" s="83"/>
      <c r="BW387" s="83"/>
      <c r="BX387" s="83"/>
      <c r="BY387" s="83"/>
      <c r="BZ387" s="83"/>
      <c r="CA387" s="83"/>
      <c r="CB387" s="83"/>
      <c r="CC387" s="83"/>
      <c r="CD387" s="83"/>
      <c r="CE387" s="83"/>
      <c r="CF387" s="83"/>
      <c r="CG387" s="83"/>
      <c r="CH387" s="83"/>
      <c r="CI387" s="83"/>
      <c r="CJ387" s="83"/>
      <c r="CK387" s="83"/>
      <c r="CL387" s="83"/>
      <c r="CM387" s="83"/>
      <c r="CN387" s="83"/>
      <c r="CO387" s="83"/>
      <c r="CP387" s="83"/>
      <c r="CQ387" s="83"/>
      <c r="CR387" s="83"/>
    </row>
    <row r="388" spans="1:96" ht="12" hidden="1" customHeight="1" x14ac:dyDescent="0.25">
      <c r="A388" s="254" t="s">
        <v>178</v>
      </c>
      <c r="B388" s="278"/>
      <c r="C388" s="123" t="s">
        <v>217</v>
      </c>
      <c r="D388" s="279"/>
      <c r="E388" s="123" t="s">
        <v>217</v>
      </c>
      <c r="F388" s="123" t="s">
        <v>217</v>
      </c>
      <c r="G388" s="123" t="s">
        <v>217</v>
      </c>
      <c r="H388" s="123">
        <v>1</v>
      </c>
      <c r="I388" s="293">
        <v>7</v>
      </c>
      <c r="J388" s="123">
        <v>18</v>
      </c>
      <c r="K388" s="123">
        <v>46</v>
      </c>
      <c r="L388" s="123">
        <v>42</v>
      </c>
      <c r="M388" s="127">
        <v>40</v>
      </c>
      <c r="N388" s="127">
        <v>42</v>
      </c>
      <c r="O388" s="47">
        <v>52</v>
      </c>
      <c r="P388" s="127">
        <v>69</v>
      </c>
      <c r="Q388" s="279"/>
      <c r="R388" s="61">
        <v>54</v>
      </c>
      <c r="S388" s="47">
        <v>48</v>
      </c>
      <c r="T388" s="47">
        <v>73</v>
      </c>
      <c r="U388" s="127">
        <v>62</v>
      </c>
      <c r="V388" s="47">
        <v>65</v>
      </c>
      <c r="W388" s="47">
        <v>80</v>
      </c>
      <c r="X388" s="127">
        <v>64</v>
      </c>
      <c r="Y388" s="127">
        <v>74</v>
      </c>
      <c r="Z388" s="127">
        <v>42</v>
      </c>
      <c r="AA388" s="47">
        <v>49</v>
      </c>
      <c r="AB388" s="127">
        <v>55</v>
      </c>
      <c r="AC388" s="47">
        <v>64</v>
      </c>
      <c r="AD388" s="127">
        <v>67</v>
      </c>
      <c r="AE388" s="127">
        <v>82</v>
      </c>
      <c r="AF388" s="47">
        <v>64</v>
      </c>
      <c r="AG388" s="127">
        <v>67</v>
      </c>
      <c r="AH388" s="127">
        <v>78</v>
      </c>
      <c r="AI388" s="127">
        <v>64</v>
      </c>
      <c r="AJ388" s="47">
        <v>45</v>
      </c>
      <c r="AK388" s="47">
        <v>73</v>
      </c>
      <c r="AL388" s="127">
        <v>61</v>
      </c>
      <c r="AM388" s="184"/>
      <c r="AN388" s="134">
        <v>32</v>
      </c>
      <c r="AO388" s="45" t="s">
        <v>178</v>
      </c>
      <c r="AP388" s="171"/>
      <c r="AQ388" s="148">
        <v>45</v>
      </c>
      <c r="AR388" s="292"/>
      <c r="AS388" s="165">
        <f t="shared" si="116"/>
        <v>77</v>
      </c>
      <c r="AT388" s="51">
        <v>58</v>
      </c>
      <c r="AU388" s="52">
        <v>51</v>
      </c>
      <c r="AV388" s="52">
        <v>61</v>
      </c>
      <c r="AW388" s="52">
        <v>49</v>
      </c>
      <c r="AX388" s="52">
        <v>61</v>
      </c>
      <c r="AY388" s="52">
        <v>62</v>
      </c>
      <c r="AZ388" s="52">
        <v>61</v>
      </c>
      <c r="BA388" s="135">
        <v>44</v>
      </c>
      <c r="BB388" s="135">
        <v>79</v>
      </c>
      <c r="BC388" s="135">
        <v>60</v>
      </c>
      <c r="BD388" s="51"/>
      <c r="BE388" s="51"/>
      <c r="BF388" s="51"/>
      <c r="BG388" s="284"/>
      <c r="BH388" s="83"/>
      <c r="BI388" s="83"/>
      <c r="BJ388" s="83"/>
      <c r="BK388" s="83"/>
      <c r="BL388" s="83"/>
      <c r="BM388" s="83"/>
      <c r="BN388" s="83"/>
      <c r="BO388" s="83"/>
      <c r="BP388" s="83"/>
      <c r="BQ388" s="83"/>
      <c r="BR388" s="83"/>
      <c r="BS388" s="83"/>
      <c r="BT388" s="83"/>
      <c r="BU388" s="83"/>
      <c r="BV388" s="83"/>
      <c r="BW388" s="83"/>
      <c r="BX388" s="83"/>
      <c r="BY388" s="83"/>
      <c r="BZ388" s="83"/>
      <c r="CA388" s="83"/>
      <c r="CB388" s="83"/>
      <c r="CC388" s="83"/>
      <c r="CD388" s="83"/>
      <c r="CE388" s="83"/>
      <c r="CF388" s="83"/>
      <c r="CG388" s="83"/>
      <c r="CH388" s="83"/>
      <c r="CI388" s="83"/>
      <c r="CJ388" s="83"/>
      <c r="CK388" s="83"/>
      <c r="CL388" s="83"/>
      <c r="CM388" s="83"/>
      <c r="CN388" s="83"/>
      <c r="CO388" s="83"/>
      <c r="CP388" s="83"/>
      <c r="CQ388" s="83"/>
      <c r="CR388" s="83"/>
    </row>
    <row r="389" spans="1:96" ht="12" hidden="1" customHeight="1" x14ac:dyDescent="0.25">
      <c r="A389" s="254" t="s">
        <v>228</v>
      </c>
      <c r="B389" s="278"/>
      <c r="C389" s="123" t="s">
        <v>217</v>
      </c>
      <c r="D389" s="279"/>
      <c r="E389" s="123" t="s">
        <v>217</v>
      </c>
      <c r="F389" s="123" t="s">
        <v>217</v>
      </c>
      <c r="G389" s="123">
        <v>16</v>
      </c>
      <c r="H389" s="123">
        <v>9</v>
      </c>
      <c r="I389" s="127">
        <v>0</v>
      </c>
      <c r="J389" s="123">
        <v>10</v>
      </c>
      <c r="K389" s="123">
        <v>12</v>
      </c>
      <c r="L389" s="123">
        <v>8</v>
      </c>
      <c r="M389" s="127">
        <v>17</v>
      </c>
      <c r="N389" s="127">
        <v>10</v>
      </c>
      <c r="O389" s="47">
        <v>12</v>
      </c>
      <c r="P389" s="127">
        <v>1</v>
      </c>
      <c r="Q389" s="279"/>
      <c r="R389" s="61">
        <v>14</v>
      </c>
      <c r="S389" s="47">
        <v>14</v>
      </c>
      <c r="T389" s="47">
        <v>14</v>
      </c>
      <c r="U389" s="127">
        <v>20</v>
      </c>
      <c r="V389" s="47">
        <v>17</v>
      </c>
      <c r="W389" s="47">
        <v>23</v>
      </c>
      <c r="X389" s="127">
        <v>13</v>
      </c>
      <c r="Y389" s="127">
        <v>19</v>
      </c>
      <c r="Z389" s="127">
        <v>33</v>
      </c>
      <c r="AA389" s="47">
        <v>25</v>
      </c>
      <c r="AB389" s="127">
        <v>0</v>
      </c>
      <c r="AC389" s="127">
        <v>0</v>
      </c>
      <c r="AD389" s="127">
        <v>29</v>
      </c>
      <c r="AE389" s="127">
        <v>30</v>
      </c>
      <c r="AF389" s="127">
        <v>32</v>
      </c>
      <c r="AG389" s="127">
        <v>31</v>
      </c>
      <c r="AH389" s="127">
        <v>21</v>
      </c>
      <c r="AI389" s="127">
        <v>21</v>
      </c>
      <c r="AJ389" s="127">
        <v>20</v>
      </c>
      <c r="AK389" s="127">
        <v>18</v>
      </c>
      <c r="AL389" s="127">
        <v>25</v>
      </c>
      <c r="AM389" s="184"/>
      <c r="AN389" s="134">
        <v>20</v>
      </c>
      <c r="AO389" s="45" t="s">
        <v>228</v>
      </c>
      <c r="AP389" s="171"/>
      <c r="AQ389" s="148">
        <v>0</v>
      </c>
      <c r="AR389" s="292"/>
      <c r="AS389" s="165">
        <f t="shared" si="116"/>
        <v>20</v>
      </c>
      <c r="AT389" s="51">
        <v>35</v>
      </c>
      <c r="AU389" s="52">
        <v>23</v>
      </c>
      <c r="AV389" s="52">
        <v>20</v>
      </c>
      <c r="AW389" s="52">
        <v>18</v>
      </c>
      <c r="AX389" s="52">
        <v>16</v>
      </c>
      <c r="AY389" s="52">
        <v>21</v>
      </c>
      <c r="AZ389" s="52">
        <v>22</v>
      </c>
      <c r="BA389" s="135">
        <v>22</v>
      </c>
      <c r="BB389" s="135">
        <v>24</v>
      </c>
      <c r="BC389" s="135">
        <v>17</v>
      </c>
      <c r="BD389" s="51"/>
      <c r="BE389" s="51"/>
      <c r="BF389" s="51"/>
      <c r="BG389" s="284"/>
      <c r="BH389" s="83"/>
      <c r="BI389" s="83"/>
      <c r="BJ389" s="83"/>
      <c r="BK389" s="83"/>
      <c r="BL389" s="83"/>
      <c r="BM389" s="83"/>
      <c r="BN389" s="83"/>
      <c r="BO389" s="83"/>
      <c r="BP389" s="83"/>
      <c r="BQ389" s="83"/>
      <c r="BR389" s="83"/>
      <c r="BS389" s="83"/>
      <c r="BT389" s="83"/>
      <c r="BU389" s="83"/>
      <c r="BV389" s="83"/>
      <c r="BW389" s="83"/>
      <c r="BX389" s="83"/>
      <c r="BY389" s="83"/>
      <c r="BZ389" s="83"/>
      <c r="CA389" s="83"/>
      <c r="CB389" s="83"/>
      <c r="CC389" s="83"/>
      <c r="CD389" s="83"/>
      <c r="CE389" s="83"/>
      <c r="CF389" s="83"/>
      <c r="CG389" s="83"/>
      <c r="CH389" s="83"/>
      <c r="CI389" s="83"/>
      <c r="CJ389" s="83"/>
      <c r="CK389" s="83"/>
      <c r="CL389" s="83"/>
      <c r="CM389" s="83"/>
      <c r="CN389" s="83"/>
      <c r="CO389" s="83"/>
      <c r="CP389" s="83"/>
      <c r="CQ389" s="83"/>
      <c r="CR389" s="83"/>
    </row>
    <row r="390" spans="1:96" ht="12" hidden="1" customHeight="1" x14ac:dyDescent="0.25">
      <c r="A390" s="254" t="s">
        <v>48</v>
      </c>
      <c r="B390" s="278"/>
      <c r="C390" s="123" t="s">
        <v>217</v>
      </c>
      <c r="D390" s="279"/>
      <c r="E390" s="123">
        <v>36</v>
      </c>
      <c r="F390" s="123">
        <v>104</v>
      </c>
      <c r="G390" s="123">
        <v>141</v>
      </c>
      <c r="H390" s="123">
        <v>89</v>
      </c>
      <c r="I390" s="127">
        <v>79</v>
      </c>
      <c r="J390" s="123">
        <v>83</v>
      </c>
      <c r="K390" s="123">
        <v>126</v>
      </c>
      <c r="L390" s="123">
        <v>99</v>
      </c>
      <c r="M390" s="127">
        <v>17</v>
      </c>
      <c r="N390" s="127">
        <v>0</v>
      </c>
      <c r="O390" s="47">
        <v>115</v>
      </c>
      <c r="P390" s="127">
        <v>113</v>
      </c>
      <c r="Q390" s="279"/>
      <c r="R390" s="61">
        <v>95</v>
      </c>
      <c r="S390" s="47">
        <v>81</v>
      </c>
      <c r="T390" s="47">
        <v>98</v>
      </c>
      <c r="U390" s="127">
        <v>125</v>
      </c>
      <c r="V390" s="47">
        <v>117</v>
      </c>
      <c r="W390" s="47">
        <v>136</v>
      </c>
      <c r="X390" s="127">
        <v>154</v>
      </c>
      <c r="Y390" s="127">
        <v>156</v>
      </c>
      <c r="Z390" s="127">
        <v>114</v>
      </c>
      <c r="AA390" s="47">
        <v>133</v>
      </c>
      <c r="AB390" s="127">
        <v>131</v>
      </c>
      <c r="AC390" s="127">
        <v>147</v>
      </c>
      <c r="AD390" s="127">
        <v>171</v>
      </c>
      <c r="AE390" s="127">
        <v>175</v>
      </c>
      <c r="AF390" s="127">
        <v>170</v>
      </c>
      <c r="AG390" s="127">
        <v>164</v>
      </c>
      <c r="AH390" s="127">
        <v>168</v>
      </c>
      <c r="AI390" s="127">
        <v>150</v>
      </c>
      <c r="AJ390" s="127">
        <v>171</v>
      </c>
      <c r="AK390" s="127">
        <v>149</v>
      </c>
      <c r="AL390" s="127">
        <v>135</v>
      </c>
      <c r="AM390" s="184"/>
      <c r="AN390" s="134">
        <v>64</v>
      </c>
      <c r="AO390" s="45" t="s">
        <v>48</v>
      </c>
      <c r="AP390" s="171"/>
      <c r="AQ390" s="148">
        <v>99</v>
      </c>
      <c r="AR390" s="292"/>
      <c r="AS390" s="165">
        <f t="shared" si="116"/>
        <v>163</v>
      </c>
      <c r="AT390" s="51">
        <v>148</v>
      </c>
      <c r="AU390" s="52">
        <v>146</v>
      </c>
      <c r="AV390" s="52">
        <v>155</v>
      </c>
      <c r="AW390" s="52">
        <v>153</v>
      </c>
      <c r="AX390" s="52">
        <v>162</v>
      </c>
      <c r="AY390" s="52">
        <v>177</v>
      </c>
      <c r="AZ390" s="52">
        <v>180</v>
      </c>
      <c r="BA390" s="135">
        <v>181</v>
      </c>
      <c r="BB390" s="135">
        <v>190</v>
      </c>
      <c r="BC390" s="135">
        <v>178</v>
      </c>
      <c r="BD390" s="51"/>
      <c r="BE390" s="51"/>
      <c r="BF390" s="51"/>
      <c r="BG390" s="284"/>
      <c r="BH390" s="83"/>
      <c r="BI390" s="83"/>
      <c r="BJ390" s="83"/>
      <c r="BK390" s="83"/>
      <c r="BL390" s="83"/>
      <c r="BM390" s="83"/>
      <c r="BN390" s="83"/>
      <c r="BO390" s="83"/>
      <c r="BP390" s="83"/>
      <c r="BQ390" s="83"/>
      <c r="BR390" s="83"/>
      <c r="BS390" s="83"/>
      <c r="BT390" s="83"/>
      <c r="BU390" s="83"/>
      <c r="BV390" s="83"/>
      <c r="BW390" s="83"/>
      <c r="BX390" s="83"/>
      <c r="BY390" s="83"/>
      <c r="BZ390" s="83"/>
      <c r="CA390" s="83"/>
      <c r="CB390" s="83"/>
      <c r="CC390" s="83"/>
      <c r="CD390" s="83"/>
      <c r="CE390" s="83"/>
      <c r="CF390" s="83"/>
      <c r="CG390" s="83"/>
      <c r="CH390" s="83"/>
      <c r="CI390" s="83"/>
      <c r="CJ390" s="83"/>
      <c r="CK390" s="83"/>
      <c r="CL390" s="83"/>
      <c r="CM390" s="83"/>
      <c r="CN390" s="83"/>
      <c r="CO390" s="83"/>
      <c r="CP390" s="83"/>
      <c r="CQ390" s="83"/>
      <c r="CR390" s="83"/>
    </row>
    <row r="391" spans="1:96" ht="12" hidden="1" customHeight="1" x14ac:dyDescent="0.25">
      <c r="A391" s="254" t="s">
        <v>38</v>
      </c>
      <c r="B391" s="278"/>
      <c r="C391" s="123" t="s">
        <v>217</v>
      </c>
      <c r="D391" s="279"/>
      <c r="E391" s="123" t="s">
        <v>217</v>
      </c>
      <c r="F391" s="123" t="s">
        <v>217</v>
      </c>
      <c r="G391" s="123" t="s">
        <v>217</v>
      </c>
      <c r="H391" s="123" t="s">
        <v>217</v>
      </c>
      <c r="I391" s="123" t="s">
        <v>217</v>
      </c>
      <c r="J391" s="123">
        <v>40</v>
      </c>
      <c r="K391" s="123">
        <v>21</v>
      </c>
      <c r="L391" s="123">
        <v>36</v>
      </c>
      <c r="M391" s="127">
        <v>40</v>
      </c>
      <c r="N391" s="127">
        <v>2</v>
      </c>
      <c r="O391" s="47">
        <v>37</v>
      </c>
      <c r="P391" s="127">
        <v>45</v>
      </c>
      <c r="Q391" s="279"/>
      <c r="R391" s="61">
        <v>71</v>
      </c>
      <c r="S391" s="47">
        <v>28</v>
      </c>
      <c r="T391" s="47">
        <v>70</v>
      </c>
      <c r="U391" s="127">
        <v>35</v>
      </c>
      <c r="V391" s="47">
        <v>51</v>
      </c>
      <c r="W391" s="47">
        <v>48</v>
      </c>
      <c r="X391" s="127">
        <v>40</v>
      </c>
      <c r="Y391" s="127">
        <v>64</v>
      </c>
      <c r="Z391" s="127">
        <v>42</v>
      </c>
      <c r="AA391" s="47">
        <v>44</v>
      </c>
      <c r="AB391" s="47">
        <v>57</v>
      </c>
      <c r="AC391" s="127">
        <v>40</v>
      </c>
      <c r="AD391" s="127">
        <v>49</v>
      </c>
      <c r="AE391" s="127">
        <v>39</v>
      </c>
      <c r="AF391" s="127">
        <v>42</v>
      </c>
      <c r="AG391" s="127">
        <v>47</v>
      </c>
      <c r="AH391" s="127">
        <v>39</v>
      </c>
      <c r="AI391" s="127">
        <v>35</v>
      </c>
      <c r="AJ391" s="127">
        <v>33</v>
      </c>
      <c r="AK391" s="127">
        <v>40</v>
      </c>
      <c r="AL391" s="127">
        <v>33</v>
      </c>
      <c r="AM391" s="184"/>
      <c r="AN391" s="134">
        <v>13</v>
      </c>
      <c r="AO391" s="45" t="s">
        <v>38</v>
      </c>
      <c r="AP391" s="171"/>
      <c r="AQ391" s="148">
        <v>11</v>
      </c>
      <c r="AR391" s="292"/>
      <c r="AS391" s="165">
        <f t="shared" si="116"/>
        <v>24</v>
      </c>
      <c r="AT391" s="51">
        <v>45</v>
      </c>
      <c r="AU391" s="52">
        <v>24</v>
      </c>
      <c r="AV391" s="52">
        <v>18</v>
      </c>
      <c r="AW391" s="52">
        <v>22</v>
      </c>
      <c r="AX391" s="52">
        <v>23</v>
      </c>
      <c r="AY391" s="52">
        <v>24</v>
      </c>
      <c r="AZ391" s="52">
        <v>26</v>
      </c>
      <c r="BA391" s="135">
        <v>25</v>
      </c>
      <c r="BB391" s="135">
        <v>22</v>
      </c>
      <c r="BC391" s="135">
        <v>19</v>
      </c>
      <c r="BD391" s="51"/>
      <c r="BE391" s="51"/>
      <c r="BF391" s="51"/>
      <c r="BG391" s="284"/>
      <c r="BH391" s="83"/>
      <c r="BI391" s="83"/>
      <c r="BJ391" s="83"/>
      <c r="BK391" s="83"/>
      <c r="BL391" s="83"/>
      <c r="BM391" s="83"/>
      <c r="BN391" s="83"/>
      <c r="BO391" s="83"/>
      <c r="BP391" s="83"/>
      <c r="BQ391" s="83"/>
      <c r="BR391" s="83"/>
      <c r="BS391" s="83"/>
      <c r="BT391" s="83"/>
      <c r="BU391" s="83"/>
      <c r="BV391" s="83"/>
      <c r="BW391" s="83"/>
      <c r="BX391" s="83"/>
      <c r="BY391" s="83"/>
      <c r="BZ391" s="83"/>
      <c r="CA391" s="83"/>
      <c r="CB391" s="83"/>
      <c r="CC391" s="83"/>
      <c r="CD391" s="83"/>
      <c r="CE391" s="83"/>
      <c r="CF391" s="83"/>
      <c r="CG391" s="83"/>
      <c r="CH391" s="83"/>
      <c r="CI391" s="83"/>
      <c r="CJ391" s="83"/>
      <c r="CK391" s="83"/>
      <c r="CL391" s="83"/>
      <c r="CM391" s="83"/>
      <c r="CN391" s="83"/>
      <c r="CO391" s="83"/>
      <c r="CP391" s="83"/>
      <c r="CQ391" s="83"/>
      <c r="CR391" s="83"/>
    </row>
    <row r="392" spans="1:96" ht="12" hidden="1" customHeight="1" x14ac:dyDescent="0.25">
      <c r="A392" s="254" t="s">
        <v>229</v>
      </c>
      <c r="B392" s="278"/>
      <c r="C392" s="123" t="s">
        <v>217</v>
      </c>
      <c r="D392" s="279"/>
      <c r="E392" s="123" t="s">
        <v>217</v>
      </c>
      <c r="F392" s="123" t="s">
        <v>217</v>
      </c>
      <c r="G392" s="123" t="s">
        <v>217</v>
      </c>
      <c r="H392" s="123" t="s">
        <v>217</v>
      </c>
      <c r="I392" s="123" t="s">
        <v>217</v>
      </c>
      <c r="J392" s="123" t="s">
        <v>217</v>
      </c>
      <c r="K392" s="123" t="s">
        <v>217</v>
      </c>
      <c r="L392" s="123">
        <v>0</v>
      </c>
      <c r="M392" s="127">
        <v>0</v>
      </c>
      <c r="N392" s="127">
        <v>0</v>
      </c>
      <c r="O392" s="47">
        <v>0</v>
      </c>
      <c r="P392" s="127">
        <v>0</v>
      </c>
      <c r="Q392" s="279"/>
      <c r="R392" s="61">
        <v>0</v>
      </c>
      <c r="S392" s="47">
        <v>0</v>
      </c>
      <c r="T392" s="47">
        <v>16</v>
      </c>
      <c r="U392" s="127">
        <v>43</v>
      </c>
      <c r="V392" s="47">
        <v>56</v>
      </c>
      <c r="W392" s="47">
        <v>36</v>
      </c>
      <c r="X392" s="127">
        <v>55</v>
      </c>
      <c r="Y392" s="127">
        <v>77</v>
      </c>
      <c r="Z392" s="127">
        <v>62</v>
      </c>
      <c r="AA392" s="47">
        <v>69</v>
      </c>
      <c r="AB392" s="127">
        <v>79</v>
      </c>
      <c r="AC392" s="127">
        <v>69</v>
      </c>
      <c r="AD392" s="127">
        <v>66</v>
      </c>
      <c r="AE392" s="127">
        <v>74</v>
      </c>
      <c r="AF392" s="127">
        <v>85</v>
      </c>
      <c r="AG392" s="127">
        <v>76</v>
      </c>
      <c r="AH392" s="127">
        <v>79</v>
      </c>
      <c r="AI392" s="127">
        <v>85</v>
      </c>
      <c r="AJ392" s="127">
        <v>83</v>
      </c>
      <c r="AK392" s="127">
        <v>159</v>
      </c>
      <c r="AL392" s="127">
        <v>110</v>
      </c>
      <c r="AM392" s="184"/>
      <c r="AN392" s="134">
        <v>52</v>
      </c>
      <c r="AO392" s="45" t="s">
        <v>229</v>
      </c>
      <c r="AP392" s="171"/>
      <c r="AQ392" s="148">
        <v>49</v>
      </c>
      <c r="AR392" s="292"/>
      <c r="AS392" s="165">
        <f t="shared" si="116"/>
        <v>101</v>
      </c>
      <c r="AT392" s="51">
        <v>107</v>
      </c>
      <c r="AU392" s="52">
        <v>100</v>
      </c>
      <c r="AV392" s="52">
        <v>74</v>
      </c>
      <c r="AW392" s="52">
        <v>53</v>
      </c>
      <c r="AX392" s="52">
        <v>123</v>
      </c>
      <c r="AY392" s="52">
        <v>124</v>
      </c>
      <c r="AZ392" s="52">
        <v>140</v>
      </c>
      <c r="BA392" s="135">
        <v>130</v>
      </c>
      <c r="BB392" s="135">
        <v>108</v>
      </c>
      <c r="BC392" s="135">
        <v>127</v>
      </c>
      <c r="BD392" s="51"/>
      <c r="BE392" s="51"/>
      <c r="BF392" s="51"/>
      <c r="BG392" s="284"/>
      <c r="BH392" s="83"/>
      <c r="BI392" s="83"/>
      <c r="BJ392" s="83"/>
      <c r="BK392" s="83"/>
      <c r="BL392" s="83"/>
      <c r="BM392" s="83"/>
      <c r="BN392" s="83"/>
      <c r="BO392" s="83"/>
      <c r="BP392" s="83"/>
      <c r="BQ392" s="83"/>
      <c r="BR392" s="83"/>
      <c r="BS392" s="83"/>
      <c r="BT392" s="83"/>
      <c r="BU392" s="83"/>
      <c r="BV392" s="83"/>
      <c r="BW392" s="83"/>
      <c r="BX392" s="83"/>
      <c r="BY392" s="83"/>
      <c r="BZ392" s="83"/>
      <c r="CA392" s="83"/>
      <c r="CB392" s="83"/>
      <c r="CC392" s="83"/>
      <c r="CD392" s="83"/>
      <c r="CE392" s="83"/>
      <c r="CF392" s="83"/>
      <c r="CG392" s="83"/>
      <c r="CH392" s="83"/>
      <c r="CI392" s="83"/>
      <c r="CJ392" s="83"/>
      <c r="CK392" s="83"/>
      <c r="CL392" s="83"/>
      <c r="CM392" s="83"/>
      <c r="CN392" s="83"/>
      <c r="CO392" s="83"/>
      <c r="CP392" s="83"/>
      <c r="CQ392" s="83"/>
      <c r="CR392" s="83"/>
    </row>
    <row r="393" spans="1:96" ht="12" hidden="1" customHeight="1" x14ac:dyDescent="0.25">
      <c r="A393" s="254" t="s">
        <v>230</v>
      </c>
      <c r="B393" s="278"/>
      <c r="C393" s="123" t="s">
        <v>217</v>
      </c>
      <c r="D393" s="279"/>
      <c r="E393" s="123" t="s">
        <v>217</v>
      </c>
      <c r="F393" s="123" t="s">
        <v>217</v>
      </c>
      <c r="G393" s="123" t="s">
        <v>217</v>
      </c>
      <c r="H393" s="123" t="s">
        <v>217</v>
      </c>
      <c r="I393" s="123" t="s">
        <v>217</v>
      </c>
      <c r="J393" s="123" t="s">
        <v>217</v>
      </c>
      <c r="K393" s="123" t="s">
        <v>217</v>
      </c>
      <c r="L393" s="123">
        <v>0</v>
      </c>
      <c r="M393" s="127">
        <v>0</v>
      </c>
      <c r="N393" s="127">
        <v>0</v>
      </c>
      <c r="O393" s="47">
        <v>0</v>
      </c>
      <c r="P393" s="127">
        <v>0</v>
      </c>
      <c r="Q393" s="279"/>
      <c r="R393" s="61">
        <v>0</v>
      </c>
      <c r="S393" s="47">
        <v>0</v>
      </c>
      <c r="T393" s="47">
        <v>0</v>
      </c>
      <c r="U393" s="127">
        <v>0</v>
      </c>
      <c r="V393" s="47">
        <v>0</v>
      </c>
      <c r="W393" s="47">
        <v>0</v>
      </c>
      <c r="X393" s="127">
        <v>0</v>
      </c>
      <c r="Y393" s="127">
        <v>0</v>
      </c>
      <c r="Z393" s="127">
        <v>0</v>
      </c>
      <c r="AA393" s="47">
        <v>0</v>
      </c>
      <c r="AB393" s="47">
        <v>0</v>
      </c>
      <c r="AC393" s="127">
        <v>0</v>
      </c>
      <c r="AD393" s="127">
        <v>0</v>
      </c>
      <c r="AE393" s="127">
        <v>0</v>
      </c>
      <c r="AF393" s="127">
        <v>0</v>
      </c>
      <c r="AG393" s="127">
        <v>0</v>
      </c>
      <c r="AH393" s="127">
        <v>0</v>
      </c>
      <c r="AI393" s="127">
        <v>0</v>
      </c>
      <c r="AJ393" s="127">
        <v>0</v>
      </c>
      <c r="AK393" s="127">
        <v>0</v>
      </c>
      <c r="AL393" s="127">
        <v>0</v>
      </c>
      <c r="AM393" s="184"/>
      <c r="AN393" s="134">
        <v>0</v>
      </c>
      <c r="AO393" s="45" t="s">
        <v>230</v>
      </c>
      <c r="AP393" s="171"/>
      <c r="AQ393" s="148">
        <v>0</v>
      </c>
      <c r="AR393" s="292"/>
      <c r="AS393" s="165">
        <f t="shared" si="116"/>
        <v>0</v>
      </c>
      <c r="AT393" s="51">
        <v>0</v>
      </c>
      <c r="AU393" s="52">
        <v>0</v>
      </c>
      <c r="AV393" s="52">
        <v>0</v>
      </c>
      <c r="AW393" s="52">
        <v>0</v>
      </c>
      <c r="AX393" s="52">
        <v>0</v>
      </c>
      <c r="AY393" s="52">
        <v>0</v>
      </c>
      <c r="AZ393" s="52">
        <v>0</v>
      </c>
      <c r="BA393" s="135">
        <v>0</v>
      </c>
      <c r="BB393" s="135">
        <v>0</v>
      </c>
      <c r="BC393" s="135">
        <v>0</v>
      </c>
      <c r="BD393" s="51"/>
      <c r="BE393" s="51"/>
      <c r="BF393" s="51"/>
      <c r="BG393" s="284"/>
      <c r="BH393" s="83"/>
      <c r="BI393" s="83"/>
      <c r="BJ393" s="83"/>
      <c r="BK393" s="83"/>
      <c r="BL393" s="83"/>
      <c r="BM393" s="83"/>
      <c r="BN393" s="83"/>
      <c r="BO393" s="83"/>
      <c r="BP393" s="83"/>
      <c r="BQ393" s="83"/>
      <c r="BR393" s="83"/>
      <c r="BS393" s="83"/>
      <c r="BT393" s="83"/>
      <c r="BU393" s="83"/>
      <c r="BV393" s="83"/>
      <c r="BW393" s="83"/>
      <c r="BX393" s="83"/>
      <c r="BY393" s="83"/>
      <c r="BZ393" s="83"/>
      <c r="CA393" s="83"/>
      <c r="CB393" s="83"/>
      <c r="CC393" s="83"/>
      <c r="CD393" s="83"/>
      <c r="CE393" s="83"/>
      <c r="CF393" s="83"/>
      <c r="CG393" s="83"/>
      <c r="CH393" s="83"/>
      <c r="CI393" s="83"/>
      <c r="CJ393" s="83"/>
      <c r="CK393" s="83"/>
      <c r="CL393" s="83"/>
      <c r="CM393" s="83"/>
      <c r="CN393" s="83"/>
      <c r="CO393" s="83"/>
      <c r="CP393" s="83"/>
      <c r="CQ393" s="83"/>
      <c r="CR393" s="83"/>
    </row>
    <row r="394" spans="1:96" ht="12" hidden="1" customHeight="1" x14ac:dyDescent="0.25">
      <c r="A394" s="254" t="s">
        <v>231</v>
      </c>
      <c r="B394" s="278"/>
      <c r="C394" s="123" t="s">
        <v>217</v>
      </c>
      <c r="D394" s="279"/>
      <c r="E394" s="123" t="s">
        <v>217</v>
      </c>
      <c r="F394" s="123" t="s">
        <v>217</v>
      </c>
      <c r="G394" s="123" t="s">
        <v>217</v>
      </c>
      <c r="H394" s="123" t="s">
        <v>217</v>
      </c>
      <c r="I394" s="123" t="s">
        <v>217</v>
      </c>
      <c r="J394" s="123">
        <v>40</v>
      </c>
      <c r="K394" s="123">
        <v>5</v>
      </c>
      <c r="L394" s="123">
        <v>15</v>
      </c>
      <c r="M394" s="127">
        <v>13</v>
      </c>
      <c r="N394" s="127">
        <v>12</v>
      </c>
      <c r="O394" s="47">
        <v>15</v>
      </c>
      <c r="P394" s="127">
        <v>14</v>
      </c>
      <c r="Q394" s="279"/>
      <c r="R394" s="61">
        <v>26</v>
      </c>
      <c r="S394" s="47">
        <v>21</v>
      </c>
      <c r="T394" s="47">
        <v>39</v>
      </c>
      <c r="U394" s="127">
        <v>36</v>
      </c>
      <c r="V394" s="47">
        <v>43</v>
      </c>
      <c r="W394" s="47">
        <v>34</v>
      </c>
      <c r="X394" s="127">
        <v>18</v>
      </c>
      <c r="Y394" s="127">
        <v>36</v>
      </c>
      <c r="Z394" s="127">
        <v>46</v>
      </c>
      <c r="AA394" s="47">
        <v>53</v>
      </c>
      <c r="AB394" s="127">
        <v>57</v>
      </c>
      <c r="AC394" s="127">
        <v>47</v>
      </c>
      <c r="AD394" s="127">
        <v>46</v>
      </c>
      <c r="AE394" s="127">
        <v>48</v>
      </c>
      <c r="AF394" s="127">
        <v>43</v>
      </c>
      <c r="AG394" s="127">
        <v>42</v>
      </c>
      <c r="AH394" s="127">
        <v>40</v>
      </c>
      <c r="AI394" s="127">
        <v>58</v>
      </c>
      <c r="AJ394" s="127">
        <v>37</v>
      </c>
      <c r="AK394" s="127">
        <v>69</v>
      </c>
      <c r="AL394" s="127">
        <v>93</v>
      </c>
      <c r="AM394" s="184"/>
      <c r="AN394" s="134">
        <v>48</v>
      </c>
      <c r="AO394" s="45" t="s">
        <v>231</v>
      </c>
      <c r="AP394" s="171"/>
      <c r="AQ394" s="148">
        <v>23</v>
      </c>
      <c r="AR394" s="292"/>
      <c r="AS394" s="165">
        <f t="shared" si="116"/>
        <v>71</v>
      </c>
      <c r="AT394" s="51">
        <v>61</v>
      </c>
      <c r="AU394" s="52">
        <v>55</v>
      </c>
      <c r="AV394" s="52">
        <v>43</v>
      </c>
      <c r="AW394" s="52">
        <v>40</v>
      </c>
      <c r="AX394" s="52">
        <v>66</v>
      </c>
      <c r="AY394" s="52">
        <v>69</v>
      </c>
      <c r="AZ394" s="52">
        <v>56</v>
      </c>
      <c r="BA394" s="135">
        <v>48</v>
      </c>
      <c r="BB394" s="135">
        <v>56</v>
      </c>
      <c r="BC394" s="135">
        <v>71</v>
      </c>
      <c r="BD394" s="51"/>
      <c r="BE394" s="51"/>
      <c r="BF394" s="51"/>
      <c r="BG394" s="284"/>
      <c r="BH394" s="83"/>
      <c r="BI394" s="83"/>
      <c r="BJ394" s="83"/>
      <c r="BK394" s="83"/>
      <c r="BL394" s="83"/>
      <c r="BM394" s="83"/>
      <c r="BN394" s="83"/>
      <c r="BO394" s="83"/>
      <c r="BP394" s="83"/>
      <c r="BQ394" s="83"/>
      <c r="BR394" s="83"/>
      <c r="BS394" s="83"/>
      <c r="BT394" s="83"/>
      <c r="BU394" s="83"/>
      <c r="BV394" s="83"/>
      <c r="BW394" s="83"/>
      <c r="BX394" s="83"/>
      <c r="BY394" s="83"/>
      <c r="BZ394" s="83"/>
      <c r="CA394" s="83"/>
      <c r="CB394" s="83"/>
      <c r="CC394" s="83"/>
      <c r="CD394" s="83"/>
      <c r="CE394" s="83"/>
      <c r="CF394" s="83"/>
      <c r="CG394" s="83"/>
      <c r="CH394" s="83"/>
      <c r="CI394" s="83"/>
      <c r="CJ394" s="83"/>
      <c r="CK394" s="83"/>
      <c r="CL394" s="83"/>
      <c r="CM394" s="83"/>
      <c r="CN394" s="83"/>
      <c r="CO394" s="83"/>
      <c r="CP394" s="83"/>
      <c r="CQ394" s="83"/>
      <c r="CR394" s="83"/>
    </row>
    <row r="395" spans="1:96" ht="12" hidden="1" customHeight="1" x14ac:dyDescent="0.25">
      <c r="A395" s="254" t="s">
        <v>232</v>
      </c>
      <c r="B395" s="278"/>
      <c r="C395" s="123" t="s">
        <v>217</v>
      </c>
      <c r="D395" s="279"/>
      <c r="E395" s="123" t="s">
        <v>217</v>
      </c>
      <c r="F395" s="123" t="s">
        <v>217</v>
      </c>
      <c r="G395" s="123" t="s">
        <v>217</v>
      </c>
      <c r="H395" s="123" t="s">
        <v>217</v>
      </c>
      <c r="I395" s="123" t="s">
        <v>217</v>
      </c>
      <c r="J395" s="123">
        <v>29</v>
      </c>
      <c r="K395" s="123">
        <v>90</v>
      </c>
      <c r="L395" s="123">
        <v>121</v>
      </c>
      <c r="M395" s="127">
        <v>152</v>
      </c>
      <c r="N395" s="127">
        <v>560</v>
      </c>
      <c r="O395" s="47">
        <v>325</v>
      </c>
      <c r="P395" s="127">
        <v>432</v>
      </c>
      <c r="Q395" s="279"/>
      <c r="R395" s="61">
        <v>399</v>
      </c>
      <c r="S395" s="47">
        <v>446</v>
      </c>
      <c r="T395" s="47">
        <v>579</v>
      </c>
      <c r="U395" s="127">
        <v>439</v>
      </c>
      <c r="V395" s="47">
        <v>610</v>
      </c>
      <c r="W395" s="47">
        <v>591</v>
      </c>
      <c r="X395" s="127">
        <v>728</v>
      </c>
      <c r="Y395" s="127">
        <v>836</v>
      </c>
      <c r="Z395" s="127">
        <v>663</v>
      </c>
      <c r="AA395" s="47">
        <v>1253</v>
      </c>
      <c r="AB395" s="127">
        <v>876</v>
      </c>
      <c r="AC395" s="47">
        <v>850</v>
      </c>
      <c r="AD395" s="127">
        <v>1019</v>
      </c>
      <c r="AE395" s="127">
        <v>879</v>
      </c>
      <c r="AF395" s="47">
        <v>944</v>
      </c>
      <c r="AG395" s="127">
        <v>1108</v>
      </c>
      <c r="AH395" s="127">
        <v>1082</v>
      </c>
      <c r="AI395" s="127">
        <v>941</v>
      </c>
      <c r="AJ395" s="47">
        <v>1050</v>
      </c>
      <c r="AK395" s="47">
        <v>1099</v>
      </c>
      <c r="AL395" s="127">
        <v>1045</v>
      </c>
      <c r="AM395" s="184"/>
      <c r="AN395" s="134">
        <v>389</v>
      </c>
      <c r="AO395" s="45" t="s">
        <v>232</v>
      </c>
      <c r="AP395" s="171"/>
      <c r="AQ395" s="148">
        <v>888</v>
      </c>
      <c r="AR395" s="292"/>
      <c r="AS395" s="165">
        <f t="shared" si="116"/>
        <v>1277</v>
      </c>
      <c r="AT395" s="51">
        <v>1135</v>
      </c>
      <c r="AU395" s="52">
        <v>1100</v>
      </c>
      <c r="AV395" s="51">
        <v>1133</v>
      </c>
      <c r="AW395" s="51">
        <v>1039</v>
      </c>
      <c r="AX395" s="51">
        <v>1061</v>
      </c>
      <c r="AY395" s="51">
        <v>1008</v>
      </c>
      <c r="AZ395" s="52">
        <v>986</v>
      </c>
      <c r="BA395" s="127">
        <v>1035</v>
      </c>
      <c r="BB395" s="127">
        <v>1065</v>
      </c>
      <c r="BC395" s="127">
        <v>1019</v>
      </c>
      <c r="BD395" s="51"/>
      <c r="BE395" s="51"/>
      <c r="BF395" s="51"/>
      <c r="BG395" s="284"/>
      <c r="BH395" s="83"/>
      <c r="BI395" s="83"/>
      <c r="BJ395" s="83"/>
      <c r="BK395" s="83"/>
      <c r="BL395" s="83"/>
      <c r="BM395" s="83"/>
      <c r="BN395" s="83"/>
      <c r="BO395" s="83"/>
      <c r="BP395" s="83"/>
      <c r="BQ395" s="83"/>
      <c r="BR395" s="83"/>
      <c r="BS395" s="83"/>
      <c r="BT395" s="83"/>
      <c r="BU395" s="83"/>
      <c r="BV395" s="83"/>
      <c r="BW395" s="83"/>
      <c r="BX395" s="83"/>
      <c r="BY395" s="83"/>
      <c r="BZ395" s="83"/>
      <c r="CA395" s="83"/>
      <c r="CB395" s="83"/>
      <c r="CC395" s="83"/>
      <c r="CD395" s="83"/>
      <c r="CE395" s="83"/>
      <c r="CF395" s="83"/>
      <c r="CG395" s="83"/>
      <c r="CH395" s="83"/>
      <c r="CI395" s="83"/>
      <c r="CJ395" s="83"/>
      <c r="CK395" s="83"/>
      <c r="CL395" s="83"/>
      <c r="CM395" s="83"/>
      <c r="CN395" s="83"/>
      <c r="CO395" s="83"/>
      <c r="CP395" s="83"/>
      <c r="CQ395" s="83"/>
      <c r="CR395" s="83"/>
    </row>
    <row r="396" spans="1:96" ht="12" hidden="1" customHeight="1" x14ac:dyDescent="0.25">
      <c r="A396" s="254" t="s">
        <v>233</v>
      </c>
      <c r="B396" s="278"/>
      <c r="C396" s="123" t="s">
        <v>217</v>
      </c>
      <c r="D396" s="279"/>
      <c r="E396" s="123" t="s">
        <v>217</v>
      </c>
      <c r="F396" s="123" t="s">
        <v>217</v>
      </c>
      <c r="G396" s="123" t="s">
        <v>217</v>
      </c>
      <c r="H396" s="123" t="s">
        <v>217</v>
      </c>
      <c r="I396" s="123" t="s">
        <v>217</v>
      </c>
      <c r="J396" s="123" t="s">
        <v>217</v>
      </c>
      <c r="K396" s="123" t="s">
        <v>217</v>
      </c>
      <c r="L396" s="123">
        <v>0</v>
      </c>
      <c r="M396" s="127">
        <v>0</v>
      </c>
      <c r="N396" s="127">
        <v>0</v>
      </c>
      <c r="O396" s="47">
        <v>0</v>
      </c>
      <c r="P396" s="127">
        <v>0</v>
      </c>
      <c r="Q396" s="279"/>
      <c r="R396" s="61">
        <v>0</v>
      </c>
      <c r="S396" s="47">
        <v>0</v>
      </c>
      <c r="T396" s="47">
        <v>0</v>
      </c>
      <c r="U396" s="127">
        <v>0</v>
      </c>
      <c r="V396" s="47">
        <v>0</v>
      </c>
      <c r="W396" s="47">
        <v>0</v>
      </c>
      <c r="X396" s="127">
        <v>0</v>
      </c>
      <c r="Y396" s="127">
        <v>0</v>
      </c>
      <c r="Z396" s="127">
        <v>0</v>
      </c>
      <c r="AA396" s="47">
        <v>0</v>
      </c>
      <c r="AB396" s="127">
        <v>0</v>
      </c>
      <c r="AC396" s="127">
        <v>0</v>
      </c>
      <c r="AD396" s="127">
        <v>0</v>
      </c>
      <c r="AE396" s="127">
        <v>0</v>
      </c>
      <c r="AF396" s="127">
        <v>0</v>
      </c>
      <c r="AG396" s="127">
        <v>0</v>
      </c>
      <c r="AH396" s="127">
        <v>0</v>
      </c>
      <c r="AI396" s="127">
        <v>0</v>
      </c>
      <c r="AJ396" s="127">
        <v>0</v>
      </c>
      <c r="AK396" s="127">
        <v>0</v>
      </c>
      <c r="AL396" s="127">
        <v>0</v>
      </c>
      <c r="AM396" s="184"/>
      <c r="AN396" s="134">
        <v>0</v>
      </c>
      <c r="AO396" s="45" t="s">
        <v>233</v>
      </c>
      <c r="AP396" s="171"/>
      <c r="AQ396" s="148">
        <v>0</v>
      </c>
      <c r="AR396" s="292"/>
      <c r="AS396" s="165">
        <f t="shared" si="116"/>
        <v>0</v>
      </c>
      <c r="AT396" s="51">
        <v>0</v>
      </c>
      <c r="AU396" s="52">
        <v>0</v>
      </c>
      <c r="AV396" s="52">
        <v>0</v>
      </c>
      <c r="AW396" s="52">
        <v>0</v>
      </c>
      <c r="AX396" s="52">
        <v>0</v>
      </c>
      <c r="AY396" s="52">
        <v>0</v>
      </c>
      <c r="AZ396" s="52">
        <v>0</v>
      </c>
      <c r="BA396" s="135">
        <v>0</v>
      </c>
      <c r="BB396" s="135">
        <v>0</v>
      </c>
      <c r="BC396" s="135">
        <v>0</v>
      </c>
      <c r="BD396" s="51"/>
      <c r="BE396" s="51"/>
      <c r="BF396" s="51"/>
      <c r="BG396" s="284"/>
      <c r="BH396" s="83"/>
      <c r="BI396" s="83"/>
      <c r="BJ396" s="83"/>
      <c r="BK396" s="83"/>
      <c r="BL396" s="83"/>
      <c r="BM396" s="83"/>
      <c r="BN396" s="83"/>
      <c r="BO396" s="83"/>
      <c r="BP396" s="83"/>
      <c r="BQ396" s="83"/>
      <c r="BR396" s="83"/>
      <c r="BS396" s="83"/>
      <c r="BT396" s="83"/>
      <c r="BU396" s="83"/>
      <c r="BV396" s="83"/>
      <c r="BW396" s="83"/>
      <c r="BX396" s="83"/>
      <c r="BY396" s="83"/>
      <c r="BZ396" s="83"/>
      <c r="CA396" s="83"/>
      <c r="CB396" s="83"/>
      <c r="CC396" s="83"/>
      <c r="CD396" s="83"/>
      <c r="CE396" s="83"/>
      <c r="CF396" s="83"/>
      <c r="CG396" s="83"/>
      <c r="CH396" s="83"/>
      <c r="CI396" s="83"/>
      <c r="CJ396" s="83"/>
      <c r="CK396" s="83"/>
      <c r="CL396" s="83"/>
      <c r="CM396" s="83"/>
      <c r="CN396" s="83"/>
      <c r="CO396" s="83"/>
      <c r="CP396" s="83"/>
      <c r="CQ396" s="83"/>
      <c r="CR396" s="83"/>
    </row>
    <row r="397" spans="1:96" ht="12" hidden="1" customHeight="1" x14ac:dyDescent="0.25">
      <c r="A397" s="254" t="s">
        <v>234</v>
      </c>
      <c r="B397" s="278"/>
      <c r="C397" s="123" t="s">
        <v>217</v>
      </c>
      <c r="D397" s="279"/>
      <c r="E397" s="123" t="s">
        <v>217</v>
      </c>
      <c r="F397" s="123" t="s">
        <v>217</v>
      </c>
      <c r="G397" s="123" t="s">
        <v>217</v>
      </c>
      <c r="H397" s="123" t="s">
        <v>217</v>
      </c>
      <c r="I397" s="123" t="s">
        <v>217</v>
      </c>
      <c r="J397" s="123" t="s">
        <v>217</v>
      </c>
      <c r="K397" s="123" t="s">
        <v>217</v>
      </c>
      <c r="L397" s="123">
        <v>0</v>
      </c>
      <c r="M397" s="127">
        <v>0</v>
      </c>
      <c r="N397" s="127">
        <v>0</v>
      </c>
      <c r="O397" s="47">
        <v>0</v>
      </c>
      <c r="P397" s="127">
        <v>0</v>
      </c>
      <c r="Q397" s="279"/>
      <c r="R397" s="61">
        <v>0</v>
      </c>
      <c r="S397" s="47">
        <v>0</v>
      </c>
      <c r="T397" s="47">
        <v>0</v>
      </c>
      <c r="U397" s="127">
        <v>0</v>
      </c>
      <c r="V397" s="47">
        <v>0</v>
      </c>
      <c r="W397" s="47">
        <v>0</v>
      </c>
      <c r="X397" s="127">
        <v>0</v>
      </c>
      <c r="Y397" s="127">
        <v>0</v>
      </c>
      <c r="Z397" s="127">
        <v>0</v>
      </c>
      <c r="AA397" s="47">
        <v>0</v>
      </c>
      <c r="AB397" s="127">
        <v>0</v>
      </c>
      <c r="AC397" s="127">
        <v>7</v>
      </c>
      <c r="AD397" s="127">
        <v>8</v>
      </c>
      <c r="AE397" s="127">
        <v>8</v>
      </c>
      <c r="AF397" s="127">
        <v>8</v>
      </c>
      <c r="AG397" s="127">
        <v>16</v>
      </c>
      <c r="AH397" s="127">
        <v>17</v>
      </c>
      <c r="AI397" s="127">
        <v>18</v>
      </c>
      <c r="AJ397" s="127">
        <v>20</v>
      </c>
      <c r="AK397" s="127">
        <v>30</v>
      </c>
      <c r="AL397" s="127">
        <v>40</v>
      </c>
      <c r="AM397" s="184"/>
      <c r="AN397" s="134">
        <v>18</v>
      </c>
      <c r="AO397" s="45" t="s">
        <v>234</v>
      </c>
      <c r="AP397" s="171"/>
      <c r="AQ397" s="148">
        <v>19</v>
      </c>
      <c r="AR397" s="292"/>
      <c r="AS397" s="165">
        <f t="shared" si="116"/>
        <v>37</v>
      </c>
      <c r="AT397" s="51">
        <v>38</v>
      </c>
      <c r="AU397" s="52">
        <v>30</v>
      </c>
      <c r="AV397" s="52">
        <v>29</v>
      </c>
      <c r="AW397" s="52">
        <v>23</v>
      </c>
      <c r="AX397" s="52">
        <v>32</v>
      </c>
      <c r="AY397" s="52">
        <v>32</v>
      </c>
      <c r="AZ397" s="52">
        <v>33</v>
      </c>
      <c r="BA397" s="135">
        <v>42</v>
      </c>
      <c r="BB397" s="135">
        <v>40</v>
      </c>
      <c r="BC397" s="135">
        <v>34</v>
      </c>
      <c r="BD397" s="51"/>
      <c r="BE397" s="51"/>
      <c r="BF397" s="51"/>
      <c r="BG397" s="284"/>
      <c r="BH397" s="83"/>
      <c r="BI397" s="83"/>
      <c r="BJ397" s="83"/>
      <c r="BK397" s="83"/>
      <c r="BL397" s="83"/>
      <c r="BM397" s="83"/>
      <c r="BN397" s="83"/>
      <c r="BO397" s="83"/>
      <c r="BP397" s="83"/>
      <c r="BQ397" s="83"/>
      <c r="BR397" s="83"/>
      <c r="BS397" s="83"/>
      <c r="BT397" s="83"/>
      <c r="BU397" s="83"/>
      <c r="BV397" s="83"/>
      <c r="BW397" s="83"/>
      <c r="BX397" s="83"/>
      <c r="BY397" s="83"/>
      <c r="BZ397" s="83"/>
      <c r="CA397" s="83"/>
      <c r="CB397" s="83"/>
      <c r="CC397" s="83"/>
      <c r="CD397" s="83"/>
      <c r="CE397" s="83"/>
      <c r="CF397" s="83"/>
      <c r="CG397" s="83"/>
      <c r="CH397" s="83"/>
      <c r="CI397" s="83"/>
      <c r="CJ397" s="83"/>
      <c r="CK397" s="83"/>
      <c r="CL397" s="83"/>
      <c r="CM397" s="83"/>
      <c r="CN397" s="83"/>
      <c r="CO397" s="83"/>
      <c r="CP397" s="83"/>
      <c r="CQ397" s="83"/>
      <c r="CR397" s="83"/>
    </row>
    <row r="398" spans="1:96" ht="12" hidden="1" customHeight="1" x14ac:dyDescent="0.25">
      <c r="A398" s="254" t="s">
        <v>235</v>
      </c>
      <c r="B398" s="278"/>
      <c r="C398" s="123" t="s">
        <v>217</v>
      </c>
      <c r="D398" s="279"/>
      <c r="E398" s="123" t="s">
        <v>217</v>
      </c>
      <c r="F398" s="123" t="s">
        <v>217</v>
      </c>
      <c r="G398" s="123" t="s">
        <v>217</v>
      </c>
      <c r="H398" s="123" t="s">
        <v>217</v>
      </c>
      <c r="I398" s="123" t="s">
        <v>217</v>
      </c>
      <c r="J398" s="123">
        <v>40</v>
      </c>
      <c r="K398" s="123">
        <v>14</v>
      </c>
      <c r="L398" s="123">
        <v>29</v>
      </c>
      <c r="M398" s="127">
        <v>8</v>
      </c>
      <c r="N398" s="127">
        <v>0</v>
      </c>
      <c r="O398" s="47">
        <v>83</v>
      </c>
      <c r="P398" s="127">
        <v>74</v>
      </c>
      <c r="Q398" s="279"/>
      <c r="R398" s="61">
        <v>41</v>
      </c>
      <c r="S398" s="47">
        <v>47</v>
      </c>
      <c r="T398" s="47">
        <v>74</v>
      </c>
      <c r="U398" s="127">
        <v>44</v>
      </c>
      <c r="V398" s="47">
        <v>61</v>
      </c>
      <c r="W398" s="47">
        <v>44</v>
      </c>
      <c r="X398" s="127">
        <v>68</v>
      </c>
      <c r="Y398" s="127">
        <v>68</v>
      </c>
      <c r="Z398" s="127">
        <v>59</v>
      </c>
      <c r="AA398" s="47">
        <v>66</v>
      </c>
      <c r="AB398" s="127">
        <v>86</v>
      </c>
      <c r="AC398" s="127">
        <v>59</v>
      </c>
      <c r="AD398" s="127">
        <v>87</v>
      </c>
      <c r="AE398" s="127">
        <v>87</v>
      </c>
      <c r="AF398" s="127">
        <v>98</v>
      </c>
      <c r="AG398" s="127">
        <v>94</v>
      </c>
      <c r="AH398" s="127">
        <v>88</v>
      </c>
      <c r="AI398" s="127">
        <v>74</v>
      </c>
      <c r="AJ398" s="127">
        <v>103</v>
      </c>
      <c r="AK398" s="127">
        <v>99</v>
      </c>
      <c r="AL398" s="127">
        <v>81</v>
      </c>
      <c r="AM398" s="184"/>
      <c r="AN398" s="134">
        <v>48</v>
      </c>
      <c r="AO398" s="45" t="s">
        <v>235</v>
      </c>
      <c r="AP398" s="171"/>
      <c r="AQ398" s="148">
        <v>61</v>
      </c>
      <c r="AR398" s="292"/>
      <c r="AS398" s="165">
        <f t="shared" si="116"/>
        <v>109</v>
      </c>
      <c r="AT398" s="51">
        <v>60</v>
      </c>
      <c r="AU398" s="52">
        <v>74</v>
      </c>
      <c r="AV398" s="52">
        <v>92</v>
      </c>
      <c r="AW398" s="52">
        <v>75</v>
      </c>
      <c r="AX398" s="52">
        <v>78</v>
      </c>
      <c r="AY398" s="52">
        <v>93</v>
      </c>
      <c r="AZ398" s="52">
        <v>52</v>
      </c>
      <c r="BA398" s="135">
        <v>78</v>
      </c>
      <c r="BB398" s="135">
        <v>108</v>
      </c>
      <c r="BC398" s="135">
        <v>69</v>
      </c>
      <c r="BD398" s="51"/>
      <c r="BE398" s="51"/>
      <c r="BF398" s="51"/>
      <c r="BG398" s="284"/>
      <c r="BH398" s="83"/>
      <c r="BI398" s="83"/>
      <c r="BJ398" s="83"/>
      <c r="BK398" s="83"/>
      <c r="BL398" s="83"/>
      <c r="BM398" s="83"/>
      <c r="BN398" s="83"/>
      <c r="BO398" s="83"/>
      <c r="BP398" s="83"/>
      <c r="BQ398" s="83"/>
      <c r="BR398" s="83"/>
      <c r="BS398" s="83"/>
      <c r="BT398" s="83"/>
      <c r="BU398" s="83"/>
      <c r="BV398" s="83"/>
      <c r="BW398" s="83"/>
      <c r="BX398" s="83"/>
      <c r="BY398" s="83"/>
      <c r="BZ398" s="83"/>
      <c r="CA398" s="83"/>
      <c r="CB398" s="83"/>
      <c r="CC398" s="83"/>
      <c r="CD398" s="83"/>
      <c r="CE398" s="83"/>
      <c r="CF398" s="83"/>
      <c r="CG398" s="83"/>
      <c r="CH398" s="83"/>
      <c r="CI398" s="83"/>
      <c r="CJ398" s="83"/>
      <c r="CK398" s="83"/>
      <c r="CL398" s="83"/>
      <c r="CM398" s="83"/>
      <c r="CN398" s="83"/>
      <c r="CO398" s="83"/>
      <c r="CP398" s="83"/>
      <c r="CQ398" s="83"/>
      <c r="CR398" s="83"/>
    </row>
    <row r="399" spans="1:96" ht="12" hidden="1" customHeight="1" x14ac:dyDescent="0.25">
      <c r="A399" s="254" t="s">
        <v>236</v>
      </c>
      <c r="B399" s="278"/>
      <c r="C399" s="123"/>
      <c r="D399" s="279"/>
      <c r="E399" s="123"/>
      <c r="F399" s="123"/>
      <c r="G399" s="123"/>
      <c r="H399" s="123"/>
      <c r="I399" s="127"/>
      <c r="J399" s="123"/>
      <c r="K399" s="123"/>
      <c r="L399" s="123"/>
      <c r="M399" s="127"/>
      <c r="N399" s="127"/>
      <c r="O399" s="47"/>
      <c r="P399" s="127"/>
      <c r="Q399" s="279"/>
      <c r="R399" s="61"/>
      <c r="S399" s="47"/>
      <c r="T399" s="47"/>
      <c r="U399" s="127"/>
      <c r="V399" s="47"/>
      <c r="W399" s="47"/>
      <c r="X399" s="127"/>
      <c r="Y399" s="123">
        <v>5</v>
      </c>
      <c r="Z399" s="123">
        <v>2</v>
      </c>
      <c r="AA399" s="123">
        <v>11</v>
      </c>
      <c r="AB399" s="47">
        <v>4</v>
      </c>
      <c r="AC399" s="127">
        <v>5</v>
      </c>
      <c r="AD399" s="127">
        <v>22</v>
      </c>
      <c r="AE399" s="127">
        <v>9</v>
      </c>
      <c r="AF399" s="127">
        <v>14</v>
      </c>
      <c r="AG399" s="127">
        <v>10</v>
      </c>
      <c r="AH399" s="127">
        <v>6</v>
      </c>
      <c r="AI399" s="127">
        <v>4</v>
      </c>
      <c r="AJ399" s="127">
        <v>12</v>
      </c>
      <c r="AK399" s="127">
        <v>3</v>
      </c>
      <c r="AL399" s="127">
        <v>9</v>
      </c>
      <c r="AM399" s="184"/>
      <c r="AN399" s="134">
        <v>2</v>
      </c>
      <c r="AO399" s="45" t="s">
        <v>236</v>
      </c>
      <c r="AP399" s="171"/>
      <c r="AQ399" s="148">
        <v>4</v>
      </c>
      <c r="AR399" s="292"/>
      <c r="AS399" s="165">
        <f t="shared" si="116"/>
        <v>6</v>
      </c>
      <c r="AT399" s="51">
        <v>6</v>
      </c>
      <c r="AU399" s="52">
        <v>5</v>
      </c>
      <c r="AV399" s="52">
        <v>5</v>
      </c>
      <c r="AW399" s="52">
        <v>4</v>
      </c>
      <c r="AX399" s="52">
        <v>22</v>
      </c>
      <c r="AY399" s="52">
        <v>19</v>
      </c>
      <c r="AZ399" s="52">
        <v>9</v>
      </c>
      <c r="BA399" s="135">
        <v>16</v>
      </c>
      <c r="BB399" s="135">
        <v>19</v>
      </c>
      <c r="BC399" s="135">
        <v>9</v>
      </c>
      <c r="BD399" s="51"/>
      <c r="BE399" s="51"/>
      <c r="BF399" s="51"/>
      <c r="BG399" s="284"/>
      <c r="BH399" s="83"/>
      <c r="BI399" s="83"/>
      <c r="BJ399" s="83"/>
      <c r="BK399" s="83"/>
      <c r="BL399" s="83"/>
      <c r="BM399" s="83"/>
      <c r="BN399" s="83"/>
      <c r="BO399" s="83"/>
      <c r="BP399" s="83"/>
      <c r="BQ399" s="83"/>
      <c r="BR399" s="83"/>
      <c r="BS399" s="83"/>
      <c r="BT399" s="83"/>
      <c r="BU399" s="83"/>
      <c r="BV399" s="83"/>
      <c r="BW399" s="83"/>
      <c r="BX399" s="83"/>
      <c r="BY399" s="83"/>
      <c r="BZ399" s="83"/>
      <c r="CA399" s="83"/>
      <c r="CB399" s="83"/>
      <c r="CC399" s="83"/>
      <c r="CD399" s="83"/>
      <c r="CE399" s="83"/>
      <c r="CF399" s="83"/>
      <c r="CG399" s="83"/>
      <c r="CH399" s="83"/>
      <c r="CI399" s="83"/>
      <c r="CJ399" s="83"/>
      <c r="CK399" s="83"/>
      <c r="CL399" s="83"/>
      <c r="CM399" s="83"/>
      <c r="CN399" s="83"/>
      <c r="CO399" s="83"/>
      <c r="CP399" s="83"/>
      <c r="CQ399" s="83"/>
      <c r="CR399" s="83"/>
    </row>
    <row r="400" spans="1:96" ht="12" hidden="1" customHeight="1" x14ac:dyDescent="0.25">
      <c r="A400" s="254" t="s">
        <v>237</v>
      </c>
      <c r="B400" s="278"/>
      <c r="C400" s="123"/>
      <c r="D400" s="279"/>
      <c r="E400" s="123"/>
      <c r="F400" s="123"/>
      <c r="G400" s="123"/>
      <c r="H400" s="123"/>
      <c r="I400" s="127"/>
      <c r="J400" s="123"/>
      <c r="K400" s="123"/>
      <c r="L400" s="123"/>
      <c r="M400" s="127"/>
      <c r="N400" s="127"/>
      <c r="O400" s="47"/>
      <c r="P400" s="127"/>
      <c r="Q400" s="279"/>
      <c r="R400" s="61"/>
      <c r="S400" s="47"/>
      <c r="T400" s="47"/>
      <c r="U400" s="127"/>
      <c r="V400" s="47"/>
      <c r="W400" s="47"/>
      <c r="X400" s="127"/>
      <c r="Y400" s="123">
        <v>50</v>
      </c>
      <c r="Z400" s="123">
        <v>51</v>
      </c>
      <c r="AA400" s="123">
        <v>81</v>
      </c>
      <c r="AB400" s="127">
        <v>65</v>
      </c>
      <c r="AC400" s="123">
        <v>43</v>
      </c>
      <c r="AD400" s="127">
        <v>54</v>
      </c>
      <c r="AE400" s="127">
        <v>38</v>
      </c>
      <c r="AF400" s="123">
        <v>0</v>
      </c>
      <c r="AG400" s="127">
        <v>0</v>
      </c>
      <c r="AH400" s="127">
        <v>48</v>
      </c>
      <c r="AI400" s="127">
        <v>48</v>
      </c>
      <c r="AJ400" s="47">
        <v>53</v>
      </c>
      <c r="AK400" s="123">
        <v>37</v>
      </c>
      <c r="AL400" s="127">
        <v>34</v>
      </c>
      <c r="AM400" s="184"/>
      <c r="AN400" s="134">
        <v>11</v>
      </c>
      <c r="AO400" s="45" t="s">
        <v>237</v>
      </c>
      <c r="AP400" s="171"/>
      <c r="AQ400" s="148">
        <v>30</v>
      </c>
      <c r="AR400" s="292"/>
      <c r="AS400" s="165">
        <f t="shared" si="116"/>
        <v>41</v>
      </c>
      <c r="AT400" s="51">
        <v>35</v>
      </c>
      <c r="AU400" s="52">
        <v>42</v>
      </c>
      <c r="AV400" s="52">
        <v>46</v>
      </c>
      <c r="AW400" s="52">
        <v>41</v>
      </c>
      <c r="AX400" s="52">
        <v>41</v>
      </c>
      <c r="AY400" s="52">
        <v>48</v>
      </c>
      <c r="AZ400" s="52">
        <v>37</v>
      </c>
      <c r="BA400" s="135">
        <v>59</v>
      </c>
      <c r="BB400" s="135">
        <v>61</v>
      </c>
      <c r="BC400" s="135">
        <v>53</v>
      </c>
      <c r="BD400" s="71"/>
      <c r="BE400" s="71"/>
      <c r="BF400" s="71"/>
      <c r="BG400" s="284"/>
      <c r="BH400" s="83"/>
      <c r="BI400" s="83"/>
      <c r="BJ400" s="83"/>
      <c r="BK400" s="83"/>
      <c r="BL400" s="83"/>
      <c r="BM400" s="83"/>
      <c r="BN400" s="83"/>
      <c r="BO400" s="83"/>
      <c r="BP400" s="83"/>
      <c r="BQ400" s="83"/>
      <c r="BR400" s="83"/>
      <c r="BS400" s="83"/>
      <c r="BT400" s="83"/>
      <c r="BU400" s="83"/>
      <c r="BV400" s="83"/>
      <c r="BW400" s="83"/>
      <c r="BX400" s="83"/>
      <c r="BY400" s="83"/>
      <c r="BZ400" s="83"/>
      <c r="CA400" s="83"/>
      <c r="CB400" s="83"/>
      <c r="CC400" s="83"/>
      <c r="CD400" s="83"/>
      <c r="CE400" s="83"/>
      <c r="CF400" s="83"/>
      <c r="CG400" s="83"/>
      <c r="CH400" s="83"/>
      <c r="CI400" s="83"/>
      <c r="CJ400" s="83"/>
      <c r="CK400" s="83"/>
      <c r="CL400" s="83"/>
      <c r="CM400" s="83"/>
      <c r="CN400" s="83"/>
      <c r="CO400" s="83"/>
      <c r="CP400" s="83"/>
      <c r="CQ400" s="83"/>
      <c r="CR400" s="83"/>
    </row>
    <row r="401" spans="1:96" ht="12" hidden="1" customHeight="1" x14ac:dyDescent="0.25">
      <c r="A401" s="254" t="s">
        <v>82</v>
      </c>
      <c r="B401" s="270"/>
      <c r="C401" s="123" t="s">
        <v>217</v>
      </c>
      <c r="D401" s="184"/>
      <c r="E401" s="123" t="s">
        <v>217</v>
      </c>
      <c r="F401" s="123" t="s">
        <v>217</v>
      </c>
      <c r="G401" s="123">
        <v>5</v>
      </c>
      <c r="H401" s="123">
        <v>1</v>
      </c>
      <c r="I401" s="127">
        <v>3</v>
      </c>
      <c r="J401" s="123">
        <v>5</v>
      </c>
      <c r="K401" s="123">
        <v>0</v>
      </c>
      <c r="L401" s="123">
        <v>2</v>
      </c>
      <c r="M401" s="127">
        <v>2</v>
      </c>
      <c r="N401" s="127">
        <v>5</v>
      </c>
      <c r="O401" s="47">
        <v>2</v>
      </c>
      <c r="P401" s="127">
        <v>3</v>
      </c>
      <c r="Q401" s="184"/>
      <c r="R401" s="61">
        <v>5</v>
      </c>
      <c r="S401" s="47">
        <v>4</v>
      </c>
      <c r="T401" s="47">
        <v>4</v>
      </c>
      <c r="U401" s="127">
        <v>5</v>
      </c>
      <c r="V401" s="47">
        <v>3</v>
      </c>
      <c r="W401" s="47">
        <v>2</v>
      </c>
      <c r="X401" s="127">
        <v>6</v>
      </c>
      <c r="Y401" s="123">
        <v>3</v>
      </c>
      <c r="Z401" s="123">
        <v>6</v>
      </c>
      <c r="AA401" s="123">
        <v>5</v>
      </c>
      <c r="AB401" s="123">
        <v>7</v>
      </c>
      <c r="AC401" s="123">
        <v>7</v>
      </c>
      <c r="AD401" s="127">
        <v>12</v>
      </c>
      <c r="AE401" s="127">
        <v>1</v>
      </c>
      <c r="AF401" s="123">
        <v>7</v>
      </c>
      <c r="AG401" s="127">
        <v>9</v>
      </c>
      <c r="AH401" s="127">
        <v>6</v>
      </c>
      <c r="AI401" s="127">
        <v>13</v>
      </c>
      <c r="AJ401" s="47">
        <v>12</v>
      </c>
      <c r="AK401" s="123">
        <v>7</v>
      </c>
      <c r="AL401" s="127">
        <v>8</v>
      </c>
      <c r="AM401" s="184"/>
      <c r="AN401" s="134">
        <v>0</v>
      </c>
      <c r="AO401" s="45" t="s">
        <v>82</v>
      </c>
      <c r="AP401" s="171"/>
      <c r="AQ401" s="148">
        <v>7</v>
      </c>
      <c r="AR401" s="292"/>
      <c r="AS401" s="165">
        <f t="shared" si="116"/>
        <v>7</v>
      </c>
      <c r="AT401" s="51">
        <v>8</v>
      </c>
      <c r="AU401" s="52">
        <v>6</v>
      </c>
      <c r="AV401" s="52">
        <v>10</v>
      </c>
      <c r="AW401" s="52">
        <v>10</v>
      </c>
      <c r="AX401" s="52">
        <v>8</v>
      </c>
      <c r="AY401" s="52">
        <v>18</v>
      </c>
      <c r="AZ401" s="52">
        <v>9</v>
      </c>
      <c r="BA401" s="135">
        <v>10</v>
      </c>
      <c r="BB401" s="135">
        <v>11</v>
      </c>
      <c r="BC401" s="135">
        <v>13</v>
      </c>
      <c r="BD401" s="71"/>
      <c r="BE401" s="71"/>
      <c r="BF401" s="71"/>
      <c r="BG401" s="284"/>
      <c r="BH401" s="83"/>
      <c r="BI401" s="83"/>
      <c r="BJ401" s="83"/>
      <c r="BK401" s="83"/>
      <c r="BL401" s="83"/>
      <c r="BM401" s="83"/>
      <c r="BN401" s="83"/>
      <c r="BO401" s="83"/>
      <c r="BP401" s="83"/>
      <c r="BQ401" s="83"/>
      <c r="BR401" s="83"/>
      <c r="BS401" s="83"/>
      <c r="BT401" s="83"/>
      <c r="BU401" s="83"/>
      <c r="BV401" s="83"/>
      <c r="BW401" s="83"/>
      <c r="BX401" s="83"/>
      <c r="BY401" s="83"/>
      <c r="BZ401" s="83"/>
      <c r="CA401" s="83"/>
      <c r="CB401" s="83"/>
      <c r="CC401" s="83"/>
      <c r="CD401" s="83"/>
      <c r="CE401" s="83"/>
      <c r="CF401" s="83"/>
      <c r="CG401" s="83"/>
      <c r="CH401" s="83"/>
      <c r="CI401" s="83"/>
      <c r="CJ401" s="83"/>
      <c r="CK401" s="83"/>
      <c r="CL401" s="83"/>
      <c r="CM401" s="83"/>
      <c r="CN401" s="83"/>
      <c r="CO401" s="83"/>
      <c r="CP401" s="83"/>
      <c r="CQ401" s="83"/>
      <c r="CR401" s="83"/>
    </row>
    <row r="402" spans="1:96" ht="12" hidden="1" customHeight="1" x14ac:dyDescent="0.25">
      <c r="A402" s="254"/>
      <c r="B402" s="270"/>
      <c r="C402" s="123"/>
      <c r="D402" s="184"/>
      <c r="E402" s="123"/>
      <c r="F402" s="123"/>
      <c r="G402" s="123"/>
      <c r="H402" s="123"/>
      <c r="I402" s="127"/>
      <c r="J402" s="123"/>
      <c r="K402" s="123"/>
      <c r="L402" s="123"/>
      <c r="M402" s="127"/>
      <c r="N402" s="127"/>
      <c r="O402" s="47"/>
      <c r="P402" s="127"/>
      <c r="Q402" s="184"/>
      <c r="R402" s="61"/>
      <c r="S402" s="47"/>
      <c r="T402" s="47"/>
      <c r="U402" s="127"/>
      <c r="V402" s="47"/>
      <c r="W402" s="47"/>
      <c r="X402" s="127"/>
      <c r="Y402" s="123"/>
      <c r="Z402" s="123"/>
      <c r="AA402" s="123"/>
      <c r="AB402" s="123"/>
      <c r="AC402" s="123"/>
      <c r="AD402" s="127"/>
      <c r="AE402" s="127"/>
      <c r="AF402" s="123"/>
      <c r="AG402" s="127"/>
      <c r="AH402" s="127"/>
      <c r="AI402" s="127"/>
      <c r="AJ402" s="47"/>
      <c r="AK402" s="123"/>
      <c r="AL402" s="127"/>
      <c r="AM402" s="184"/>
      <c r="AN402" s="134"/>
      <c r="AO402" s="45" t="s">
        <v>238</v>
      </c>
      <c r="AP402" s="171"/>
      <c r="AQ402" s="148"/>
      <c r="AR402" s="292"/>
      <c r="AS402" s="165"/>
      <c r="AT402" s="51"/>
      <c r="AU402" s="52"/>
      <c r="AV402" s="52">
        <v>2</v>
      </c>
      <c r="AW402" s="52">
        <v>9</v>
      </c>
      <c r="AX402" s="52">
        <v>11</v>
      </c>
      <c r="AY402" s="52">
        <v>10</v>
      </c>
      <c r="AZ402" s="52">
        <v>9</v>
      </c>
      <c r="BA402" s="135">
        <v>16</v>
      </c>
      <c r="BB402" s="135">
        <v>11</v>
      </c>
      <c r="BC402" s="135">
        <v>9</v>
      </c>
      <c r="BD402" s="71"/>
      <c r="BE402" s="71"/>
      <c r="BF402" s="71"/>
      <c r="BG402" s="284"/>
      <c r="BH402" s="83"/>
      <c r="BI402" s="83"/>
      <c r="BJ402" s="83"/>
      <c r="BK402" s="83"/>
      <c r="BL402" s="83"/>
      <c r="BM402" s="83"/>
      <c r="BN402" s="83"/>
      <c r="BO402" s="83"/>
      <c r="BP402" s="83"/>
      <c r="BQ402" s="83"/>
      <c r="BR402" s="83"/>
      <c r="BS402" s="83"/>
      <c r="BT402" s="83"/>
      <c r="BU402" s="83"/>
      <c r="BV402" s="83"/>
      <c r="BW402" s="83"/>
      <c r="BX402" s="83"/>
      <c r="BY402" s="83"/>
      <c r="BZ402" s="83"/>
      <c r="CA402" s="83"/>
      <c r="CB402" s="83"/>
      <c r="CC402" s="83"/>
      <c r="CD402" s="83"/>
      <c r="CE402" s="83"/>
      <c r="CF402" s="83"/>
      <c r="CG402" s="83"/>
      <c r="CH402" s="83"/>
      <c r="CI402" s="83"/>
      <c r="CJ402" s="83"/>
      <c r="CK402" s="83"/>
      <c r="CL402" s="83"/>
      <c r="CM402" s="83"/>
      <c r="CN402" s="83"/>
      <c r="CO402" s="83"/>
      <c r="CP402" s="83"/>
      <c r="CQ402" s="83"/>
      <c r="CR402" s="83"/>
    </row>
    <row r="403" spans="1:96" ht="12" hidden="1" customHeight="1" x14ac:dyDescent="0.25">
      <c r="A403" s="203" t="s">
        <v>24</v>
      </c>
      <c r="B403" s="204"/>
      <c r="C403" s="205">
        <f>SUM(C370:C401)</f>
        <v>141</v>
      </c>
      <c r="D403" s="206"/>
      <c r="E403" s="205">
        <f t="shared" ref="E403:J403" si="117">SUM(E370:E401)</f>
        <v>420</v>
      </c>
      <c r="F403" s="205">
        <f t="shared" si="117"/>
        <v>953</v>
      </c>
      <c r="G403" s="205">
        <f t="shared" si="117"/>
        <v>1197</v>
      </c>
      <c r="H403" s="205">
        <f t="shared" si="117"/>
        <v>1026</v>
      </c>
      <c r="I403" s="205">
        <f t="shared" si="117"/>
        <v>1553</v>
      </c>
      <c r="J403" s="205">
        <f t="shared" si="117"/>
        <v>1759</v>
      </c>
      <c r="K403" s="205">
        <f t="shared" ref="K403:P403" si="118">SUM(K369:K401)</f>
        <v>1903</v>
      </c>
      <c r="L403" s="205">
        <f t="shared" si="118"/>
        <v>2215</v>
      </c>
      <c r="M403" s="205">
        <f t="shared" si="118"/>
        <v>2083</v>
      </c>
      <c r="N403" s="205">
        <f t="shared" si="118"/>
        <v>2548</v>
      </c>
      <c r="O403" s="205">
        <f t="shared" si="118"/>
        <v>2427</v>
      </c>
      <c r="P403" s="205">
        <f t="shared" si="118"/>
        <v>2584</v>
      </c>
      <c r="Q403" s="206"/>
      <c r="R403" s="205">
        <f t="shared" ref="R403:AJ403" si="119">SUM(R369:R401)</f>
        <v>2725</v>
      </c>
      <c r="S403" s="205">
        <f t="shared" si="119"/>
        <v>2533</v>
      </c>
      <c r="T403" s="205">
        <f t="shared" si="119"/>
        <v>3291</v>
      </c>
      <c r="U403" s="205">
        <f t="shared" si="119"/>
        <v>2553</v>
      </c>
      <c r="V403" s="205">
        <f t="shared" si="119"/>
        <v>2922</v>
      </c>
      <c r="W403" s="205">
        <f t="shared" si="119"/>
        <v>2874</v>
      </c>
      <c r="X403" s="205">
        <f t="shared" si="119"/>
        <v>2912</v>
      </c>
      <c r="Y403" s="205">
        <f t="shared" si="119"/>
        <v>3402</v>
      </c>
      <c r="Z403" s="205">
        <f t="shared" si="119"/>
        <v>2903</v>
      </c>
      <c r="AA403" s="205">
        <f t="shared" si="119"/>
        <v>3689</v>
      </c>
      <c r="AB403" s="205">
        <f t="shared" si="119"/>
        <v>3182</v>
      </c>
      <c r="AC403" s="205">
        <f t="shared" si="119"/>
        <v>3050</v>
      </c>
      <c r="AD403" s="205">
        <f t="shared" si="119"/>
        <v>3700</v>
      </c>
      <c r="AE403" s="205">
        <f t="shared" si="119"/>
        <v>3455</v>
      </c>
      <c r="AF403" s="205">
        <f t="shared" si="119"/>
        <v>3420</v>
      </c>
      <c r="AG403" s="205">
        <f t="shared" si="119"/>
        <v>3664</v>
      </c>
      <c r="AH403" s="205">
        <f>SUM(AH368:AH401)</f>
        <v>3620</v>
      </c>
      <c r="AI403" s="205">
        <v>3389</v>
      </c>
      <c r="AJ403" s="205">
        <f t="shared" si="119"/>
        <v>3597</v>
      </c>
      <c r="AK403" s="205">
        <f>SUM(AK369:AK401)</f>
        <v>3781</v>
      </c>
      <c r="AL403" s="205">
        <f>SUM(AL368:AL401)</f>
        <v>3672</v>
      </c>
      <c r="AM403" s="208"/>
      <c r="AN403" s="209">
        <f>SUM(AN368:AN401)</f>
        <v>1433</v>
      </c>
      <c r="AO403" s="173" t="s">
        <v>24</v>
      </c>
      <c r="AP403" s="66"/>
      <c r="AQ403" s="67">
        <f>SUM(AQ368:AQ402)</f>
        <v>2680</v>
      </c>
      <c r="AR403" s="215"/>
      <c r="AS403" s="66">
        <f>SUM(AS368:AS402)</f>
        <v>4113</v>
      </c>
      <c r="AT403" s="38">
        <f t="shared" ref="AT403:BF403" si="120">SUM(AT368:AT402)</f>
        <v>3673</v>
      </c>
      <c r="AU403" s="38">
        <f t="shared" si="120"/>
        <v>3760</v>
      </c>
      <c r="AV403" s="38">
        <f t="shared" si="120"/>
        <v>3707</v>
      </c>
      <c r="AW403" s="38">
        <f t="shared" si="120"/>
        <v>3855</v>
      </c>
      <c r="AX403" s="38">
        <f t="shared" si="120"/>
        <v>4018</v>
      </c>
      <c r="AY403" s="38">
        <f t="shared" si="120"/>
        <v>3968</v>
      </c>
      <c r="AZ403" s="38">
        <f t="shared" si="120"/>
        <v>3872</v>
      </c>
      <c r="BA403" s="38">
        <f t="shared" si="120"/>
        <v>4125</v>
      </c>
      <c r="BB403" s="38">
        <f t="shared" si="120"/>
        <v>4091</v>
      </c>
      <c r="BC403" s="38">
        <f t="shared" si="120"/>
        <v>4002</v>
      </c>
      <c r="BD403" s="38">
        <f t="shared" si="120"/>
        <v>0</v>
      </c>
      <c r="BE403" s="38">
        <f t="shared" si="120"/>
        <v>0</v>
      </c>
      <c r="BF403" s="38">
        <f t="shared" si="120"/>
        <v>0</v>
      </c>
      <c r="BG403" s="284"/>
      <c r="BH403" s="83"/>
      <c r="BI403" s="83"/>
      <c r="BJ403" s="83"/>
      <c r="BK403" s="83"/>
      <c r="BL403" s="83"/>
      <c r="BM403" s="83"/>
      <c r="BN403" s="83"/>
      <c r="BO403" s="83"/>
      <c r="BP403" s="83"/>
      <c r="BQ403" s="83"/>
      <c r="BR403" s="83"/>
      <c r="BS403" s="83"/>
      <c r="BT403" s="83"/>
      <c r="BU403" s="83"/>
      <c r="BV403" s="83"/>
      <c r="BW403" s="83"/>
      <c r="BX403" s="83"/>
      <c r="BY403" s="83"/>
      <c r="BZ403" s="83"/>
      <c r="CA403" s="83"/>
      <c r="CB403" s="83"/>
      <c r="CC403" s="83"/>
      <c r="CD403" s="83"/>
      <c r="CE403" s="83"/>
      <c r="CF403" s="83"/>
      <c r="CG403" s="83"/>
      <c r="CH403" s="83"/>
      <c r="CI403" s="83"/>
      <c r="CJ403" s="83"/>
      <c r="CK403" s="83"/>
      <c r="CL403" s="83"/>
      <c r="CM403" s="83"/>
      <c r="CN403" s="83"/>
      <c r="CO403" s="83"/>
      <c r="CP403" s="83"/>
      <c r="CQ403" s="83"/>
      <c r="CR403" s="83"/>
    </row>
    <row r="404" spans="1:96" ht="12" hidden="1" customHeight="1" x14ac:dyDescent="0.25">
      <c r="A404" s="145"/>
      <c r="B404" s="146"/>
      <c r="C404" s="146"/>
      <c r="D404" s="146"/>
      <c r="E404" s="146"/>
      <c r="F404" s="146"/>
      <c r="G404" s="146"/>
      <c r="H404" s="147"/>
      <c r="I404" s="147"/>
      <c r="J404" s="146"/>
      <c r="K404" s="146"/>
      <c r="L404" s="146"/>
      <c r="M404" s="146"/>
      <c r="N404" s="146"/>
      <c r="O404" s="147"/>
      <c r="P404" s="146"/>
      <c r="Q404" s="146"/>
      <c r="R404" s="147"/>
      <c r="S404" s="147"/>
      <c r="T404" s="147"/>
      <c r="U404" s="146"/>
      <c r="V404" s="147"/>
      <c r="W404" s="147"/>
      <c r="X404" s="146"/>
      <c r="Y404" s="146"/>
      <c r="Z404" s="147"/>
      <c r="AA404" s="147"/>
      <c r="AB404" s="146"/>
      <c r="AC404" s="146"/>
      <c r="AD404" s="146"/>
      <c r="AE404" s="146"/>
      <c r="AF404" s="146"/>
      <c r="AG404" s="146"/>
      <c r="AH404" s="146"/>
      <c r="AI404" s="146"/>
      <c r="AJ404" s="147"/>
      <c r="AK404" s="146"/>
      <c r="AL404" s="146"/>
      <c r="AM404" s="146"/>
      <c r="AN404" s="146"/>
      <c r="AO404" s="72"/>
      <c r="AP404" s="73"/>
      <c r="AQ404" s="73"/>
      <c r="AR404" s="73"/>
      <c r="AS404" s="73"/>
      <c r="AT404" s="73"/>
      <c r="AU404" s="73"/>
      <c r="AV404" s="73"/>
      <c r="AW404" s="73"/>
      <c r="AX404" s="73"/>
      <c r="AY404" s="73"/>
      <c r="AZ404" s="73"/>
      <c r="BA404" s="73"/>
      <c r="BB404" s="73"/>
      <c r="BC404" s="73"/>
      <c r="BD404" s="73"/>
      <c r="BE404" s="73"/>
      <c r="BF404" s="73"/>
      <c r="BG404" s="284"/>
      <c r="BH404" s="83"/>
      <c r="BI404" s="83"/>
      <c r="BJ404" s="83"/>
      <c r="BK404" s="83"/>
      <c r="BL404" s="83"/>
      <c r="BM404" s="83"/>
      <c r="BN404" s="83"/>
      <c r="BO404" s="83"/>
      <c r="BP404" s="83"/>
      <c r="BQ404" s="83"/>
      <c r="BR404" s="83"/>
      <c r="BS404" s="83"/>
      <c r="BT404" s="83"/>
      <c r="BU404" s="83"/>
      <c r="BV404" s="83"/>
      <c r="BW404" s="83"/>
      <c r="BX404" s="83"/>
      <c r="BY404" s="83"/>
      <c r="BZ404" s="83"/>
      <c r="CA404" s="83"/>
      <c r="CB404" s="83"/>
      <c r="CC404" s="83"/>
      <c r="CD404" s="83"/>
      <c r="CE404" s="83"/>
      <c r="CF404" s="83"/>
      <c r="CG404" s="83"/>
      <c r="CH404" s="83"/>
      <c r="CI404" s="83"/>
      <c r="CJ404" s="83"/>
      <c r="CK404" s="83"/>
      <c r="CL404" s="83"/>
      <c r="CM404" s="83"/>
      <c r="CN404" s="83"/>
      <c r="CO404" s="83"/>
      <c r="CP404" s="83"/>
      <c r="CQ404" s="83"/>
      <c r="CR404" s="83"/>
    </row>
    <row r="405" spans="1:96" s="69" customFormat="1" ht="12" hidden="1" customHeight="1" x14ac:dyDescent="0.25">
      <c r="A405" s="276" t="s">
        <v>239</v>
      </c>
      <c r="B405" s="277"/>
      <c r="C405" s="120">
        <f>$C$11</f>
        <v>44531</v>
      </c>
      <c r="D405" s="277"/>
      <c r="E405" s="120" t="e">
        <f ca="1">$E$11</f>
        <v>#NAME?</v>
      </c>
      <c r="F405" s="120" t="e">
        <f ca="1">$F$11</f>
        <v>#NAME?</v>
      </c>
      <c r="G405" s="120" t="e">
        <f ca="1">$G$11</f>
        <v>#NAME?</v>
      </c>
      <c r="H405" s="120" t="e">
        <f ca="1">$H$11</f>
        <v>#NAME?</v>
      </c>
      <c r="I405" s="120" t="e">
        <f ca="1">$I$11</f>
        <v>#NAME?</v>
      </c>
      <c r="J405" s="120" t="e">
        <f ca="1">$J$11</f>
        <v>#NAME?</v>
      </c>
      <c r="K405" s="120" t="e">
        <f ca="1">$K$11</f>
        <v>#NAME?</v>
      </c>
      <c r="L405" s="120" t="e">
        <f ca="1">$L$11</f>
        <v>#NAME?</v>
      </c>
      <c r="M405" s="120" t="e">
        <f ca="1">$M$11</f>
        <v>#NAME?</v>
      </c>
      <c r="N405" s="120" t="e">
        <f ca="1">$N$11</f>
        <v>#NAME?</v>
      </c>
      <c r="O405" s="120" t="e">
        <f ca="1">$O$11</f>
        <v>#NAME?</v>
      </c>
      <c r="P405" s="120" t="e">
        <f ca="1">$P$11</f>
        <v>#NAME?</v>
      </c>
      <c r="Q405" s="277"/>
      <c r="R405" s="120" t="e">
        <f t="shared" ref="R405:AK405" ca="1" si="121">R11</f>
        <v>#NAME?</v>
      </c>
      <c r="S405" s="120" t="e">
        <f t="shared" ca="1" si="121"/>
        <v>#NAME?</v>
      </c>
      <c r="T405" s="120" t="e">
        <f t="shared" ca="1" si="121"/>
        <v>#NAME?</v>
      </c>
      <c r="U405" s="120" t="e">
        <f t="shared" ca="1" si="121"/>
        <v>#NAME?</v>
      </c>
      <c r="V405" s="120" t="e">
        <f t="shared" ca="1" si="121"/>
        <v>#NAME?</v>
      </c>
      <c r="W405" s="120" t="e">
        <f t="shared" ca="1" si="121"/>
        <v>#NAME?</v>
      </c>
      <c r="X405" s="120" t="e">
        <f t="shared" ca="1" si="121"/>
        <v>#NAME?</v>
      </c>
      <c r="Y405" s="120" t="e">
        <f t="shared" ca="1" si="121"/>
        <v>#NAME?</v>
      </c>
      <c r="Z405" s="120" t="e">
        <f t="shared" ca="1" si="121"/>
        <v>#NAME?</v>
      </c>
      <c r="AA405" s="120" t="e">
        <f t="shared" ca="1" si="121"/>
        <v>#NAME?</v>
      </c>
      <c r="AB405" s="120" t="e">
        <f t="shared" ca="1" si="121"/>
        <v>#NAME?</v>
      </c>
      <c r="AC405" s="120" t="e">
        <f t="shared" ca="1" si="121"/>
        <v>#NAME?</v>
      </c>
      <c r="AD405" s="120" t="e">
        <f t="shared" ca="1" si="121"/>
        <v>#NAME?</v>
      </c>
      <c r="AE405" s="120" t="e">
        <f t="shared" ca="1" si="121"/>
        <v>#NAME?</v>
      </c>
      <c r="AF405" s="120" t="e">
        <f t="shared" ca="1" si="121"/>
        <v>#NAME?</v>
      </c>
      <c r="AG405" s="120" t="e">
        <f t="shared" ca="1" si="121"/>
        <v>#NAME?</v>
      </c>
      <c r="AH405" s="120" t="e">
        <f t="shared" ca="1" si="121"/>
        <v>#NAME?</v>
      </c>
      <c r="AI405" s="120" t="e">
        <f t="shared" ca="1" si="121"/>
        <v>#NAME?</v>
      </c>
      <c r="AJ405" s="120" t="e">
        <f t="shared" ca="1" si="121"/>
        <v>#NAME?</v>
      </c>
      <c r="AK405" s="120" t="e">
        <f t="shared" ca="1" si="121"/>
        <v>#NAME?</v>
      </c>
      <c r="AL405" s="120" t="e">
        <f ca="1">AL$11</f>
        <v>#NAME?</v>
      </c>
      <c r="AM405" s="177"/>
      <c r="AN405" s="121" t="str">
        <f>AN$11</f>
        <v>1-10-out-24</v>
      </c>
      <c r="AO405" s="42" t="s">
        <v>240</v>
      </c>
      <c r="AP405" s="43"/>
      <c r="AQ405" s="44" t="str">
        <f>AQ$11</f>
        <v>11-31-out-24</v>
      </c>
      <c r="AR405" s="93"/>
      <c r="AS405" s="43" t="e">
        <f t="shared" ref="AS405:BF405" ca="1" si="122">AS$11</f>
        <v>#NAME?</v>
      </c>
      <c r="AT405" s="14" t="e">
        <f t="shared" ca="1" si="122"/>
        <v>#NAME?</v>
      </c>
      <c r="AU405" s="14" t="e">
        <f t="shared" ca="1" si="122"/>
        <v>#NAME?</v>
      </c>
      <c r="AV405" s="14" t="e">
        <f t="shared" ca="1" si="122"/>
        <v>#NAME?</v>
      </c>
      <c r="AW405" s="14" t="e">
        <f t="shared" ca="1" si="122"/>
        <v>#NAME?</v>
      </c>
      <c r="AX405" s="14" t="e">
        <f t="shared" ca="1" si="122"/>
        <v>#NAME?</v>
      </c>
      <c r="AY405" s="14" t="e">
        <f t="shared" ca="1" si="122"/>
        <v>#NAME?</v>
      </c>
      <c r="AZ405" s="14" t="e">
        <f t="shared" ca="1" si="122"/>
        <v>#NAME?</v>
      </c>
      <c r="BA405" s="14" t="e">
        <f t="shared" ca="1" si="122"/>
        <v>#NAME?</v>
      </c>
      <c r="BB405" s="14" t="e">
        <f t="shared" ca="1" si="122"/>
        <v>#NAME?</v>
      </c>
      <c r="BC405" s="14" t="e">
        <f t="shared" ca="1" si="122"/>
        <v>#NAME?</v>
      </c>
      <c r="BD405" s="14" t="e">
        <f t="shared" ca="1" si="122"/>
        <v>#NAME?</v>
      </c>
      <c r="BE405" s="14" t="e">
        <f t="shared" ca="1" si="122"/>
        <v>#NAME?</v>
      </c>
      <c r="BF405" s="14" t="e">
        <f t="shared" ca="1" si="122"/>
        <v>#NAME?</v>
      </c>
      <c r="BG405" s="284"/>
      <c r="BH405" s="83"/>
      <c r="BI405" s="83"/>
      <c r="BJ405" s="83"/>
      <c r="BK405" s="83"/>
      <c r="BL405" s="83"/>
      <c r="BM405" s="83"/>
      <c r="BN405" s="83"/>
      <c r="BO405" s="83"/>
      <c r="BP405" s="83"/>
      <c r="BQ405" s="83"/>
      <c r="BR405" s="83"/>
      <c r="BS405" s="83"/>
      <c r="BT405" s="83"/>
      <c r="BU405" s="83"/>
      <c r="BV405" s="83"/>
      <c r="BW405" s="83"/>
      <c r="BX405" s="83"/>
      <c r="BY405" s="83"/>
      <c r="BZ405" s="83"/>
      <c r="CA405" s="83"/>
      <c r="CB405" s="83"/>
      <c r="CC405" s="83"/>
      <c r="CD405" s="83"/>
      <c r="CE405" s="83"/>
      <c r="CF405" s="83"/>
      <c r="CG405" s="83"/>
      <c r="CH405" s="83"/>
      <c r="CI405" s="83"/>
      <c r="CJ405" s="83"/>
      <c r="CK405" s="83"/>
      <c r="CL405" s="83"/>
      <c r="CM405" s="83"/>
      <c r="CN405" s="83"/>
      <c r="CO405" s="83"/>
      <c r="CP405" s="83"/>
      <c r="CQ405" s="83"/>
      <c r="CR405" s="83"/>
    </row>
    <row r="406" spans="1:96" ht="12" hidden="1" customHeight="1" x14ac:dyDescent="0.25">
      <c r="A406" s="254" t="s">
        <v>241</v>
      </c>
      <c r="B406" s="278"/>
      <c r="C406" s="123" t="s">
        <v>217</v>
      </c>
      <c r="D406" s="279"/>
      <c r="E406" s="123" t="s">
        <v>217</v>
      </c>
      <c r="F406" s="123" t="s">
        <v>217</v>
      </c>
      <c r="G406" s="123">
        <v>147</v>
      </c>
      <c r="H406" s="123">
        <v>180</v>
      </c>
      <c r="I406" s="132">
        <v>224</v>
      </c>
      <c r="J406" s="123">
        <v>283</v>
      </c>
      <c r="K406" s="123">
        <v>307</v>
      </c>
      <c r="L406" s="123">
        <v>228</v>
      </c>
      <c r="M406" s="47">
        <v>235</v>
      </c>
      <c r="N406" s="47">
        <v>191</v>
      </c>
      <c r="O406" s="47">
        <v>170</v>
      </c>
      <c r="P406" s="47">
        <v>249</v>
      </c>
      <c r="Q406" s="279"/>
      <c r="R406" s="61">
        <v>177</v>
      </c>
      <c r="S406" s="47">
        <v>71</v>
      </c>
      <c r="T406" s="47">
        <v>55</v>
      </c>
      <c r="U406" s="47">
        <v>135</v>
      </c>
      <c r="V406" s="47">
        <v>175</v>
      </c>
      <c r="W406" s="123">
        <v>212</v>
      </c>
      <c r="X406" s="123">
        <v>57</v>
      </c>
      <c r="Y406" s="123">
        <v>9</v>
      </c>
      <c r="Z406" s="123">
        <v>26</v>
      </c>
      <c r="AA406" s="123">
        <v>106</v>
      </c>
      <c r="AB406" s="123">
        <v>1</v>
      </c>
      <c r="AC406" s="123">
        <v>81</v>
      </c>
      <c r="AD406" s="47">
        <v>178</v>
      </c>
      <c r="AE406" s="47">
        <v>46</v>
      </c>
      <c r="AF406" s="123">
        <v>24</v>
      </c>
      <c r="AG406" s="47">
        <v>158</v>
      </c>
      <c r="AH406" s="47">
        <v>123</v>
      </c>
      <c r="AI406" s="47">
        <v>157</v>
      </c>
      <c r="AJ406" s="47">
        <v>81</v>
      </c>
      <c r="AK406" s="123">
        <v>95</v>
      </c>
      <c r="AL406" s="47">
        <v>131</v>
      </c>
      <c r="AM406" s="184"/>
      <c r="AN406" s="61">
        <v>14</v>
      </c>
      <c r="AO406" s="45" t="s">
        <v>241</v>
      </c>
      <c r="AP406" s="171"/>
      <c r="AQ406" s="148">
        <v>108</v>
      </c>
      <c r="AR406" s="292"/>
      <c r="AS406" s="165">
        <f t="shared" ref="AS406:AS416" si="123">IF(AQ406="","",(SUM(AQ406,AN406)))</f>
        <v>122</v>
      </c>
      <c r="AT406" s="51">
        <v>102</v>
      </c>
      <c r="AU406" s="52">
        <v>204</v>
      </c>
      <c r="AV406" s="52">
        <v>431</v>
      </c>
      <c r="AW406" s="52">
        <v>463</v>
      </c>
      <c r="AX406" s="52">
        <v>307</v>
      </c>
      <c r="AY406" s="52">
        <v>524</v>
      </c>
      <c r="AZ406" s="52">
        <v>914</v>
      </c>
      <c r="BA406" s="62">
        <v>668</v>
      </c>
      <c r="BB406" s="62">
        <v>883</v>
      </c>
      <c r="BC406" s="62">
        <v>786</v>
      </c>
      <c r="BD406" s="71"/>
      <c r="BE406" s="71"/>
      <c r="BF406" s="71"/>
      <c r="BG406" s="284"/>
      <c r="BH406" s="83"/>
      <c r="BI406" s="83"/>
      <c r="BJ406" s="83"/>
      <c r="BK406" s="83"/>
      <c r="BL406" s="83"/>
      <c r="BM406" s="83"/>
      <c r="BN406" s="83"/>
      <c r="BO406" s="83"/>
      <c r="BP406" s="83"/>
      <c r="BQ406" s="83"/>
      <c r="BR406" s="83"/>
      <c r="BS406" s="83"/>
      <c r="BT406" s="83"/>
      <c r="BU406" s="83"/>
      <c r="BV406" s="83"/>
      <c r="BW406" s="83"/>
      <c r="BX406" s="83"/>
      <c r="BY406" s="83"/>
      <c r="BZ406" s="83"/>
      <c r="CA406" s="83"/>
      <c r="CB406" s="83"/>
      <c r="CC406" s="83"/>
      <c r="CD406" s="83"/>
      <c r="CE406" s="83"/>
      <c r="CF406" s="83"/>
      <c r="CG406" s="83"/>
      <c r="CH406" s="83"/>
      <c r="CI406" s="83"/>
      <c r="CJ406" s="83"/>
      <c r="CK406" s="83"/>
      <c r="CL406" s="83"/>
      <c r="CM406" s="83"/>
      <c r="CN406" s="83"/>
      <c r="CO406" s="83"/>
      <c r="CP406" s="83"/>
      <c r="CQ406" s="83"/>
      <c r="CR406" s="83"/>
    </row>
    <row r="407" spans="1:96" ht="12" hidden="1" customHeight="1" x14ac:dyDescent="0.25">
      <c r="A407" s="254" t="s">
        <v>63</v>
      </c>
      <c r="B407" s="278"/>
      <c r="C407" s="123"/>
      <c r="D407" s="279"/>
      <c r="E407" s="123"/>
      <c r="F407" s="123"/>
      <c r="G407" s="123"/>
      <c r="H407" s="123"/>
      <c r="I407" s="132"/>
      <c r="J407" s="123"/>
      <c r="K407" s="123"/>
      <c r="L407" s="123"/>
      <c r="M407" s="127"/>
      <c r="N407" s="127"/>
      <c r="O407" s="47"/>
      <c r="P407" s="127"/>
      <c r="Q407" s="279"/>
      <c r="R407" s="61"/>
      <c r="S407" s="47"/>
      <c r="T407" s="47"/>
      <c r="U407" s="127">
        <v>0</v>
      </c>
      <c r="V407" s="123">
        <v>40</v>
      </c>
      <c r="W407" s="123">
        <v>64</v>
      </c>
      <c r="X407" s="123">
        <v>28</v>
      </c>
      <c r="Y407" s="123">
        <v>37</v>
      </c>
      <c r="Z407" s="123">
        <v>46</v>
      </c>
      <c r="AA407" s="123">
        <v>34</v>
      </c>
      <c r="AB407" s="123">
        <v>32</v>
      </c>
      <c r="AC407" s="123">
        <v>45</v>
      </c>
      <c r="AD407" s="127">
        <v>26</v>
      </c>
      <c r="AE407" s="127">
        <v>42</v>
      </c>
      <c r="AF407" s="123">
        <v>35</v>
      </c>
      <c r="AG407" s="127">
        <v>33</v>
      </c>
      <c r="AH407" s="127">
        <v>51</v>
      </c>
      <c r="AI407" s="127">
        <v>33</v>
      </c>
      <c r="AJ407" s="47">
        <v>31</v>
      </c>
      <c r="AK407" s="123">
        <v>44</v>
      </c>
      <c r="AL407" s="127">
        <v>39</v>
      </c>
      <c r="AM407" s="184"/>
      <c r="AN407" s="134">
        <v>9</v>
      </c>
      <c r="AO407" s="45" t="s">
        <v>63</v>
      </c>
      <c r="AP407" s="171"/>
      <c r="AQ407" s="148">
        <v>28</v>
      </c>
      <c r="AR407" s="292"/>
      <c r="AS407" s="165">
        <f t="shared" si="123"/>
        <v>37</v>
      </c>
      <c r="AT407" s="51">
        <v>29</v>
      </c>
      <c r="AU407" s="52">
        <v>32</v>
      </c>
      <c r="AV407" s="52">
        <v>36</v>
      </c>
      <c r="AW407" s="52">
        <v>36</v>
      </c>
      <c r="AX407" s="52">
        <v>35</v>
      </c>
      <c r="AY407" s="52">
        <v>36</v>
      </c>
      <c r="AZ407" s="52">
        <v>31</v>
      </c>
      <c r="BA407" s="135">
        <v>43</v>
      </c>
      <c r="BB407" s="135">
        <v>35</v>
      </c>
      <c r="BC407" s="135">
        <v>47</v>
      </c>
      <c r="BD407" s="71"/>
      <c r="BE407" s="71"/>
      <c r="BF407" s="71"/>
      <c r="BG407" s="284"/>
      <c r="BH407" s="83"/>
      <c r="BI407" s="83"/>
      <c r="BJ407" s="83"/>
      <c r="BK407" s="83"/>
      <c r="BL407" s="83"/>
      <c r="BM407" s="83"/>
      <c r="BN407" s="83"/>
      <c r="BO407" s="83"/>
      <c r="BP407" s="83"/>
      <c r="BQ407" s="83"/>
      <c r="BR407" s="83"/>
      <c r="BS407" s="83"/>
      <c r="BT407" s="83"/>
      <c r="BU407" s="83"/>
      <c r="BV407" s="83"/>
      <c r="BW407" s="83"/>
      <c r="BX407" s="83"/>
      <c r="BY407" s="83"/>
      <c r="BZ407" s="83"/>
      <c r="CA407" s="83"/>
      <c r="CB407" s="83"/>
      <c r="CC407" s="83"/>
      <c r="CD407" s="83"/>
      <c r="CE407" s="83"/>
      <c r="CF407" s="83"/>
      <c r="CG407" s="83"/>
      <c r="CH407" s="83"/>
      <c r="CI407" s="83"/>
      <c r="CJ407" s="83"/>
      <c r="CK407" s="83"/>
      <c r="CL407" s="83"/>
      <c r="CM407" s="83"/>
      <c r="CN407" s="83"/>
      <c r="CO407" s="83"/>
      <c r="CP407" s="83"/>
      <c r="CQ407" s="83"/>
      <c r="CR407" s="83"/>
    </row>
    <row r="408" spans="1:96" ht="12" hidden="1" customHeight="1" x14ac:dyDescent="0.25">
      <c r="A408" s="254" t="s">
        <v>242</v>
      </c>
      <c r="B408" s="278"/>
      <c r="C408" s="123">
        <v>83</v>
      </c>
      <c r="D408" s="279"/>
      <c r="E408" s="123">
        <v>467</v>
      </c>
      <c r="F408" s="123">
        <v>1048</v>
      </c>
      <c r="G408" s="123">
        <v>1234</v>
      </c>
      <c r="H408" s="123">
        <v>1079</v>
      </c>
      <c r="I408" s="127">
        <v>1487</v>
      </c>
      <c r="J408" s="123">
        <v>1419</v>
      </c>
      <c r="K408" s="123">
        <v>1514</v>
      </c>
      <c r="L408" s="123">
        <v>1843</v>
      </c>
      <c r="M408" s="127">
        <v>1691</v>
      </c>
      <c r="N408" s="127">
        <v>2129</v>
      </c>
      <c r="O408" s="47">
        <v>2045</v>
      </c>
      <c r="P408" s="127">
        <v>2237</v>
      </c>
      <c r="Q408" s="279"/>
      <c r="R408" s="61">
        <v>2273</v>
      </c>
      <c r="S408" s="47">
        <v>2071</v>
      </c>
      <c r="T408" s="47">
        <v>2735</v>
      </c>
      <c r="U408" s="127">
        <v>2293</v>
      </c>
      <c r="V408" s="47">
        <v>2707</v>
      </c>
      <c r="W408" s="123">
        <v>2689</v>
      </c>
      <c r="X408" s="123">
        <v>2652</v>
      </c>
      <c r="Y408" s="47">
        <v>3134</v>
      </c>
      <c r="Z408" s="47">
        <v>2668</v>
      </c>
      <c r="AA408" s="123">
        <v>3452</v>
      </c>
      <c r="AB408" s="47">
        <v>2874</v>
      </c>
      <c r="AC408" s="47">
        <v>2745</v>
      </c>
      <c r="AD408" s="127">
        <v>3349</v>
      </c>
      <c r="AE408" s="127">
        <v>3193</v>
      </c>
      <c r="AF408" s="47">
        <v>3110</v>
      </c>
      <c r="AG408" s="127">
        <v>3216</v>
      </c>
      <c r="AH408" s="127">
        <v>3249</v>
      </c>
      <c r="AI408" s="127">
        <v>2985</v>
      </c>
      <c r="AJ408" s="47">
        <v>3192</v>
      </c>
      <c r="AK408" s="47">
        <v>3266</v>
      </c>
      <c r="AL408" s="127">
        <v>3192</v>
      </c>
      <c r="AM408" s="184"/>
      <c r="AN408" s="134">
        <v>1263</v>
      </c>
      <c r="AO408" s="45" t="s">
        <v>242</v>
      </c>
      <c r="AP408" s="171"/>
      <c r="AQ408" s="148">
        <v>2253</v>
      </c>
      <c r="AR408" s="292"/>
      <c r="AS408" s="165">
        <f t="shared" si="123"/>
        <v>3516</v>
      </c>
      <c r="AT408" s="51">
        <v>3199</v>
      </c>
      <c r="AU408" s="51">
        <v>2660</v>
      </c>
      <c r="AV408" s="51">
        <v>1708</v>
      </c>
      <c r="AW408" s="51">
        <v>1327</v>
      </c>
      <c r="AX408" s="51">
        <v>1447</v>
      </c>
      <c r="AY408" s="51">
        <v>1462</v>
      </c>
      <c r="AZ408" s="51">
        <v>1114</v>
      </c>
      <c r="BA408" s="127">
        <v>1359</v>
      </c>
      <c r="BB408" s="127">
        <v>1222</v>
      </c>
      <c r="BC408" s="127">
        <v>1465</v>
      </c>
      <c r="BD408" s="51"/>
      <c r="BE408" s="51"/>
      <c r="BF408" s="51"/>
      <c r="BG408" s="284"/>
      <c r="BH408" s="83"/>
      <c r="BI408" s="83"/>
      <c r="BJ408" s="83"/>
      <c r="BK408" s="83"/>
      <c r="BL408" s="83"/>
      <c r="BM408" s="83"/>
      <c r="BN408" s="83"/>
      <c r="BO408" s="83"/>
      <c r="BP408" s="83"/>
      <c r="BQ408" s="83"/>
      <c r="BR408" s="83"/>
      <c r="BS408" s="83"/>
      <c r="BT408" s="83"/>
      <c r="BU408" s="83"/>
      <c r="BV408" s="83"/>
      <c r="BW408" s="83"/>
      <c r="BX408" s="83"/>
      <c r="BY408" s="83"/>
      <c r="BZ408" s="83"/>
      <c r="CA408" s="83"/>
      <c r="CB408" s="83"/>
      <c r="CC408" s="83"/>
      <c r="CD408" s="83"/>
      <c r="CE408" s="83"/>
      <c r="CF408" s="83"/>
      <c r="CG408" s="83"/>
      <c r="CH408" s="83"/>
      <c r="CI408" s="83"/>
      <c r="CJ408" s="83"/>
      <c r="CK408" s="83"/>
      <c r="CL408" s="83"/>
      <c r="CM408" s="83"/>
      <c r="CN408" s="83"/>
      <c r="CO408" s="83"/>
      <c r="CP408" s="83"/>
      <c r="CQ408" s="83"/>
      <c r="CR408" s="83"/>
    </row>
    <row r="409" spans="1:96" ht="12" hidden="1" customHeight="1" x14ac:dyDescent="0.25">
      <c r="A409" s="254" t="s">
        <v>28</v>
      </c>
      <c r="B409" s="278"/>
      <c r="C409" s="123" t="s">
        <v>217</v>
      </c>
      <c r="D409" s="279"/>
      <c r="E409" s="123" t="s">
        <v>217</v>
      </c>
      <c r="F409" s="123" t="s">
        <v>217</v>
      </c>
      <c r="G409" s="123">
        <v>11</v>
      </c>
      <c r="H409" s="123">
        <v>145</v>
      </c>
      <c r="I409" s="127">
        <v>442</v>
      </c>
      <c r="J409" s="123">
        <v>406</v>
      </c>
      <c r="K409" s="123">
        <v>403</v>
      </c>
      <c r="L409" s="123">
        <v>331</v>
      </c>
      <c r="M409" s="127">
        <v>173</v>
      </c>
      <c r="N409" s="127">
        <v>194</v>
      </c>
      <c r="O409" s="47">
        <v>172</v>
      </c>
      <c r="P409" s="127">
        <v>167</v>
      </c>
      <c r="Q409" s="279"/>
      <c r="R409" s="61">
        <v>146</v>
      </c>
      <c r="S409" s="47">
        <v>149</v>
      </c>
      <c r="T409" s="47">
        <v>0</v>
      </c>
      <c r="U409" s="127">
        <v>116</v>
      </c>
      <c r="V409" s="47">
        <v>214</v>
      </c>
      <c r="W409" s="123">
        <v>322</v>
      </c>
      <c r="X409" s="123">
        <v>311</v>
      </c>
      <c r="Y409" s="127">
        <v>259</v>
      </c>
      <c r="Z409" s="127">
        <v>261</v>
      </c>
      <c r="AA409" s="123">
        <v>254</v>
      </c>
      <c r="AB409" s="127">
        <v>234</v>
      </c>
      <c r="AC409" s="127">
        <v>230</v>
      </c>
      <c r="AD409" s="127">
        <v>176</v>
      </c>
      <c r="AE409" s="127">
        <v>155</v>
      </c>
      <c r="AF409" s="127">
        <v>0</v>
      </c>
      <c r="AG409" s="127">
        <v>0</v>
      </c>
      <c r="AH409" s="127">
        <v>0</v>
      </c>
      <c r="AI409" s="127">
        <v>0</v>
      </c>
      <c r="AJ409" s="127">
        <v>0</v>
      </c>
      <c r="AK409" s="127">
        <v>0</v>
      </c>
      <c r="AL409" s="127">
        <v>0</v>
      </c>
      <c r="AM409" s="184"/>
      <c r="AN409" s="134">
        <v>0</v>
      </c>
      <c r="AO409" s="45" t="s">
        <v>28</v>
      </c>
      <c r="AP409" s="171"/>
      <c r="AQ409" s="148">
        <v>0</v>
      </c>
      <c r="AR409" s="292"/>
      <c r="AS409" s="165">
        <f t="shared" si="123"/>
        <v>0</v>
      </c>
      <c r="AT409" s="51">
        <v>0</v>
      </c>
      <c r="AU409" s="52">
        <v>75</v>
      </c>
      <c r="AV409" s="52">
        <v>184</v>
      </c>
      <c r="AW409" s="52">
        <v>0</v>
      </c>
      <c r="AX409" s="52">
        <v>0</v>
      </c>
      <c r="AY409" s="52">
        <v>0</v>
      </c>
      <c r="AZ409" s="52">
        <v>0</v>
      </c>
      <c r="BA409" s="135">
        <v>0</v>
      </c>
      <c r="BB409" s="135">
        <v>34</v>
      </c>
      <c r="BC409" s="135">
        <v>0</v>
      </c>
      <c r="BD409" s="51"/>
      <c r="BE409" s="51"/>
      <c r="BF409" s="51"/>
      <c r="BG409" s="284"/>
      <c r="BH409" s="83"/>
      <c r="BI409" s="83"/>
      <c r="BJ409" s="83"/>
      <c r="BK409" s="83"/>
      <c r="BL409" s="83"/>
      <c r="BM409" s="83"/>
      <c r="BN409" s="83"/>
      <c r="BO409" s="83"/>
      <c r="BP409" s="83"/>
      <c r="BQ409" s="83"/>
      <c r="BR409" s="83"/>
      <c r="BS409" s="83"/>
      <c r="BT409" s="83"/>
      <c r="BU409" s="83"/>
      <c r="BV409" s="83"/>
      <c r="BW409" s="83"/>
      <c r="BX409" s="83"/>
      <c r="BY409" s="83"/>
      <c r="BZ409" s="83"/>
      <c r="CA409" s="83"/>
      <c r="CB409" s="83"/>
      <c r="CC409" s="83"/>
      <c r="CD409" s="83"/>
      <c r="CE409" s="83"/>
      <c r="CF409" s="83"/>
      <c r="CG409" s="83"/>
      <c r="CH409" s="83"/>
      <c r="CI409" s="83"/>
      <c r="CJ409" s="83"/>
      <c r="CK409" s="83"/>
      <c r="CL409" s="83"/>
      <c r="CM409" s="83"/>
      <c r="CN409" s="83"/>
      <c r="CO409" s="83"/>
      <c r="CP409" s="83"/>
      <c r="CQ409" s="83"/>
      <c r="CR409" s="83"/>
    </row>
    <row r="410" spans="1:96" ht="12" hidden="1" customHeight="1" x14ac:dyDescent="0.25">
      <c r="A410" s="254" t="s">
        <v>29</v>
      </c>
      <c r="B410" s="278"/>
      <c r="C410" s="123" t="s">
        <v>217</v>
      </c>
      <c r="D410" s="279"/>
      <c r="E410" s="123" t="s">
        <v>217</v>
      </c>
      <c r="F410" s="123" t="s">
        <v>217</v>
      </c>
      <c r="G410" s="123" t="s">
        <v>217</v>
      </c>
      <c r="H410" s="123">
        <v>5</v>
      </c>
      <c r="I410" s="293">
        <v>0</v>
      </c>
      <c r="J410" s="123">
        <v>8</v>
      </c>
      <c r="K410" s="123">
        <v>7</v>
      </c>
      <c r="L410" s="123">
        <v>7</v>
      </c>
      <c r="M410" s="127">
        <v>3</v>
      </c>
      <c r="N410" s="127">
        <v>3</v>
      </c>
      <c r="O410" s="47">
        <v>5</v>
      </c>
      <c r="P410" s="127">
        <v>6</v>
      </c>
      <c r="Q410" s="279"/>
      <c r="R410" s="61">
        <v>9</v>
      </c>
      <c r="S410" s="47">
        <v>7</v>
      </c>
      <c r="T410" s="47">
        <v>24</v>
      </c>
      <c r="U410" s="127">
        <v>6</v>
      </c>
      <c r="V410" s="47">
        <v>14</v>
      </c>
      <c r="W410" s="123">
        <v>15</v>
      </c>
      <c r="X410" s="123">
        <v>11</v>
      </c>
      <c r="Y410" s="127">
        <v>13</v>
      </c>
      <c r="Z410" s="127">
        <v>6</v>
      </c>
      <c r="AA410" s="123">
        <v>50</v>
      </c>
      <c r="AB410" s="127">
        <v>13</v>
      </c>
      <c r="AC410" s="127">
        <v>4</v>
      </c>
      <c r="AD410" s="127">
        <v>19</v>
      </c>
      <c r="AE410" s="127">
        <v>10</v>
      </c>
      <c r="AF410" s="127">
        <v>6</v>
      </c>
      <c r="AG410" s="127">
        <v>15</v>
      </c>
      <c r="AH410" s="127">
        <v>5</v>
      </c>
      <c r="AI410" s="127">
        <v>6</v>
      </c>
      <c r="AJ410" s="127">
        <v>9</v>
      </c>
      <c r="AK410" s="127">
        <v>4</v>
      </c>
      <c r="AL410" s="127">
        <v>6</v>
      </c>
      <c r="AM410" s="184"/>
      <c r="AN410" s="134">
        <v>6</v>
      </c>
      <c r="AO410" s="45" t="s">
        <v>29</v>
      </c>
      <c r="AP410" s="171"/>
      <c r="AQ410" s="148">
        <v>6</v>
      </c>
      <c r="AR410" s="292"/>
      <c r="AS410" s="165">
        <f t="shared" si="123"/>
        <v>12</v>
      </c>
      <c r="AT410" s="51">
        <v>10</v>
      </c>
      <c r="AU410" s="52">
        <v>5</v>
      </c>
      <c r="AV410" s="52">
        <v>5</v>
      </c>
      <c r="AW410" s="52">
        <v>21</v>
      </c>
      <c r="AX410" s="52">
        <v>12</v>
      </c>
      <c r="AY410" s="52">
        <v>10</v>
      </c>
      <c r="AZ410" s="52">
        <v>8</v>
      </c>
      <c r="BA410" s="135">
        <v>17</v>
      </c>
      <c r="BB410" s="135">
        <v>11</v>
      </c>
      <c r="BC410" s="135">
        <v>10</v>
      </c>
      <c r="BD410" s="51"/>
      <c r="BE410" s="51"/>
      <c r="BF410" s="51"/>
      <c r="BG410" s="284"/>
      <c r="BH410" s="83"/>
      <c r="BI410" s="83"/>
      <c r="BJ410" s="83"/>
      <c r="BK410" s="83"/>
      <c r="BL410" s="83"/>
      <c r="BM410" s="83"/>
      <c r="BN410" s="83"/>
      <c r="BO410" s="83"/>
      <c r="BP410" s="83"/>
      <c r="BQ410" s="83"/>
      <c r="BR410" s="83"/>
      <c r="BS410" s="83"/>
      <c r="BT410" s="83"/>
      <c r="BU410" s="83"/>
      <c r="BV410" s="83"/>
      <c r="BW410" s="83"/>
      <c r="BX410" s="83"/>
      <c r="BY410" s="83"/>
      <c r="BZ410" s="83"/>
      <c r="CA410" s="83"/>
      <c r="CB410" s="83"/>
      <c r="CC410" s="83"/>
      <c r="CD410" s="83"/>
      <c r="CE410" s="83"/>
      <c r="CF410" s="83"/>
      <c r="CG410" s="83"/>
      <c r="CH410" s="83"/>
      <c r="CI410" s="83"/>
      <c r="CJ410" s="83"/>
      <c r="CK410" s="83"/>
      <c r="CL410" s="83"/>
      <c r="CM410" s="83"/>
      <c r="CN410" s="83"/>
      <c r="CO410" s="83"/>
      <c r="CP410" s="83"/>
      <c r="CQ410" s="83"/>
      <c r="CR410" s="83"/>
    </row>
    <row r="411" spans="1:96" ht="12" hidden="1" customHeight="1" x14ac:dyDescent="0.25">
      <c r="A411" s="254" t="s">
        <v>243</v>
      </c>
      <c r="B411" s="278"/>
      <c r="C411" s="123" t="s">
        <v>217</v>
      </c>
      <c r="D411" s="279"/>
      <c r="E411" s="123" t="s">
        <v>217</v>
      </c>
      <c r="F411" s="123" t="s">
        <v>217</v>
      </c>
      <c r="G411" s="123" t="s">
        <v>217</v>
      </c>
      <c r="H411" s="123">
        <v>24</v>
      </c>
      <c r="I411" s="127">
        <v>236</v>
      </c>
      <c r="J411" s="123">
        <v>96</v>
      </c>
      <c r="K411" s="123">
        <v>65</v>
      </c>
      <c r="L411" s="123">
        <v>44</v>
      </c>
      <c r="M411" s="127">
        <v>19</v>
      </c>
      <c r="N411" s="127">
        <v>1</v>
      </c>
      <c r="O411" s="47">
        <v>0</v>
      </c>
      <c r="P411" s="127">
        <v>0</v>
      </c>
      <c r="Q411" s="279"/>
      <c r="R411" s="61">
        <v>0</v>
      </c>
      <c r="S411" s="47">
        <v>0</v>
      </c>
      <c r="T411" s="47">
        <v>0</v>
      </c>
      <c r="U411" s="127">
        <v>0</v>
      </c>
      <c r="V411" s="47">
        <v>0</v>
      </c>
      <c r="W411" s="123">
        <v>0</v>
      </c>
      <c r="X411" s="123">
        <v>0</v>
      </c>
      <c r="Y411" s="127">
        <v>47</v>
      </c>
      <c r="Z411" s="127">
        <v>31</v>
      </c>
      <c r="AA411" s="123">
        <v>44</v>
      </c>
      <c r="AB411" s="127">
        <v>24</v>
      </c>
      <c r="AC411" s="127">
        <v>17</v>
      </c>
      <c r="AD411" s="127">
        <v>10</v>
      </c>
      <c r="AE411" s="127">
        <v>0</v>
      </c>
      <c r="AF411" s="127">
        <v>0</v>
      </c>
      <c r="AG411" s="127">
        <v>78</v>
      </c>
      <c r="AH411" s="127">
        <v>98</v>
      </c>
      <c r="AI411" s="127">
        <v>263</v>
      </c>
      <c r="AJ411" s="127">
        <v>285</v>
      </c>
      <c r="AK411" s="127">
        <v>251</v>
      </c>
      <c r="AL411" s="127">
        <v>226</v>
      </c>
      <c r="AM411" s="184"/>
      <c r="AN411" s="134">
        <v>78</v>
      </c>
      <c r="AO411" s="45" t="s">
        <v>243</v>
      </c>
      <c r="AP411" s="171"/>
      <c r="AQ411" s="148">
        <v>168</v>
      </c>
      <c r="AR411" s="292"/>
      <c r="AS411" s="165">
        <f t="shared" si="123"/>
        <v>246</v>
      </c>
      <c r="AT411" s="51">
        <v>122</v>
      </c>
      <c r="AU411" s="52">
        <v>218</v>
      </c>
      <c r="AV411" s="52">
        <v>119</v>
      </c>
      <c r="AW411" s="52">
        <v>286</v>
      </c>
      <c r="AX411" s="52">
        <v>313</v>
      </c>
      <c r="AY411" s="52">
        <v>307</v>
      </c>
      <c r="AZ411" s="52">
        <v>329</v>
      </c>
      <c r="BA411" s="135">
        <v>326</v>
      </c>
      <c r="BB411" s="135">
        <v>98</v>
      </c>
      <c r="BC411" s="135">
        <v>310</v>
      </c>
      <c r="BD411" s="51"/>
      <c r="BE411" s="51"/>
      <c r="BF411" s="51"/>
      <c r="BG411" s="284"/>
      <c r="BH411" s="83"/>
      <c r="BI411" s="83"/>
      <c r="BJ411" s="83"/>
      <c r="BK411" s="83"/>
      <c r="BL411" s="83"/>
      <c r="BM411" s="83"/>
      <c r="BN411" s="83"/>
      <c r="BO411" s="83"/>
      <c r="BP411" s="83"/>
      <c r="BQ411" s="83"/>
      <c r="BR411" s="83"/>
      <c r="BS411" s="83"/>
      <c r="BT411" s="83"/>
      <c r="BU411" s="83"/>
      <c r="BV411" s="83"/>
      <c r="BW411" s="83"/>
      <c r="BX411" s="83"/>
      <c r="BY411" s="83"/>
      <c r="BZ411" s="83"/>
      <c r="CA411" s="83"/>
      <c r="CB411" s="83"/>
      <c r="CC411" s="83"/>
      <c r="CD411" s="83"/>
      <c r="CE411" s="83"/>
      <c r="CF411" s="83"/>
      <c r="CG411" s="83"/>
      <c r="CH411" s="83"/>
      <c r="CI411" s="83"/>
      <c r="CJ411" s="83"/>
      <c r="CK411" s="83"/>
      <c r="CL411" s="83"/>
      <c r="CM411" s="83"/>
      <c r="CN411" s="83"/>
      <c r="CO411" s="83"/>
      <c r="CP411" s="83"/>
      <c r="CQ411" s="83"/>
      <c r="CR411" s="83"/>
    </row>
    <row r="412" spans="1:96" ht="12" hidden="1" customHeight="1" x14ac:dyDescent="0.25">
      <c r="A412" s="254" t="s">
        <v>32</v>
      </c>
      <c r="B412" s="278"/>
      <c r="C412" s="123" t="s">
        <v>217</v>
      </c>
      <c r="D412" s="279"/>
      <c r="E412" s="123" t="s">
        <v>217</v>
      </c>
      <c r="F412" s="123" t="s">
        <v>217</v>
      </c>
      <c r="G412" s="123">
        <v>140</v>
      </c>
      <c r="H412" s="123">
        <v>227</v>
      </c>
      <c r="I412" s="127">
        <v>361</v>
      </c>
      <c r="J412" s="123">
        <v>291</v>
      </c>
      <c r="K412" s="123">
        <v>289</v>
      </c>
      <c r="L412" s="123">
        <v>239</v>
      </c>
      <c r="M412" s="127">
        <v>269</v>
      </c>
      <c r="N412" s="127">
        <v>247</v>
      </c>
      <c r="O412" s="47">
        <v>155</v>
      </c>
      <c r="P412" s="127">
        <v>230</v>
      </c>
      <c r="Q412" s="279"/>
      <c r="R412" s="61">
        <v>186</v>
      </c>
      <c r="S412" s="47">
        <v>193</v>
      </c>
      <c r="T412" s="47">
        <v>220</v>
      </c>
      <c r="U412" s="127">
        <v>78</v>
      </c>
      <c r="V412" s="47">
        <v>162</v>
      </c>
      <c r="W412" s="123">
        <v>104</v>
      </c>
      <c r="X412" s="123">
        <v>95</v>
      </c>
      <c r="Y412" s="127">
        <v>175</v>
      </c>
      <c r="Z412" s="127">
        <v>180</v>
      </c>
      <c r="AA412" s="123">
        <v>212</v>
      </c>
      <c r="AB412" s="127">
        <v>179</v>
      </c>
      <c r="AC412" s="127">
        <v>205</v>
      </c>
      <c r="AD412" s="127">
        <v>263</v>
      </c>
      <c r="AE412" s="127">
        <v>180</v>
      </c>
      <c r="AF412" s="127">
        <v>222</v>
      </c>
      <c r="AG412" s="127">
        <v>269</v>
      </c>
      <c r="AH412" s="127">
        <v>244</v>
      </c>
      <c r="AI412" s="127">
        <v>282</v>
      </c>
      <c r="AJ412" s="127">
        <v>253</v>
      </c>
      <c r="AK412" s="127">
        <v>212</v>
      </c>
      <c r="AL412" s="127">
        <v>173</v>
      </c>
      <c r="AM412" s="184"/>
      <c r="AN412" s="134">
        <v>84</v>
      </c>
      <c r="AO412" s="45" t="s">
        <v>32</v>
      </c>
      <c r="AP412" s="171"/>
      <c r="AQ412" s="148">
        <v>174</v>
      </c>
      <c r="AR412" s="292"/>
      <c r="AS412" s="165">
        <f t="shared" si="123"/>
        <v>258</v>
      </c>
      <c r="AT412" s="51">
        <v>221</v>
      </c>
      <c r="AU412" s="52">
        <v>433</v>
      </c>
      <c r="AV412" s="52">
        <v>911</v>
      </c>
      <c r="AW412" s="52">
        <v>919</v>
      </c>
      <c r="AX412" s="52">
        <v>834</v>
      </c>
      <c r="AY412" s="52">
        <v>731</v>
      </c>
      <c r="AZ412" s="52">
        <v>771</v>
      </c>
      <c r="BA412" s="135">
        <v>735</v>
      </c>
      <c r="BB412" s="135">
        <v>821</v>
      </c>
      <c r="BC412" s="135">
        <v>748</v>
      </c>
      <c r="BD412" s="51"/>
      <c r="BE412" s="51"/>
      <c r="BF412" s="51"/>
      <c r="BG412" s="284"/>
      <c r="BH412" s="83"/>
      <c r="BI412" s="83"/>
      <c r="BJ412" s="83"/>
      <c r="BK412" s="83"/>
      <c r="BL412" s="83"/>
      <c r="BM412" s="83"/>
      <c r="BN412" s="83"/>
      <c r="BO412" s="83"/>
      <c r="BP412" s="83"/>
      <c r="BQ412" s="83"/>
      <c r="BR412" s="83"/>
      <c r="BS412" s="83"/>
      <c r="BT412" s="83"/>
      <c r="BU412" s="83"/>
      <c r="BV412" s="83"/>
      <c r="BW412" s="83"/>
      <c r="BX412" s="83"/>
      <c r="BY412" s="83"/>
      <c r="BZ412" s="83"/>
      <c r="CA412" s="83"/>
      <c r="CB412" s="83"/>
      <c r="CC412" s="83"/>
      <c r="CD412" s="83"/>
      <c r="CE412" s="83"/>
      <c r="CF412" s="83"/>
      <c r="CG412" s="83"/>
      <c r="CH412" s="83"/>
      <c r="CI412" s="83"/>
      <c r="CJ412" s="83"/>
      <c r="CK412" s="83"/>
      <c r="CL412" s="83"/>
      <c r="CM412" s="83"/>
      <c r="CN412" s="83"/>
      <c r="CO412" s="83"/>
      <c r="CP412" s="83"/>
      <c r="CQ412" s="83"/>
      <c r="CR412" s="83"/>
    </row>
    <row r="413" spans="1:96" ht="12" hidden="1" customHeight="1" x14ac:dyDescent="0.25">
      <c r="A413" s="254" t="s">
        <v>33</v>
      </c>
      <c r="B413" s="278"/>
      <c r="C413" s="123" t="s">
        <v>217</v>
      </c>
      <c r="D413" s="279"/>
      <c r="E413" s="123" t="s">
        <v>217</v>
      </c>
      <c r="F413" s="123" t="s">
        <v>217</v>
      </c>
      <c r="G413" s="123" t="s">
        <v>217</v>
      </c>
      <c r="H413" s="123" t="s">
        <v>217</v>
      </c>
      <c r="I413" s="123" t="s">
        <v>217</v>
      </c>
      <c r="J413" s="123" t="s">
        <v>217</v>
      </c>
      <c r="K413" s="123" t="s">
        <v>217</v>
      </c>
      <c r="L413" s="123">
        <v>0</v>
      </c>
      <c r="M413" s="127">
        <v>0</v>
      </c>
      <c r="N413" s="127">
        <v>0</v>
      </c>
      <c r="O413" s="47">
        <v>0</v>
      </c>
      <c r="P413" s="127">
        <v>0</v>
      </c>
      <c r="Q413" s="279"/>
      <c r="R413" s="61">
        <v>0</v>
      </c>
      <c r="S413" s="47">
        <v>0</v>
      </c>
      <c r="T413" s="47">
        <v>0</v>
      </c>
      <c r="U413" s="127">
        <v>0</v>
      </c>
      <c r="V413" s="47">
        <v>0</v>
      </c>
      <c r="W413" s="123">
        <v>0</v>
      </c>
      <c r="X413" s="123">
        <v>0</v>
      </c>
      <c r="Y413" s="127">
        <v>0</v>
      </c>
      <c r="Z413" s="123">
        <v>0</v>
      </c>
      <c r="AA413" s="123">
        <v>0</v>
      </c>
      <c r="AB413" s="123">
        <v>0</v>
      </c>
      <c r="AC413" s="123">
        <v>0</v>
      </c>
      <c r="AD413" s="127">
        <v>0</v>
      </c>
      <c r="AE413" s="127">
        <v>0</v>
      </c>
      <c r="AF413" s="123">
        <v>0</v>
      </c>
      <c r="AG413" s="127">
        <v>0</v>
      </c>
      <c r="AH413" s="127">
        <v>0</v>
      </c>
      <c r="AI413" s="127">
        <v>0</v>
      </c>
      <c r="AJ413" s="47">
        <v>0</v>
      </c>
      <c r="AK413" s="123">
        <v>0</v>
      </c>
      <c r="AL413" s="127">
        <v>0</v>
      </c>
      <c r="AM413" s="184"/>
      <c r="AN413" s="134">
        <v>0</v>
      </c>
      <c r="AO413" s="45" t="s">
        <v>33</v>
      </c>
      <c r="AP413" s="171"/>
      <c r="AQ413" s="148">
        <v>0</v>
      </c>
      <c r="AR413" s="292"/>
      <c r="AS413" s="165">
        <f t="shared" si="123"/>
        <v>0</v>
      </c>
      <c r="AT413" s="51">
        <v>0</v>
      </c>
      <c r="AU413" s="52">
        <v>0</v>
      </c>
      <c r="AV413" s="52">
        <v>0</v>
      </c>
      <c r="AW413" s="52">
        <v>0</v>
      </c>
      <c r="AX413" s="52">
        <v>0</v>
      </c>
      <c r="AY413" s="52">
        <v>0</v>
      </c>
      <c r="AZ413" s="52">
        <v>0</v>
      </c>
      <c r="BA413" s="135">
        <v>0</v>
      </c>
      <c r="BB413" s="135">
        <v>0</v>
      </c>
      <c r="BC413" s="135">
        <v>0</v>
      </c>
      <c r="BD413" s="71"/>
      <c r="BE413" s="71"/>
      <c r="BF413" s="71"/>
      <c r="BG413" s="284"/>
      <c r="BH413" s="83"/>
      <c r="BI413" s="83"/>
      <c r="BJ413" s="83"/>
      <c r="BK413" s="83"/>
      <c r="BL413" s="83"/>
      <c r="BM413" s="83"/>
      <c r="BN413" s="83"/>
      <c r="BO413" s="83"/>
      <c r="BP413" s="83"/>
      <c r="BQ413" s="83"/>
      <c r="BR413" s="83"/>
      <c r="BS413" s="83"/>
      <c r="BT413" s="83"/>
      <c r="BU413" s="83"/>
      <c r="BV413" s="83"/>
      <c r="BW413" s="83"/>
      <c r="BX413" s="83"/>
      <c r="BY413" s="83"/>
      <c r="BZ413" s="83"/>
      <c r="CA413" s="83"/>
      <c r="CB413" s="83"/>
      <c r="CC413" s="83"/>
      <c r="CD413" s="83"/>
      <c r="CE413" s="83"/>
      <c r="CF413" s="83"/>
      <c r="CG413" s="83"/>
      <c r="CH413" s="83"/>
      <c r="CI413" s="83"/>
      <c r="CJ413" s="83"/>
      <c r="CK413" s="83"/>
      <c r="CL413" s="83"/>
      <c r="CM413" s="83"/>
      <c r="CN413" s="83"/>
      <c r="CO413" s="83"/>
      <c r="CP413" s="83"/>
      <c r="CQ413" s="83"/>
      <c r="CR413" s="83"/>
    </row>
    <row r="414" spans="1:96" ht="12" hidden="1" customHeight="1" x14ac:dyDescent="0.25">
      <c r="A414" s="254" t="s">
        <v>244</v>
      </c>
      <c r="B414" s="278"/>
      <c r="C414" s="123" t="s">
        <v>217</v>
      </c>
      <c r="D414" s="279"/>
      <c r="E414" s="123" t="s">
        <v>217</v>
      </c>
      <c r="F414" s="123" t="s">
        <v>217</v>
      </c>
      <c r="G414" s="123" t="s">
        <v>217</v>
      </c>
      <c r="H414" s="123" t="s">
        <v>217</v>
      </c>
      <c r="I414" s="123" t="s">
        <v>217</v>
      </c>
      <c r="J414" s="123" t="s">
        <v>217</v>
      </c>
      <c r="K414" s="123" t="s">
        <v>217</v>
      </c>
      <c r="L414" s="123">
        <v>0</v>
      </c>
      <c r="M414" s="127">
        <v>0</v>
      </c>
      <c r="N414" s="127">
        <v>11</v>
      </c>
      <c r="O414" s="47">
        <v>26</v>
      </c>
      <c r="P414" s="127">
        <v>25</v>
      </c>
      <c r="Q414" s="279"/>
      <c r="R414" s="61">
        <v>45</v>
      </c>
      <c r="S414" s="47">
        <v>44</v>
      </c>
      <c r="T414" s="47">
        <v>33</v>
      </c>
      <c r="U414" s="127">
        <v>24</v>
      </c>
      <c r="V414" s="47">
        <v>24</v>
      </c>
      <c r="W414" s="123">
        <v>32</v>
      </c>
      <c r="X414" s="123">
        <v>22</v>
      </c>
      <c r="Y414" s="127">
        <v>30</v>
      </c>
      <c r="Z414" s="123">
        <v>36</v>
      </c>
      <c r="AA414" s="123">
        <v>29</v>
      </c>
      <c r="AB414" s="123">
        <v>49</v>
      </c>
      <c r="AC414" s="123">
        <v>69</v>
      </c>
      <c r="AD414" s="127">
        <v>84</v>
      </c>
      <c r="AE414" s="127">
        <v>66</v>
      </c>
      <c r="AF414" s="123">
        <v>91</v>
      </c>
      <c r="AG414" s="127">
        <v>120</v>
      </c>
      <c r="AH414" s="127">
        <v>104</v>
      </c>
      <c r="AI414" s="127">
        <v>112</v>
      </c>
      <c r="AJ414" s="47">
        <v>137</v>
      </c>
      <c r="AK414" s="123">
        <v>127</v>
      </c>
      <c r="AL414" s="127">
        <v>129</v>
      </c>
      <c r="AM414" s="184"/>
      <c r="AN414" s="134">
        <v>32</v>
      </c>
      <c r="AO414" s="45" t="s">
        <v>27</v>
      </c>
      <c r="AP414" s="171"/>
      <c r="AQ414" s="148">
        <v>96</v>
      </c>
      <c r="AR414" s="292"/>
      <c r="AS414" s="165">
        <f t="shared" si="123"/>
        <v>128</v>
      </c>
      <c r="AT414" s="51">
        <v>109</v>
      </c>
      <c r="AU414" s="52">
        <v>114</v>
      </c>
      <c r="AV414" s="52">
        <v>121</v>
      </c>
      <c r="AW414" s="52">
        <v>120</v>
      </c>
      <c r="AX414" s="52">
        <v>102</v>
      </c>
      <c r="AY414" s="52">
        <v>111</v>
      </c>
      <c r="AZ414" s="52">
        <v>112</v>
      </c>
      <c r="BA414" s="135">
        <v>116</v>
      </c>
      <c r="BB414" s="135">
        <v>130</v>
      </c>
      <c r="BC414" s="135">
        <v>127</v>
      </c>
      <c r="BD414" s="71"/>
      <c r="BE414" s="71"/>
      <c r="BF414" s="71"/>
      <c r="BG414" s="284"/>
      <c r="BH414" s="83"/>
      <c r="BI414" s="83"/>
      <c r="BJ414" s="83"/>
      <c r="BK414" s="83"/>
      <c r="BL414" s="83"/>
      <c r="BM414" s="83"/>
      <c r="BN414" s="83"/>
      <c r="BO414" s="83"/>
      <c r="BP414" s="83"/>
      <c r="BQ414" s="83"/>
      <c r="BR414" s="83"/>
      <c r="BS414" s="83"/>
      <c r="BT414" s="83"/>
      <c r="BU414" s="83"/>
      <c r="BV414" s="83"/>
      <c r="BW414" s="83"/>
      <c r="BX414" s="83"/>
      <c r="BY414" s="83"/>
      <c r="BZ414" s="83"/>
      <c r="CA414" s="83"/>
      <c r="CB414" s="83"/>
      <c r="CC414" s="83"/>
      <c r="CD414" s="83"/>
      <c r="CE414" s="83"/>
      <c r="CF414" s="83"/>
      <c r="CG414" s="83"/>
      <c r="CH414" s="83"/>
      <c r="CI414" s="83"/>
      <c r="CJ414" s="83"/>
      <c r="CK414" s="83"/>
      <c r="CL414" s="83"/>
      <c r="CM414" s="83"/>
      <c r="CN414" s="83"/>
      <c r="CO414" s="83"/>
      <c r="CP414" s="83"/>
      <c r="CQ414" s="83"/>
      <c r="CR414" s="83"/>
    </row>
    <row r="415" spans="1:96" ht="12" hidden="1" customHeight="1" x14ac:dyDescent="0.25">
      <c r="A415" s="254" t="s">
        <v>245</v>
      </c>
      <c r="B415" s="278"/>
      <c r="C415" s="123" t="s">
        <v>217</v>
      </c>
      <c r="D415" s="279"/>
      <c r="E415" s="123" t="s">
        <v>217</v>
      </c>
      <c r="F415" s="123" t="s">
        <v>217</v>
      </c>
      <c r="G415" s="123" t="s">
        <v>217</v>
      </c>
      <c r="H415" s="123" t="s">
        <v>217</v>
      </c>
      <c r="I415" s="123" t="s">
        <v>217</v>
      </c>
      <c r="J415" s="123" t="s">
        <v>217</v>
      </c>
      <c r="K415" s="123" t="s">
        <v>217</v>
      </c>
      <c r="L415" s="123">
        <v>0</v>
      </c>
      <c r="M415" s="127">
        <v>0</v>
      </c>
      <c r="N415" s="127">
        <v>0</v>
      </c>
      <c r="O415" s="47">
        <v>0</v>
      </c>
      <c r="P415" s="127">
        <v>0</v>
      </c>
      <c r="Q415" s="279"/>
      <c r="R415" s="61">
        <v>0</v>
      </c>
      <c r="S415" s="47">
        <v>0</v>
      </c>
      <c r="T415" s="47">
        <v>0</v>
      </c>
      <c r="U415" s="127">
        <v>0</v>
      </c>
      <c r="V415" s="47">
        <v>0</v>
      </c>
      <c r="W415" s="123">
        <v>0</v>
      </c>
      <c r="X415" s="123">
        <v>0</v>
      </c>
      <c r="Y415" s="127">
        <v>0</v>
      </c>
      <c r="Z415" s="123">
        <v>0</v>
      </c>
      <c r="AA415" s="123">
        <v>0</v>
      </c>
      <c r="AB415" s="123">
        <v>0</v>
      </c>
      <c r="AC415" s="123">
        <v>0</v>
      </c>
      <c r="AD415" s="127">
        <v>0</v>
      </c>
      <c r="AE415" s="127">
        <v>0</v>
      </c>
      <c r="AF415" s="123">
        <v>0</v>
      </c>
      <c r="AG415" s="127">
        <v>0</v>
      </c>
      <c r="AH415" s="127">
        <v>0</v>
      </c>
      <c r="AI415" s="127">
        <v>0</v>
      </c>
      <c r="AJ415" s="47">
        <v>0</v>
      </c>
      <c r="AK415" s="123">
        <v>0</v>
      </c>
      <c r="AL415" s="127">
        <v>0</v>
      </c>
      <c r="AM415" s="184"/>
      <c r="AN415" s="134">
        <v>0</v>
      </c>
      <c r="AO415" s="45" t="s">
        <v>245</v>
      </c>
      <c r="AP415" s="171"/>
      <c r="AQ415" s="148">
        <v>0</v>
      </c>
      <c r="AR415" s="292"/>
      <c r="AS415" s="165">
        <f t="shared" si="123"/>
        <v>0</v>
      </c>
      <c r="AT415" s="51">
        <v>0</v>
      </c>
      <c r="AU415" s="52">
        <v>0</v>
      </c>
      <c r="AV415" s="52">
        <v>0</v>
      </c>
      <c r="AW415" s="52">
        <v>0</v>
      </c>
      <c r="AX415" s="52">
        <v>0</v>
      </c>
      <c r="AY415" s="52">
        <v>0</v>
      </c>
      <c r="AZ415" s="52">
        <v>0</v>
      </c>
      <c r="BA415" s="135">
        <v>0</v>
      </c>
      <c r="BB415" s="135">
        <v>0</v>
      </c>
      <c r="BC415" s="135">
        <v>0</v>
      </c>
      <c r="BD415" s="71"/>
      <c r="BE415" s="71"/>
      <c r="BF415" s="71"/>
      <c r="BG415" s="284"/>
      <c r="BH415" s="83"/>
      <c r="BI415" s="83"/>
      <c r="BJ415" s="83"/>
      <c r="BK415" s="83"/>
      <c r="BL415" s="83"/>
      <c r="BM415" s="83"/>
      <c r="BN415" s="83"/>
      <c r="BO415" s="83"/>
      <c r="BP415" s="83"/>
      <c r="BQ415" s="83"/>
      <c r="BR415" s="83"/>
      <c r="BS415" s="83"/>
      <c r="BT415" s="83"/>
      <c r="BU415" s="83"/>
      <c r="BV415" s="83"/>
      <c r="BW415" s="83"/>
      <c r="BX415" s="83"/>
      <c r="BY415" s="83"/>
      <c r="BZ415" s="83"/>
      <c r="CA415" s="83"/>
      <c r="CB415" s="83"/>
      <c r="CC415" s="83"/>
      <c r="CD415" s="83"/>
      <c r="CE415" s="83"/>
      <c r="CF415" s="83"/>
      <c r="CG415" s="83"/>
      <c r="CH415" s="83"/>
      <c r="CI415" s="83"/>
      <c r="CJ415" s="83"/>
      <c r="CK415" s="83"/>
      <c r="CL415" s="83"/>
      <c r="CM415" s="83"/>
      <c r="CN415" s="83"/>
      <c r="CO415" s="83"/>
      <c r="CP415" s="83"/>
      <c r="CQ415" s="83"/>
      <c r="CR415" s="83"/>
    </row>
    <row r="416" spans="1:96" ht="12" hidden="1" customHeight="1" x14ac:dyDescent="0.25">
      <c r="A416" s="254" t="s">
        <v>246</v>
      </c>
      <c r="B416" s="278"/>
      <c r="C416" s="123" t="s">
        <v>217</v>
      </c>
      <c r="D416" s="279"/>
      <c r="E416" s="123" t="s">
        <v>217</v>
      </c>
      <c r="F416" s="123" t="s">
        <v>217</v>
      </c>
      <c r="G416" s="123" t="s">
        <v>217</v>
      </c>
      <c r="H416" s="123" t="s">
        <v>217</v>
      </c>
      <c r="I416" s="123" t="s">
        <v>217</v>
      </c>
      <c r="J416" s="123" t="s">
        <v>217</v>
      </c>
      <c r="K416" s="123" t="s">
        <v>217</v>
      </c>
      <c r="L416" s="123">
        <v>0</v>
      </c>
      <c r="M416" s="127">
        <v>0</v>
      </c>
      <c r="N416" s="127">
        <v>0</v>
      </c>
      <c r="O416" s="47">
        <v>0</v>
      </c>
      <c r="P416" s="127">
        <v>0</v>
      </c>
      <c r="Q416" s="279"/>
      <c r="R416" s="61">
        <v>0</v>
      </c>
      <c r="S416" s="47">
        <v>0</v>
      </c>
      <c r="T416" s="47">
        <v>0</v>
      </c>
      <c r="U416" s="127">
        <v>0</v>
      </c>
      <c r="V416" s="123">
        <v>0</v>
      </c>
      <c r="W416" s="123">
        <v>0</v>
      </c>
      <c r="X416" s="123">
        <v>0</v>
      </c>
      <c r="Y416" s="123">
        <v>0</v>
      </c>
      <c r="Z416" s="123">
        <v>0</v>
      </c>
      <c r="AA416" s="123">
        <v>0</v>
      </c>
      <c r="AB416" s="123">
        <v>0</v>
      </c>
      <c r="AC416" s="123">
        <v>0</v>
      </c>
      <c r="AD416" s="127">
        <v>0</v>
      </c>
      <c r="AE416" s="127">
        <v>0</v>
      </c>
      <c r="AF416" s="123">
        <v>0</v>
      </c>
      <c r="AG416" s="127">
        <v>0</v>
      </c>
      <c r="AH416" s="127">
        <v>0</v>
      </c>
      <c r="AI416" s="127">
        <v>0</v>
      </c>
      <c r="AJ416" s="47">
        <v>0</v>
      </c>
      <c r="AK416" s="123">
        <v>0</v>
      </c>
      <c r="AL416" s="127">
        <v>0</v>
      </c>
      <c r="AM416" s="184"/>
      <c r="AN416" s="134">
        <v>0</v>
      </c>
      <c r="AO416" s="45" t="s">
        <v>246</v>
      </c>
      <c r="AP416" s="171"/>
      <c r="AQ416" s="148">
        <v>0</v>
      </c>
      <c r="AR416" s="292"/>
      <c r="AS416" s="165">
        <f t="shared" si="123"/>
        <v>0</v>
      </c>
      <c r="AT416" s="51">
        <v>0</v>
      </c>
      <c r="AU416" s="52">
        <v>0</v>
      </c>
      <c r="AV416" s="52">
        <v>0</v>
      </c>
      <c r="AW416" s="52">
        <v>0</v>
      </c>
      <c r="AX416" s="52">
        <v>0</v>
      </c>
      <c r="AY416" s="52">
        <v>0</v>
      </c>
      <c r="AZ416" s="52">
        <v>0</v>
      </c>
      <c r="BA416" s="135">
        <v>0</v>
      </c>
      <c r="BB416" s="135">
        <v>0</v>
      </c>
      <c r="BC416" s="135">
        <v>0</v>
      </c>
      <c r="BD416" s="71"/>
      <c r="BE416" s="71"/>
      <c r="BF416" s="71"/>
      <c r="BG416" s="284"/>
      <c r="BH416" s="83"/>
      <c r="BI416" s="83"/>
      <c r="BJ416" s="83"/>
      <c r="BK416" s="83"/>
      <c r="BL416" s="83"/>
      <c r="BM416" s="83"/>
      <c r="BN416" s="83"/>
      <c r="BO416" s="83"/>
      <c r="BP416" s="83"/>
      <c r="BQ416" s="83"/>
      <c r="BR416" s="83"/>
      <c r="BS416" s="83"/>
      <c r="BT416" s="83"/>
      <c r="BU416" s="83"/>
      <c r="BV416" s="83"/>
      <c r="BW416" s="83"/>
      <c r="BX416" s="83"/>
      <c r="BY416" s="83"/>
      <c r="BZ416" s="83"/>
      <c r="CA416" s="83"/>
      <c r="CB416" s="83"/>
      <c r="CC416" s="83"/>
      <c r="CD416" s="83"/>
      <c r="CE416" s="83"/>
      <c r="CF416" s="83"/>
      <c r="CG416" s="83"/>
      <c r="CH416" s="83"/>
      <c r="CI416" s="83"/>
      <c r="CJ416" s="83"/>
      <c r="CK416" s="83"/>
      <c r="CL416" s="83"/>
      <c r="CM416" s="83"/>
      <c r="CN416" s="83"/>
      <c r="CO416" s="83"/>
      <c r="CP416" s="83"/>
      <c r="CQ416" s="83"/>
      <c r="CR416" s="83"/>
    </row>
    <row r="417" spans="1:96" ht="12" hidden="1" customHeight="1" x14ac:dyDescent="0.25">
      <c r="A417" s="203" t="s">
        <v>24</v>
      </c>
      <c r="B417" s="204"/>
      <c r="C417" s="205">
        <f>SUM(C406:C416)</f>
        <v>83</v>
      </c>
      <c r="D417" s="206"/>
      <c r="E417" s="205">
        <f>SUM(E406:E416)</f>
        <v>467</v>
      </c>
      <c r="F417" s="205">
        <f>SUM(F406:F416)</f>
        <v>1048</v>
      </c>
      <c r="G417" s="205">
        <f>SUM(G406:G414)</f>
        <v>1532</v>
      </c>
      <c r="H417" s="205">
        <f t="shared" ref="H417:P417" si="124">SUM(H406:H416)</f>
        <v>1660</v>
      </c>
      <c r="I417" s="205">
        <f t="shared" si="124"/>
        <v>2750</v>
      </c>
      <c r="J417" s="205">
        <f t="shared" si="124"/>
        <v>2503</v>
      </c>
      <c r="K417" s="205">
        <f t="shared" si="124"/>
        <v>2585</v>
      </c>
      <c r="L417" s="205">
        <f t="shared" si="124"/>
        <v>2692</v>
      </c>
      <c r="M417" s="205">
        <f t="shared" si="124"/>
        <v>2390</v>
      </c>
      <c r="N417" s="205">
        <f t="shared" si="124"/>
        <v>2776</v>
      </c>
      <c r="O417" s="205">
        <f t="shared" si="124"/>
        <v>2573</v>
      </c>
      <c r="P417" s="205">
        <f t="shared" si="124"/>
        <v>2914</v>
      </c>
      <c r="Q417" s="206"/>
      <c r="R417" s="205">
        <f t="shared" ref="R417:AT417" si="125">SUM(R406:R416)</f>
        <v>2836</v>
      </c>
      <c r="S417" s="205">
        <f t="shared" si="125"/>
        <v>2535</v>
      </c>
      <c r="T417" s="205">
        <f t="shared" si="125"/>
        <v>3067</v>
      </c>
      <c r="U417" s="205">
        <f t="shared" si="125"/>
        <v>2652</v>
      </c>
      <c r="V417" s="205">
        <f t="shared" si="125"/>
        <v>3336</v>
      </c>
      <c r="W417" s="205">
        <f t="shared" si="125"/>
        <v>3438</v>
      </c>
      <c r="X417" s="205">
        <f t="shared" si="125"/>
        <v>3176</v>
      </c>
      <c r="Y417" s="205">
        <f t="shared" si="125"/>
        <v>3704</v>
      </c>
      <c r="Z417" s="205">
        <f t="shared" si="125"/>
        <v>3254</v>
      </c>
      <c r="AA417" s="205">
        <f t="shared" si="125"/>
        <v>4181</v>
      </c>
      <c r="AB417" s="205">
        <f t="shared" si="125"/>
        <v>3406</v>
      </c>
      <c r="AC417" s="205">
        <f t="shared" si="125"/>
        <v>3396</v>
      </c>
      <c r="AD417" s="205">
        <f t="shared" si="125"/>
        <v>4105</v>
      </c>
      <c r="AE417" s="205">
        <f t="shared" si="125"/>
        <v>3692</v>
      </c>
      <c r="AF417" s="205">
        <f t="shared" si="125"/>
        <v>3488</v>
      </c>
      <c r="AG417" s="205">
        <f t="shared" si="125"/>
        <v>3889</v>
      </c>
      <c r="AH417" s="205">
        <f t="shared" si="125"/>
        <v>3874</v>
      </c>
      <c r="AI417" s="205">
        <f t="shared" si="125"/>
        <v>3838</v>
      </c>
      <c r="AJ417" s="205">
        <f t="shared" si="125"/>
        <v>3988</v>
      </c>
      <c r="AK417" s="205">
        <f t="shared" si="125"/>
        <v>3999</v>
      </c>
      <c r="AL417" s="205">
        <f t="shared" si="125"/>
        <v>3896</v>
      </c>
      <c r="AM417" s="208"/>
      <c r="AN417" s="209">
        <f t="shared" si="125"/>
        <v>1486</v>
      </c>
      <c r="AO417" s="173" t="s">
        <v>24</v>
      </c>
      <c r="AP417" s="66"/>
      <c r="AQ417" s="67">
        <f t="shared" si="125"/>
        <v>2833</v>
      </c>
      <c r="AR417" s="215"/>
      <c r="AS417" s="66">
        <f t="shared" si="125"/>
        <v>4319</v>
      </c>
      <c r="AT417" s="38">
        <f t="shared" si="125"/>
        <v>3792</v>
      </c>
      <c r="AU417" s="38">
        <f>SUM(AU406:AU416)</f>
        <v>3741</v>
      </c>
      <c r="AV417" s="38">
        <f>SUM(AV406:AV416)</f>
        <v>3515</v>
      </c>
      <c r="AW417" s="38">
        <f>SUM(AW406:AW416)</f>
        <v>3172</v>
      </c>
      <c r="AX417" s="38">
        <f t="shared" ref="AX417:BF417" si="126">SUM(AX406:AX416)</f>
        <v>3050</v>
      </c>
      <c r="AY417" s="38">
        <f t="shared" si="126"/>
        <v>3181</v>
      </c>
      <c r="AZ417" s="38">
        <f t="shared" si="126"/>
        <v>3279</v>
      </c>
      <c r="BA417" s="38">
        <f t="shared" si="126"/>
        <v>3264</v>
      </c>
      <c r="BB417" s="38">
        <f t="shared" si="126"/>
        <v>3234</v>
      </c>
      <c r="BC417" s="38">
        <f t="shared" si="126"/>
        <v>3493</v>
      </c>
      <c r="BD417" s="38">
        <f t="shared" si="126"/>
        <v>0</v>
      </c>
      <c r="BE417" s="38">
        <f t="shared" si="126"/>
        <v>0</v>
      </c>
      <c r="BF417" s="38">
        <f t="shared" si="126"/>
        <v>0</v>
      </c>
      <c r="BG417" s="284"/>
      <c r="BH417" s="83"/>
      <c r="BI417" s="83"/>
      <c r="BJ417" s="83"/>
      <c r="BK417" s="83"/>
      <c r="BL417" s="83"/>
      <c r="BM417" s="83"/>
      <c r="BN417" s="83"/>
      <c r="BO417" s="83"/>
      <c r="BP417" s="83"/>
      <c r="BQ417" s="83"/>
      <c r="BR417" s="83"/>
      <c r="BS417" s="83"/>
      <c r="BT417" s="83"/>
      <c r="BU417" s="83"/>
      <c r="BV417" s="83"/>
      <c r="BW417" s="83"/>
      <c r="BX417" s="83"/>
      <c r="BY417" s="83"/>
      <c r="BZ417" s="83"/>
      <c r="CA417" s="83"/>
      <c r="CB417" s="83"/>
      <c r="CC417" s="83"/>
      <c r="CD417" s="83"/>
      <c r="CE417" s="83"/>
      <c r="CF417" s="83"/>
      <c r="CG417" s="83"/>
      <c r="CH417" s="83"/>
      <c r="CI417" s="83"/>
      <c r="CJ417" s="83"/>
      <c r="CK417" s="83"/>
      <c r="CL417" s="83"/>
      <c r="CM417" s="83"/>
      <c r="CN417" s="83"/>
      <c r="CO417" s="83"/>
      <c r="CP417" s="83"/>
      <c r="CQ417" s="83"/>
      <c r="CR417" s="83"/>
    </row>
    <row r="418" spans="1:96" ht="12" hidden="1" customHeight="1" x14ac:dyDescent="0.25">
      <c r="A418" s="145"/>
      <c r="B418" s="146"/>
      <c r="C418" s="146"/>
      <c r="D418" s="146"/>
      <c r="E418" s="146"/>
      <c r="F418" s="146"/>
      <c r="G418" s="146"/>
      <c r="H418" s="147"/>
      <c r="I418" s="147"/>
      <c r="J418" s="146"/>
      <c r="K418" s="146"/>
      <c r="L418" s="146"/>
      <c r="M418" s="146"/>
      <c r="N418" s="146"/>
      <c r="O418" s="147"/>
      <c r="P418" s="146"/>
      <c r="Q418" s="146"/>
      <c r="R418" s="147"/>
      <c r="S418" s="147"/>
      <c r="T418" s="147"/>
      <c r="U418" s="146"/>
      <c r="V418" s="147"/>
      <c r="W418" s="147"/>
      <c r="X418" s="146"/>
      <c r="Y418" s="146"/>
      <c r="Z418" s="147"/>
      <c r="AA418" s="147"/>
      <c r="AB418" s="146"/>
      <c r="AC418" s="146"/>
      <c r="AD418" s="146"/>
      <c r="AE418" s="146"/>
      <c r="AF418" s="146"/>
      <c r="AG418" s="146"/>
      <c r="AH418" s="146"/>
      <c r="AI418" s="146"/>
      <c r="AJ418" s="147"/>
      <c r="AK418" s="146"/>
      <c r="AL418" s="146"/>
      <c r="AM418" s="146"/>
      <c r="AN418" s="146"/>
      <c r="AO418" s="72"/>
      <c r="AP418" s="73"/>
      <c r="AQ418" s="73"/>
      <c r="AR418" s="73"/>
      <c r="AS418" s="73"/>
      <c r="AT418" s="73"/>
      <c r="AU418" s="73"/>
      <c r="AV418" s="73"/>
      <c r="AW418" s="73"/>
      <c r="AX418" s="73"/>
      <c r="AY418" s="73"/>
      <c r="AZ418" s="73"/>
      <c r="BA418" s="73"/>
      <c r="BB418" s="73"/>
      <c r="BC418" s="73"/>
      <c r="BD418" s="73"/>
      <c r="BE418" s="73"/>
      <c r="BF418" s="73"/>
      <c r="BG418" s="284"/>
      <c r="BH418" s="83"/>
      <c r="BI418" s="83"/>
      <c r="BJ418" s="83"/>
      <c r="BK418" s="83"/>
      <c r="BL418" s="83"/>
      <c r="BM418" s="83"/>
      <c r="BN418" s="83"/>
      <c r="BO418" s="83"/>
      <c r="BP418" s="83"/>
      <c r="BQ418" s="83"/>
      <c r="BR418" s="83"/>
      <c r="BS418" s="83"/>
      <c r="BT418" s="83"/>
      <c r="BU418" s="83"/>
      <c r="BV418" s="83"/>
      <c r="BW418" s="83"/>
      <c r="BX418" s="83"/>
      <c r="BY418" s="83"/>
      <c r="BZ418" s="83"/>
      <c r="CA418" s="83"/>
      <c r="CB418" s="83"/>
      <c r="CC418" s="83"/>
      <c r="CD418" s="83"/>
      <c r="CE418" s="83"/>
      <c r="CF418" s="83"/>
      <c r="CG418" s="83"/>
      <c r="CH418" s="83"/>
      <c r="CI418" s="83"/>
      <c r="CJ418" s="83"/>
      <c r="CK418" s="83"/>
      <c r="CL418" s="83"/>
      <c r="CM418" s="83"/>
      <c r="CN418" s="83"/>
      <c r="CO418" s="83"/>
      <c r="CP418" s="83"/>
      <c r="CQ418" s="83"/>
      <c r="CR418" s="83"/>
    </row>
    <row r="419" spans="1:96" s="69" customFormat="1" ht="12" hidden="1" customHeight="1" x14ac:dyDescent="0.25">
      <c r="A419" s="276" t="s">
        <v>247</v>
      </c>
      <c r="B419" s="277"/>
      <c r="C419" s="120">
        <f>$C$11</f>
        <v>44531</v>
      </c>
      <c r="D419" s="277"/>
      <c r="E419" s="120" t="e">
        <f ca="1">$E$11</f>
        <v>#NAME?</v>
      </c>
      <c r="F419" s="120" t="e">
        <f ca="1">$F$11</f>
        <v>#NAME?</v>
      </c>
      <c r="G419" s="120" t="e">
        <f ca="1">$G$11</f>
        <v>#NAME?</v>
      </c>
      <c r="H419" s="120" t="e">
        <f ca="1">$H$11</f>
        <v>#NAME?</v>
      </c>
      <c r="I419" s="120" t="e">
        <f ca="1">$I$11</f>
        <v>#NAME?</v>
      </c>
      <c r="J419" s="120" t="e">
        <f ca="1">$J$11</f>
        <v>#NAME?</v>
      </c>
      <c r="K419" s="120" t="e">
        <f ca="1">$K$11</f>
        <v>#NAME?</v>
      </c>
      <c r="L419" s="120" t="e">
        <f ca="1">$L$11</f>
        <v>#NAME?</v>
      </c>
      <c r="M419" s="120" t="e">
        <f ca="1">$M$11</f>
        <v>#NAME?</v>
      </c>
      <c r="N419" s="120" t="e">
        <f ca="1">$N$11</f>
        <v>#NAME?</v>
      </c>
      <c r="O419" s="120" t="e">
        <f ca="1">$O$11</f>
        <v>#NAME?</v>
      </c>
      <c r="P419" s="120" t="e">
        <f ca="1">$P$11</f>
        <v>#NAME?</v>
      </c>
      <c r="Q419" s="277"/>
      <c r="R419" s="120" t="e">
        <f t="shared" ref="R419:AK419" ca="1" si="127">R11</f>
        <v>#NAME?</v>
      </c>
      <c r="S419" s="120" t="e">
        <f t="shared" ca="1" si="127"/>
        <v>#NAME?</v>
      </c>
      <c r="T419" s="120" t="e">
        <f t="shared" ca="1" si="127"/>
        <v>#NAME?</v>
      </c>
      <c r="U419" s="120" t="e">
        <f t="shared" ca="1" si="127"/>
        <v>#NAME?</v>
      </c>
      <c r="V419" s="120" t="e">
        <f t="shared" ca="1" si="127"/>
        <v>#NAME?</v>
      </c>
      <c r="W419" s="120" t="e">
        <f t="shared" ca="1" si="127"/>
        <v>#NAME?</v>
      </c>
      <c r="X419" s="120" t="e">
        <f t="shared" ca="1" si="127"/>
        <v>#NAME?</v>
      </c>
      <c r="Y419" s="120" t="e">
        <f t="shared" ca="1" si="127"/>
        <v>#NAME?</v>
      </c>
      <c r="Z419" s="120" t="e">
        <f t="shared" ca="1" si="127"/>
        <v>#NAME?</v>
      </c>
      <c r="AA419" s="120" t="e">
        <f t="shared" ca="1" si="127"/>
        <v>#NAME?</v>
      </c>
      <c r="AB419" s="120" t="e">
        <f t="shared" ca="1" si="127"/>
        <v>#NAME?</v>
      </c>
      <c r="AC419" s="120" t="e">
        <f t="shared" ca="1" si="127"/>
        <v>#NAME?</v>
      </c>
      <c r="AD419" s="120" t="e">
        <f t="shared" ca="1" si="127"/>
        <v>#NAME?</v>
      </c>
      <c r="AE419" s="120" t="e">
        <f t="shared" ca="1" si="127"/>
        <v>#NAME?</v>
      </c>
      <c r="AF419" s="120" t="e">
        <f t="shared" ca="1" si="127"/>
        <v>#NAME?</v>
      </c>
      <c r="AG419" s="120" t="e">
        <f t="shared" ca="1" si="127"/>
        <v>#NAME?</v>
      </c>
      <c r="AH419" s="120" t="e">
        <f t="shared" ca="1" si="127"/>
        <v>#NAME?</v>
      </c>
      <c r="AI419" s="120" t="e">
        <f t="shared" ca="1" si="127"/>
        <v>#NAME?</v>
      </c>
      <c r="AJ419" s="120" t="e">
        <f t="shared" ca="1" si="127"/>
        <v>#NAME?</v>
      </c>
      <c r="AK419" s="120" t="e">
        <f t="shared" ca="1" si="127"/>
        <v>#NAME?</v>
      </c>
      <c r="AL419" s="120" t="e">
        <f ca="1">AL$11</f>
        <v>#NAME?</v>
      </c>
      <c r="AM419" s="177"/>
      <c r="AN419" s="121" t="str">
        <f>AN$11</f>
        <v>1-10-out-24</v>
      </c>
      <c r="AO419" s="42" t="s">
        <v>248</v>
      </c>
      <c r="AP419" s="43"/>
      <c r="AQ419" s="44" t="str">
        <f>AQ$11</f>
        <v>11-31-out-24</v>
      </c>
      <c r="AR419" s="93"/>
      <c r="AS419" s="43" t="e">
        <f t="shared" ref="AS419:BF419" ca="1" si="128">AS$11</f>
        <v>#NAME?</v>
      </c>
      <c r="AT419" s="14" t="e">
        <f t="shared" ca="1" si="128"/>
        <v>#NAME?</v>
      </c>
      <c r="AU419" s="14" t="e">
        <f t="shared" ca="1" si="128"/>
        <v>#NAME?</v>
      </c>
      <c r="AV419" s="14" t="e">
        <f t="shared" ca="1" si="128"/>
        <v>#NAME?</v>
      </c>
      <c r="AW419" s="14" t="e">
        <f t="shared" ca="1" si="128"/>
        <v>#NAME?</v>
      </c>
      <c r="AX419" s="14" t="e">
        <f t="shared" ca="1" si="128"/>
        <v>#NAME?</v>
      </c>
      <c r="AY419" s="14" t="e">
        <f t="shared" ca="1" si="128"/>
        <v>#NAME?</v>
      </c>
      <c r="AZ419" s="14" t="e">
        <f t="shared" ca="1" si="128"/>
        <v>#NAME?</v>
      </c>
      <c r="BA419" s="14" t="e">
        <f t="shared" ca="1" si="128"/>
        <v>#NAME?</v>
      </c>
      <c r="BB419" s="14" t="e">
        <f t="shared" ca="1" si="128"/>
        <v>#NAME?</v>
      </c>
      <c r="BC419" s="14" t="e">
        <f t="shared" ca="1" si="128"/>
        <v>#NAME?</v>
      </c>
      <c r="BD419" s="14" t="e">
        <f t="shared" ca="1" si="128"/>
        <v>#NAME?</v>
      </c>
      <c r="BE419" s="14" t="e">
        <f t="shared" ca="1" si="128"/>
        <v>#NAME?</v>
      </c>
      <c r="BF419" s="14" t="e">
        <f t="shared" ca="1" si="128"/>
        <v>#NAME?</v>
      </c>
      <c r="BG419" s="284"/>
      <c r="BH419" s="83"/>
      <c r="BI419" s="83"/>
      <c r="BJ419" s="83"/>
      <c r="BK419" s="83"/>
      <c r="BL419" s="83"/>
      <c r="BM419" s="83"/>
      <c r="BN419" s="83"/>
      <c r="BO419" s="83"/>
      <c r="BP419" s="83"/>
      <c r="BQ419" s="83"/>
      <c r="BR419" s="83"/>
      <c r="BS419" s="83"/>
      <c r="BT419" s="83"/>
      <c r="BU419" s="83"/>
      <c r="BV419" s="83"/>
      <c r="BW419" s="83"/>
      <c r="BX419" s="83"/>
      <c r="BY419" s="83"/>
      <c r="BZ419" s="83"/>
      <c r="CA419" s="83"/>
      <c r="CB419" s="83"/>
      <c r="CC419" s="83"/>
      <c r="CD419" s="83"/>
      <c r="CE419" s="83"/>
      <c r="CF419" s="83"/>
      <c r="CG419" s="83"/>
      <c r="CH419" s="83"/>
      <c r="CI419" s="83"/>
      <c r="CJ419" s="83"/>
      <c r="CK419" s="83"/>
      <c r="CL419" s="83"/>
      <c r="CM419" s="83"/>
      <c r="CN419" s="83"/>
      <c r="CO419" s="83"/>
      <c r="CP419" s="83"/>
      <c r="CQ419" s="83"/>
      <c r="CR419" s="83"/>
    </row>
    <row r="420" spans="1:96" ht="12" hidden="1" customHeight="1" x14ac:dyDescent="0.25">
      <c r="A420" s="254" t="s">
        <v>93</v>
      </c>
      <c r="B420" s="278"/>
      <c r="C420" s="123" t="s">
        <v>217</v>
      </c>
      <c r="D420" s="279"/>
      <c r="E420" s="123" t="s">
        <v>217</v>
      </c>
      <c r="F420" s="123" t="s">
        <v>217</v>
      </c>
      <c r="G420" s="123">
        <v>1</v>
      </c>
      <c r="H420" s="123" t="s">
        <v>217</v>
      </c>
      <c r="I420" s="123" t="s">
        <v>217</v>
      </c>
      <c r="J420" s="123">
        <v>2</v>
      </c>
      <c r="K420" s="123" t="s">
        <v>217</v>
      </c>
      <c r="L420" s="123">
        <v>1</v>
      </c>
      <c r="M420" s="123">
        <v>1</v>
      </c>
      <c r="N420" s="123">
        <v>3</v>
      </c>
      <c r="O420" s="123">
        <v>4</v>
      </c>
      <c r="P420" s="123">
        <v>4</v>
      </c>
      <c r="Q420" s="279"/>
      <c r="R420" s="61">
        <v>3</v>
      </c>
      <c r="S420" s="47">
        <v>0</v>
      </c>
      <c r="T420" s="47">
        <v>1</v>
      </c>
      <c r="U420" s="47">
        <v>1</v>
      </c>
      <c r="V420" s="47">
        <v>1</v>
      </c>
      <c r="W420" s="47">
        <v>4</v>
      </c>
      <c r="X420" s="47">
        <v>2</v>
      </c>
      <c r="Y420" s="47">
        <v>3</v>
      </c>
      <c r="Z420" s="47">
        <v>1</v>
      </c>
      <c r="AA420" s="47">
        <v>3</v>
      </c>
      <c r="AB420" s="47">
        <v>0</v>
      </c>
      <c r="AC420" s="47">
        <v>0</v>
      </c>
      <c r="AD420" s="47">
        <v>1</v>
      </c>
      <c r="AE420" s="47">
        <v>0</v>
      </c>
      <c r="AF420" s="47">
        <v>2</v>
      </c>
      <c r="AG420" s="47">
        <v>0</v>
      </c>
      <c r="AH420" s="47">
        <v>0</v>
      </c>
      <c r="AI420" s="47">
        <v>0</v>
      </c>
      <c r="AJ420" s="47">
        <v>0</v>
      </c>
      <c r="AK420" s="47">
        <v>0</v>
      </c>
      <c r="AL420" s="47">
        <v>0</v>
      </c>
      <c r="AM420" s="184"/>
      <c r="AN420" s="61">
        <v>0</v>
      </c>
      <c r="AO420" s="45" t="s">
        <v>93</v>
      </c>
      <c r="AP420" s="171"/>
      <c r="AQ420" s="148">
        <v>0</v>
      </c>
      <c r="AR420" s="292"/>
      <c r="AS420" s="165">
        <f t="shared" ref="AS420:AS431" si="129">IF(AQ420="","",(SUM(AQ420,AN420)))</f>
        <v>0</v>
      </c>
      <c r="AT420" s="51">
        <v>0</v>
      </c>
      <c r="AU420" s="52">
        <v>0</v>
      </c>
      <c r="AV420" s="52">
        <v>0</v>
      </c>
      <c r="AW420" s="52">
        <v>0</v>
      </c>
      <c r="AX420" s="52">
        <v>2</v>
      </c>
      <c r="AY420" s="52">
        <v>2</v>
      </c>
      <c r="AZ420" s="52">
        <v>0</v>
      </c>
      <c r="BA420" s="62">
        <v>0</v>
      </c>
      <c r="BB420" s="62">
        <v>1</v>
      </c>
      <c r="BC420" s="62">
        <v>0</v>
      </c>
      <c r="BD420" s="51"/>
      <c r="BE420" s="51"/>
      <c r="BF420" s="51"/>
      <c r="BG420" s="284"/>
      <c r="BH420" s="83"/>
      <c r="BI420" s="83"/>
      <c r="BJ420" s="83"/>
      <c r="BK420" s="83"/>
      <c r="BL420" s="83"/>
      <c r="BM420" s="83"/>
      <c r="BN420" s="83"/>
      <c r="BO420" s="83"/>
      <c r="BP420" s="83"/>
      <c r="BQ420" s="83"/>
      <c r="BR420" s="83"/>
      <c r="BS420" s="83"/>
      <c r="BT420" s="83"/>
      <c r="BU420" s="83"/>
      <c r="BV420" s="83"/>
      <c r="BW420" s="83"/>
      <c r="BX420" s="83"/>
      <c r="BY420" s="83"/>
      <c r="BZ420" s="83"/>
      <c r="CA420" s="83"/>
      <c r="CB420" s="83"/>
      <c r="CC420" s="83"/>
      <c r="CD420" s="83"/>
      <c r="CE420" s="83"/>
      <c r="CF420" s="83"/>
      <c r="CG420" s="83"/>
      <c r="CH420" s="83"/>
      <c r="CI420" s="83"/>
      <c r="CJ420" s="83"/>
      <c r="CK420" s="83"/>
      <c r="CL420" s="83"/>
      <c r="CM420" s="83"/>
      <c r="CN420" s="83"/>
      <c r="CO420" s="83"/>
      <c r="CP420" s="83"/>
      <c r="CQ420" s="83"/>
      <c r="CR420" s="83"/>
    </row>
    <row r="421" spans="1:96" ht="12" hidden="1" customHeight="1" x14ac:dyDescent="0.25">
      <c r="A421" s="254" t="s">
        <v>249</v>
      </c>
      <c r="B421" s="278"/>
      <c r="C421" s="123" t="s">
        <v>217</v>
      </c>
      <c r="D421" s="279"/>
      <c r="E421" s="123" t="s">
        <v>217</v>
      </c>
      <c r="F421" s="123" t="s">
        <v>217</v>
      </c>
      <c r="G421" s="123">
        <v>1</v>
      </c>
      <c r="H421" s="123">
        <v>3</v>
      </c>
      <c r="I421" s="123" t="s">
        <v>217</v>
      </c>
      <c r="J421" s="123" t="s">
        <v>217</v>
      </c>
      <c r="K421" s="123" t="s">
        <v>217</v>
      </c>
      <c r="L421" s="123">
        <v>1</v>
      </c>
      <c r="M421" s="123">
        <v>0</v>
      </c>
      <c r="N421" s="123">
        <v>1</v>
      </c>
      <c r="O421" s="123">
        <v>0</v>
      </c>
      <c r="P421" s="123">
        <v>0</v>
      </c>
      <c r="Q421" s="279"/>
      <c r="R421" s="61">
        <v>1</v>
      </c>
      <c r="S421" s="47">
        <v>0</v>
      </c>
      <c r="T421" s="47">
        <v>2</v>
      </c>
      <c r="U421" s="127">
        <v>0</v>
      </c>
      <c r="V421" s="47">
        <v>1</v>
      </c>
      <c r="W421" s="47">
        <v>0</v>
      </c>
      <c r="X421" s="127">
        <v>0</v>
      </c>
      <c r="Y421" s="127">
        <v>0</v>
      </c>
      <c r="Z421" s="127">
        <v>0</v>
      </c>
      <c r="AA421" s="47">
        <v>0</v>
      </c>
      <c r="AB421" s="127">
        <v>0</v>
      </c>
      <c r="AC421" s="127">
        <v>0</v>
      </c>
      <c r="AD421" s="127">
        <v>0</v>
      </c>
      <c r="AE421" s="127">
        <v>0</v>
      </c>
      <c r="AF421" s="127">
        <v>0</v>
      </c>
      <c r="AG421" s="127">
        <v>0</v>
      </c>
      <c r="AH421" s="127">
        <v>0</v>
      </c>
      <c r="AI421" s="127">
        <v>0</v>
      </c>
      <c r="AJ421" s="127">
        <v>0</v>
      </c>
      <c r="AK421" s="127">
        <v>0</v>
      </c>
      <c r="AL421" s="127">
        <v>0</v>
      </c>
      <c r="AM421" s="184"/>
      <c r="AN421" s="134">
        <v>0</v>
      </c>
      <c r="AO421" s="45" t="s">
        <v>249</v>
      </c>
      <c r="AP421" s="171"/>
      <c r="AQ421" s="148">
        <v>0</v>
      </c>
      <c r="AR421" s="292"/>
      <c r="AS421" s="165">
        <f t="shared" si="129"/>
        <v>0</v>
      </c>
      <c r="AT421" s="51">
        <v>0</v>
      </c>
      <c r="AU421" s="52">
        <v>1</v>
      </c>
      <c r="AV421" s="52">
        <v>0</v>
      </c>
      <c r="AW421" s="52">
        <v>1</v>
      </c>
      <c r="AX421" s="52">
        <v>0</v>
      </c>
      <c r="AY421" s="52">
        <v>0</v>
      </c>
      <c r="AZ421" s="52">
        <v>0</v>
      </c>
      <c r="BA421" s="135">
        <v>0</v>
      </c>
      <c r="BB421" s="135">
        <v>0</v>
      </c>
      <c r="BC421" s="135">
        <v>0</v>
      </c>
      <c r="BD421" s="51"/>
      <c r="BE421" s="51"/>
      <c r="BF421" s="51"/>
      <c r="BG421" s="284"/>
      <c r="BH421" s="83"/>
      <c r="BI421" s="83"/>
      <c r="BJ421" s="83"/>
      <c r="BK421" s="83"/>
      <c r="BL421" s="83"/>
      <c r="BM421" s="83"/>
      <c r="BN421" s="83"/>
      <c r="BO421" s="83"/>
      <c r="BP421" s="83"/>
      <c r="BQ421" s="83"/>
      <c r="BR421" s="83"/>
      <c r="BS421" s="83"/>
      <c r="BT421" s="83"/>
      <c r="BU421" s="83"/>
      <c r="BV421" s="83"/>
      <c r="BW421" s="83"/>
      <c r="BX421" s="83"/>
      <c r="BY421" s="83"/>
      <c r="BZ421" s="83"/>
      <c r="CA421" s="83"/>
      <c r="CB421" s="83"/>
      <c r="CC421" s="83"/>
      <c r="CD421" s="83"/>
      <c r="CE421" s="83"/>
      <c r="CF421" s="83"/>
      <c r="CG421" s="83"/>
      <c r="CH421" s="83"/>
      <c r="CI421" s="83"/>
      <c r="CJ421" s="83"/>
      <c r="CK421" s="83"/>
      <c r="CL421" s="83"/>
      <c r="CM421" s="83"/>
      <c r="CN421" s="83"/>
      <c r="CO421" s="83"/>
      <c r="CP421" s="83"/>
      <c r="CQ421" s="83"/>
      <c r="CR421" s="83"/>
    </row>
    <row r="422" spans="1:96" ht="12" hidden="1" customHeight="1" x14ac:dyDescent="0.25">
      <c r="A422" s="254" t="s">
        <v>79</v>
      </c>
      <c r="B422" s="278"/>
      <c r="C422" s="123">
        <v>18</v>
      </c>
      <c r="D422" s="279"/>
      <c r="E422" s="123">
        <v>39</v>
      </c>
      <c r="F422" s="123">
        <v>42</v>
      </c>
      <c r="G422" s="123">
        <v>94</v>
      </c>
      <c r="H422" s="123">
        <v>101</v>
      </c>
      <c r="I422" s="127">
        <v>74</v>
      </c>
      <c r="J422" s="123">
        <v>99</v>
      </c>
      <c r="K422" s="123">
        <v>110</v>
      </c>
      <c r="L422" s="123">
        <v>116</v>
      </c>
      <c r="M422" s="123">
        <v>137</v>
      </c>
      <c r="N422" s="123">
        <v>127</v>
      </c>
      <c r="O422" s="123">
        <v>109</v>
      </c>
      <c r="P422" s="123">
        <v>141</v>
      </c>
      <c r="Q422" s="279"/>
      <c r="R422" s="61">
        <v>105</v>
      </c>
      <c r="S422" s="47">
        <v>135</v>
      </c>
      <c r="T422" s="47">
        <v>266</v>
      </c>
      <c r="U422" s="127">
        <v>154</v>
      </c>
      <c r="V422" s="47">
        <v>172</v>
      </c>
      <c r="W422" s="47">
        <v>172</v>
      </c>
      <c r="X422" s="127">
        <v>200</v>
      </c>
      <c r="Y422" s="127">
        <v>194</v>
      </c>
      <c r="Z422" s="127">
        <v>252</v>
      </c>
      <c r="AA422" s="47">
        <v>239</v>
      </c>
      <c r="AB422" s="127">
        <v>236</v>
      </c>
      <c r="AC422" s="127">
        <v>142</v>
      </c>
      <c r="AD422" s="127">
        <v>121</v>
      </c>
      <c r="AE422" s="127">
        <v>103</v>
      </c>
      <c r="AF422" s="127">
        <v>159</v>
      </c>
      <c r="AG422" s="127">
        <v>171</v>
      </c>
      <c r="AH422" s="127">
        <v>244</v>
      </c>
      <c r="AI422" s="127">
        <v>315</v>
      </c>
      <c r="AJ422" s="127">
        <v>106</v>
      </c>
      <c r="AK422" s="127">
        <v>134</v>
      </c>
      <c r="AL422" s="127">
        <v>181</v>
      </c>
      <c r="AM422" s="184"/>
      <c r="AN422" s="134">
        <v>41</v>
      </c>
      <c r="AO422" s="45" t="s">
        <v>79</v>
      </c>
      <c r="AP422" s="171"/>
      <c r="AQ422" s="148">
        <v>68</v>
      </c>
      <c r="AR422" s="292"/>
      <c r="AS422" s="165">
        <f t="shared" si="129"/>
        <v>109</v>
      </c>
      <c r="AT422" s="51">
        <v>103</v>
      </c>
      <c r="AU422" s="52">
        <v>100</v>
      </c>
      <c r="AV422" s="52">
        <v>65</v>
      </c>
      <c r="AW422" s="52">
        <v>44</v>
      </c>
      <c r="AX422" s="52">
        <v>80</v>
      </c>
      <c r="AY422" s="52">
        <v>150</v>
      </c>
      <c r="AZ422" s="52">
        <v>125</v>
      </c>
      <c r="BA422" s="135">
        <v>162</v>
      </c>
      <c r="BB422" s="135">
        <v>148</v>
      </c>
      <c r="BC422" s="135">
        <v>200</v>
      </c>
      <c r="BD422" s="51"/>
      <c r="BE422" s="51"/>
      <c r="BF422" s="51"/>
      <c r="BG422" s="284"/>
      <c r="BH422" s="83"/>
      <c r="BI422" s="83"/>
      <c r="BJ422" s="83"/>
      <c r="BK422" s="83"/>
      <c r="BL422" s="83"/>
      <c r="BM422" s="83"/>
      <c r="BN422" s="83"/>
      <c r="BO422" s="83"/>
      <c r="BP422" s="83"/>
      <c r="BQ422" s="83"/>
      <c r="BR422" s="83"/>
      <c r="BS422" s="83"/>
      <c r="BT422" s="83"/>
      <c r="BU422" s="83"/>
      <c r="BV422" s="83"/>
      <c r="BW422" s="83"/>
      <c r="BX422" s="83"/>
      <c r="BY422" s="83"/>
      <c r="BZ422" s="83"/>
      <c r="CA422" s="83"/>
      <c r="CB422" s="83"/>
      <c r="CC422" s="83"/>
      <c r="CD422" s="83"/>
      <c r="CE422" s="83"/>
      <c r="CF422" s="83"/>
      <c r="CG422" s="83"/>
      <c r="CH422" s="83"/>
      <c r="CI422" s="83"/>
      <c r="CJ422" s="83"/>
      <c r="CK422" s="83"/>
      <c r="CL422" s="83"/>
      <c r="CM422" s="83"/>
      <c r="CN422" s="83"/>
      <c r="CO422" s="83"/>
      <c r="CP422" s="83"/>
      <c r="CQ422" s="83"/>
      <c r="CR422" s="83"/>
    </row>
    <row r="423" spans="1:96" ht="12" hidden="1" customHeight="1" x14ac:dyDescent="0.25">
      <c r="A423" s="254" t="s">
        <v>66</v>
      </c>
      <c r="B423" s="278"/>
      <c r="C423" s="123" t="s">
        <v>217</v>
      </c>
      <c r="D423" s="279"/>
      <c r="E423" s="123" t="s">
        <v>217</v>
      </c>
      <c r="F423" s="123" t="s">
        <v>217</v>
      </c>
      <c r="G423" s="123" t="s">
        <v>217</v>
      </c>
      <c r="H423" s="123" t="s">
        <v>217</v>
      </c>
      <c r="I423" s="123" t="s">
        <v>217</v>
      </c>
      <c r="J423" s="123" t="s">
        <v>217</v>
      </c>
      <c r="K423" s="123" t="s">
        <v>217</v>
      </c>
      <c r="L423" s="123" t="s">
        <v>217</v>
      </c>
      <c r="M423" s="123">
        <v>0</v>
      </c>
      <c r="N423" s="123">
        <v>0</v>
      </c>
      <c r="O423" s="123">
        <v>0</v>
      </c>
      <c r="P423" s="123">
        <v>0</v>
      </c>
      <c r="Q423" s="279"/>
      <c r="R423" s="61">
        <v>0</v>
      </c>
      <c r="S423" s="47">
        <v>0</v>
      </c>
      <c r="T423" s="47">
        <v>0</v>
      </c>
      <c r="U423" s="127">
        <v>0</v>
      </c>
      <c r="V423" s="47">
        <v>0</v>
      </c>
      <c r="W423" s="47">
        <v>0</v>
      </c>
      <c r="X423" s="127">
        <v>0</v>
      </c>
      <c r="Y423" s="127">
        <v>0</v>
      </c>
      <c r="Z423" s="127">
        <v>0</v>
      </c>
      <c r="AA423" s="47">
        <v>0</v>
      </c>
      <c r="AB423" s="127">
        <v>0</v>
      </c>
      <c r="AC423" s="127">
        <v>0</v>
      </c>
      <c r="AD423" s="127">
        <v>0</v>
      </c>
      <c r="AE423" s="127">
        <v>0</v>
      </c>
      <c r="AF423" s="127">
        <v>0</v>
      </c>
      <c r="AG423" s="127">
        <v>0</v>
      </c>
      <c r="AH423" s="127">
        <v>0</v>
      </c>
      <c r="AI423" s="127">
        <v>0</v>
      </c>
      <c r="AJ423" s="127">
        <v>0</v>
      </c>
      <c r="AK423" s="127">
        <v>0</v>
      </c>
      <c r="AL423" s="127">
        <v>0</v>
      </c>
      <c r="AM423" s="184"/>
      <c r="AN423" s="134">
        <v>0</v>
      </c>
      <c r="AO423" s="45" t="s">
        <v>66</v>
      </c>
      <c r="AP423" s="171"/>
      <c r="AQ423" s="148">
        <v>0</v>
      </c>
      <c r="AR423" s="292"/>
      <c r="AS423" s="165">
        <f t="shared" si="129"/>
        <v>0</v>
      </c>
      <c r="AT423" s="51">
        <v>0</v>
      </c>
      <c r="AU423" s="52">
        <v>0</v>
      </c>
      <c r="AV423" s="52">
        <v>0</v>
      </c>
      <c r="AW423" s="52">
        <v>0</v>
      </c>
      <c r="AX423" s="52">
        <v>0</v>
      </c>
      <c r="AY423" s="52">
        <v>0</v>
      </c>
      <c r="AZ423" s="52">
        <v>0</v>
      </c>
      <c r="BA423" s="135">
        <v>0</v>
      </c>
      <c r="BB423" s="135">
        <v>0</v>
      </c>
      <c r="BC423" s="135">
        <v>0</v>
      </c>
      <c r="BD423" s="51"/>
      <c r="BE423" s="51"/>
      <c r="BF423" s="51"/>
      <c r="BG423" s="284"/>
      <c r="BH423" s="83"/>
      <c r="BI423" s="83"/>
      <c r="BJ423" s="83"/>
      <c r="BK423" s="83"/>
      <c r="BL423" s="83"/>
      <c r="BM423" s="83"/>
      <c r="BN423" s="83"/>
      <c r="BO423" s="83"/>
      <c r="BP423" s="83"/>
      <c r="BQ423" s="83"/>
      <c r="BR423" s="83"/>
      <c r="BS423" s="83"/>
      <c r="BT423" s="83"/>
      <c r="BU423" s="83"/>
      <c r="BV423" s="83"/>
      <c r="BW423" s="83"/>
      <c r="BX423" s="83"/>
      <c r="BY423" s="83"/>
      <c r="BZ423" s="83"/>
      <c r="CA423" s="83"/>
      <c r="CB423" s="83"/>
      <c r="CC423" s="83"/>
      <c r="CD423" s="83"/>
      <c r="CE423" s="83"/>
      <c r="CF423" s="83"/>
      <c r="CG423" s="83"/>
      <c r="CH423" s="83"/>
      <c r="CI423" s="83"/>
      <c r="CJ423" s="83"/>
      <c r="CK423" s="83"/>
      <c r="CL423" s="83"/>
      <c r="CM423" s="83"/>
      <c r="CN423" s="83"/>
      <c r="CO423" s="83"/>
      <c r="CP423" s="83"/>
      <c r="CQ423" s="83"/>
      <c r="CR423" s="83"/>
    </row>
    <row r="424" spans="1:96" ht="12" hidden="1" customHeight="1" x14ac:dyDescent="0.25">
      <c r="A424" s="254" t="s">
        <v>174</v>
      </c>
      <c r="B424" s="278"/>
      <c r="C424" s="123">
        <v>418</v>
      </c>
      <c r="D424" s="279"/>
      <c r="E424" s="123">
        <v>473</v>
      </c>
      <c r="F424" s="123">
        <v>523</v>
      </c>
      <c r="G424" s="123">
        <v>737</v>
      </c>
      <c r="H424" s="123">
        <v>738</v>
      </c>
      <c r="I424" s="127">
        <v>746</v>
      </c>
      <c r="J424" s="123">
        <v>666</v>
      </c>
      <c r="K424" s="123">
        <v>736</v>
      </c>
      <c r="L424" s="123">
        <v>804</v>
      </c>
      <c r="M424" s="123">
        <v>822</v>
      </c>
      <c r="N424" s="123">
        <v>971</v>
      </c>
      <c r="O424" s="123">
        <v>1020</v>
      </c>
      <c r="P424" s="123">
        <v>987</v>
      </c>
      <c r="Q424" s="279"/>
      <c r="R424" s="61">
        <v>1158</v>
      </c>
      <c r="S424" s="47">
        <v>1128</v>
      </c>
      <c r="T424" s="47">
        <v>1101</v>
      </c>
      <c r="U424" s="127">
        <v>1207</v>
      </c>
      <c r="V424" s="47">
        <v>1055</v>
      </c>
      <c r="W424" s="47">
        <v>1006</v>
      </c>
      <c r="X424" s="127">
        <v>1116</v>
      </c>
      <c r="Y424" s="127">
        <v>1117</v>
      </c>
      <c r="Z424" s="127">
        <v>1156</v>
      </c>
      <c r="AA424" s="47">
        <v>1181</v>
      </c>
      <c r="AB424" s="127">
        <v>1220</v>
      </c>
      <c r="AC424" s="127">
        <v>1385</v>
      </c>
      <c r="AD424" s="127">
        <v>1686</v>
      </c>
      <c r="AE424" s="127">
        <v>1894</v>
      </c>
      <c r="AF424" s="127">
        <v>1633</v>
      </c>
      <c r="AG424" s="127">
        <v>1584</v>
      </c>
      <c r="AH424" s="127">
        <v>1493</v>
      </c>
      <c r="AI424" s="127">
        <v>1119</v>
      </c>
      <c r="AJ424" s="127">
        <v>1472</v>
      </c>
      <c r="AK424" s="127">
        <v>1451</v>
      </c>
      <c r="AL424" s="127">
        <v>1523</v>
      </c>
      <c r="AM424" s="184"/>
      <c r="AN424" s="134">
        <v>483</v>
      </c>
      <c r="AO424" s="45" t="s">
        <v>174</v>
      </c>
      <c r="AP424" s="171"/>
      <c r="AQ424" s="148">
        <v>1069</v>
      </c>
      <c r="AR424" s="292"/>
      <c r="AS424" s="165">
        <f t="shared" si="129"/>
        <v>1552</v>
      </c>
      <c r="AT424" s="51">
        <v>1634</v>
      </c>
      <c r="AU424" s="51">
        <v>1582</v>
      </c>
      <c r="AV424" s="51">
        <v>1514</v>
      </c>
      <c r="AW424" s="51">
        <v>1402</v>
      </c>
      <c r="AX424" s="51">
        <v>1447</v>
      </c>
      <c r="AY424" s="51">
        <v>1429</v>
      </c>
      <c r="AZ424" s="51">
        <v>1478</v>
      </c>
      <c r="BA424" s="127">
        <v>1344</v>
      </c>
      <c r="BB424" s="127">
        <v>1473</v>
      </c>
      <c r="BC424" s="127">
        <v>1359</v>
      </c>
      <c r="BD424" s="51"/>
      <c r="BE424" s="51"/>
      <c r="BF424" s="51"/>
      <c r="BG424" s="284"/>
      <c r="BH424" s="83"/>
      <c r="BI424" s="83"/>
      <c r="BJ424" s="83"/>
      <c r="BK424" s="83"/>
      <c r="BL424" s="83"/>
      <c r="BM424" s="83"/>
      <c r="BN424" s="83"/>
      <c r="BO424" s="83"/>
      <c r="BP424" s="83"/>
      <c r="BQ424" s="83"/>
      <c r="BR424" s="83"/>
      <c r="BS424" s="83"/>
      <c r="BT424" s="83"/>
      <c r="BU424" s="83"/>
      <c r="BV424" s="83"/>
      <c r="BW424" s="83"/>
      <c r="BX424" s="83"/>
      <c r="BY424" s="83"/>
      <c r="BZ424" s="83"/>
      <c r="CA424" s="83"/>
      <c r="CB424" s="83"/>
      <c r="CC424" s="83"/>
      <c r="CD424" s="83"/>
      <c r="CE424" s="83"/>
      <c r="CF424" s="83"/>
      <c r="CG424" s="83"/>
      <c r="CH424" s="83"/>
      <c r="CI424" s="83"/>
      <c r="CJ424" s="83"/>
      <c r="CK424" s="83"/>
      <c r="CL424" s="83"/>
      <c r="CM424" s="83"/>
      <c r="CN424" s="83"/>
      <c r="CO424" s="83"/>
      <c r="CP424" s="83"/>
      <c r="CQ424" s="83"/>
      <c r="CR424" s="83"/>
    </row>
    <row r="425" spans="1:96" ht="12" hidden="1" customHeight="1" x14ac:dyDescent="0.25">
      <c r="A425" s="254" t="s">
        <v>175</v>
      </c>
      <c r="B425" s="278"/>
      <c r="C425" s="123" t="s">
        <v>217</v>
      </c>
      <c r="D425" s="279"/>
      <c r="E425" s="123" t="s">
        <v>217</v>
      </c>
      <c r="F425" s="123">
        <v>3</v>
      </c>
      <c r="G425" s="123">
        <v>22</v>
      </c>
      <c r="H425" s="123">
        <v>19</v>
      </c>
      <c r="I425" s="127">
        <v>18</v>
      </c>
      <c r="J425" s="123">
        <v>2</v>
      </c>
      <c r="K425" s="123">
        <v>1</v>
      </c>
      <c r="L425" s="294" t="s">
        <v>217</v>
      </c>
      <c r="M425" s="123">
        <v>0</v>
      </c>
      <c r="N425" s="123">
        <v>0</v>
      </c>
      <c r="O425" s="123">
        <v>0</v>
      </c>
      <c r="P425" s="123">
        <v>0</v>
      </c>
      <c r="Q425" s="279"/>
      <c r="R425" s="61">
        <v>0</v>
      </c>
      <c r="S425" s="47">
        <v>0</v>
      </c>
      <c r="T425" s="47">
        <v>0</v>
      </c>
      <c r="U425" s="127">
        <v>0</v>
      </c>
      <c r="V425" s="47">
        <v>0</v>
      </c>
      <c r="W425" s="47">
        <v>0</v>
      </c>
      <c r="X425" s="127">
        <v>1</v>
      </c>
      <c r="Y425" s="127">
        <v>2</v>
      </c>
      <c r="Z425" s="127">
        <v>2</v>
      </c>
      <c r="AA425" s="47">
        <v>0</v>
      </c>
      <c r="AB425" s="127">
        <v>4</v>
      </c>
      <c r="AC425" s="127">
        <v>2</v>
      </c>
      <c r="AD425" s="127">
        <v>3</v>
      </c>
      <c r="AE425" s="127">
        <v>0</v>
      </c>
      <c r="AF425" s="127">
        <v>1</v>
      </c>
      <c r="AG425" s="127">
        <v>3</v>
      </c>
      <c r="AH425" s="127">
        <v>0</v>
      </c>
      <c r="AI425" s="127">
        <v>0</v>
      </c>
      <c r="AJ425" s="127">
        <v>0</v>
      </c>
      <c r="AK425" s="127">
        <v>4</v>
      </c>
      <c r="AL425" s="127">
        <v>0</v>
      </c>
      <c r="AM425" s="184"/>
      <c r="AN425" s="134">
        <v>0</v>
      </c>
      <c r="AO425" s="45" t="s">
        <v>175</v>
      </c>
      <c r="AP425" s="171"/>
      <c r="AQ425" s="148">
        <v>0</v>
      </c>
      <c r="AR425" s="292"/>
      <c r="AS425" s="165">
        <f t="shared" si="129"/>
        <v>0</v>
      </c>
      <c r="AT425" s="51">
        <v>0</v>
      </c>
      <c r="AU425" s="52">
        <v>1</v>
      </c>
      <c r="AV425" s="52">
        <v>0</v>
      </c>
      <c r="AW425" s="52">
        <v>1</v>
      </c>
      <c r="AX425" s="52">
        <v>0</v>
      </c>
      <c r="AY425" s="52">
        <v>0</v>
      </c>
      <c r="AZ425" s="52">
        <v>0</v>
      </c>
      <c r="BA425" s="135">
        <v>3</v>
      </c>
      <c r="BB425" s="135">
        <v>6</v>
      </c>
      <c r="BC425" s="135">
        <v>7</v>
      </c>
      <c r="BD425" s="51"/>
      <c r="BE425" s="51"/>
      <c r="BF425" s="51"/>
      <c r="BG425" s="284"/>
      <c r="BH425" s="83"/>
      <c r="BI425" s="83"/>
      <c r="BJ425" s="83"/>
      <c r="BK425" s="83"/>
      <c r="BL425" s="83"/>
      <c r="BM425" s="83"/>
      <c r="BN425" s="83"/>
      <c r="BO425" s="83"/>
      <c r="BP425" s="83"/>
      <c r="BQ425" s="83"/>
      <c r="BR425" s="83"/>
      <c r="BS425" s="83"/>
      <c r="BT425" s="83"/>
      <c r="BU425" s="83"/>
      <c r="BV425" s="83"/>
      <c r="BW425" s="83"/>
      <c r="BX425" s="83"/>
      <c r="BY425" s="83"/>
      <c r="BZ425" s="83"/>
      <c r="CA425" s="83"/>
      <c r="CB425" s="83"/>
      <c r="CC425" s="83"/>
      <c r="CD425" s="83"/>
      <c r="CE425" s="83"/>
      <c r="CF425" s="83"/>
      <c r="CG425" s="83"/>
      <c r="CH425" s="83"/>
      <c r="CI425" s="83"/>
      <c r="CJ425" s="83"/>
      <c r="CK425" s="83"/>
      <c r="CL425" s="83"/>
      <c r="CM425" s="83"/>
      <c r="CN425" s="83"/>
      <c r="CO425" s="83"/>
      <c r="CP425" s="83"/>
      <c r="CQ425" s="83"/>
      <c r="CR425" s="83"/>
    </row>
    <row r="426" spans="1:96" ht="12" hidden="1" customHeight="1" x14ac:dyDescent="0.25">
      <c r="A426" s="254" t="s">
        <v>250</v>
      </c>
      <c r="B426" s="278"/>
      <c r="C426" s="123" t="s">
        <v>217</v>
      </c>
      <c r="D426" s="279"/>
      <c r="E426" s="123">
        <v>1</v>
      </c>
      <c r="F426" s="123">
        <v>2</v>
      </c>
      <c r="G426" s="123">
        <v>10</v>
      </c>
      <c r="H426" s="123">
        <v>12</v>
      </c>
      <c r="I426" s="127">
        <v>85</v>
      </c>
      <c r="J426" s="123">
        <v>152</v>
      </c>
      <c r="K426" s="123">
        <v>132</v>
      </c>
      <c r="L426" s="295">
        <v>220</v>
      </c>
      <c r="M426" s="123">
        <v>177</v>
      </c>
      <c r="N426" s="123">
        <v>222</v>
      </c>
      <c r="O426" s="123">
        <v>233</v>
      </c>
      <c r="P426" s="123">
        <v>297</v>
      </c>
      <c r="Q426" s="279"/>
      <c r="R426" s="61">
        <v>293</v>
      </c>
      <c r="S426" s="47">
        <v>292</v>
      </c>
      <c r="T426" s="47">
        <v>314</v>
      </c>
      <c r="U426" s="127">
        <v>302</v>
      </c>
      <c r="V426" s="47">
        <v>352</v>
      </c>
      <c r="W426" s="47">
        <v>269</v>
      </c>
      <c r="X426" s="127">
        <v>298</v>
      </c>
      <c r="Y426" s="127">
        <v>349</v>
      </c>
      <c r="Z426" s="127">
        <v>328</v>
      </c>
      <c r="AA426" s="47">
        <v>350</v>
      </c>
      <c r="AB426" s="127">
        <v>320</v>
      </c>
      <c r="AC426" s="127">
        <v>285</v>
      </c>
      <c r="AD426" s="127">
        <v>297</v>
      </c>
      <c r="AE426" s="127">
        <v>253</v>
      </c>
      <c r="AF426" s="127">
        <v>260</v>
      </c>
      <c r="AG426" s="127">
        <v>292</v>
      </c>
      <c r="AH426" s="127">
        <v>319</v>
      </c>
      <c r="AI426" s="127">
        <v>233</v>
      </c>
      <c r="AJ426" s="127">
        <v>278</v>
      </c>
      <c r="AK426" s="127">
        <v>284</v>
      </c>
      <c r="AL426" s="127">
        <v>293</v>
      </c>
      <c r="AM426" s="184"/>
      <c r="AN426" s="134">
        <v>118</v>
      </c>
      <c r="AO426" s="45" t="s">
        <v>250</v>
      </c>
      <c r="AP426" s="171"/>
      <c r="AQ426" s="148">
        <v>209</v>
      </c>
      <c r="AR426" s="292"/>
      <c r="AS426" s="165">
        <f t="shared" si="129"/>
        <v>327</v>
      </c>
      <c r="AT426" s="51">
        <v>308</v>
      </c>
      <c r="AU426" s="52">
        <v>324</v>
      </c>
      <c r="AV426" s="52">
        <v>334</v>
      </c>
      <c r="AW426" s="52">
        <v>293</v>
      </c>
      <c r="AX426" s="52">
        <v>356</v>
      </c>
      <c r="AY426" s="52">
        <v>356</v>
      </c>
      <c r="AZ426" s="52">
        <v>301</v>
      </c>
      <c r="BA426" s="135">
        <v>273</v>
      </c>
      <c r="BB426" s="135">
        <v>306</v>
      </c>
      <c r="BC426" s="135">
        <v>330</v>
      </c>
      <c r="BD426" s="51"/>
      <c r="BE426" s="51"/>
      <c r="BF426" s="51"/>
      <c r="BG426" s="284"/>
      <c r="BH426" s="83"/>
      <c r="BI426" s="83"/>
      <c r="BJ426" s="83"/>
      <c r="BK426" s="83"/>
      <c r="BL426" s="83"/>
      <c r="BM426" s="83"/>
      <c r="BN426" s="83"/>
      <c r="BO426" s="83"/>
      <c r="BP426" s="83"/>
      <c r="BQ426" s="83"/>
      <c r="BR426" s="83"/>
      <c r="BS426" s="83"/>
      <c r="BT426" s="83"/>
      <c r="BU426" s="83"/>
      <c r="BV426" s="83"/>
      <c r="BW426" s="83"/>
      <c r="BX426" s="83"/>
      <c r="BY426" s="83"/>
      <c r="BZ426" s="83"/>
      <c r="CA426" s="83"/>
      <c r="CB426" s="83"/>
      <c r="CC426" s="83"/>
      <c r="CD426" s="83"/>
      <c r="CE426" s="83"/>
      <c r="CF426" s="83"/>
      <c r="CG426" s="83"/>
      <c r="CH426" s="83"/>
      <c r="CI426" s="83"/>
      <c r="CJ426" s="83"/>
      <c r="CK426" s="83"/>
      <c r="CL426" s="83"/>
      <c r="CM426" s="83"/>
      <c r="CN426" s="83"/>
      <c r="CO426" s="83"/>
      <c r="CP426" s="83"/>
      <c r="CQ426" s="83"/>
      <c r="CR426" s="83"/>
    </row>
    <row r="427" spans="1:96" ht="12" hidden="1" customHeight="1" x14ac:dyDescent="0.25">
      <c r="A427" s="254" t="s">
        <v>65</v>
      </c>
      <c r="B427" s="278"/>
      <c r="C427" s="123" t="s">
        <v>217</v>
      </c>
      <c r="D427" s="279"/>
      <c r="E427" s="123" t="s">
        <v>217</v>
      </c>
      <c r="F427" s="123" t="s">
        <v>217</v>
      </c>
      <c r="G427" s="123" t="s">
        <v>217</v>
      </c>
      <c r="H427" s="123" t="s">
        <v>217</v>
      </c>
      <c r="I427" s="123" t="s">
        <v>217</v>
      </c>
      <c r="J427" s="123">
        <v>1</v>
      </c>
      <c r="K427" s="123">
        <v>4</v>
      </c>
      <c r="L427" s="123">
        <v>2</v>
      </c>
      <c r="M427" s="123">
        <v>3</v>
      </c>
      <c r="N427" s="123">
        <v>2</v>
      </c>
      <c r="O427" s="123">
        <v>3</v>
      </c>
      <c r="P427" s="123">
        <v>4</v>
      </c>
      <c r="Q427" s="279"/>
      <c r="R427" s="61">
        <v>4</v>
      </c>
      <c r="S427" s="47">
        <v>3</v>
      </c>
      <c r="T427" s="47">
        <v>2</v>
      </c>
      <c r="U427" s="127">
        <v>5</v>
      </c>
      <c r="V427" s="47">
        <v>2</v>
      </c>
      <c r="W427" s="47">
        <v>3</v>
      </c>
      <c r="X427" s="127">
        <v>3</v>
      </c>
      <c r="Y427" s="127">
        <v>5</v>
      </c>
      <c r="Z427" s="127">
        <v>1</v>
      </c>
      <c r="AA427" s="47">
        <v>1</v>
      </c>
      <c r="AB427" s="127">
        <v>0</v>
      </c>
      <c r="AC427" s="127">
        <v>4</v>
      </c>
      <c r="AD427" s="127">
        <v>0</v>
      </c>
      <c r="AE427" s="127">
        <v>1</v>
      </c>
      <c r="AF427" s="127">
        <v>1</v>
      </c>
      <c r="AG427" s="127">
        <v>0</v>
      </c>
      <c r="AH427" s="127">
        <v>1</v>
      </c>
      <c r="AI427" s="127">
        <v>0</v>
      </c>
      <c r="AJ427" s="127">
        <v>1</v>
      </c>
      <c r="AK427" s="127">
        <v>1</v>
      </c>
      <c r="AL427" s="127">
        <v>1</v>
      </c>
      <c r="AM427" s="184"/>
      <c r="AN427" s="134">
        <v>0</v>
      </c>
      <c r="AO427" s="45" t="s">
        <v>65</v>
      </c>
      <c r="AP427" s="171"/>
      <c r="AQ427" s="148">
        <v>0</v>
      </c>
      <c r="AR427" s="292"/>
      <c r="AS427" s="165">
        <f t="shared" si="129"/>
        <v>0</v>
      </c>
      <c r="AT427" s="51">
        <v>1</v>
      </c>
      <c r="AU427" s="52">
        <v>0</v>
      </c>
      <c r="AV427" s="52">
        <v>2</v>
      </c>
      <c r="AW427" s="52">
        <v>0</v>
      </c>
      <c r="AX427" s="52">
        <v>0</v>
      </c>
      <c r="AY427" s="52">
        <v>1</v>
      </c>
      <c r="AZ427" s="52">
        <v>0</v>
      </c>
      <c r="BA427" s="135">
        <v>0</v>
      </c>
      <c r="BB427" s="135">
        <v>0</v>
      </c>
      <c r="BC427" s="135">
        <v>2</v>
      </c>
      <c r="BD427" s="51"/>
      <c r="BE427" s="51"/>
      <c r="BF427" s="51"/>
      <c r="BG427" s="284"/>
      <c r="BH427" s="83"/>
      <c r="BI427" s="83"/>
      <c r="BJ427" s="83"/>
      <c r="BK427" s="83"/>
      <c r="BL427" s="83"/>
      <c r="BM427" s="83"/>
      <c r="BN427" s="83"/>
      <c r="BO427" s="83"/>
      <c r="BP427" s="83"/>
      <c r="BQ427" s="83"/>
      <c r="BR427" s="83"/>
      <c r="BS427" s="83"/>
      <c r="BT427" s="83"/>
      <c r="BU427" s="83"/>
      <c r="BV427" s="83"/>
      <c r="BW427" s="83"/>
      <c r="BX427" s="83"/>
      <c r="BY427" s="83"/>
      <c r="BZ427" s="83"/>
      <c r="CA427" s="83"/>
      <c r="CB427" s="83"/>
      <c r="CC427" s="83"/>
      <c r="CD427" s="83"/>
      <c r="CE427" s="83"/>
      <c r="CF427" s="83"/>
      <c r="CG427" s="83"/>
      <c r="CH427" s="83"/>
      <c r="CI427" s="83"/>
      <c r="CJ427" s="83"/>
      <c r="CK427" s="83"/>
      <c r="CL427" s="83"/>
      <c r="CM427" s="83"/>
      <c r="CN427" s="83"/>
      <c r="CO427" s="83"/>
      <c r="CP427" s="83"/>
      <c r="CQ427" s="83"/>
      <c r="CR427" s="83"/>
    </row>
    <row r="428" spans="1:96" ht="12" hidden="1" customHeight="1" x14ac:dyDescent="0.25">
      <c r="A428" s="254" t="s">
        <v>223</v>
      </c>
      <c r="B428" s="278"/>
      <c r="C428" s="123" t="s">
        <v>217</v>
      </c>
      <c r="D428" s="279"/>
      <c r="E428" s="123">
        <v>1</v>
      </c>
      <c r="F428" s="123" t="s">
        <v>217</v>
      </c>
      <c r="G428" s="123" t="s">
        <v>217</v>
      </c>
      <c r="H428" s="123" t="s">
        <v>217</v>
      </c>
      <c r="I428" s="123" t="s">
        <v>217</v>
      </c>
      <c r="J428" s="123" t="s">
        <v>217</v>
      </c>
      <c r="K428" s="123" t="s">
        <v>217</v>
      </c>
      <c r="L428" s="123">
        <v>4</v>
      </c>
      <c r="M428" s="123">
        <v>2</v>
      </c>
      <c r="N428" s="123">
        <v>0</v>
      </c>
      <c r="O428" s="123">
        <v>0</v>
      </c>
      <c r="P428" s="123">
        <v>0</v>
      </c>
      <c r="Q428" s="279"/>
      <c r="R428" s="61">
        <v>3</v>
      </c>
      <c r="S428" s="47">
        <v>0</v>
      </c>
      <c r="T428" s="47">
        <v>0</v>
      </c>
      <c r="U428" s="127">
        <v>0</v>
      </c>
      <c r="V428" s="47">
        <v>1</v>
      </c>
      <c r="W428" s="47">
        <v>2</v>
      </c>
      <c r="X428" s="127">
        <v>1</v>
      </c>
      <c r="Y428" s="127">
        <v>4</v>
      </c>
      <c r="Z428" s="127">
        <v>0</v>
      </c>
      <c r="AA428" s="47">
        <v>0</v>
      </c>
      <c r="AB428" s="127">
        <v>0</v>
      </c>
      <c r="AC428" s="127">
        <v>1</v>
      </c>
      <c r="AD428" s="127">
        <v>0</v>
      </c>
      <c r="AE428" s="127">
        <v>0</v>
      </c>
      <c r="AF428" s="127">
        <v>0</v>
      </c>
      <c r="AG428" s="127">
        <v>0</v>
      </c>
      <c r="AH428" s="127">
        <v>0</v>
      </c>
      <c r="AI428" s="127">
        <v>0</v>
      </c>
      <c r="AJ428" s="127">
        <v>0</v>
      </c>
      <c r="AK428" s="127">
        <v>0</v>
      </c>
      <c r="AL428" s="127">
        <v>0</v>
      </c>
      <c r="AM428" s="184"/>
      <c r="AN428" s="134">
        <v>0</v>
      </c>
      <c r="AO428" s="45" t="s">
        <v>223</v>
      </c>
      <c r="AP428" s="171"/>
      <c r="AQ428" s="148">
        <v>0</v>
      </c>
      <c r="AR428" s="292"/>
      <c r="AS428" s="165">
        <f t="shared" si="129"/>
        <v>0</v>
      </c>
      <c r="AT428" s="51">
        <v>0</v>
      </c>
      <c r="AU428" s="52">
        <v>0</v>
      </c>
      <c r="AV428" s="52">
        <v>0</v>
      </c>
      <c r="AW428" s="52">
        <v>0</v>
      </c>
      <c r="AX428" s="52">
        <v>0</v>
      </c>
      <c r="AY428" s="52">
        <v>0</v>
      </c>
      <c r="AZ428" s="52">
        <v>0</v>
      </c>
      <c r="BA428" s="135">
        <v>0</v>
      </c>
      <c r="BB428" s="135">
        <v>0</v>
      </c>
      <c r="BC428" s="135">
        <v>0</v>
      </c>
      <c r="BD428" s="51"/>
      <c r="BE428" s="51"/>
      <c r="BF428" s="51"/>
      <c r="BG428" s="284"/>
      <c r="BH428" s="83"/>
      <c r="BI428" s="83"/>
      <c r="BJ428" s="83"/>
      <c r="BK428" s="83"/>
      <c r="BL428" s="83"/>
      <c r="BM428" s="83"/>
      <c r="BN428" s="83"/>
      <c r="BO428" s="83"/>
      <c r="BP428" s="83"/>
      <c r="BQ428" s="83"/>
      <c r="BR428" s="83"/>
      <c r="BS428" s="83"/>
      <c r="BT428" s="83"/>
      <c r="BU428" s="83"/>
      <c r="BV428" s="83"/>
      <c r="BW428" s="83"/>
      <c r="BX428" s="83"/>
      <c r="BY428" s="83"/>
      <c r="BZ428" s="83"/>
      <c r="CA428" s="83"/>
      <c r="CB428" s="83"/>
      <c r="CC428" s="83"/>
      <c r="CD428" s="83"/>
      <c r="CE428" s="83"/>
      <c r="CF428" s="83"/>
      <c r="CG428" s="83"/>
      <c r="CH428" s="83"/>
      <c r="CI428" s="83"/>
      <c r="CJ428" s="83"/>
      <c r="CK428" s="83"/>
      <c r="CL428" s="83"/>
      <c r="CM428" s="83"/>
      <c r="CN428" s="83"/>
      <c r="CO428" s="83"/>
      <c r="CP428" s="83"/>
      <c r="CQ428" s="83"/>
      <c r="CR428" s="83"/>
    </row>
    <row r="429" spans="1:96" ht="12" hidden="1" customHeight="1" x14ac:dyDescent="0.25">
      <c r="A429" s="254" t="s">
        <v>177</v>
      </c>
      <c r="B429" s="278"/>
      <c r="C429" s="123">
        <v>41</v>
      </c>
      <c r="D429" s="279"/>
      <c r="E429" s="123">
        <v>106</v>
      </c>
      <c r="F429" s="123">
        <v>109</v>
      </c>
      <c r="G429" s="123">
        <v>195</v>
      </c>
      <c r="H429" s="123">
        <v>219</v>
      </c>
      <c r="I429" s="127">
        <v>217</v>
      </c>
      <c r="J429" s="123">
        <v>268</v>
      </c>
      <c r="K429" s="123">
        <v>245</v>
      </c>
      <c r="L429" s="123">
        <v>323</v>
      </c>
      <c r="M429" s="123">
        <v>332</v>
      </c>
      <c r="N429" s="123">
        <v>326</v>
      </c>
      <c r="O429" s="123">
        <v>287</v>
      </c>
      <c r="P429" s="123">
        <v>319</v>
      </c>
      <c r="Q429" s="279"/>
      <c r="R429" s="61">
        <v>315</v>
      </c>
      <c r="S429" s="47">
        <v>205</v>
      </c>
      <c r="T429" s="47">
        <v>353</v>
      </c>
      <c r="U429" s="127">
        <v>354</v>
      </c>
      <c r="V429" s="47">
        <v>459</v>
      </c>
      <c r="W429" s="47">
        <v>443</v>
      </c>
      <c r="X429" s="127">
        <v>404</v>
      </c>
      <c r="Y429" s="127">
        <v>300</v>
      </c>
      <c r="Z429" s="127">
        <v>284</v>
      </c>
      <c r="AA429" s="47">
        <v>363</v>
      </c>
      <c r="AB429" s="127">
        <v>305</v>
      </c>
      <c r="AC429" s="127">
        <v>360</v>
      </c>
      <c r="AD429" s="127">
        <v>266</v>
      </c>
      <c r="AE429" s="127">
        <v>217</v>
      </c>
      <c r="AF429" s="127">
        <v>252</v>
      </c>
      <c r="AG429" s="127">
        <v>271</v>
      </c>
      <c r="AH429" s="127">
        <v>297</v>
      </c>
      <c r="AI429" s="127">
        <v>321</v>
      </c>
      <c r="AJ429" s="127">
        <v>311</v>
      </c>
      <c r="AK429" s="127">
        <v>305</v>
      </c>
      <c r="AL429" s="127">
        <v>237</v>
      </c>
      <c r="AM429" s="184"/>
      <c r="AN429" s="134">
        <v>72</v>
      </c>
      <c r="AO429" s="45" t="s">
        <v>177</v>
      </c>
      <c r="AP429" s="171"/>
      <c r="AQ429" s="148">
        <v>136</v>
      </c>
      <c r="AR429" s="292"/>
      <c r="AS429" s="165">
        <f t="shared" si="129"/>
        <v>208</v>
      </c>
      <c r="AT429" s="51">
        <v>151</v>
      </c>
      <c r="AU429" s="52">
        <v>233</v>
      </c>
      <c r="AV429" s="52">
        <v>240</v>
      </c>
      <c r="AW429" s="52">
        <v>227</v>
      </c>
      <c r="AX429" s="52">
        <v>239</v>
      </c>
      <c r="AY429" s="52">
        <v>239</v>
      </c>
      <c r="AZ429" s="52">
        <v>267</v>
      </c>
      <c r="BA429" s="135">
        <v>292</v>
      </c>
      <c r="BB429" s="135">
        <v>257</v>
      </c>
      <c r="BC429" s="135">
        <v>267</v>
      </c>
      <c r="BD429" s="51"/>
      <c r="BE429" s="51"/>
      <c r="BF429" s="51"/>
      <c r="BG429" s="284"/>
      <c r="BH429" s="83"/>
      <c r="BI429" s="83"/>
      <c r="BJ429" s="83"/>
      <c r="BK429" s="83"/>
      <c r="BL429" s="83"/>
      <c r="BM429" s="83"/>
      <c r="BN429" s="83"/>
      <c r="BO429" s="83"/>
      <c r="BP429" s="83"/>
      <c r="BQ429" s="83"/>
      <c r="BR429" s="83"/>
      <c r="BS429" s="83"/>
      <c r="BT429" s="83"/>
      <c r="BU429" s="83"/>
      <c r="BV429" s="83"/>
      <c r="BW429" s="83"/>
      <c r="BX429" s="83"/>
      <c r="BY429" s="83"/>
      <c r="BZ429" s="83"/>
      <c r="CA429" s="83"/>
      <c r="CB429" s="83"/>
      <c r="CC429" s="83"/>
      <c r="CD429" s="83"/>
      <c r="CE429" s="83"/>
      <c r="CF429" s="83"/>
      <c r="CG429" s="83"/>
      <c r="CH429" s="83"/>
      <c r="CI429" s="83"/>
      <c r="CJ429" s="83"/>
      <c r="CK429" s="83"/>
      <c r="CL429" s="83"/>
      <c r="CM429" s="83"/>
      <c r="CN429" s="83"/>
      <c r="CO429" s="83"/>
      <c r="CP429" s="83"/>
      <c r="CQ429" s="83"/>
      <c r="CR429" s="83"/>
    </row>
    <row r="430" spans="1:96" ht="12" hidden="1" customHeight="1" x14ac:dyDescent="0.25">
      <c r="A430" s="254" t="s">
        <v>178</v>
      </c>
      <c r="B430" s="278"/>
      <c r="C430" s="123">
        <v>48</v>
      </c>
      <c r="D430" s="279"/>
      <c r="E430" s="123">
        <v>87</v>
      </c>
      <c r="F430" s="123">
        <v>121</v>
      </c>
      <c r="G430" s="123">
        <v>201</v>
      </c>
      <c r="H430" s="123">
        <v>193</v>
      </c>
      <c r="I430" s="127">
        <v>44</v>
      </c>
      <c r="J430" s="123">
        <v>59</v>
      </c>
      <c r="K430" s="123">
        <v>30</v>
      </c>
      <c r="L430" s="123">
        <v>67</v>
      </c>
      <c r="M430" s="123">
        <v>80</v>
      </c>
      <c r="N430" s="123">
        <v>76</v>
      </c>
      <c r="O430" s="123">
        <v>71</v>
      </c>
      <c r="P430" s="123">
        <v>85</v>
      </c>
      <c r="Q430" s="279"/>
      <c r="R430" s="61">
        <v>115</v>
      </c>
      <c r="S430" s="47">
        <v>118</v>
      </c>
      <c r="T430" s="47">
        <v>223</v>
      </c>
      <c r="U430" s="127">
        <v>177</v>
      </c>
      <c r="V430" s="47">
        <v>192</v>
      </c>
      <c r="W430" s="47">
        <v>149</v>
      </c>
      <c r="X430" s="127">
        <v>104</v>
      </c>
      <c r="Y430" s="127">
        <v>90</v>
      </c>
      <c r="Z430" s="127">
        <v>145</v>
      </c>
      <c r="AA430" s="47">
        <v>169</v>
      </c>
      <c r="AB430" s="127">
        <v>115</v>
      </c>
      <c r="AC430" s="127">
        <v>144</v>
      </c>
      <c r="AD430" s="127">
        <v>127</v>
      </c>
      <c r="AE430" s="127">
        <v>188</v>
      </c>
      <c r="AF430" s="127">
        <v>241</v>
      </c>
      <c r="AG430" s="127">
        <v>358</v>
      </c>
      <c r="AH430" s="127">
        <v>279</v>
      </c>
      <c r="AI430" s="127">
        <v>200</v>
      </c>
      <c r="AJ430" s="127">
        <v>138</v>
      </c>
      <c r="AK430" s="127">
        <v>204</v>
      </c>
      <c r="AL430" s="127">
        <v>282</v>
      </c>
      <c r="AM430" s="184"/>
      <c r="AN430" s="134">
        <v>98</v>
      </c>
      <c r="AO430" s="45" t="s">
        <v>178</v>
      </c>
      <c r="AP430" s="171"/>
      <c r="AQ430" s="148">
        <v>134</v>
      </c>
      <c r="AR430" s="292"/>
      <c r="AS430" s="165">
        <f t="shared" si="129"/>
        <v>232</v>
      </c>
      <c r="AT430" s="51">
        <v>163</v>
      </c>
      <c r="AU430" s="52">
        <v>221</v>
      </c>
      <c r="AV430" s="52">
        <v>204</v>
      </c>
      <c r="AW430" s="52">
        <v>247</v>
      </c>
      <c r="AX430" s="52">
        <v>297</v>
      </c>
      <c r="AY430" s="52">
        <v>269</v>
      </c>
      <c r="AZ430" s="52">
        <v>390</v>
      </c>
      <c r="BA430" s="135">
        <v>294</v>
      </c>
      <c r="BB430" s="135">
        <v>166</v>
      </c>
      <c r="BC430" s="135">
        <v>185</v>
      </c>
      <c r="BD430" s="51"/>
      <c r="BE430" s="51"/>
      <c r="BF430" s="51"/>
      <c r="BG430" s="284"/>
      <c r="BH430" s="83"/>
      <c r="BI430" s="83"/>
      <c r="BJ430" s="83"/>
      <c r="BK430" s="83"/>
      <c r="BL430" s="83"/>
      <c r="BM430" s="83"/>
      <c r="BN430" s="83"/>
      <c r="BO430" s="83"/>
      <c r="BP430" s="83"/>
      <c r="BQ430" s="83"/>
      <c r="BR430" s="83"/>
      <c r="BS430" s="83"/>
      <c r="BT430" s="83"/>
      <c r="BU430" s="83"/>
      <c r="BV430" s="83"/>
      <c r="BW430" s="83"/>
      <c r="BX430" s="83"/>
      <c r="BY430" s="83"/>
      <c r="BZ430" s="83"/>
      <c r="CA430" s="83"/>
      <c r="CB430" s="83"/>
      <c r="CC430" s="83"/>
      <c r="CD430" s="83"/>
      <c r="CE430" s="83"/>
      <c r="CF430" s="83"/>
      <c r="CG430" s="83"/>
      <c r="CH430" s="83"/>
      <c r="CI430" s="83"/>
      <c r="CJ430" s="83"/>
      <c r="CK430" s="83"/>
      <c r="CL430" s="83"/>
      <c r="CM430" s="83"/>
      <c r="CN430" s="83"/>
      <c r="CO430" s="83"/>
      <c r="CP430" s="83"/>
      <c r="CQ430" s="83"/>
      <c r="CR430" s="83"/>
    </row>
    <row r="431" spans="1:96" ht="12" hidden="1" customHeight="1" x14ac:dyDescent="0.25">
      <c r="A431" s="254" t="s">
        <v>251</v>
      </c>
      <c r="B431" s="270"/>
      <c r="C431" s="123" t="s">
        <v>217</v>
      </c>
      <c r="D431" s="184"/>
      <c r="E431" s="123" t="s">
        <v>217</v>
      </c>
      <c r="F431" s="123">
        <v>1</v>
      </c>
      <c r="G431" s="123">
        <v>3</v>
      </c>
      <c r="H431" s="123">
        <v>2</v>
      </c>
      <c r="I431" s="123">
        <v>5</v>
      </c>
      <c r="J431" s="123">
        <v>1</v>
      </c>
      <c r="K431" s="123">
        <v>2</v>
      </c>
      <c r="L431" s="294">
        <v>1</v>
      </c>
      <c r="M431" s="123">
        <v>0</v>
      </c>
      <c r="N431" s="123">
        <v>0</v>
      </c>
      <c r="O431" s="123">
        <v>2</v>
      </c>
      <c r="P431" s="123">
        <v>1</v>
      </c>
      <c r="Q431" s="184"/>
      <c r="R431" s="61">
        <v>3</v>
      </c>
      <c r="S431" s="47">
        <v>5</v>
      </c>
      <c r="T431" s="47">
        <v>14</v>
      </c>
      <c r="U431" s="127">
        <v>10</v>
      </c>
      <c r="V431" s="47">
        <v>29</v>
      </c>
      <c r="W431" s="47">
        <v>17</v>
      </c>
      <c r="X431" s="127">
        <v>13</v>
      </c>
      <c r="Y431" s="127">
        <v>9</v>
      </c>
      <c r="Z431" s="127">
        <v>2</v>
      </c>
      <c r="AA431" s="47">
        <v>11</v>
      </c>
      <c r="AB431" s="127">
        <v>8</v>
      </c>
      <c r="AC431" s="127">
        <v>7</v>
      </c>
      <c r="AD431" s="127">
        <v>12</v>
      </c>
      <c r="AE431" s="127">
        <v>0</v>
      </c>
      <c r="AF431" s="127">
        <v>3</v>
      </c>
      <c r="AG431" s="127">
        <v>3</v>
      </c>
      <c r="AH431" s="127">
        <v>4</v>
      </c>
      <c r="AI431" s="127">
        <v>4</v>
      </c>
      <c r="AJ431" s="127">
        <v>0</v>
      </c>
      <c r="AK431" s="127">
        <v>11</v>
      </c>
      <c r="AL431" s="127">
        <v>1</v>
      </c>
      <c r="AM431" s="184"/>
      <c r="AN431" s="134">
        <v>1</v>
      </c>
      <c r="AO431" s="45" t="s">
        <v>251</v>
      </c>
      <c r="AP431" s="171"/>
      <c r="AQ431" s="148">
        <v>3</v>
      </c>
      <c r="AR431" s="292"/>
      <c r="AS431" s="165">
        <f t="shared" si="129"/>
        <v>4</v>
      </c>
      <c r="AT431" s="51">
        <v>6</v>
      </c>
      <c r="AU431" s="52">
        <v>0</v>
      </c>
      <c r="AV431" s="52">
        <v>0</v>
      </c>
      <c r="AW431" s="52">
        <v>0</v>
      </c>
      <c r="AX431" s="52">
        <v>5</v>
      </c>
      <c r="AY431" s="52">
        <v>2</v>
      </c>
      <c r="AZ431" s="52">
        <v>3</v>
      </c>
      <c r="BA431" s="135">
        <v>0</v>
      </c>
      <c r="BB431" s="135">
        <v>1</v>
      </c>
      <c r="BC431" s="135">
        <v>5</v>
      </c>
      <c r="BD431" s="51"/>
      <c r="BE431" s="51"/>
      <c r="BF431" s="51"/>
      <c r="BG431" s="284"/>
      <c r="BH431" s="83"/>
      <c r="BI431" s="83"/>
      <c r="BJ431" s="83"/>
      <c r="BK431" s="83"/>
      <c r="BL431" s="83"/>
      <c r="BM431" s="83"/>
      <c r="BN431" s="83"/>
      <c r="BO431" s="83"/>
      <c r="BP431" s="83"/>
      <c r="BQ431" s="83"/>
      <c r="BR431" s="83"/>
      <c r="BS431" s="83"/>
      <c r="BT431" s="83"/>
      <c r="BU431" s="83"/>
      <c r="BV431" s="83"/>
      <c r="BW431" s="83"/>
      <c r="BX431" s="83"/>
      <c r="BY431" s="83"/>
      <c r="BZ431" s="83"/>
      <c r="CA431" s="83"/>
      <c r="CB431" s="83"/>
      <c r="CC431" s="83"/>
      <c r="CD431" s="83"/>
      <c r="CE431" s="83"/>
      <c r="CF431" s="83"/>
      <c r="CG431" s="83"/>
      <c r="CH431" s="83"/>
      <c r="CI431" s="83"/>
      <c r="CJ431" s="83"/>
      <c r="CK431" s="83"/>
      <c r="CL431" s="83"/>
      <c r="CM431" s="83"/>
      <c r="CN431" s="83"/>
      <c r="CO431" s="83"/>
      <c r="CP431" s="83"/>
      <c r="CQ431" s="83"/>
      <c r="CR431" s="83"/>
    </row>
    <row r="432" spans="1:96" ht="12" hidden="1" customHeight="1" x14ac:dyDescent="0.25">
      <c r="A432" s="203" t="s">
        <v>24</v>
      </c>
      <c r="B432" s="204"/>
      <c r="C432" s="205">
        <f>SUM(C420:C431)</f>
        <v>525</v>
      </c>
      <c r="D432" s="206"/>
      <c r="E432" s="205">
        <f>SUM(E420:E431)</f>
        <v>707</v>
      </c>
      <c r="F432" s="205">
        <f t="shared" ref="F432:K432" si="130">SUM(F420:F431)</f>
        <v>801</v>
      </c>
      <c r="G432" s="205">
        <f t="shared" si="130"/>
        <v>1264</v>
      </c>
      <c r="H432" s="205">
        <f t="shared" si="130"/>
        <v>1287</v>
      </c>
      <c r="I432" s="205">
        <f t="shared" si="130"/>
        <v>1189</v>
      </c>
      <c r="J432" s="205">
        <f t="shared" si="130"/>
        <v>1250</v>
      </c>
      <c r="K432" s="205">
        <f t="shared" si="130"/>
        <v>1260</v>
      </c>
      <c r="L432" s="205">
        <f>SUM(L420:L431)</f>
        <v>1539</v>
      </c>
      <c r="M432" s="205">
        <f>SUM(M420:M431)</f>
        <v>1554</v>
      </c>
      <c r="N432" s="205">
        <f>SUM(N420:N431)</f>
        <v>1728</v>
      </c>
      <c r="O432" s="205">
        <f>SUM(O420:O431)</f>
        <v>1729</v>
      </c>
      <c r="P432" s="205">
        <f>SUM(P420:P431)</f>
        <v>1838</v>
      </c>
      <c r="Q432" s="206"/>
      <c r="R432" s="205">
        <f t="shared" ref="R432:BF432" si="131">SUM(R420:R431)</f>
        <v>2000</v>
      </c>
      <c r="S432" s="205">
        <f t="shared" si="131"/>
        <v>1886</v>
      </c>
      <c r="T432" s="205">
        <f t="shared" si="131"/>
        <v>2276</v>
      </c>
      <c r="U432" s="205">
        <f t="shared" si="131"/>
        <v>2210</v>
      </c>
      <c r="V432" s="205">
        <f t="shared" si="131"/>
        <v>2264</v>
      </c>
      <c r="W432" s="205">
        <f t="shared" si="131"/>
        <v>2065</v>
      </c>
      <c r="X432" s="205">
        <f t="shared" si="131"/>
        <v>2142</v>
      </c>
      <c r="Y432" s="205">
        <f t="shared" si="131"/>
        <v>2073</v>
      </c>
      <c r="Z432" s="205">
        <f t="shared" si="131"/>
        <v>2171</v>
      </c>
      <c r="AA432" s="205">
        <f t="shared" si="131"/>
        <v>2317</v>
      </c>
      <c r="AB432" s="205">
        <f t="shared" si="131"/>
        <v>2208</v>
      </c>
      <c r="AC432" s="205">
        <f t="shared" si="131"/>
        <v>2330</v>
      </c>
      <c r="AD432" s="205">
        <f t="shared" si="131"/>
        <v>2513</v>
      </c>
      <c r="AE432" s="205">
        <f t="shared" si="131"/>
        <v>2656</v>
      </c>
      <c r="AF432" s="205">
        <f t="shared" si="131"/>
        <v>2552</v>
      </c>
      <c r="AG432" s="205">
        <f t="shared" si="131"/>
        <v>2682</v>
      </c>
      <c r="AH432" s="205">
        <f t="shared" si="131"/>
        <v>2637</v>
      </c>
      <c r="AI432" s="205">
        <f t="shared" si="131"/>
        <v>2192</v>
      </c>
      <c r="AJ432" s="205">
        <f t="shared" si="131"/>
        <v>2306</v>
      </c>
      <c r="AK432" s="205">
        <f t="shared" si="131"/>
        <v>2394</v>
      </c>
      <c r="AL432" s="205">
        <f t="shared" si="131"/>
        <v>2518</v>
      </c>
      <c r="AM432" s="208"/>
      <c r="AN432" s="209">
        <f t="shared" si="131"/>
        <v>813</v>
      </c>
      <c r="AO432" s="173" t="s">
        <v>24</v>
      </c>
      <c r="AP432" s="66"/>
      <c r="AQ432" s="67">
        <f t="shared" si="131"/>
        <v>1619</v>
      </c>
      <c r="AR432" s="215"/>
      <c r="AS432" s="66">
        <f t="shared" si="131"/>
        <v>2432</v>
      </c>
      <c r="AT432" s="38">
        <f t="shared" si="131"/>
        <v>2366</v>
      </c>
      <c r="AU432" s="38">
        <f t="shared" si="131"/>
        <v>2462</v>
      </c>
      <c r="AV432" s="38">
        <f t="shared" si="131"/>
        <v>2359</v>
      </c>
      <c r="AW432" s="38">
        <f t="shared" si="131"/>
        <v>2215</v>
      </c>
      <c r="AX432" s="38">
        <f t="shared" si="131"/>
        <v>2426</v>
      </c>
      <c r="AY432" s="38">
        <f t="shared" si="131"/>
        <v>2448</v>
      </c>
      <c r="AZ432" s="38">
        <f t="shared" si="131"/>
        <v>2564</v>
      </c>
      <c r="BA432" s="38">
        <f t="shared" si="131"/>
        <v>2368</v>
      </c>
      <c r="BB432" s="38">
        <f t="shared" si="131"/>
        <v>2358</v>
      </c>
      <c r="BC432" s="38">
        <f t="shared" si="131"/>
        <v>2355</v>
      </c>
      <c r="BD432" s="38">
        <f t="shared" si="131"/>
        <v>0</v>
      </c>
      <c r="BE432" s="38">
        <f t="shared" si="131"/>
        <v>0</v>
      </c>
      <c r="BF432" s="38">
        <f t="shared" si="131"/>
        <v>0</v>
      </c>
      <c r="BG432" s="284"/>
      <c r="BH432" s="83"/>
      <c r="BI432" s="83"/>
      <c r="BJ432" s="83"/>
      <c r="BK432" s="83"/>
      <c r="BL432" s="83"/>
      <c r="BM432" s="83"/>
      <c r="BN432" s="83"/>
      <c r="BO432" s="83"/>
      <c r="BP432" s="83"/>
      <c r="BQ432" s="83"/>
      <c r="BR432" s="83"/>
      <c r="BS432" s="83"/>
      <c r="BT432" s="83"/>
      <c r="BU432" s="83"/>
      <c r="BV432" s="83"/>
      <c r="BW432" s="83"/>
      <c r="BX432" s="83"/>
      <c r="BY432" s="83"/>
      <c r="BZ432" s="83"/>
      <c r="CA432" s="83"/>
      <c r="CB432" s="83"/>
      <c r="CC432" s="83"/>
      <c r="CD432" s="83"/>
      <c r="CE432" s="83"/>
      <c r="CF432" s="83"/>
      <c r="CG432" s="83"/>
      <c r="CH432" s="83"/>
      <c r="CI432" s="83"/>
      <c r="CJ432" s="83"/>
      <c r="CK432" s="83"/>
      <c r="CL432" s="83"/>
      <c r="CM432" s="83"/>
      <c r="CN432" s="83"/>
      <c r="CO432" s="83"/>
      <c r="CP432" s="83"/>
      <c r="CQ432" s="83"/>
      <c r="CR432" s="83"/>
    </row>
    <row r="433" spans="1:96" ht="12" hidden="1" customHeight="1" x14ac:dyDescent="0.25">
      <c r="A433" s="145"/>
      <c r="B433" s="146"/>
      <c r="C433" s="146"/>
      <c r="D433" s="146"/>
      <c r="E433" s="146"/>
      <c r="F433" s="146"/>
      <c r="G433" s="146"/>
      <c r="H433" s="147"/>
      <c r="I433" s="147"/>
      <c r="J433" s="146"/>
      <c r="K433" s="146"/>
      <c r="L433" s="146"/>
      <c r="M433" s="146"/>
      <c r="N433" s="146"/>
      <c r="O433" s="147"/>
      <c r="P433" s="146"/>
      <c r="Q433" s="146"/>
      <c r="R433" s="147"/>
      <c r="S433" s="147"/>
      <c r="T433" s="147"/>
      <c r="U433" s="146"/>
      <c r="V433" s="147"/>
      <c r="W433" s="147"/>
      <c r="X433" s="146"/>
      <c r="Y433" s="146"/>
      <c r="Z433" s="147"/>
      <c r="AA433" s="147"/>
      <c r="AB433" s="146"/>
      <c r="AC433" s="146"/>
      <c r="AD433" s="146"/>
      <c r="AE433" s="146"/>
      <c r="AF433" s="146"/>
      <c r="AG433" s="146"/>
      <c r="AH433" s="146"/>
      <c r="AI433" s="146"/>
      <c r="AJ433" s="147"/>
      <c r="AK433" s="146"/>
      <c r="AL433" s="146"/>
      <c r="AM433" s="146"/>
      <c r="AN433" s="146"/>
      <c r="AO433" s="72"/>
      <c r="AP433" s="73"/>
      <c r="AQ433" s="73"/>
      <c r="AR433" s="73"/>
      <c r="AS433" s="73"/>
      <c r="AT433" s="73"/>
      <c r="AU433" s="73"/>
      <c r="AV433" s="73"/>
      <c r="AW433" s="73"/>
      <c r="AX433" s="73"/>
      <c r="AY433" s="73"/>
      <c r="AZ433" s="73"/>
      <c r="BA433" s="73"/>
      <c r="BB433" s="73"/>
      <c r="BC433" s="73"/>
      <c r="BD433" s="73"/>
      <c r="BE433" s="73"/>
      <c r="BF433" s="73"/>
      <c r="BG433" s="284"/>
      <c r="BH433" s="83"/>
      <c r="BI433" s="83"/>
      <c r="BJ433" s="83"/>
      <c r="BK433" s="83"/>
      <c r="BL433" s="83"/>
      <c r="BM433" s="83"/>
      <c r="BN433" s="83"/>
      <c r="BO433" s="83"/>
      <c r="BP433" s="83"/>
      <c r="BQ433" s="83"/>
      <c r="BR433" s="83"/>
      <c r="BS433" s="83"/>
      <c r="BT433" s="83"/>
      <c r="BU433" s="83"/>
      <c r="BV433" s="83"/>
      <c r="BW433" s="83"/>
      <c r="BX433" s="83"/>
      <c r="BY433" s="83"/>
      <c r="BZ433" s="83"/>
      <c r="CA433" s="83"/>
      <c r="CB433" s="83"/>
      <c r="CC433" s="83"/>
      <c r="CD433" s="83"/>
      <c r="CE433" s="83"/>
      <c r="CF433" s="83"/>
      <c r="CG433" s="83"/>
      <c r="CH433" s="83"/>
      <c r="CI433" s="83"/>
      <c r="CJ433" s="83"/>
      <c r="CK433" s="83"/>
      <c r="CL433" s="83"/>
      <c r="CM433" s="83"/>
      <c r="CN433" s="83"/>
      <c r="CO433" s="83"/>
      <c r="CP433" s="83"/>
      <c r="CQ433" s="83"/>
      <c r="CR433" s="83"/>
    </row>
    <row r="434" spans="1:96" s="69" customFormat="1" ht="12" hidden="1" customHeight="1" x14ac:dyDescent="0.25">
      <c r="A434" s="276" t="s">
        <v>252</v>
      </c>
      <c r="B434" s="277"/>
      <c r="C434" s="120">
        <f>$C$11</f>
        <v>44531</v>
      </c>
      <c r="D434" s="277"/>
      <c r="E434" s="120" t="e">
        <f ca="1">$E$11</f>
        <v>#NAME?</v>
      </c>
      <c r="F434" s="120" t="e">
        <f ca="1">$F$11</f>
        <v>#NAME?</v>
      </c>
      <c r="G434" s="120" t="e">
        <f ca="1">$G$11</f>
        <v>#NAME?</v>
      </c>
      <c r="H434" s="120" t="e">
        <f ca="1">$H$11</f>
        <v>#NAME?</v>
      </c>
      <c r="I434" s="120" t="e">
        <f ca="1">$I$11</f>
        <v>#NAME?</v>
      </c>
      <c r="J434" s="120" t="e">
        <f ca="1">$J$11</f>
        <v>#NAME?</v>
      </c>
      <c r="K434" s="120" t="e">
        <f ca="1">$K$11</f>
        <v>#NAME?</v>
      </c>
      <c r="L434" s="120" t="e">
        <f ca="1">$L$11</f>
        <v>#NAME?</v>
      </c>
      <c r="M434" s="120" t="e">
        <f ca="1">$M$11</f>
        <v>#NAME?</v>
      </c>
      <c r="N434" s="120" t="e">
        <f ca="1">$N$11</f>
        <v>#NAME?</v>
      </c>
      <c r="O434" s="120" t="e">
        <f ca="1">$O$11</f>
        <v>#NAME?</v>
      </c>
      <c r="P434" s="120" t="e">
        <f ca="1">$P$11</f>
        <v>#NAME?</v>
      </c>
      <c r="Q434" s="277"/>
      <c r="R434" s="120" t="e">
        <f t="shared" ref="R434:AK434" ca="1" si="132">R11</f>
        <v>#NAME?</v>
      </c>
      <c r="S434" s="120" t="e">
        <f t="shared" ca="1" si="132"/>
        <v>#NAME?</v>
      </c>
      <c r="T434" s="120" t="e">
        <f t="shared" ca="1" si="132"/>
        <v>#NAME?</v>
      </c>
      <c r="U434" s="120" t="e">
        <f t="shared" ca="1" si="132"/>
        <v>#NAME?</v>
      </c>
      <c r="V434" s="120" t="e">
        <f t="shared" ca="1" si="132"/>
        <v>#NAME?</v>
      </c>
      <c r="W434" s="120" t="e">
        <f t="shared" ca="1" si="132"/>
        <v>#NAME?</v>
      </c>
      <c r="X434" s="120" t="e">
        <f t="shared" ca="1" si="132"/>
        <v>#NAME?</v>
      </c>
      <c r="Y434" s="120" t="e">
        <f t="shared" ca="1" si="132"/>
        <v>#NAME?</v>
      </c>
      <c r="Z434" s="120" t="e">
        <f t="shared" ca="1" si="132"/>
        <v>#NAME?</v>
      </c>
      <c r="AA434" s="120" t="e">
        <f t="shared" ca="1" si="132"/>
        <v>#NAME?</v>
      </c>
      <c r="AB434" s="120" t="e">
        <f t="shared" ca="1" si="132"/>
        <v>#NAME?</v>
      </c>
      <c r="AC434" s="120" t="e">
        <f t="shared" ca="1" si="132"/>
        <v>#NAME?</v>
      </c>
      <c r="AD434" s="120" t="e">
        <f t="shared" ca="1" si="132"/>
        <v>#NAME?</v>
      </c>
      <c r="AE434" s="120" t="e">
        <f t="shared" ca="1" si="132"/>
        <v>#NAME?</v>
      </c>
      <c r="AF434" s="120" t="e">
        <f t="shared" ca="1" si="132"/>
        <v>#NAME?</v>
      </c>
      <c r="AG434" s="120" t="e">
        <f t="shared" ca="1" si="132"/>
        <v>#NAME?</v>
      </c>
      <c r="AH434" s="120" t="e">
        <f t="shared" ca="1" si="132"/>
        <v>#NAME?</v>
      </c>
      <c r="AI434" s="120" t="e">
        <f t="shared" ca="1" si="132"/>
        <v>#NAME?</v>
      </c>
      <c r="AJ434" s="120" t="e">
        <f t="shared" ca="1" si="132"/>
        <v>#NAME?</v>
      </c>
      <c r="AK434" s="120" t="e">
        <f t="shared" ca="1" si="132"/>
        <v>#NAME?</v>
      </c>
      <c r="AL434" s="120" t="e">
        <f ca="1">AL$11</f>
        <v>#NAME?</v>
      </c>
      <c r="AM434" s="177"/>
      <c r="AN434" s="121" t="str">
        <f>AN$11</f>
        <v>1-10-out-24</v>
      </c>
      <c r="AO434" s="42" t="s">
        <v>253</v>
      </c>
      <c r="AP434" s="43"/>
      <c r="AQ434" s="44" t="str">
        <f>AQ$11</f>
        <v>11-31-out-24</v>
      </c>
      <c r="AR434" s="93"/>
      <c r="AS434" s="43" t="e">
        <f t="shared" ref="AS434:BF434" ca="1" si="133">AS$11</f>
        <v>#NAME?</v>
      </c>
      <c r="AT434" s="14" t="e">
        <f t="shared" ca="1" si="133"/>
        <v>#NAME?</v>
      </c>
      <c r="AU434" s="14" t="e">
        <f t="shared" ca="1" si="133"/>
        <v>#NAME?</v>
      </c>
      <c r="AV434" s="14" t="e">
        <f t="shared" ca="1" si="133"/>
        <v>#NAME?</v>
      </c>
      <c r="AW434" s="14" t="e">
        <f t="shared" ca="1" si="133"/>
        <v>#NAME?</v>
      </c>
      <c r="AX434" s="14" t="e">
        <f t="shared" ca="1" si="133"/>
        <v>#NAME?</v>
      </c>
      <c r="AY434" s="14" t="e">
        <f t="shared" ca="1" si="133"/>
        <v>#NAME?</v>
      </c>
      <c r="AZ434" s="14" t="e">
        <f t="shared" ca="1" si="133"/>
        <v>#NAME?</v>
      </c>
      <c r="BA434" s="14" t="e">
        <f t="shared" ca="1" si="133"/>
        <v>#NAME?</v>
      </c>
      <c r="BB434" s="14" t="e">
        <f t="shared" ca="1" si="133"/>
        <v>#NAME?</v>
      </c>
      <c r="BC434" s="14" t="e">
        <f t="shared" ca="1" si="133"/>
        <v>#NAME?</v>
      </c>
      <c r="BD434" s="14" t="e">
        <f t="shared" ca="1" si="133"/>
        <v>#NAME?</v>
      </c>
      <c r="BE434" s="14" t="e">
        <f t="shared" ca="1" si="133"/>
        <v>#NAME?</v>
      </c>
      <c r="BF434" s="14" t="e">
        <f t="shared" ca="1" si="133"/>
        <v>#NAME?</v>
      </c>
      <c r="BG434" s="284"/>
      <c r="BH434" s="83"/>
      <c r="BI434" s="83"/>
      <c r="BJ434" s="83"/>
      <c r="BK434" s="83"/>
      <c r="BL434" s="83"/>
      <c r="BM434" s="83"/>
      <c r="BN434" s="83"/>
      <c r="BO434" s="83"/>
      <c r="BP434" s="83"/>
      <c r="BQ434" s="83"/>
      <c r="BR434" s="83"/>
      <c r="BS434" s="83"/>
      <c r="BT434" s="83"/>
      <c r="BU434" s="83"/>
      <c r="BV434" s="83"/>
      <c r="BW434" s="83"/>
      <c r="BX434" s="83"/>
      <c r="BY434" s="83"/>
      <c r="BZ434" s="83"/>
      <c r="CA434" s="83"/>
      <c r="CB434" s="83"/>
      <c r="CC434" s="83"/>
      <c r="CD434" s="83"/>
      <c r="CE434" s="83"/>
      <c r="CF434" s="83"/>
      <c r="CG434" s="83"/>
      <c r="CH434" s="83"/>
      <c r="CI434" s="83"/>
      <c r="CJ434" s="83"/>
      <c r="CK434" s="83"/>
      <c r="CL434" s="83"/>
      <c r="CM434" s="83"/>
      <c r="CN434" s="83"/>
      <c r="CO434" s="83"/>
      <c r="CP434" s="83"/>
      <c r="CQ434" s="83"/>
      <c r="CR434" s="83"/>
    </row>
    <row r="435" spans="1:96" ht="12" hidden="1" customHeight="1" x14ac:dyDescent="0.25">
      <c r="A435" s="254" t="s">
        <v>93</v>
      </c>
      <c r="B435" s="278"/>
      <c r="C435" s="123" t="s">
        <v>217</v>
      </c>
      <c r="D435" s="279"/>
      <c r="E435" s="123" t="s">
        <v>217</v>
      </c>
      <c r="F435" s="123" t="s">
        <v>217</v>
      </c>
      <c r="G435" s="123">
        <v>6</v>
      </c>
      <c r="H435" s="123">
        <v>6</v>
      </c>
      <c r="I435" s="47">
        <v>11</v>
      </c>
      <c r="J435" s="123">
        <v>11</v>
      </c>
      <c r="K435" s="123" t="s">
        <v>217</v>
      </c>
      <c r="L435" s="123">
        <v>4</v>
      </c>
      <c r="M435" s="123">
        <v>11</v>
      </c>
      <c r="N435" s="123">
        <v>11</v>
      </c>
      <c r="O435" s="123">
        <v>5</v>
      </c>
      <c r="P435" s="123">
        <v>1</v>
      </c>
      <c r="Q435" s="279"/>
      <c r="R435" s="61">
        <v>2</v>
      </c>
      <c r="S435" s="47">
        <v>22</v>
      </c>
      <c r="T435" s="47">
        <v>23</v>
      </c>
      <c r="U435" s="123">
        <v>13</v>
      </c>
      <c r="V435" s="47">
        <v>32</v>
      </c>
      <c r="W435" s="47">
        <v>6</v>
      </c>
      <c r="X435" s="47">
        <v>9</v>
      </c>
      <c r="Y435" s="47">
        <v>12</v>
      </c>
      <c r="Z435" s="47">
        <v>12</v>
      </c>
      <c r="AA435" s="47">
        <v>11</v>
      </c>
      <c r="AB435" s="123">
        <v>8</v>
      </c>
      <c r="AC435" s="47">
        <v>45</v>
      </c>
      <c r="AD435" s="296">
        <v>3</v>
      </c>
      <c r="AE435" s="47">
        <v>6</v>
      </c>
      <c r="AF435" s="47">
        <v>6</v>
      </c>
      <c r="AG435" s="47">
        <v>3</v>
      </c>
      <c r="AH435" s="47">
        <v>4</v>
      </c>
      <c r="AI435" s="47">
        <v>8</v>
      </c>
      <c r="AJ435" s="47">
        <v>6</v>
      </c>
      <c r="AK435" s="47">
        <v>14</v>
      </c>
      <c r="AL435" s="47">
        <v>12</v>
      </c>
      <c r="AM435" s="184"/>
      <c r="AN435" s="61">
        <v>3</v>
      </c>
      <c r="AO435" s="45" t="s">
        <v>93</v>
      </c>
      <c r="AP435" s="171"/>
      <c r="AQ435" s="148">
        <v>9</v>
      </c>
      <c r="AR435" s="292"/>
      <c r="AS435" s="165">
        <f t="shared" ref="AS435:AS450" si="134">IF(AQ435="","",(SUM(AQ435,AN435)))</f>
        <v>12</v>
      </c>
      <c r="AT435" s="51">
        <v>12</v>
      </c>
      <c r="AU435" s="52">
        <v>11</v>
      </c>
      <c r="AV435" s="52">
        <v>5</v>
      </c>
      <c r="AW435" s="52">
        <v>15</v>
      </c>
      <c r="AX435" s="52">
        <v>13</v>
      </c>
      <c r="AY435" s="52">
        <v>9</v>
      </c>
      <c r="AZ435" s="52">
        <v>8</v>
      </c>
      <c r="BA435" s="62">
        <v>7</v>
      </c>
      <c r="BB435" s="62">
        <v>8</v>
      </c>
      <c r="BC435" s="62">
        <v>10</v>
      </c>
      <c r="BD435" s="51"/>
      <c r="BE435" s="51"/>
      <c r="BF435" s="51"/>
      <c r="BG435" s="284"/>
      <c r="BH435" s="83"/>
      <c r="BI435" s="83"/>
      <c r="BJ435" s="83"/>
      <c r="BK435" s="83"/>
      <c r="BL435" s="83"/>
      <c r="BM435" s="83"/>
      <c r="BN435" s="83"/>
      <c r="BO435" s="83"/>
      <c r="BP435" s="83"/>
      <c r="BQ435" s="83"/>
      <c r="BR435" s="83"/>
      <c r="BS435" s="83"/>
      <c r="BT435" s="83"/>
      <c r="BU435" s="83"/>
      <c r="BV435" s="83"/>
      <c r="BW435" s="83"/>
      <c r="BX435" s="83"/>
      <c r="BY435" s="83"/>
      <c r="BZ435" s="83"/>
      <c r="CA435" s="83"/>
      <c r="CB435" s="83"/>
      <c r="CC435" s="83"/>
      <c r="CD435" s="83"/>
      <c r="CE435" s="83"/>
      <c r="CF435" s="83"/>
      <c r="CG435" s="83"/>
      <c r="CH435" s="83"/>
      <c r="CI435" s="83"/>
      <c r="CJ435" s="83"/>
      <c r="CK435" s="83"/>
      <c r="CL435" s="83"/>
      <c r="CM435" s="83"/>
      <c r="CN435" s="83"/>
      <c r="CO435" s="83"/>
      <c r="CP435" s="83"/>
      <c r="CQ435" s="83"/>
      <c r="CR435" s="83"/>
    </row>
    <row r="436" spans="1:96" ht="12" hidden="1" customHeight="1" x14ac:dyDescent="0.25">
      <c r="A436" s="254" t="s">
        <v>79</v>
      </c>
      <c r="B436" s="278"/>
      <c r="C436" s="123" t="s">
        <v>217</v>
      </c>
      <c r="D436" s="279"/>
      <c r="E436" s="123">
        <v>14</v>
      </c>
      <c r="F436" s="123">
        <v>34</v>
      </c>
      <c r="G436" s="123">
        <v>24</v>
      </c>
      <c r="H436" s="123">
        <v>26</v>
      </c>
      <c r="I436" s="132">
        <v>35</v>
      </c>
      <c r="J436" s="123">
        <v>17</v>
      </c>
      <c r="K436" s="123">
        <v>20</v>
      </c>
      <c r="L436" s="123">
        <v>16</v>
      </c>
      <c r="M436" s="123">
        <v>20</v>
      </c>
      <c r="N436" s="123">
        <v>25</v>
      </c>
      <c r="O436" s="123">
        <v>10</v>
      </c>
      <c r="P436" s="123">
        <v>20</v>
      </c>
      <c r="Q436" s="279"/>
      <c r="R436" s="61">
        <v>52</v>
      </c>
      <c r="S436" s="47">
        <v>43</v>
      </c>
      <c r="T436" s="47">
        <v>52</v>
      </c>
      <c r="U436" s="123">
        <v>42</v>
      </c>
      <c r="V436" s="47">
        <v>46</v>
      </c>
      <c r="W436" s="47">
        <v>40</v>
      </c>
      <c r="X436" s="127">
        <v>43</v>
      </c>
      <c r="Y436" s="127">
        <v>39</v>
      </c>
      <c r="Z436" s="127">
        <v>42</v>
      </c>
      <c r="AA436" s="47">
        <v>43</v>
      </c>
      <c r="AB436" s="47">
        <v>46</v>
      </c>
      <c r="AC436" s="127">
        <v>19</v>
      </c>
      <c r="AD436" s="297">
        <v>41</v>
      </c>
      <c r="AE436" s="127">
        <v>31</v>
      </c>
      <c r="AF436" s="127">
        <v>42</v>
      </c>
      <c r="AG436" s="127">
        <v>39</v>
      </c>
      <c r="AH436" s="127">
        <v>41</v>
      </c>
      <c r="AI436" s="127">
        <v>42</v>
      </c>
      <c r="AJ436" s="127">
        <v>45</v>
      </c>
      <c r="AK436" s="127">
        <v>47</v>
      </c>
      <c r="AL436" s="127">
        <v>42</v>
      </c>
      <c r="AM436" s="184"/>
      <c r="AN436" s="134">
        <v>5</v>
      </c>
      <c r="AO436" s="45" t="s">
        <v>79</v>
      </c>
      <c r="AP436" s="171"/>
      <c r="AQ436" s="148">
        <v>40</v>
      </c>
      <c r="AR436" s="292"/>
      <c r="AS436" s="165">
        <f t="shared" si="134"/>
        <v>45</v>
      </c>
      <c r="AT436" s="51">
        <v>43</v>
      </c>
      <c r="AU436" s="52">
        <v>72</v>
      </c>
      <c r="AV436" s="52">
        <v>101</v>
      </c>
      <c r="AW436" s="52">
        <v>97</v>
      </c>
      <c r="AX436" s="52">
        <v>107</v>
      </c>
      <c r="AY436" s="52">
        <v>97</v>
      </c>
      <c r="AZ436" s="52">
        <v>105</v>
      </c>
      <c r="BA436" s="135">
        <v>98</v>
      </c>
      <c r="BB436" s="135">
        <v>92</v>
      </c>
      <c r="BC436" s="135">
        <v>101</v>
      </c>
      <c r="BD436" s="51"/>
      <c r="BE436" s="51"/>
      <c r="BF436" s="51"/>
      <c r="BG436" s="284"/>
      <c r="BH436" s="83"/>
      <c r="BI436" s="83"/>
      <c r="BJ436" s="83"/>
      <c r="BK436" s="83"/>
      <c r="BL436" s="83"/>
      <c r="BM436" s="83"/>
      <c r="BN436" s="83"/>
      <c r="BO436" s="83"/>
      <c r="BP436" s="83"/>
      <c r="BQ436" s="83"/>
      <c r="BR436" s="83"/>
      <c r="BS436" s="83"/>
      <c r="BT436" s="83"/>
      <c r="BU436" s="83"/>
      <c r="BV436" s="83"/>
      <c r="BW436" s="83"/>
      <c r="BX436" s="83"/>
      <c r="BY436" s="83"/>
      <c r="BZ436" s="83"/>
      <c r="CA436" s="83"/>
      <c r="CB436" s="83"/>
      <c r="CC436" s="83"/>
      <c r="CD436" s="83"/>
      <c r="CE436" s="83"/>
      <c r="CF436" s="83"/>
      <c r="CG436" s="83"/>
      <c r="CH436" s="83"/>
      <c r="CI436" s="83"/>
      <c r="CJ436" s="83"/>
      <c r="CK436" s="83"/>
      <c r="CL436" s="83"/>
      <c r="CM436" s="83"/>
      <c r="CN436" s="83"/>
      <c r="CO436" s="83"/>
      <c r="CP436" s="83"/>
      <c r="CQ436" s="83"/>
      <c r="CR436" s="83"/>
    </row>
    <row r="437" spans="1:96" ht="12" hidden="1" customHeight="1" x14ac:dyDescent="0.25">
      <c r="A437" s="254" t="s">
        <v>38</v>
      </c>
      <c r="B437" s="278"/>
      <c r="C437" s="123" t="s">
        <v>217</v>
      </c>
      <c r="D437" s="279"/>
      <c r="E437" s="123" t="s">
        <v>217</v>
      </c>
      <c r="F437" s="123" t="s">
        <v>217</v>
      </c>
      <c r="G437" s="123" t="s">
        <v>217</v>
      </c>
      <c r="H437" s="123" t="s">
        <v>217</v>
      </c>
      <c r="I437" s="123" t="s">
        <v>217</v>
      </c>
      <c r="J437" s="123" t="s">
        <v>217</v>
      </c>
      <c r="K437" s="123" t="s">
        <v>217</v>
      </c>
      <c r="L437" s="123">
        <v>14</v>
      </c>
      <c r="M437" s="123">
        <v>6</v>
      </c>
      <c r="N437" s="123">
        <v>3</v>
      </c>
      <c r="O437" s="123">
        <v>7</v>
      </c>
      <c r="P437" s="123">
        <v>11</v>
      </c>
      <c r="Q437" s="279"/>
      <c r="R437" s="61">
        <v>20</v>
      </c>
      <c r="S437" s="47">
        <v>15</v>
      </c>
      <c r="T437" s="47">
        <v>13</v>
      </c>
      <c r="U437" s="123">
        <v>34</v>
      </c>
      <c r="V437" s="47">
        <v>16</v>
      </c>
      <c r="W437" s="47">
        <v>41</v>
      </c>
      <c r="X437" s="127">
        <v>25</v>
      </c>
      <c r="Y437" s="127">
        <v>50</v>
      </c>
      <c r="Z437" s="127">
        <v>46</v>
      </c>
      <c r="AA437" s="47">
        <v>25</v>
      </c>
      <c r="AB437" s="127">
        <v>18</v>
      </c>
      <c r="AC437" s="127">
        <v>15</v>
      </c>
      <c r="AD437" s="297">
        <v>30</v>
      </c>
      <c r="AE437" s="127">
        <v>24</v>
      </c>
      <c r="AF437" s="127">
        <v>19</v>
      </c>
      <c r="AG437" s="127">
        <v>15</v>
      </c>
      <c r="AH437" s="127">
        <v>22</v>
      </c>
      <c r="AI437" s="127">
        <v>19</v>
      </c>
      <c r="AJ437" s="127">
        <v>14</v>
      </c>
      <c r="AK437" s="127">
        <v>17</v>
      </c>
      <c r="AL437" s="127">
        <v>14</v>
      </c>
      <c r="AM437" s="184"/>
      <c r="AN437" s="134">
        <v>3</v>
      </c>
      <c r="AO437" s="45" t="s">
        <v>38</v>
      </c>
      <c r="AP437" s="171"/>
      <c r="AQ437" s="148">
        <v>24</v>
      </c>
      <c r="AR437" s="292"/>
      <c r="AS437" s="165">
        <f t="shared" si="134"/>
        <v>27</v>
      </c>
      <c r="AT437" s="51">
        <v>16</v>
      </c>
      <c r="AU437" s="52">
        <v>4</v>
      </c>
      <c r="AV437" s="52">
        <v>8</v>
      </c>
      <c r="AW437" s="52">
        <v>9</v>
      </c>
      <c r="AX437" s="52">
        <v>15</v>
      </c>
      <c r="AY437" s="52">
        <v>18</v>
      </c>
      <c r="AZ437" s="52">
        <v>19</v>
      </c>
      <c r="BA437" s="135">
        <v>19</v>
      </c>
      <c r="BB437" s="135">
        <v>18</v>
      </c>
      <c r="BC437" s="135">
        <v>11</v>
      </c>
      <c r="BD437" s="51"/>
      <c r="BE437" s="51"/>
      <c r="BF437" s="51"/>
      <c r="BG437" s="284"/>
      <c r="BH437" s="83"/>
      <c r="BI437" s="83"/>
      <c r="BJ437" s="83"/>
      <c r="BK437" s="83"/>
      <c r="BL437" s="83"/>
      <c r="BM437" s="83"/>
      <c r="BN437" s="83"/>
      <c r="BO437" s="83"/>
      <c r="BP437" s="83"/>
      <c r="BQ437" s="83"/>
      <c r="BR437" s="83"/>
      <c r="BS437" s="83"/>
      <c r="BT437" s="83"/>
      <c r="BU437" s="83"/>
      <c r="BV437" s="83"/>
      <c r="BW437" s="83"/>
      <c r="BX437" s="83"/>
      <c r="BY437" s="83"/>
      <c r="BZ437" s="83"/>
      <c r="CA437" s="83"/>
      <c r="CB437" s="83"/>
      <c r="CC437" s="83"/>
      <c r="CD437" s="83"/>
      <c r="CE437" s="83"/>
      <c r="CF437" s="83"/>
      <c r="CG437" s="83"/>
      <c r="CH437" s="83"/>
      <c r="CI437" s="83"/>
      <c r="CJ437" s="83"/>
      <c r="CK437" s="83"/>
      <c r="CL437" s="83"/>
      <c r="CM437" s="83"/>
      <c r="CN437" s="83"/>
      <c r="CO437" s="83"/>
      <c r="CP437" s="83"/>
      <c r="CQ437" s="83"/>
      <c r="CR437" s="83"/>
    </row>
    <row r="438" spans="1:96" ht="12" hidden="1" customHeight="1" x14ac:dyDescent="0.25">
      <c r="A438" s="254" t="s">
        <v>220</v>
      </c>
      <c r="B438" s="278"/>
      <c r="C438" s="123" t="s">
        <v>217</v>
      </c>
      <c r="D438" s="279"/>
      <c r="E438" s="123" t="s">
        <v>217</v>
      </c>
      <c r="F438" s="123" t="s">
        <v>217</v>
      </c>
      <c r="G438" s="123" t="s">
        <v>217</v>
      </c>
      <c r="H438" s="123" t="s">
        <v>217</v>
      </c>
      <c r="I438" s="123" t="s">
        <v>217</v>
      </c>
      <c r="J438" s="123">
        <v>3</v>
      </c>
      <c r="K438" s="123">
        <v>10</v>
      </c>
      <c r="L438" s="294">
        <v>3</v>
      </c>
      <c r="M438" s="123">
        <v>3</v>
      </c>
      <c r="N438" s="123">
        <v>8</v>
      </c>
      <c r="O438" s="123">
        <v>6</v>
      </c>
      <c r="P438" s="123">
        <v>1</v>
      </c>
      <c r="Q438" s="279"/>
      <c r="R438" s="61">
        <v>8</v>
      </c>
      <c r="S438" s="47">
        <v>10</v>
      </c>
      <c r="T438" s="47">
        <v>25</v>
      </c>
      <c r="U438" s="123">
        <v>16</v>
      </c>
      <c r="V438" s="47">
        <v>27</v>
      </c>
      <c r="W438" s="47">
        <v>22</v>
      </c>
      <c r="X438" s="127">
        <v>27</v>
      </c>
      <c r="Y438" s="127">
        <v>37</v>
      </c>
      <c r="Z438" s="127">
        <v>35</v>
      </c>
      <c r="AA438" s="47">
        <v>29</v>
      </c>
      <c r="AB438" s="127">
        <v>36</v>
      </c>
      <c r="AC438" s="127">
        <v>0</v>
      </c>
      <c r="AD438" s="297">
        <v>27</v>
      </c>
      <c r="AE438" s="127">
        <v>28</v>
      </c>
      <c r="AF438" s="127">
        <v>33</v>
      </c>
      <c r="AG438" s="127">
        <v>26</v>
      </c>
      <c r="AH438" s="127">
        <v>33</v>
      </c>
      <c r="AI438" s="127">
        <v>34</v>
      </c>
      <c r="AJ438" s="127">
        <v>30</v>
      </c>
      <c r="AK438" s="127">
        <v>24</v>
      </c>
      <c r="AL438" s="127">
        <v>19</v>
      </c>
      <c r="AM438" s="184"/>
      <c r="AN438" s="134">
        <v>0</v>
      </c>
      <c r="AO438" s="45" t="s">
        <v>220</v>
      </c>
      <c r="AP438" s="171"/>
      <c r="AQ438" s="148">
        <v>20</v>
      </c>
      <c r="AR438" s="292"/>
      <c r="AS438" s="165">
        <f t="shared" si="134"/>
        <v>20</v>
      </c>
      <c r="AT438" s="51">
        <v>14</v>
      </c>
      <c r="AU438" s="52">
        <v>0</v>
      </c>
      <c r="AV438" s="52">
        <v>0</v>
      </c>
      <c r="AW438" s="52">
        <v>0</v>
      </c>
      <c r="AX438" s="52">
        <v>0</v>
      </c>
      <c r="AY438" s="52">
        <v>0</v>
      </c>
      <c r="AZ438" s="52">
        <v>0</v>
      </c>
      <c r="BA438" s="135">
        <v>0</v>
      </c>
      <c r="BB438" s="135">
        <v>0</v>
      </c>
      <c r="BC438" s="135">
        <v>0</v>
      </c>
      <c r="BD438" s="51"/>
      <c r="BE438" s="51"/>
      <c r="BF438" s="51"/>
      <c r="BG438" s="284"/>
      <c r="BH438" s="83"/>
      <c r="BI438" s="83"/>
      <c r="BJ438" s="83"/>
      <c r="BK438" s="83"/>
      <c r="BL438" s="83"/>
      <c r="BM438" s="83"/>
      <c r="BN438" s="83"/>
      <c r="BO438" s="83"/>
      <c r="BP438" s="83"/>
      <c r="BQ438" s="83"/>
      <c r="BR438" s="83"/>
      <c r="BS438" s="83"/>
      <c r="BT438" s="83"/>
      <c r="BU438" s="83"/>
      <c r="BV438" s="83"/>
      <c r="BW438" s="83"/>
      <c r="BX438" s="83"/>
      <c r="BY438" s="83"/>
      <c r="BZ438" s="83"/>
      <c r="CA438" s="83"/>
      <c r="CB438" s="83"/>
      <c r="CC438" s="83"/>
      <c r="CD438" s="83"/>
      <c r="CE438" s="83"/>
      <c r="CF438" s="83"/>
      <c r="CG438" s="83"/>
      <c r="CH438" s="83"/>
      <c r="CI438" s="83"/>
      <c r="CJ438" s="83"/>
      <c r="CK438" s="83"/>
      <c r="CL438" s="83"/>
      <c r="CM438" s="83"/>
      <c r="CN438" s="83"/>
      <c r="CO438" s="83"/>
      <c r="CP438" s="83"/>
      <c r="CQ438" s="83"/>
      <c r="CR438" s="83"/>
    </row>
    <row r="439" spans="1:96" ht="12" hidden="1" customHeight="1" x14ac:dyDescent="0.25">
      <c r="A439" s="254" t="s">
        <v>254</v>
      </c>
      <c r="B439" s="278"/>
      <c r="C439" s="123"/>
      <c r="D439" s="279"/>
      <c r="E439" s="123"/>
      <c r="F439" s="123"/>
      <c r="G439" s="123"/>
      <c r="H439" s="123"/>
      <c r="I439" s="127"/>
      <c r="J439" s="123"/>
      <c r="K439" s="123"/>
      <c r="L439" s="123"/>
      <c r="M439" s="123"/>
      <c r="N439" s="123"/>
      <c r="O439" s="123"/>
      <c r="P439" s="123"/>
      <c r="Q439" s="279"/>
      <c r="R439" s="61"/>
      <c r="S439" s="47"/>
      <c r="T439" s="47"/>
      <c r="U439" s="123"/>
      <c r="V439" s="47"/>
      <c r="W439" s="47"/>
      <c r="X439" s="127"/>
      <c r="Y439" s="127"/>
      <c r="Z439" s="127"/>
      <c r="AA439" s="47">
        <v>18</v>
      </c>
      <c r="AB439" s="127">
        <v>25</v>
      </c>
      <c r="AC439" s="127">
        <v>11</v>
      </c>
      <c r="AD439" s="297">
        <v>17</v>
      </c>
      <c r="AE439" s="127">
        <v>20</v>
      </c>
      <c r="AF439" s="127">
        <v>29</v>
      </c>
      <c r="AG439" s="127">
        <v>32</v>
      </c>
      <c r="AH439" s="127">
        <v>23</v>
      </c>
      <c r="AI439" s="127">
        <v>20</v>
      </c>
      <c r="AJ439" s="127">
        <v>36</v>
      </c>
      <c r="AK439" s="127">
        <v>14</v>
      </c>
      <c r="AL439" s="127">
        <v>21</v>
      </c>
      <c r="AM439" s="184"/>
      <c r="AN439" s="134">
        <v>0</v>
      </c>
      <c r="AO439" s="45" t="s">
        <v>254</v>
      </c>
      <c r="AP439" s="171"/>
      <c r="AQ439" s="148">
        <v>20</v>
      </c>
      <c r="AR439" s="292"/>
      <c r="AS439" s="165">
        <f t="shared" si="134"/>
        <v>20</v>
      </c>
      <c r="AT439" s="51">
        <v>29</v>
      </c>
      <c r="AU439" s="52">
        <v>43</v>
      </c>
      <c r="AV439" s="52">
        <v>59</v>
      </c>
      <c r="AW439" s="52">
        <v>50</v>
      </c>
      <c r="AX439" s="52">
        <v>49</v>
      </c>
      <c r="AY439" s="52">
        <v>51</v>
      </c>
      <c r="AZ439" s="52">
        <v>46</v>
      </c>
      <c r="BA439" s="135">
        <v>45</v>
      </c>
      <c r="BB439" s="135">
        <v>39</v>
      </c>
      <c r="BC439" s="135">
        <v>43</v>
      </c>
      <c r="BD439" s="51"/>
      <c r="BE439" s="51"/>
      <c r="BF439" s="51"/>
      <c r="BG439" s="284"/>
      <c r="BH439" s="83"/>
      <c r="BI439" s="83"/>
      <c r="BJ439" s="83"/>
      <c r="BK439" s="83"/>
      <c r="BL439" s="83"/>
      <c r="BM439" s="83"/>
      <c r="BN439" s="83"/>
      <c r="BO439" s="83"/>
      <c r="BP439" s="83"/>
      <c r="BQ439" s="83"/>
      <c r="BR439" s="83"/>
      <c r="BS439" s="83"/>
      <c r="BT439" s="83"/>
      <c r="BU439" s="83"/>
      <c r="BV439" s="83"/>
      <c r="BW439" s="83"/>
      <c r="BX439" s="83"/>
      <c r="BY439" s="83"/>
      <c r="BZ439" s="83"/>
      <c r="CA439" s="83"/>
      <c r="CB439" s="83"/>
      <c r="CC439" s="83"/>
      <c r="CD439" s="83"/>
      <c r="CE439" s="83"/>
      <c r="CF439" s="83"/>
      <c r="CG439" s="83"/>
      <c r="CH439" s="83"/>
      <c r="CI439" s="83"/>
      <c r="CJ439" s="83"/>
      <c r="CK439" s="83"/>
      <c r="CL439" s="83"/>
      <c r="CM439" s="83"/>
      <c r="CN439" s="83"/>
      <c r="CO439" s="83"/>
      <c r="CP439" s="83"/>
      <c r="CQ439" s="83"/>
      <c r="CR439" s="83"/>
    </row>
    <row r="440" spans="1:96" ht="12" hidden="1" customHeight="1" x14ac:dyDescent="0.25">
      <c r="A440" s="254" t="s">
        <v>175</v>
      </c>
      <c r="B440" s="278"/>
      <c r="C440" s="123" t="s">
        <v>217</v>
      </c>
      <c r="D440" s="279"/>
      <c r="E440" s="123" t="s">
        <v>217</v>
      </c>
      <c r="F440" s="123" t="s">
        <v>217</v>
      </c>
      <c r="G440" s="123" t="s">
        <v>217</v>
      </c>
      <c r="H440" s="123" t="s">
        <v>217</v>
      </c>
      <c r="I440" s="123" t="s">
        <v>217</v>
      </c>
      <c r="J440" s="123" t="s">
        <v>217</v>
      </c>
      <c r="K440" s="123" t="s">
        <v>217</v>
      </c>
      <c r="L440" s="294" t="s">
        <v>217</v>
      </c>
      <c r="M440" s="123">
        <v>0</v>
      </c>
      <c r="N440" s="123">
        <v>0</v>
      </c>
      <c r="O440" s="123">
        <v>0</v>
      </c>
      <c r="P440" s="123">
        <v>0</v>
      </c>
      <c r="Q440" s="279"/>
      <c r="R440" s="61">
        <v>0</v>
      </c>
      <c r="S440" s="47">
        <v>0</v>
      </c>
      <c r="T440" s="47">
        <v>0</v>
      </c>
      <c r="U440" s="123">
        <v>0</v>
      </c>
      <c r="V440" s="47">
        <v>0</v>
      </c>
      <c r="W440" s="47">
        <v>0</v>
      </c>
      <c r="X440" s="127">
        <v>0</v>
      </c>
      <c r="Y440" s="127">
        <v>0</v>
      </c>
      <c r="Z440" s="127">
        <v>0</v>
      </c>
      <c r="AA440" s="47">
        <v>0</v>
      </c>
      <c r="AB440" s="123">
        <v>0</v>
      </c>
      <c r="AC440" s="127">
        <v>2</v>
      </c>
      <c r="AD440" s="297">
        <v>0</v>
      </c>
      <c r="AE440" s="127">
        <v>0</v>
      </c>
      <c r="AF440" s="127">
        <v>0</v>
      </c>
      <c r="AG440" s="127">
        <v>0</v>
      </c>
      <c r="AH440" s="127">
        <v>0</v>
      </c>
      <c r="AI440" s="127">
        <v>0</v>
      </c>
      <c r="AJ440" s="127">
        <v>0</v>
      </c>
      <c r="AK440" s="127">
        <v>0</v>
      </c>
      <c r="AL440" s="127">
        <v>0</v>
      </c>
      <c r="AM440" s="184"/>
      <c r="AN440" s="134">
        <v>0</v>
      </c>
      <c r="AO440" s="45" t="s">
        <v>175</v>
      </c>
      <c r="AP440" s="171"/>
      <c r="AQ440" s="148">
        <v>0</v>
      </c>
      <c r="AR440" s="292"/>
      <c r="AS440" s="165">
        <f t="shared" si="134"/>
        <v>0</v>
      </c>
      <c r="AT440" s="51">
        <v>0</v>
      </c>
      <c r="AU440" s="52">
        <v>0</v>
      </c>
      <c r="AV440" s="52">
        <v>0</v>
      </c>
      <c r="AW440" s="52">
        <v>0</v>
      </c>
      <c r="AX440" s="52">
        <v>0</v>
      </c>
      <c r="AY440" s="52">
        <v>0</v>
      </c>
      <c r="AZ440" s="52">
        <v>0</v>
      </c>
      <c r="BA440" s="135">
        <v>0</v>
      </c>
      <c r="BB440" s="135">
        <v>0</v>
      </c>
      <c r="BC440" s="135">
        <v>0</v>
      </c>
      <c r="BD440" s="51"/>
      <c r="BE440" s="51"/>
      <c r="BF440" s="51"/>
      <c r="BG440" s="284"/>
      <c r="BH440" s="83"/>
      <c r="BI440" s="83"/>
      <c r="BJ440" s="83"/>
      <c r="BK440" s="83"/>
      <c r="BL440" s="83"/>
      <c r="BM440" s="83"/>
      <c r="BN440" s="83"/>
      <c r="BO440" s="83"/>
      <c r="BP440" s="83"/>
      <c r="BQ440" s="83"/>
      <c r="BR440" s="83"/>
      <c r="BS440" s="83"/>
      <c r="BT440" s="83"/>
      <c r="BU440" s="83"/>
      <c r="BV440" s="83"/>
      <c r="BW440" s="83"/>
      <c r="BX440" s="83"/>
      <c r="BY440" s="83"/>
      <c r="BZ440" s="83"/>
      <c r="CA440" s="83"/>
      <c r="CB440" s="83"/>
      <c r="CC440" s="83"/>
      <c r="CD440" s="83"/>
      <c r="CE440" s="83"/>
      <c r="CF440" s="83"/>
      <c r="CG440" s="83"/>
      <c r="CH440" s="83"/>
      <c r="CI440" s="83"/>
      <c r="CJ440" s="83"/>
      <c r="CK440" s="83"/>
      <c r="CL440" s="83"/>
      <c r="CM440" s="83"/>
      <c r="CN440" s="83"/>
      <c r="CO440" s="83"/>
      <c r="CP440" s="83"/>
      <c r="CQ440" s="83"/>
      <c r="CR440" s="83"/>
    </row>
    <row r="441" spans="1:96" ht="12" hidden="1" customHeight="1" x14ac:dyDescent="0.25">
      <c r="A441" s="254" t="s">
        <v>45</v>
      </c>
      <c r="B441" s="278"/>
      <c r="C441" s="123" t="s">
        <v>217</v>
      </c>
      <c r="D441" s="279"/>
      <c r="E441" s="123" t="s">
        <v>217</v>
      </c>
      <c r="F441" s="123">
        <v>3</v>
      </c>
      <c r="G441" s="123">
        <v>26</v>
      </c>
      <c r="H441" s="123">
        <v>20</v>
      </c>
      <c r="I441" s="293">
        <v>35</v>
      </c>
      <c r="J441" s="123">
        <v>6</v>
      </c>
      <c r="K441" s="123">
        <v>18</v>
      </c>
      <c r="L441" s="123">
        <v>11</v>
      </c>
      <c r="M441" s="123">
        <v>32</v>
      </c>
      <c r="N441" s="123">
        <v>16</v>
      </c>
      <c r="O441" s="123">
        <v>17</v>
      </c>
      <c r="P441" s="123">
        <v>24</v>
      </c>
      <c r="Q441" s="279"/>
      <c r="R441" s="61">
        <v>30</v>
      </c>
      <c r="S441" s="47">
        <v>22</v>
      </c>
      <c r="T441" s="47">
        <v>24</v>
      </c>
      <c r="U441" s="123">
        <v>18</v>
      </c>
      <c r="V441" s="47">
        <v>16</v>
      </c>
      <c r="W441" s="47">
        <v>20</v>
      </c>
      <c r="X441" s="127">
        <v>19</v>
      </c>
      <c r="Y441" s="127">
        <v>20</v>
      </c>
      <c r="Z441" s="127">
        <v>18</v>
      </c>
      <c r="AA441" s="47">
        <v>16</v>
      </c>
      <c r="AB441" s="123">
        <v>14</v>
      </c>
      <c r="AC441" s="127">
        <v>35</v>
      </c>
      <c r="AD441" s="297">
        <v>16</v>
      </c>
      <c r="AE441" s="127">
        <v>23</v>
      </c>
      <c r="AF441" s="127">
        <v>14</v>
      </c>
      <c r="AG441" s="127">
        <v>15</v>
      </c>
      <c r="AH441" s="127">
        <v>16</v>
      </c>
      <c r="AI441" s="127">
        <v>14</v>
      </c>
      <c r="AJ441" s="127">
        <v>19</v>
      </c>
      <c r="AK441" s="127">
        <v>14</v>
      </c>
      <c r="AL441" s="127">
        <v>16</v>
      </c>
      <c r="AM441" s="184"/>
      <c r="AN441" s="134">
        <v>2</v>
      </c>
      <c r="AO441" s="45" t="s">
        <v>45</v>
      </c>
      <c r="AP441" s="171"/>
      <c r="AQ441" s="148">
        <v>17</v>
      </c>
      <c r="AR441" s="292"/>
      <c r="AS441" s="165">
        <f t="shared" si="134"/>
        <v>19</v>
      </c>
      <c r="AT441" s="51">
        <v>19</v>
      </c>
      <c r="AU441" s="52">
        <v>36</v>
      </c>
      <c r="AV441" s="52">
        <v>9</v>
      </c>
      <c r="AW441" s="52">
        <v>3</v>
      </c>
      <c r="AX441" s="52">
        <v>0</v>
      </c>
      <c r="AY441" s="52">
        <v>0</v>
      </c>
      <c r="AZ441" s="52">
        <v>4</v>
      </c>
      <c r="BA441" s="135">
        <v>2</v>
      </c>
      <c r="BB441" s="135">
        <v>0</v>
      </c>
      <c r="BC441" s="135">
        <v>2</v>
      </c>
      <c r="BD441" s="51"/>
      <c r="BE441" s="51"/>
      <c r="BF441" s="51"/>
      <c r="BG441" s="284"/>
      <c r="BH441" s="83"/>
      <c r="BI441" s="83"/>
      <c r="BJ441" s="83"/>
      <c r="BK441" s="83"/>
      <c r="BL441" s="83"/>
      <c r="BM441" s="83"/>
      <c r="BN441" s="83"/>
      <c r="BO441" s="83"/>
      <c r="BP441" s="83"/>
      <c r="BQ441" s="83"/>
      <c r="BR441" s="83"/>
      <c r="BS441" s="83"/>
      <c r="BT441" s="83"/>
      <c r="BU441" s="83"/>
      <c r="BV441" s="83"/>
      <c r="BW441" s="83"/>
      <c r="BX441" s="83"/>
      <c r="BY441" s="83"/>
      <c r="BZ441" s="83"/>
      <c r="CA441" s="83"/>
      <c r="CB441" s="83"/>
      <c r="CC441" s="83"/>
      <c r="CD441" s="83"/>
      <c r="CE441" s="83"/>
      <c r="CF441" s="83"/>
      <c r="CG441" s="83"/>
      <c r="CH441" s="83"/>
      <c r="CI441" s="83"/>
      <c r="CJ441" s="83"/>
      <c r="CK441" s="83"/>
      <c r="CL441" s="83"/>
      <c r="CM441" s="83"/>
      <c r="CN441" s="83"/>
      <c r="CO441" s="83"/>
      <c r="CP441" s="83"/>
      <c r="CQ441" s="83"/>
      <c r="CR441" s="83"/>
    </row>
    <row r="442" spans="1:96" ht="12" hidden="1" customHeight="1" x14ac:dyDescent="0.25">
      <c r="A442" s="254" t="s">
        <v>231</v>
      </c>
      <c r="B442" s="278"/>
      <c r="C442" s="123" t="s">
        <v>217</v>
      </c>
      <c r="D442" s="279"/>
      <c r="E442" s="123" t="s">
        <v>217</v>
      </c>
      <c r="F442" s="123" t="s">
        <v>217</v>
      </c>
      <c r="G442" s="123" t="s">
        <v>217</v>
      </c>
      <c r="H442" s="123" t="s">
        <v>217</v>
      </c>
      <c r="I442" s="47" t="s">
        <v>217</v>
      </c>
      <c r="J442" s="123" t="s">
        <v>217</v>
      </c>
      <c r="K442" s="123" t="s">
        <v>217</v>
      </c>
      <c r="L442" s="294">
        <v>3</v>
      </c>
      <c r="M442" s="123">
        <v>1</v>
      </c>
      <c r="N442" s="123">
        <v>3</v>
      </c>
      <c r="O442" s="123">
        <v>2</v>
      </c>
      <c r="P442" s="123">
        <v>1</v>
      </c>
      <c r="Q442" s="279"/>
      <c r="R442" s="61">
        <v>6</v>
      </c>
      <c r="S442" s="47">
        <v>4</v>
      </c>
      <c r="T442" s="47">
        <v>4</v>
      </c>
      <c r="U442" s="123">
        <v>10</v>
      </c>
      <c r="V442" s="47">
        <v>7</v>
      </c>
      <c r="W442" s="47">
        <v>4</v>
      </c>
      <c r="X442" s="127">
        <v>2</v>
      </c>
      <c r="Y442" s="127">
        <v>5</v>
      </c>
      <c r="Z442" s="127">
        <v>9</v>
      </c>
      <c r="AA442" s="47">
        <v>16</v>
      </c>
      <c r="AB442" s="123">
        <v>8</v>
      </c>
      <c r="AC442" s="127">
        <v>2</v>
      </c>
      <c r="AD442" s="297">
        <v>12</v>
      </c>
      <c r="AE442" s="127">
        <v>13</v>
      </c>
      <c r="AF442" s="127">
        <v>8</v>
      </c>
      <c r="AG442" s="127">
        <v>14</v>
      </c>
      <c r="AH442" s="127">
        <v>9</v>
      </c>
      <c r="AI442" s="127">
        <v>8</v>
      </c>
      <c r="AJ442" s="127">
        <v>8</v>
      </c>
      <c r="AK442" s="127">
        <v>21</v>
      </c>
      <c r="AL442" s="127">
        <v>15</v>
      </c>
      <c r="AM442" s="184"/>
      <c r="AN442" s="134">
        <v>0</v>
      </c>
      <c r="AO442" s="45" t="s">
        <v>231</v>
      </c>
      <c r="AP442" s="171"/>
      <c r="AQ442" s="148">
        <v>8</v>
      </c>
      <c r="AR442" s="292"/>
      <c r="AS442" s="165">
        <f t="shared" si="134"/>
        <v>8</v>
      </c>
      <c r="AT442" s="51">
        <v>10</v>
      </c>
      <c r="AU442" s="52">
        <v>10</v>
      </c>
      <c r="AV442" s="52">
        <v>12</v>
      </c>
      <c r="AW442" s="52">
        <v>17</v>
      </c>
      <c r="AX442" s="52">
        <v>11</v>
      </c>
      <c r="AY442" s="52">
        <v>9</v>
      </c>
      <c r="AZ442" s="52">
        <v>13</v>
      </c>
      <c r="BA442" s="135">
        <v>9</v>
      </c>
      <c r="BB442" s="135">
        <v>10</v>
      </c>
      <c r="BC442" s="135">
        <v>9</v>
      </c>
      <c r="BD442" s="51"/>
      <c r="BE442" s="51"/>
      <c r="BF442" s="51"/>
      <c r="BG442" s="284"/>
      <c r="BH442" s="83"/>
      <c r="BI442" s="83"/>
      <c r="BJ442" s="83"/>
      <c r="BK442" s="83"/>
      <c r="BL442" s="83"/>
      <c r="BM442" s="83"/>
      <c r="BN442" s="83"/>
      <c r="BO442" s="83"/>
      <c r="BP442" s="83"/>
      <c r="BQ442" s="83"/>
      <c r="BR442" s="83"/>
      <c r="BS442" s="83"/>
      <c r="BT442" s="83"/>
      <c r="BU442" s="83"/>
      <c r="BV442" s="83"/>
      <c r="BW442" s="83"/>
      <c r="BX442" s="83"/>
      <c r="BY442" s="83"/>
      <c r="BZ442" s="83"/>
      <c r="CA442" s="83"/>
      <c r="CB442" s="83"/>
      <c r="CC442" s="83"/>
      <c r="CD442" s="83"/>
      <c r="CE442" s="83"/>
      <c r="CF442" s="83"/>
      <c r="CG442" s="83"/>
      <c r="CH442" s="83"/>
      <c r="CI442" s="83"/>
      <c r="CJ442" s="83"/>
      <c r="CK442" s="83"/>
      <c r="CL442" s="83"/>
      <c r="CM442" s="83"/>
      <c r="CN442" s="83"/>
      <c r="CO442" s="83"/>
      <c r="CP442" s="83"/>
      <c r="CQ442" s="83"/>
      <c r="CR442" s="83"/>
    </row>
    <row r="443" spans="1:96" ht="12" hidden="1" customHeight="1" x14ac:dyDescent="0.25">
      <c r="A443" s="254" t="s">
        <v>222</v>
      </c>
      <c r="B443" s="278"/>
      <c r="C443" s="123"/>
      <c r="D443" s="279"/>
      <c r="E443" s="123"/>
      <c r="F443" s="123"/>
      <c r="G443" s="123"/>
      <c r="H443" s="123"/>
      <c r="I443" s="127"/>
      <c r="J443" s="123"/>
      <c r="K443" s="123"/>
      <c r="L443" s="294"/>
      <c r="M443" s="123"/>
      <c r="N443" s="123"/>
      <c r="O443" s="123"/>
      <c r="P443" s="123">
        <v>2</v>
      </c>
      <c r="Q443" s="279"/>
      <c r="R443" s="61">
        <v>3</v>
      </c>
      <c r="S443" s="47">
        <v>6</v>
      </c>
      <c r="T443" s="47">
        <v>7</v>
      </c>
      <c r="U443" s="123">
        <v>3</v>
      </c>
      <c r="V443" s="47">
        <v>6</v>
      </c>
      <c r="W443" s="47">
        <v>5</v>
      </c>
      <c r="X443" s="127">
        <v>3</v>
      </c>
      <c r="Y443" s="127">
        <v>8</v>
      </c>
      <c r="Z443" s="127">
        <v>8</v>
      </c>
      <c r="AA443" s="47">
        <v>6</v>
      </c>
      <c r="AB443" s="123">
        <v>3</v>
      </c>
      <c r="AC443" s="127">
        <v>4</v>
      </c>
      <c r="AD443" s="297">
        <v>1</v>
      </c>
      <c r="AE443" s="127">
        <v>2</v>
      </c>
      <c r="AF443" s="127">
        <v>3</v>
      </c>
      <c r="AG443" s="127">
        <v>0</v>
      </c>
      <c r="AH443" s="127">
        <v>3</v>
      </c>
      <c r="AI443" s="127">
        <v>11</v>
      </c>
      <c r="AJ443" s="127">
        <v>4</v>
      </c>
      <c r="AK443" s="127">
        <v>9</v>
      </c>
      <c r="AL443" s="127">
        <v>8</v>
      </c>
      <c r="AM443" s="184"/>
      <c r="AN443" s="134">
        <v>0</v>
      </c>
      <c r="AO443" s="45" t="s">
        <v>222</v>
      </c>
      <c r="AP443" s="171"/>
      <c r="AQ443" s="148">
        <v>7</v>
      </c>
      <c r="AR443" s="292"/>
      <c r="AS443" s="165">
        <f t="shared" si="134"/>
        <v>7</v>
      </c>
      <c r="AT443" s="51">
        <v>6</v>
      </c>
      <c r="AU443" s="52">
        <v>7</v>
      </c>
      <c r="AV443" s="52">
        <v>9</v>
      </c>
      <c r="AW443" s="52">
        <v>10</v>
      </c>
      <c r="AX443" s="52">
        <v>7</v>
      </c>
      <c r="AY443" s="52">
        <v>5</v>
      </c>
      <c r="AZ443" s="52">
        <v>3</v>
      </c>
      <c r="BA443" s="135">
        <v>6</v>
      </c>
      <c r="BB443" s="135">
        <v>8</v>
      </c>
      <c r="BC443" s="135">
        <v>7</v>
      </c>
      <c r="BD443" s="51"/>
      <c r="BE443" s="51"/>
      <c r="BF443" s="51"/>
      <c r="BG443" s="284"/>
      <c r="BH443" s="83"/>
      <c r="BI443" s="83"/>
      <c r="BJ443" s="83"/>
      <c r="BK443" s="83"/>
      <c r="BL443" s="83"/>
      <c r="BM443" s="83"/>
      <c r="BN443" s="83"/>
      <c r="BO443" s="83"/>
      <c r="BP443" s="83"/>
      <c r="BQ443" s="83"/>
      <c r="BR443" s="83"/>
      <c r="BS443" s="83"/>
      <c r="BT443" s="83"/>
      <c r="BU443" s="83"/>
      <c r="BV443" s="83"/>
      <c r="BW443" s="83"/>
      <c r="BX443" s="83"/>
      <c r="BY443" s="83"/>
      <c r="BZ443" s="83"/>
      <c r="CA443" s="83"/>
      <c r="CB443" s="83"/>
      <c r="CC443" s="83"/>
      <c r="CD443" s="83"/>
      <c r="CE443" s="83"/>
      <c r="CF443" s="83"/>
      <c r="CG443" s="83"/>
      <c r="CH443" s="83"/>
      <c r="CI443" s="83"/>
      <c r="CJ443" s="83"/>
      <c r="CK443" s="83"/>
      <c r="CL443" s="83"/>
      <c r="CM443" s="83"/>
      <c r="CN443" s="83"/>
      <c r="CO443" s="83"/>
      <c r="CP443" s="83"/>
      <c r="CQ443" s="83"/>
      <c r="CR443" s="83"/>
    </row>
    <row r="444" spans="1:96" ht="12" hidden="1" customHeight="1" x14ac:dyDescent="0.25">
      <c r="A444" s="254" t="s">
        <v>65</v>
      </c>
      <c r="B444" s="278"/>
      <c r="C444" s="123" t="s">
        <v>217</v>
      </c>
      <c r="D444" s="279"/>
      <c r="E444" s="123" t="s">
        <v>217</v>
      </c>
      <c r="F444" s="123" t="s">
        <v>217</v>
      </c>
      <c r="G444" s="123" t="s">
        <v>217</v>
      </c>
      <c r="H444" s="123" t="s">
        <v>217</v>
      </c>
      <c r="I444" s="123" t="s">
        <v>217</v>
      </c>
      <c r="J444" s="123" t="s">
        <v>217</v>
      </c>
      <c r="K444" s="123" t="s">
        <v>217</v>
      </c>
      <c r="L444" s="294" t="s">
        <v>217</v>
      </c>
      <c r="M444" s="123">
        <v>0</v>
      </c>
      <c r="N444" s="123">
        <v>1</v>
      </c>
      <c r="O444" s="123">
        <v>0</v>
      </c>
      <c r="P444" s="123">
        <v>0</v>
      </c>
      <c r="Q444" s="279"/>
      <c r="R444" s="61">
        <v>0</v>
      </c>
      <c r="S444" s="47">
        <v>1</v>
      </c>
      <c r="T444" s="47">
        <v>1</v>
      </c>
      <c r="U444" s="123">
        <v>0</v>
      </c>
      <c r="V444" s="47">
        <v>1</v>
      </c>
      <c r="W444" s="47">
        <v>0</v>
      </c>
      <c r="X444" s="127">
        <v>0</v>
      </c>
      <c r="Y444" s="127">
        <v>4</v>
      </c>
      <c r="Z444" s="127">
        <v>4</v>
      </c>
      <c r="AA444" s="47">
        <v>0</v>
      </c>
      <c r="AB444" s="123">
        <v>0</v>
      </c>
      <c r="AC444" s="127">
        <v>0</v>
      </c>
      <c r="AD444" s="297">
        <v>0</v>
      </c>
      <c r="AE444" s="127">
        <v>0</v>
      </c>
      <c r="AF444" s="127">
        <v>0</v>
      </c>
      <c r="AG444" s="127">
        <v>0</v>
      </c>
      <c r="AH444" s="127">
        <v>0</v>
      </c>
      <c r="AI444" s="127">
        <v>0</v>
      </c>
      <c r="AJ444" s="127">
        <v>0</v>
      </c>
      <c r="AK444" s="127">
        <v>0</v>
      </c>
      <c r="AL444" s="127">
        <v>0</v>
      </c>
      <c r="AM444" s="184"/>
      <c r="AN444" s="134">
        <v>0</v>
      </c>
      <c r="AO444" s="45" t="s">
        <v>65</v>
      </c>
      <c r="AP444" s="171"/>
      <c r="AQ444" s="148">
        <v>0</v>
      </c>
      <c r="AR444" s="292"/>
      <c r="AS444" s="165">
        <f t="shared" si="134"/>
        <v>0</v>
      </c>
      <c r="AT444" s="51">
        <v>0</v>
      </c>
      <c r="AU444" s="52">
        <v>0</v>
      </c>
      <c r="AV444" s="52">
        <v>0</v>
      </c>
      <c r="AW444" s="52">
        <v>0</v>
      </c>
      <c r="AX444" s="52">
        <v>0</v>
      </c>
      <c r="AY444" s="52">
        <v>0</v>
      </c>
      <c r="AZ444" s="52">
        <v>0</v>
      </c>
      <c r="BA444" s="135">
        <v>0</v>
      </c>
      <c r="BB444" s="135">
        <v>0</v>
      </c>
      <c r="BC444" s="135">
        <v>0</v>
      </c>
      <c r="BD444" s="51"/>
      <c r="BE444" s="51"/>
      <c r="BF444" s="51"/>
      <c r="BG444" s="284"/>
      <c r="BH444" s="83"/>
      <c r="BI444" s="83"/>
      <c r="BJ444" s="83"/>
      <c r="BK444" s="83"/>
      <c r="BL444" s="83"/>
      <c r="BM444" s="83"/>
      <c r="BN444" s="83"/>
      <c r="BO444" s="83"/>
      <c r="BP444" s="83"/>
      <c r="BQ444" s="83"/>
      <c r="BR444" s="83"/>
      <c r="BS444" s="83"/>
      <c r="BT444" s="83"/>
      <c r="BU444" s="83"/>
      <c r="BV444" s="83"/>
      <c r="BW444" s="83"/>
      <c r="BX444" s="83"/>
      <c r="BY444" s="83"/>
      <c r="BZ444" s="83"/>
      <c r="CA444" s="83"/>
      <c r="CB444" s="83"/>
      <c r="CC444" s="83"/>
      <c r="CD444" s="83"/>
      <c r="CE444" s="83"/>
      <c r="CF444" s="83"/>
      <c r="CG444" s="83"/>
      <c r="CH444" s="83"/>
      <c r="CI444" s="83"/>
      <c r="CJ444" s="83"/>
      <c r="CK444" s="83"/>
      <c r="CL444" s="83"/>
      <c r="CM444" s="83"/>
      <c r="CN444" s="83"/>
      <c r="CO444" s="83"/>
      <c r="CP444" s="83"/>
      <c r="CQ444" s="83"/>
      <c r="CR444" s="83"/>
    </row>
    <row r="445" spans="1:96" ht="12" hidden="1" customHeight="1" x14ac:dyDescent="0.25">
      <c r="A445" s="254" t="s">
        <v>46</v>
      </c>
      <c r="B445" s="278"/>
      <c r="C445" s="123" t="s">
        <v>217</v>
      </c>
      <c r="D445" s="279"/>
      <c r="E445" s="123" t="s">
        <v>217</v>
      </c>
      <c r="F445" s="123">
        <v>1</v>
      </c>
      <c r="G445" s="123">
        <v>28</v>
      </c>
      <c r="H445" s="123">
        <v>25</v>
      </c>
      <c r="I445" s="127">
        <v>83</v>
      </c>
      <c r="J445" s="123">
        <v>150</v>
      </c>
      <c r="K445" s="123">
        <v>169</v>
      </c>
      <c r="L445" s="123">
        <v>168</v>
      </c>
      <c r="M445" s="123">
        <v>161</v>
      </c>
      <c r="N445" s="123">
        <v>172</v>
      </c>
      <c r="O445" s="123">
        <v>111</v>
      </c>
      <c r="P445" s="123">
        <v>113</v>
      </c>
      <c r="Q445" s="279"/>
      <c r="R445" s="61">
        <v>92</v>
      </c>
      <c r="S445" s="47">
        <v>66</v>
      </c>
      <c r="T445" s="47">
        <v>85</v>
      </c>
      <c r="U445" s="123">
        <v>96</v>
      </c>
      <c r="V445" s="47">
        <v>67</v>
      </c>
      <c r="W445" s="47">
        <v>97</v>
      </c>
      <c r="X445" s="127">
        <v>83</v>
      </c>
      <c r="Y445" s="127">
        <v>82</v>
      </c>
      <c r="Z445" s="127">
        <v>68</v>
      </c>
      <c r="AA445" s="47">
        <v>54</v>
      </c>
      <c r="AB445" s="123">
        <v>28</v>
      </c>
      <c r="AC445" s="127">
        <v>31</v>
      </c>
      <c r="AD445" s="297">
        <v>27</v>
      </c>
      <c r="AE445" s="127">
        <v>31</v>
      </c>
      <c r="AF445" s="127">
        <v>17</v>
      </c>
      <c r="AG445" s="127">
        <v>20</v>
      </c>
      <c r="AH445" s="127">
        <v>28</v>
      </c>
      <c r="AI445" s="127">
        <v>29</v>
      </c>
      <c r="AJ445" s="127">
        <v>34</v>
      </c>
      <c r="AK445" s="127">
        <v>38</v>
      </c>
      <c r="AL445" s="127">
        <v>48</v>
      </c>
      <c r="AM445" s="184"/>
      <c r="AN445" s="134">
        <v>2</v>
      </c>
      <c r="AO445" s="45" t="s">
        <v>46</v>
      </c>
      <c r="AP445" s="171"/>
      <c r="AQ445" s="148">
        <v>40</v>
      </c>
      <c r="AR445" s="292"/>
      <c r="AS445" s="165">
        <f t="shared" si="134"/>
        <v>42</v>
      </c>
      <c r="AT445" s="51">
        <v>52</v>
      </c>
      <c r="AU445" s="52">
        <v>38</v>
      </c>
      <c r="AV445" s="52">
        <v>48</v>
      </c>
      <c r="AW445" s="52">
        <v>51</v>
      </c>
      <c r="AX445" s="52">
        <v>50</v>
      </c>
      <c r="AY445" s="52">
        <v>57</v>
      </c>
      <c r="AZ445" s="52">
        <v>40</v>
      </c>
      <c r="BA445" s="135">
        <v>51</v>
      </c>
      <c r="BB445" s="135">
        <v>60</v>
      </c>
      <c r="BC445" s="135">
        <v>56</v>
      </c>
      <c r="BD445" s="51"/>
      <c r="BE445" s="51"/>
      <c r="BF445" s="51"/>
      <c r="BG445" s="284"/>
      <c r="BH445" s="83"/>
      <c r="BI445" s="83"/>
      <c r="BJ445" s="83"/>
      <c r="BK445" s="83"/>
      <c r="BL445" s="83"/>
      <c r="BM445" s="83"/>
      <c r="BN445" s="83"/>
      <c r="BO445" s="83"/>
      <c r="BP445" s="83"/>
      <c r="BQ445" s="83"/>
      <c r="BR445" s="83"/>
      <c r="BS445" s="83"/>
      <c r="BT445" s="83"/>
      <c r="BU445" s="83"/>
      <c r="BV445" s="83"/>
      <c r="BW445" s="83"/>
      <c r="BX445" s="83"/>
      <c r="BY445" s="83"/>
      <c r="BZ445" s="83"/>
      <c r="CA445" s="83"/>
      <c r="CB445" s="83"/>
      <c r="CC445" s="83"/>
      <c r="CD445" s="83"/>
      <c r="CE445" s="83"/>
      <c r="CF445" s="83"/>
      <c r="CG445" s="83"/>
      <c r="CH445" s="83"/>
      <c r="CI445" s="83"/>
      <c r="CJ445" s="83"/>
      <c r="CK445" s="83"/>
      <c r="CL445" s="83"/>
      <c r="CM445" s="83"/>
      <c r="CN445" s="83"/>
      <c r="CO445" s="83"/>
      <c r="CP445" s="83"/>
      <c r="CQ445" s="83"/>
      <c r="CR445" s="83"/>
    </row>
    <row r="446" spans="1:96" ht="12" hidden="1" customHeight="1" x14ac:dyDescent="0.25">
      <c r="A446" s="254" t="s">
        <v>226</v>
      </c>
      <c r="B446" s="278"/>
      <c r="C446" s="123" t="s">
        <v>217</v>
      </c>
      <c r="D446" s="279"/>
      <c r="E446" s="123" t="s">
        <v>217</v>
      </c>
      <c r="F446" s="123" t="s">
        <v>217</v>
      </c>
      <c r="G446" s="123" t="s">
        <v>217</v>
      </c>
      <c r="H446" s="123" t="s">
        <v>217</v>
      </c>
      <c r="I446" s="298" t="s">
        <v>217</v>
      </c>
      <c r="J446" s="123" t="s">
        <v>217</v>
      </c>
      <c r="K446" s="123" t="s">
        <v>217</v>
      </c>
      <c r="L446" s="123" t="s">
        <v>217</v>
      </c>
      <c r="M446" s="123">
        <v>0</v>
      </c>
      <c r="N446" s="123">
        <v>0</v>
      </c>
      <c r="O446" s="123">
        <v>0</v>
      </c>
      <c r="P446" s="123">
        <v>0</v>
      </c>
      <c r="Q446" s="279"/>
      <c r="R446" s="61">
        <v>0</v>
      </c>
      <c r="S446" s="47">
        <v>0</v>
      </c>
      <c r="T446" s="47">
        <v>0</v>
      </c>
      <c r="U446" s="123">
        <v>0</v>
      </c>
      <c r="V446" s="47">
        <v>0</v>
      </c>
      <c r="W446" s="47">
        <v>0</v>
      </c>
      <c r="X446" s="127">
        <v>4</v>
      </c>
      <c r="Y446" s="127">
        <v>0</v>
      </c>
      <c r="Z446" s="127">
        <v>0</v>
      </c>
      <c r="AA446" s="47">
        <v>0</v>
      </c>
      <c r="AB446" s="123">
        <v>0</v>
      </c>
      <c r="AC446" s="127">
        <v>8</v>
      </c>
      <c r="AD446" s="297">
        <v>0</v>
      </c>
      <c r="AE446" s="127">
        <v>0</v>
      </c>
      <c r="AF446" s="127">
        <v>0</v>
      </c>
      <c r="AG446" s="127">
        <v>0</v>
      </c>
      <c r="AH446" s="127">
        <v>0</v>
      </c>
      <c r="AI446" s="127">
        <v>0</v>
      </c>
      <c r="AJ446" s="127">
        <v>0</v>
      </c>
      <c r="AK446" s="127">
        <v>0</v>
      </c>
      <c r="AL446" s="127">
        <v>0</v>
      </c>
      <c r="AM446" s="184"/>
      <c r="AN446" s="134">
        <v>0</v>
      </c>
      <c r="AO446" s="45" t="s">
        <v>226</v>
      </c>
      <c r="AP446" s="171"/>
      <c r="AQ446" s="148">
        <v>0</v>
      </c>
      <c r="AR446" s="292"/>
      <c r="AS446" s="165">
        <f t="shared" si="134"/>
        <v>0</v>
      </c>
      <c r="AT446" s="51">
        <v>0</v>
      </c>
      <c r="AU446" s="52">
        <v>0</v>
      </c>
      <c r="AV446" s="52">
        <v>0</v>
      </c>
      <c r="AW446" s="52">
        <v>0</v>
      </c>
      <c r="AX446" s="52">
        <v>0</v>
      </c>
      <c r="AY446" s="52">
        <v>0</v>
      </c>
      <c r="AZ446" s="52">
        <v>0</v>
      </c>
      <c r="BA446" s="135">
        <v>0</v>
      </c>
      <c r="BB446" s="135">
        <v>0</v>
      </c>
      <c r="BC446" s="135">
        <v>0</v>
      </c>
      <c r="BD446" s="51"/>
      <c r="BE446" s="51"/>
      <c r="BF446" s="51"/>
      <c r="BG446" s="284"/>
      <c r="BH446" s="83"/>
      <c r="BI446" s="83"/>
      <c r="BJ446" s="83"/>
      <c r="BK446" s="83"/>
      <c r="BL446" s="83"/>
      <c r="BM446" s="83"/>
      <c r="BN446" s="83"/>
      <c r="BO446" s="83"/>
      <c r="BP446" s="83"/>
      <c r="BQ446" s="83"/>
      <c r="BR446" s="83"/>
      <c r="BS446" s="83"/>
      <c r="BT446" s="83"/>
      <c r="BU446" s="83"/>
      <c r="BV446" s="83"/>
      <c r="BW446" s="83"/>
      <c r="BX446" s="83"/>
      <c r="BY446" s="83"/>
      <c r="BZ446" s="83"/>
      <c r="CA446" s="83"/>
      <c r="CB446" s="83"/>
      <c r="CC446" s="83"/>
      <c r="CD446" s="83"/>
      <c r="CE446" s="83"/>
      <c r="CF446" s="83"/>
      <c r="CG446" s="83"/>
      <c r="CH446" s="83"/>
      <c r="CI446" s="83"/>
      <c r="CJ446" s="83"/>
      <c r="CK446" s="83"/>
      <c r="CL446" s="83"/>
      <c r="CM446" s="83"/>
      <c r="CN446" s="83"/>
      <c r="CO446" s="83"/>
      <c r="CP446" s="83"/>
      <c r="CQ446" s="83"/>
      <c r="CR446" s="83"/>
    </row>
    <row r="447" spans="1:96" ht="12" hidden="1" customHeight="1" x14ac:dyDescent="0.25">
      <c r="A447" s="254" t="s">
        <v>227</v>
      </c>
      <c r="B447" s="278"/>
      <c r="C447" s="123" t="s">
        <v>217</v>
      </c>
      <c r="D447" s="279"/>
      <c r="E447" s="123" t="s">
        <v>217</v>
      </c>
      <c r="F447" s="123" t="s">
        <v>217</v>
      </c>
      <c r="G447" s="123" t="s">
        <v>217</v>
      </c>
      <c r="H447" s="123" t="s">
        <v>217</v>
      </c>
      <c r="I447" s="127">
        <v>5</v>
      </c>
      <c r="J447" s="123" t="s">
        <v>217</v>
      </c>
      <c r="K447" s="123" t="s">
        <v>217</v>
      </c>
      <c r="L447" s="123" t="s">
        <v>217</v>
      </c>
      <c r="M447" s="123">
        <v>0</v>
      </c>
      <c r="N447" s="123">
        <v>0</v>
      </c>
      <c r="O447" s="123">
        <v>0</v>
      </c>
      <c r="P447" s="123">
        <v>0</v>
      </c>
      <c r="Q447" s="279"/>
      <c r="R447" s="61">
        <v>0</v>
      </c>
      <c r="S447" s="47">
        <v>4</v>
      </c>
      <c r="T447" s="47">
        <v>0</v>
      </c>
      <c r="U447" s="123">
        <v>0</v>
      </c>
      <c r="V447" s="47">
        <v>0</v>
      </c>
      <c r="W447" s="47">
        <v>0</v>
      </c>
      <c r="X447" s="127">
        <v>3</v>
      </c>
      <c r="Y447" s="127">
        <v>0</v>
      </c>
      <c r="Z447" s="127">
        <v>0</v>
      </c>
      <c r="AA447" s="47">
        <v>0</v>
      </c>
      <c r="AB447" s="123">
        <v>6</v>
      </c>
      <c r="AC447" s="127">
        <v>7</v>
      </c>
      <c r="AD447" s="297">
        <v>0</v>
      </c>
      <c r="AE447" s="127">
        <v>0</v>
      </c>
      <c r="AF447" s="127">
        <v>0</v>
      </c>
      <c r="AG447" s="127">
        <v>0</v>
      </c>
      <c r="AH447" s="127">
        <v>0</v>
      </c>
      <c r="AI447" s="127">
        <v>0</v>
      </c>
      <c r="AJ447" s="127">
        <v>0</v>
      </c>
      <c r="AK447" s="127">
        <v>0</v>
      </c>
      <c r="AL447" s="127">
        <v>0</v>
      </c>
      <c r="AM447" s="184"/>
      <c r="AN447" s="134">
        <v>0</v>
      </c>
      <c r="AO447" s="45" t="s">
        <v>227</v>
      </c>
      <c r="AP447" s="171"/>
      <c r="AQ447" s="148">
        <v>0</v>
      </c>
      <c r="AR447" s="292"/>
      <c r="AS447" s="165">
        <f t="shared" si="134"/>
        <v>0</v>
      </c>
      <c r="AT447" s="51">
        <v>0</v>
      </c>
      <c r="AU447" s="52">
        <v>0</v>
      </c>
      <c r="AV447" s="52">
        <v>0</v>
      </c>
      <c r="AW447" s="52">
        <v>0</v>
      </c>
      <c r="AX447" s="52">
        <v>0</v>
      </c>
      <c r="AY447" s="52">
        <v>0</v>
      </c>
      <c r="AZ447" s="52">
        <v>0</v>
      </c>
      <c r="BA447" s="135">
        <v>0</v>
      </c>
      <c r="BB447" s="135">
        <v>0</v>
      </c>
      <c r="BC447" s="135">
        <v>0</v>
      </c>
      <c r="BD447" s="51"/>
      <c r="BE447" s="51"/>
      <c r="BF447" s="51"/>
      <c r="BG447" s="284"/>
      <c r="BH447" s="83"/>
      <c r="BI447" s="83"/>
      <c r="BJ447" s="83"/>
      <c r="BK447" s="83"/>
      <c r="BL447" s="83"/>
      <c r="BM447" s="83"/>
      <c r="BN447" s="83"/>
      <c r="BO447" s="83"/>
      <c r="BP447" s="83"/>
      <c r="BQ447" s="83"/>
      <c r="BR447" s="83"/>
      <c r="BS447" s="83"/>
      <c r="BT447" s="83"/>
      <c r="BU447" s="83"/>
      <c r="BV447" s="83"/>
      <c r="BW447" s="83"/>
      <c r="BX447" s="83"/>
      <c r="BY447" s="83"/>
      <c r="BZ447" s="83"/>
      <c r="CA447" s="83"/>
      <c r="CB447" s="83"/>
      <c r="CC447" s="83"/>
      <c r="CD447" s="83"/>
      <c r="CE447" s="83"/>
      <c r="CF447" s="83"/>
      <c r="CG447" s="83"/>
      <c r="CH447" s="83"/>
      <c r="CI447" s="83"/>
      <c r="CJ447" s="83"/>
      <c r="CK447" s="83"/>
      <c r="CL447" s="83"/>
      <c r="CM447" s="83"/>
      <c r="CN447" s="83"/>
      <c r="CO447" s="83"/>
      <c r="CP447" s="83"/>
      <c r="CQ447" s="83"/>
      <c r="CR447" s="83"/>
    </row>
    <row r="448" spans="1:96" ht="12" hidden="1" customHeight="1" x14ac:dyDescent="0.25">
      <c r="A448" s="254" t="s">
        <v>47</v>
      </c>
      <c r="B448" s="278"/>
      <c r="C448" s="123" t="s">
        <v>217</v>
      </c>
      <c r="D448" s="279"/>
      <c r="E448" s="123" t="s">
        <v>217</v>
      </c>
      <c r="F448" s="123" t="s">
        <v>217</v>
      </c>
      <c r="G448" s="123" t="s">
        <v>217</v>
      </c>
      <c r="H448" s="123" t="s">
        <v>217</v>
      </c>
      <c r="I448" s="298">
        <v>16</v>
      </c>
      <c r="J448" s="123" t="s">
        <v>217</v>
      </c>
      <c r="K448" s="123" t="s">
        <v>217</v>
      </c>
      <c r="L448" s="123" t="s">
        <v>217</v>
      </c>
      <c r="M448" s="123">
        <v>0</v>
      </c>
      <c r="N448" s="123">
        <v>0</v>
      </c>
      <c r="O448" s="123">
        <v>0</v>
      </c>
      <c r="P448" s="123">
        <v>0</v>
      </c>
      <c r="Q448" s="279"/>
      <c r="R448" s="61">
        <v>0</v>
      </c>
      <c r="S448" s="47">
        <v>0</v>
      </c>
      <c r="T448" s="47">
        <v>0</v>
      </c>
      <c r="U448" s="123">
        <v>0</v>
      </c>
      <c r="V448" s="47">
        <v>0</v>
      </c>
      <c r="W448" s="47">
        <v>0</v>
      </c>
      <c r="X448" s="127">
        <v>1</v>
      </c>
      <c r="Y448" s="127">
        <v>1</v>
      </c>
      <c r="Z448" s="127">
        <v>5</v>
      </c>
      <c r="AA448" s="47">
        <v>3</v>
      </c>
      <c r="AB448" s="123">
        <v>0</v>
      </c>
      <c r="AC448" s="127">
        <v>5</v>
      </c>
      <c r="AD448" s="297">
        <v>5</v>
      </c>
      <c r="AE448" s="127">
        <v>8</v>
      </c>
      <c r="AF448" s="127">
        <v>6</v>
      </c>
      <c r="AG448" s="127">
        <v>9</v>
      </c>
      <c r="AH448" s="127">
        <v>5</v>
      </c>
      <c r="AI448" s="127">
        <v>6</v>
      </c>
      <c r="AJ448" s="127">
        <v>5</v>
      </c>
      <c r="AK448" s="127">
        <v>6</v>
      </c>
      <c r="AL448" s="127">
        <v>6</v>
      </c>
      <c r="AM448" s="184"/>
      <c r="AN448" s="134">
        <v>6</v>
      </c>
      <c r="AO448" s="45" t="s">
        <v>47</v>
      </c>
      <c r="AP448" s="171"/>
      <c r="AQ448" s="148">
        <v>0</v>
      </c>
      <c r="AR448" s="292"/>
      <c r="AS448" s="165">
        <f t="shared" si="134"/>
        <v>6</v>
      </c>
      <c r="AT448" s="51">
        <v>6</v>
      </c>
      <c r="AU448" s="52">
        <v>6</v>
      </c>
      <c r="AV448" s="52">
        <v>6</v>
      </c>
      <c r="AW448" s="52">
        <v>6</v>
      </c>
      <c r="AX448" s="52">
        <v>6</v>
      </c>
      <c r="AY448" s="52">
        <v>6</v>
      </c>
      <c r="AZ448" s="52">
        <v>6</v>
      </c>
      <c r="BA448" s="135">
        <v>6</v>
      </c>
      <c r="BB448" s="135">
        <v>6</v>
      </c>
      <c r="BC448" s="135">
        <v>6</v>
      </c>
      <c r="BD448" s="51"/>
      <c r="BE448" s="51"/>
      <c r="BF448" s="51"/>
      <c r="BG448" s="284"/>
      <c r="BH448" s="83"/>
      <c r="BI448" s="83"/>
      <c r="BJ448" s="83"/>
      <c r="BK448" s="83"/>
      <c r="BL448" s="83"/>
      <c r="BM448" s="83"/>
      <c r="BN448" s="83"/>
      <c r="BO448" s="83"/>
      <c r="BP448" s="83"/>
      <c r="BQ448" s="83"/>
      <c r="BR448" s="83"/>
      <c r="BS448" s="83"/>
      <c r="BT448" s="83"/>
      <c r="BU448" s="83"/>
      <c r="BV448" s="83"/>
      <c r="BW448" s="83"/>
      <c r="BX448" s="83"/>
      <c r="BY448" s="83"/>
      <c r="BZ448" s="83"/>
      <c r="CA448" s="83"/>
      <c r="CB448" s="83"/>
      <c r="CC448" s="83"/>
      <c r="CD448" s="83"/>
      <c r="CE448" s="83"/>
      <c r="CF448" s="83"/>
      <c r="CG448" s="83"/>
      <c r="CH448" s="83"/>
      <c r="CI448" s="83"/>
      <c r="CJ448" s="83"/>
      <c r="CK448" s="83"/>
      <c r="CL448" s="83"/>
      <c r="CM448" s="83"/>
      <c r="CN448" s="83"/>
      <c r="CO448" s="83"/>
      <c r="CP448" s="83"/>
      <c r="CQ448" s="83"/>
      <c r="CR448" s="83"/>
    </row>
    <row r="449" spans="1:96" ht="12" hidden="1" customHeight="1" x14ac:dyDescent="0.25">
      <c r="A449" s="254" t="s">
        <v>48</v>
      </c>
      <c r="B449" s="278"/>
      <c r="C449" s="123" t="s">
        <v>217</v>
      </c>
      <c r="D449" s="279"/>
      <c r="E449" s="123" t="s">
        <v>217</v>
      </c>
      <c r="F449" s="123">
        <v>3</v>
      </c>
      <c r="G449" s="123">
        <v>6</v>
      </c>
      <c r="H449" s="123">
        <v>6</v>
      </c>
      <c r="I449" s="127">
        <v>11</v>
      </c>
      <c r="J449" s="123">
        <v>9</v>
      </c>
      <c r="K449" s="123">
        <v>10</v>
      </c>
      <c r="L449" s="123">
        <v>15</v>
      </c>
      <c r="M449" s="123">
        <v>1</v>
      </c>
      <c r="N449" s="123">
        <v>0</v>
      </c>
      <c r="O449" s="123">
        <v>5</v>
      </c>
      <c r="P449" s="123">
        <v>8</v>
      </c>
      <c r="Q449" s="279"/>
      <c r="R449" s="61">
        <v>8</v>
      </c>
      <c r="S449" s="47">
        <v>9</v>
      </c>
      <c r="T449" s="47">
        <v>10</v>
      </c>
      <c r="U449" s="123">
        <v>9</v>
      </c>
      <c r="V449" s="47">
        <v>19</v>
      </c>
      <c r="W449" s="47">
        <v>10</v>
      </c>
      <c r="X449" s="127">
        <v>8</v>
      </c>
      <c r="Y449" s="127">
        <v>10</v>
      </c>
      <c r="Z449" s="127">
        <v>8</v>
      </c>
      <c r="AA449" s="47">
        <v>8</v>
      </c>
      <c r="AB449" s="123">
        <v>18</v>
      </c>
      <c r="AC449" s="127">
        <v>7</v>
      </c>
      <c r="AD449" s="297">
        <v>49</v>
      </c>
      <c r="AE449" s="127">
        <v>30</v>
      </c>
      <c r="AF449" s="127">
        <v>37</v>
      </c>
      <c r="AG449" s="127">
        <v>29</v>
      </c>
      <c r="AH449" s="127">
        <v>39</v>
      </c>
      <c r="AI449" s="127">
        <v>25</v>
      </c>
      <c r="AJ449" s="127">
        <v>18</v>
      </c>
      <c r="AK449" s="127">
        <v>18</v>
      </c>
      <c r="AL449" s="127">
        <v>15</v>
      </c>
      <c r="AM449" s="184"/>
      <c r="AN449" s="134">
        <v>2</v>
      </c>
      <c r="AO449" s="45" t="s">
        <v>48</v>
      </c>
      <c r="AP449" s="171"/>
      <c r="AQ449" s="148">
        <v>13</v>
      </c>
      <c r="AR449" s="292"/>
      <c r="AS449" s="165">
        <f t="shared" si="134"/>
        <v>15</v>
      </c>
      <c r="AT449" s="51">
        <v>15</v>
      </c>
      <c r="AU449" s="52">
        <v>8</v>
      </c>
      <c r="AV449" s="52">
        <v>8</v>
      </c>
      <c r="AW449" s="52">
        <v>11</v>
      </c>
      <c r="AX449" s="52">
        <v>10</v>
      </c>
      <c r="AY449" s="52">
        <v>7</v>
      </c>
      <c r="AZ449" s="52">
        <v>9</v>
      </c>
      <c r="BA449" s="135">
        <v>7</v>
      </c>
      <c r="BB449" s="135">
        <v>5</v>
      </c>
      <c r="BC449" s="135">
        <v>7</v>
      </c>
      <c r="BD449" s="51"/>
      <c r="BE449" s="51"/>
      <c r="BF449" s="51"/>
      <c r="BG449" s="284"/>
      <c r="BH449" s="83"/>
      <c r="BI449" s="83"/>
      <c r="BJ449" s="83"/>
      <c r="BK449" s="83"/>
      <c r="BL449" s="83"/>
      <c r="BM449" s="83"/>
      <c r="BN449" s="83"/>
      <c r="BO449" s="83"/>
      <c r="BP449" s="83"/>
      <c r="BQ449" s="83"/>
      <c r="BR449" s="83"/>
      <c r="BS449" s="83"/>
      <c r="BT449" s="83"/>
      <c r="BU449" s="83"/>
      <c r="BV449" s="83"/>
      <c r="BW449" s="83"/>
      <c r="BX449" s="83"/>
      <c r="BY449" s="83"/>
      <c r="BZ449" s="83"/>
      <c r="CA449" s="83"/>
      <c r="CB449" s="83"/>
      <c r="CC449" s="83"/>
      <c r="CD449" s="83"/>
      <c r="CE449" s="83"/>
      <c r="CF449" s="83"/>
      <c r="CG449" s="83"/>
      <c r="CH449" s="83"/>
      <c r="CI449" s="83"/>
      <c r="CJ449" s="83"/>
      <c r="CK449" s="83"/>
      <c r="CL449" s="83"/>
      <c r="CM449" s="83"/>
      <c r="CN449" s="83"/>
      <c r="CO449" s="83"/>
      <c r="CP449" s="83"/>
      <c r="CQ449" s="83"/>
      <c r="CR449" s="83"/>
    </row>
    <row r="450" spans="1:96" ht="12" hidden="1" customHeight="1" x14ac:dyDescent="0.25">
      <c r="A450" s="254" t="s">
        <v>235</v>
      </c>
      <c r="B450" s="278"/>
      <c r="C450" s="123" t="s">
        <v>217</v>
      </c>
      <c r="D450" s="279"/>
      <c r="E450" s="123" t="s">
        <v>217</v>
      </c>
      <c r="F450" s="123" t="s">
        <v>217</v>
      </c>
      <c r="G450" s="123" t="s">
        <v>217</v>
      </c>
      <c r="H450" s="123" t="s">
        <v>217</v>
      </c>
      <c r="I450" s="127" t="s">
        <v>217</v>
      </c>
      <c r="J450" s="123" t="s">
        <v>217</v>
      </c>
      <c r="K450" s="123" t="s">
        <v>217</v>
      </c>
      <c r="L450" s="123">
        <v>1</v>
      </c>
      <c r="M450" s="123">
        <v>1</v>
      </c>
      <c r="N450" s="123">
        <v>0</v>
      </c>
      <c r="O450" s="123">
        <v>2</v>
      </c>
      <c r="P450" s="123">
        <v>1</v>
      </c>
      <c r="Q450" s="279"/>
      <c r="R450" s="61">
        <v>2</v>
      </c>
      <c r="S450" s="47">
        <v>7</v>
      </c>
      <c r="T450" s="47">
        <v>6</v>
      </c>
      <c r="U450" s="123">
        <v>4</v>
      </c>
      <c r="V450" s="47">
        <v>8</v>
      </c>
      <c r="W450" s="47">
        <v>3</v>
      </c>
      <c r="X450" s="127">
        <v>2</v>
      </c>
      <c r="Y450" s="127">
        <v>5</v>
      </c>
      <c r="Z450" s="127">
        <v>5</v>
      </c>
      <c r="AA450" s="47">
        <v>8</v>
      </c>
      <c r="AB450" s="123">
        <v>12</v>
      </c>
      <c r="AC450" s="127">
        <v>28</v>
      </c>
      <c r="AD450" s="297">
        <v>8</v>
      </c>
      <c r="AE450" s="127">
        <v>9</v>
      </c>
      <c r="AF450" s="127">
        <v>10</v>
      </c>
      <c r="AG450" s="127">
        <v>5</v>
      </c>
      <c r="AH450" s="127">
        <v>8</v>
      </c>
      <c r="AI450" s="127">
        <v>8</v>
      </c>
      <c r="AJ450" s="127">
        <v>10</v>
      </c>
      <c r="AK450" s="127">
        <v>10</v>
      </c>
      <c r="AL450" s="127">
        <v>10</v>
      </c>
      <c r="AM450" s="184"/>
      <c r="AN450" s="134">
        <v>0</v>
      </c>
      <c r="AO450" s="45" t="s">
        <v>235</v>
      </c>
      <c r="AP450" s="171"/>
      <c r="AQ450" s="148">
        <v>9</v>
      </c>
      <c r="AR450" s="292"/>
      <c r="AS450" s="165">
        <f t="shared" si="134"/>
        <v>9</v>
      </c>
      <c r="AT450" s="51">
        <v>7</v>
      </c>
      <c r="AU450" s="52">
        <v>1</v>
      </c>
      <c r="AV450" s="52">
        <v>5</v>
      </c>
      <c r="AW450" s="52">
        <v>5</v>
      </c>
      <c r="AX450" s="52">
        <v>6</v>
      </c>
      <c r="AY450" s="52">
        <v>7</v>
      </c>
      <c r="AZ450" s="52">
        <v>5</v>
      </c>
      <c r="BA450" s="135">
        <v>8</v>
      </c>
      <c r="BB450" s="135">
        <v>12</v>
      </c>
      <c r="BC450" s="135">
        <v>9</v>
      </c>
      <c r="BD450" s="51"/>
      <c r="BE450" s="51"/>
      <c r="BF450" s="51"/>
      <c r="BG450" s="284"/>
      <c r="BH450" s="83"/>
      <c r="BI450" s="83"/>
      <c r="BJ450" s="83"/>
      <c r="BK450" s="83"/>
      <c r="BL450" s="83"/>
      <c r="BM450" s="83"/>
      <c r="BN450" s="83"/>
      <c r="BO450" s="83"/>
      <c r="BP450" s="83"/>
      <c r="BQ450" s="83"/>
      <c r="BR450" s="83"/>
      <c r="BS450" s="83"/>
      <c r="BT450" s="83"/>
      <c r="BU450" s="83"/>
      <c r="BV450" s="83"/>
      <c r="BW450" s="83"/>
      <c r="BX450" s="83"/>
      <c r="BY450" s="83"/>
      <c r="BZ450" s="83"/>
      <c r="CA450" s="83"/>
      <c r="CB450" s="83"/>
      <c r="CC450" s="83"/>
      <c r="CD450" s="83"/>
      <c r="CE450" s="83"/>
      <c r="CF450" s="83"/>
      <c r="CG450" s="83"/>
      <c r="CH450" s="83"/>
      <c r="CI450" s="83"/>
      <c r="CJ450" s="83"/>
      <c r="CK450" s="83"/>
      <c r="CL450" s="83"/>
      <c r="CM450" s="83"/>
      <c r="CN450" s="83"/>
      <c r="CO450" s="83"/>
      <c r="CP450" s="83"/>
      <c r="CQ450" s="83"/>
      <c r="CR450" s="83"/>
    </row>
    <row r="451" spans="1:96" ht="12" hidden="1" customHeight="1" x14ac:dyDescent="0.25">
      <c r="A451" s="254"/>
      <c r="B451" s="264"/>
      <c r="C451" s="265"/>
      <c r="D451" s="147"/>
      <c r="E451" s="265"/>
      <c r="F451" s="265"/>
      <c r="G451" s="265"/>
      <c r="H451" s="265"/>
      <c r="I451" s="299"/>
      <c r="J451" s="265"/>
      <c r="K451" s="265"/>
      <c r="L451" s="265"/>
      <c r="M451" s="265"/>
      <c r="N451" s="265"/>
      <c r="O451" s="265"/>
      <c r="P451" s="265"/>
      <c r="Q451" s="279"/>
      <c r="R451" s="61"/>
      <c r="S451" s="47"/>
      <c r="T451" s="47"/>
      <c r="U451" s="123"/>
      <c r="V451" s="47"/>
      <c r="W451" s="47"/>
      <c r="X451" s="127"/>
      <c r="Y451" s="127"/>
      <c r="Z451" s="127"/>
      <c r="AA451" s="47"/>
      <c r="AB451" s="123"/>
      <c r="AC451" s="127"/>
      <c r="AD451" s="297"/>
      <c r="AE451" s="127"/>
      <c r="AF451" s="127"/>
      <c r="AG451" s="127"/>
      <c r="AH451" s="127"/>
      <c r="AI451" s="127"/>
      <c r="AJ451" s="127"/>
      <c r="AK451" s="127"/>
      <c r="AL451" s="127"/>
      <c r="AM451" s="184"/>
      <c r="AN451" s="134"/>
      <c r="AO451" s="45" t="s">
        <v>234</v>
      </c>
      <c r="AP451" s="171"/>
      <c r="AQ451" s="148"/>
      <c r="AR451" s="292"/>
      <c r="AS451" s="165"/>
      <c r="AT451" s="51"/>
      <c r="AU451" s="52">
        <v>3</v>
      </c>
      <c r="AV451" s="52">
        <v>2</v>
      </c>
      <c r="AW451" s="52">
        <v>2</v>
      </c>
      <c r="AX451" s="52">
        <v>2</v>
      </c>
      <c r="AY451" s="52">
        <v>4</v>
      </c>
      <c r="AZ451" s="52">
        <v>5</v>
      </c>
      <c r="BA451" s="135">
        <v>4</v>
      </c>
      <c r="BB451" s="135">
        <v>6</v>
      </c>
      <c r="BC451" s="135">
        <v>5</v>
      </c>
      <c r="BD451" s="51"/>
      <c r="BE451" s="51"/>
      <c r="BF451" s="51"/>
      <c r="BG451" s="284"/>
      <c r="BH451" s="83"/>
      <c r="BI451" s="83"/>
      <c r="BJ451" s="83"/>
      <c r="BK451" s="83"/>
      <c r="BL451" s="83"/>
      <c r="BM451" s="83"/>
      <c r="BN451" s="83"/>
      <c r="BO451" s="83"/>
      <c r="BP451" s="83"/>
      <c r="BQ451" s="83"/>
      <c r="BR451" s="83"/>
      <c r="BS451" s="83"/>
      <c r="BT451" s="83"/>
      <c r="BU451" s="83"/>
      <c r="BV451" s="83"/>
      <c r="BW451" s="83"/>
      <c r="BX451" s="83"/>
      <c r="BY451" s="83"/>
      <c r="BZ451" s="83"/>
      <c r="CA451" s="83"/>
      <c r="CB451" s="83"/>
      <c r="CC451" s="83"/>
      <c r="CD451" s="83"/>
      <c r="CE451" s="83"/>
      <c r="CF451" s="83"/>
      <c r="CG451" s="83"/>
      <c r="CH451" s="83"/>
      <c r="CI451" s="83"/>
      <c r="CJ451" s="83"/>
      <c r="CK451" s="83"/>
      <c r="CL451" s="83"/>
      <c r="CM451" s="83"/>
      <c r="CN451" s="83"/>
      <c r="CO451" s="83"/>
      <c r="CP451" s="83"/>
      <c r="CQ451" s="83"/>
      <c r="CR451" s="83"/>
    </row>
    <row r="452" spans="1:96" ht="12" hidden="1" customHeight="1" x14ac:dyDescent="0.25">
      <c r="A452" s="203" t="s">
        <v>24</v>
      </c>
      <c r="B452" s="300"/>
      <c r="C452" s="301">
        <f t="shared" ref="C452:P452" si="135">SUM(C435:C450)</f>
        <v>0</v>
      </c>
      <c r="D452" s="301">
        <f t="shared" si="135"/>
        <v>0</v>
      </c>
      <c r="E452" s="301">
        <f t="shared" si="135"/>
        <v>14</v>
      </c>
      <c r="F452" s="301">
        <f t="shared" si="135"/>
        <v>41</v>
      </c>
      <c r="G452" s="301">
        <f t="shared" si="135"/>
        <v>90</v>
      </c>
      <c r="H452" s="301">
        <f t="shared" si="135"/>
        <v>83</v>
      </c>
      <c r="I452" s="301">
        <f t="shared" si="135"/>
        <v>196</v>
      </c>
      <c r="J452" s="301">
        <f t="shared" si="135"/>
        <v>196</v>
      </c>
      <c r="K452" s="301">
        <f t="shared" si="135"/>
        <v>227</v>
      </c>
      <c r="L452" s="301">
        <f t="shared" si="135"/>
        <v>235</v>
      </c>
      <c r="M452" s="301">
        <f t="shared" si="135"/>
        <v>236</v>
      </c>
      <c r="N452" s="301">
        <f t="shared" si="135"/>
        <v>239</v>
      </c>
      <c r="O452" s="301">
        <f t="shared" si="135"/>
        <v>165</v>
      </c>
      <c r="P452" s="301">
        <f t="shared" si="135"/>
        <v>182</v>
      </c>
      <c r="Q452" s="208"/>
      <c r="R452" s="205">
        <f t="shared" ref="R452:AN452" si="136">SUM(R435:R450)</f>
        <v>223</v>
      </c>
      <c r="S452" s="205">
        <f t="shared" si="136"/>
        <v>209</v>
      </c>
      <c r="T452" s="205">
        <f t="shared" si="136"/>
        <v>250</v>
      </c>
      <c r="U452" s="205">
        <f t="shared" si="136"/>
        <v>245</v>
      </c>
      <c r="V452" s="205">
        <f t="shared" si="136"/>
        <v>245</v>
      </c>
      <c r="W452" s="205">
        <f t="shared" si="136"/>
        <v>248</v>
      </c>
      <c r="X452" s="205">
        <f t="shared" si="136"/>
        <v>229</v>
      </c>
      <c r="Y452" s="205">
        <f t="shared" si="136"/>
        <v>273</v>
      </c>
      <c r="Z452" s="205">
        <f t="shared" si="136"/>
        <v>260</v>
      </c>
      <c r="AA452" s="205">
        <f t="shared" si="136"/>
        <v>237</v>
      </c>
      <c r="AB452" s="205">
        <f t="shared" si="136"/>
        <v>222</v>
      </c>
      <c r="AC452" s="205">
        <f t="shared" si="136"/>
        <v>219</v>
      </c>
      <c r="AD452" s="205">
        <f t="shared" si="136"/>
        <v>236</v>
      </c>
      <c r="AE452" s="205">
        <f t="shared" si="136"/>
        <v>225</v>
      </c>
      <c r="AF452" s="205">
        <f t="shared" si="136"/>
        <v>224</v>
      </c>
      <c r="AG452" s="205">
        <f t="shared" si="136"/>
        <v>207</v>
      </c>
      <c r="AH452" s="205">
        <f t="shared" si="136"/>
        <v>231</v>
      </c>
      <c r="AI452" s="205">
        <f t="shared" si="136"/>
        <v>224</v>
      </c>
      <c r="AJ452" s="205">
        <f t="shared" si="136"/>
        <v>229</v>
      </c>
      <c r="AK452" s="205">
        <f t="shared" si="136"/>
        <v>232</v>
      </c>
      <c r="AL452" s="205">
        <f t="shared" si="136"/>
        <v>226</v>
      </c>
      <c r="AM452" s="208"/>
      <c r="AN452" s="209">
        <f t="shared" si="136"/>
        <v>23</v>
      </c>
      <c r="AO452" s="173" t="s">
        <v>24</v>
      </c>
      <c r="AP452" s="66"/>
      <c r="AQ452" s="67">
        <f>SUM(AQ435:AQ451)</f>
        <v>207</v>
      </c>
      <c r="AR452" s="215"/>
      <c r="AS452" s="66">
        <f>SUM(AS435:AS451)</f>
        <v>230</v>
      </c>
      <c r="AT452" s="38">
        <f t="shared" ref="AT452:BF452" si="137">SUM(AT435:AT451)</f>
        <v>229</v>
      </c>
      <c r="AU452" s="38">
        <f t="shared" si="137"/>
        <v>239</v>
      </c>
      <c r="AV452" s="38">
        <f t="shared" si="137"/>
        <v>272</v>
      </c>
      <c r="AW452" s="38">
        <f t="shared" si="137"/>
        <v>276</v>
      </c>
      <c r="AX452" s="38">
        <f t="shared" si="137"/>
        <v>276</v>
      </c>
      <c r="AY452" s="38">
        <f t="shared" si="137"/>
        <v>270</v>
      </c>
      <c r="AZ452" s="38">
        <f t="shared" si="137"/>
        <v>263</v>
      </c>
      <c r="BA452" s="38">
        <f t="shared" si="137"/>
        <v>262</v>
      </c>
      <c r="BB452" s="38">
        <f t="shared" si="137"/>
        <v>264</v>
      </c>
      <c r="BC452" s="38">
        <f t="shared" si="137"/>
        <v>266</v>
      </c>
      <c r="BD452" s="38">
        <f t="shared" si="137"/>
        <v>0</v>
      </c>
      <c r="BE452" s="38">
        <f t="shared" si="137"/>
        <v>0</v>
      </c>
      <c r="BF452" s="38">
        <f t="shared" si="137"/>
        <v>0</v>
      </c>
      <c r="BG452" s="284"/>
      <c r="BH452" s="83"/>
      <c r="BI452" s="83"/>
      <c r="BJ452" s="83"/>
      <c r="BK452" s="83"/>
      <c r="BL452" s="83"/>
      <c r="BM452" s="83"/>
      <c r="BN452" s="83"/>
      <c r="BO452" s="83"/>
      <c r="BP452" s="83"/>
      <c r="BQ452" s="83"/>
      <c r="BR452" s="83"/>
      <c r="BS452" s="83"/>
      <c r="BT452" s="83"/>
      <c r="BU452" s="83"/>
      <c r="BV452" s="83"/>
      <c r="BW452" s="83"/>
      <c r="BX452" s="83"/>
      <c r="BY452" s="83"/>
      <c r="BZ452" s="83"/>
      <c r="CA452" s="83"/>
      <c r="CB452" s="83"/>
      <c r="CC452" s="83"/>
      <c r="CD452" s="83"/>
      <c r="CE452" s="83"/>
      <c r="CF452" s="83"/>
      <c r="CG452" s="83"/>
      <c r="CH452" s="83"/>
      <c r="CI452" s="83"/>
      <c r="CJ452" s="83"/>
      <c r="CK452" s="83"/>
      <c r="CL452" s="83"/>
      <c r="CM452" s="83"/>
      <c r="CN452" s="83"/>
      <c r="CO452" s="83"/>
      <c r="CP452" s="83"/>
      <c r="CQ452" s="83"/>
      <c r="CR452" s="83"/>
    </row>
    <row r="453" spans="1:96" ht="12" hidden="1" customHeight="1" x14ac:dyDescent="0.25">
      <c r="A453" s="145"/>
      <c r="B453" s="146"/>
      <c r="C453" s="146"/>
      <c r="D453" s="146"/>
      <c r="E453" s="146"/>
      <c r="F453" s="146"/>
      <c r="G453" s="146"/>
      <c r="H453" s="147"/>
      <c r="I453" s="147"/>
      <c r="J453" s="146"/>
      <c r="K453" s="146"/>
      <c r="L453" s="146"/>
      <c r="M453" s="146"/>
      <c r="N453" s="146"/>
      <c r="O453" s="147"/>
      <c r="P453" s="146"/>
      <c r="Q453" s="146"/>
      <c r="R453" s="147"/>
      <c r="S453" s="147"/>
      <c r="T453" s="147"/>
      <c r="U453" s="146"/>
      <c r="V453" s="147"/>
      <c r="W453" s="147"/>
      <c r="X453" s="146"/>
      <c r="Y453" s="146"/>
      <c r="Z453" s="147"/>
      <c r="AA453" s="147"/>
      <c r="AB453" s="146"/>
      <c r="AC453" s="146"/>
      <c r="AD453" s="146"/>
      <c r="AE453" s="146"/>
      <c r="AF453" s="146"/>
      <c r="AG453" s="146"/>
      <c r="AH453" s="146"/>
      <c r="AI453" s="146"/>
      <c r="AJ453" s="147"/>
      <c r="AK453" s="146"/>
      <c r="AL453" s="146"/>
      <c r="AM453" s="146"/>
      <c r="AN453" s="146"/>
      <c r="AO453" s="72"/>
      <c r="AP453" s="73"/>
      <c r="AQ453" s="73"/>
      <c r="AR453" s="73"/>
      <c r="AS453" s="73"/>
      <c r="AT453" s="73"/>
      <c r="AU453" s="73"/>
      <c r="AV453" s="73"/>
      <c r="AW453" s="73"/>
      <c r="AX453" s="73"/>
      <c r="AY453" s="73"/>
      <c r="AZ453" s="73"/>
      <c r="BA453" s="73"/>
      <c r="BB453" s="73"/>
      <c r="BC453" s="73"/>
      <c r="BD453" s="73"/>
      <c r="BE453" s="73"/>
      <c r="BF453" s="73"/>
      <c r="BG453" s="284"/>
      <c r="BH453" s="83"/>
      <c r="BI453" s="83"/>
      <c r="BJ453" s="83"/>
      <c r="BK453" s="83"/>
      <c r="BL453" s="83"/>
      <c r="BM453" s="83"/>
      <c r="BN453" s="83"/>
      <c r="BO453" s="83"/>
      <c r="BP453" s="83"/>
      <c r="BQ453" s="83"/>
      <c r="BR453" s="83"/>
      <c r="BS453" s="83"/>
      <c r="BT453" s="83"/>
      <c r="BU453" s="83"/>
      <c r="BV453" s="83"/>
      <c r="BW453" s="83"/>
      <c r="BX453" s="83"/>
      <c r="BY453" s="83"/>
      <c r="BZ453" s="83"/>
      <c r="CA453" s="83"/>
      <c r="CB453" s="83"/>
      <c r="CC453" s="83"/>
      <c r="CD453" s="83"/>
      <c r="CE453" s="83"/>
      <c r="CF453" s="83"/>
      <c r="CG453" s="83"/>
      <c r="CH453" s="83"/>
      <c r="CI453" s="83"/>
      <c r="CJ453" s="83"/>
      <c r="CK453" s="83"/>
      <c r="CL453" s="83"/>
      <c r="CM453" s="83"/>
      <c r="CN453" s="83"/>
      <c r="CO453" s="83"/>
      <c r="CP453" s="83"/>
      <c r="CQ453" s="83"/>
      <c r="CR453" s="83"/>
    </row>
    <row r="454" spans="1:96" s="69" customFormat="1" ht="12" hidden="1" customHeight="1" x14ac:dyDescent="0.25">
      <c r="A454" s="276" t="s">
        <v>255</v>
      </c>
      <c r="B454" s="277"/>
      <c r="C454" s="120">
        <f>$C$11</f>
        <v>44531</v>
      </c>
      <c r="D454" s="277"/>
      <c r="E454" s="120" t="e">
        <f ca="1">$E$11</f>
        <v>#NAME?</v>
      </c>
      <c r="F454" s="120" t="e">
        <f ca="1">$F$11</f>
        <v>#NAME?</v>
      </c>
      <c r="G454" s="120" t="e">
        <f ca="1">$G$11</f>
        <v>#NAME?</v>
      </c>
      <c r="H454" s="120" t="e">
        <f ca="1">$H$11</f>
        <v>#NAME?</v>
      </c>
      <c r="I454" s="120" t="e">
        <f ca="1">$I$11</f>
        <v>#NAME?</v>
      </c>
      <c r="J454" s="120" t="e">
        <f ca="1">$J$11</f>
        <v>#NAME?</v>
      </c>
      <c r="K454" s="120" t="e">
        <f ca="1">$K$11</f>
        <v>#NAME?</v>
      </c>
      <c r="L454" s="120" t="e">
        <f ca="1">$L$11</f>
        <v>#NAME?</v>
      </c>
      <c r="M454" s="120" t="e">
        <f ca="1">$M$11</f>
        <v>#NAME?</v>
      </c>
      <c r="N454" s="120" t="e">
        <f ca="1">$N$11</f>
        <v>#NAME?</v>
      </c>
      <c r="O454" s="120" t="e">
        <f ca="1">$O$11</f>
        <v>#NAME?</v>
      </c>
      <c r="P454" s="120" t="e">
        <f ca="1">$P$11</f>
        <v>#NAME?</v>
      </c>
      <c r="Q454" s="277"/>
      <c r="R454" s="120" t="e">
        <f t="shared" ref="R454:AK454" ca="1" si="138">R11</f>
        <v>#NAME?</v>
      </c>
      <c r="S454" s="120" t="e">
        <f t="shared" ca="1" si="138"/>
        <v>#NAME?</v>
      </c>
      <c r="T454" s="120" t="e">
        <f t="shared" ca="1" si="138"/>
        <v>#NAME?</v>
      </c>
      <c r="U454" s="120" t="e">
        <f t="shared" ca="1" si="138"/>
        <v>#NAME?</v>
      </c>
      <c r="V454" s="120" t="e">
        <f t="shared" ca="1" si="138"/>
        <v>#NAME?</v>
      </c>
      <c r="W454" s="120" t="e">
        <f t="shared" ca="1" si="138"/>
        <v>#NAME?</v>
      </c>
      <c r="X454" s="120" t="e">
        <f t="shared" ca="1" si="138"/>
        <v>#NAME?</v>
      </c>
      <c r="Y454" s="120" t="e">
        <f t="shared" ca="1" si="138"/>
        <v>#NAME?</v>
      </c>
      <c r="Z454" s="120" t="e">
        <f t="shared" ca="1" si="138"/>
        <v>#NAME?</v>
      </c>
      <c r="AA454" s="120" t="e">
        <f t="shared" ca="1" si="138"/>
        <v>#NAME?</v>
      </c>
      <c r="AB454" s="120" t="e">
        <f t="shared" ca="1" si="138"/>
        <v>#NAME?</v>
      </c>
      <c r="AC454" s="120" t="e">
        <f t="shared" ca="1" si="138"/>
        <v>#NAME?</v>
      </c>
      <c r="AD454" s="120" t="e">
        <f t="shared" ca="1" si="138"/>
        <v>#NAME?</v>
      </c>
      <c r="AE454" s="120" t="e">
        <f t="shared" ca="1" si="138"/>
        <v>#NAME?</v>
      </c>
      <c r="AF454" s="120" t="e">
        <f t="shared" ca="1" si="138"/>
        <v>#NAME?</v>
      </c>
      <c r="AG454" s="120" t="e">
        <f t="shared" ca="1" si="138"/>
        <v>#NAME?</v>
      </c>
      <c r="AH454" s="120" t="e">
        <f t="shared" ca="1" si="138"/>
        <v>#NAME?</v>
      </c>
      <c r="AI454" s="120" t="e">
        <f t="shared" ca="1" si="138"/>
        <v>#NAME?</v>
      </c>
      <c r="AJ454" s="120" t="e">
        <f t="shared" ca="1" si="138"/>
        <v>#NAME?</v>
      </c>
      <c r="AK454" s="120" t="e">
        <f t="shared" ca="1" si="138"/>
        <v>#NAME?</v>
      </c>
      <c r="AL454" s="120" t="e">
        <f ca="1">AL$11</f>
        <v>#NAME?</v>
      </c>
      <c r="AM454" s="177"/>
      <c r="AN454" s="121" t="str">
        <f>AN$11</f>
        <v>1-10-out-24</v>
      </c>
      <c r="AO454" s="42" t="s">
        <v>256</v>
      </c>
      <c r="AP454" s="43"/>
      <c r="AQ454" s="44" t="str">
        <f>AQ$11</f>
        <v>11-31-out-24</v>
      </c>
      <c r="AR454" s="93"/>
      <c r="AS454" s="43" t="e">
        <f t="shared" ref="AS454:BF454" ca="1" si="139">AS$11</f>
        <v>#NAME?</v>
      </c>
      <c r="AT454" s="14" t="e">
        <f t="shared" ca="1" si="139"/>
        <v>#NAME?</v>
      </c>
      <c r="AU454" s="14" t="e">
        <f t="shared" ca="1" si="139"/>
        <v>#NAME?</v>
      </c>
      <c r="AV454" s="14" t="e">
        <f t="shared" ca="1" si="139"/>
        <v>#NAME?</v>
      </c>
      <c r="AW454" s="14" t="e">
        <f t="shared" ca="1" si="139"/>
        <v>#NAME?</v>
      </c>
      <c r="AX454" s="14" t="e">
        <f t="shared" ca="1" si="139"/>
        <v>#NAME?</v>
      </c>
      <c r="AY454" s="14" t="e">
        <f t="shared" ca="1" si="139"/>
        <v>#NAME?</v>
      </c>
      <c r="AZ454" s="14" t="e">
        <f t="shared" ca="1" si="139"/>
        <v>#NAME?</v>
      </c>
      <c r="BA454" s="14" t="e">
        <f t="shared" ca="1" si="139"/>
        <v>#NAME?</v>
      </c>
      <c r="BB454" s="14" t="e">
        <f t="shared" ca="1" si="139"/>
        <v>#NAME?</v>
      </c>
      <c r="BC454" s="14" t="e">
        <f t="shared" ca="1" si="139"/>
        <v>#NAME?</v>
      </c>
      <c r="BD454" s="14" t="e">
        <f t="shared" ca="1" si="139"/>
        <v>#NAME?</v>
      </c>
      <c r="BE454" s="14" t="e">
        <f t="shared" ca="1" si="139"/>
        <v>#NAME?</v>
      </c>
      <c r="BF454" s="14" t="e">
        <f t="shared" ca="1" si="139"/>
        <v>#NAME?</v>
      </c>
      <c r="BG454" s="284"/>
      <c r="BH454" s="83"/>
      <c r="BI454" s="83"/>
      <c r="BJ454" s="83"/>
      <c r="BK454" s="83"/>
      <c r="BL454" s="83"/>
      <c r="BM454" s="83"/>
      <c r="BN454" s="83"/>
      <c r="BO454" s="83"/>
      <c r="BP454" s="83"/>
      <c r="BQ454" s="83"/>
      <c r="BR454" s="83"/>
      <c r="BS454" s="83"/>
      <c r="BT454" s="83"/>
      <c r="BU454" s="83"/>
      <c r="BV454" s="83"/>
      <c r="BW454" s="83"/>
      <c r="BX454" s="83"/>
      <c r="BY454" s="83"/>
      <c r="BZ454" s="83"/>
      <c r="CA454" s="83"/>
      <c r="CB454" s="83"/>
      <c r="CC454" s="83"/>
      <c r="CD454" s="83"/>
      <c r="CE454" s="83"/>
      <c r="CF454" s="83"/>
      <c r="CG454" s="83"/>
      <c r="CH454" s="83"/>
      <c r="CI454" s="83"/>
      <c r="CJ454" s="83"/>
      <c r="CK454" s="83"/>
      <c r="CL454" s="83"/>
      <c r="CM454" s="83"/>
      <c r="CN454" s="83"/>
      <c r="CO454" s="83"/>
      <c r="CP454" s="83"/>
      <c r="CQ454" s="83"/>
      <c r="CR454" s="83"/>
    </row>
    <row r="455" spans="1:96" ht="12" hidden="1" customHeight="1" x14ac:dyDescent="0.25">
      <c r="A455" s="254" t="s">
        <v>257</v>
      </c>
      <c r="B455" s="278"/>
      <c r="C455" s="123">
        <v>16</v>
      </c>
      <c r="D455" s="279"/>
      <c r="E455" s="123">
        <v>24</v>
      </c>
      <c r="F455" s="123">
        <v>23</v>
      </c>
      <c r="G455" s="123">
        <v>35</v>
      </c>
      <c r="H455" s="123">
        <v>20</v>
      </c>
      <c r="I455" s="132">
        <v>20</v>
      </c>
      <c r="J455" s="123">
        <v>21</v>
      </c>
      <c r="K455" s="123">
        <v>17</v>
      </c>
      <c r="L455" s="123">
        <v>19</v>
      </c>
      <c r="M455" s="123">
        <v>23</v>
      </c>
      <c r="N455" s="123">
        <v>18</v>
      </c>
      <c r="O455" s="123">
        <v>16</v>
      </c>
      <c r="P455" s="123">
        <v>17</v>
      </c>
      <c r="Q455" s="279"/>
      <c r="R455" s="61">
        <v>15</v>
      </c>
      <c r="S455" s="47">
        <v>19</v>
      </c>
      <c r="T455" s="47">
        <v>33</v>
      </c>
      <c r="U455" s="47">
        <v>26</v>
      </c>
      <c r="V455" s="47">
        <v>30</v>
      </c>
      <c r="W455" s="47">
        <v>23</v>
      </c>
      <c r="X455" s="47">
        <v>17</v>
      </c>
      <c r="Y455" s="47">
        <v>27</v>
      </c>
      <c r="Z455" s="47">
        <v>18</v>
      </c>
      <c r="AA455" s="123">
        <v>25</v>
      </c>
      <c r="AB455" s="123">
        <v>24</v>
      </c>
      <c r="AC455" s="47">
        <v>24</v>
      </c>
      <c r="AD455" s="47">
        <v>25</v>
      </c>
      <c r="AE455" s="47">
        <v>23</v>
      </c>
      <c r="AF455" s="47">
        <v>32</v>
      </c>
      <c r="AG455" s="47">
        <v>19</v>
      </c>
      <c r="AH455" s="47">
        <v>36</v>
      </c>
      <c r="AI455" s="47">
        <v>32</v>
      </c>
      <c r="AJ455" s="47">
        <v>13</v>
      </c>
      <c r="AK455" s="47">
        <v>38</v>
      </c>
      <c r="AL455" s="47">
        <v>30</v>
      </c>
      <c r="AM455" s="184"/>
      <c r="AN455" s="61">
        <v>10</v>
      </c>
      <c r="AO455" s="45" t="s">
        <v>257</v>
      </c>
      <c r="AP455" s="171"/>
      <c r="AQ455" s="148">
        <v>22</v>
      </c>
      <c r="AR455" s="292"/>
      <c r="AS455" s="165">
        <f>IF(AQ455="","",(SUM(AQ455,AN455)))</f>
        <v>32</v>
      </c>
      <c r="AT455" s="51">
        <v>32</v>
      </c>
      <c r="AU455" s="52">
        <v>48</v>
      </c>
      <c r="AV455" s="52">
        <v>32</v>
      </c>
      <c r="AW455" s="52">
        <v>44</v>
      </c>
      <c r="AX455" s="52">
        <v>36</v>
      </c>
      <c r="AY455" s="52">
        <v>44</v>
      </c>
      <c r="AZ455" s="52">
        <v>43</v>
      </c>
      <c r="BA455" s="62">
        <v>34</v>
      </c>
      <c r="BB455" s="62">
        <v>36</v>
      </c>
      <c r="BC455" s="62">
        <v>33</v>
      </c>
      <c r="BD455" s="51"/>
      <c r="BE455" s="51"/>
      <c r="BF455" s="51"/>
      <c r="BG455" s="284"/>
      <c r="BH455" s="83"/>
      <c r="BI455" s="83"/>
      <c r="BJ455" s="83"/>
      <c r="BK455" s="83"/>
      <c r="BL455" s="83"/>
      <c r="BM455" s="83"/>
      <c r="BN455" s="83"/>
      <c r="BO455" s="83"/>
      <c r="BP455" s="83"/>
      <c r="BQ455" s="83"/>
      <c r="BR455" s="83"/>
      <c r="BS455" s="83"/>
      <c r="BT455" s="83"/>
      <c r="BU455" s="83"/>
      <c r="BV455" s="83"/>
      <c r="BW455" s="83"/>
      <c r="BX455" s="83"/>
      <c r="BY455" s="83"/>
      <c r="BZ455" s="83"/>
      <c r="CA455" s="83"/>
      <c r="CB455" s="83"/>
      <c r="CC455" s="83"/>
      <c r="CD455" s="83"/>
      <c r="CE455" s="83"/>
      <c r="CF455" s="83"/>
      <c r="CG455" s="83"/>
      <c r="CH455" s="83"/>
      <c r="CI455" s="83"/>
      <c r="CJ455" s="83"/>
      <c r="CK455" s="83"/>
      <c r="CL455" s="83"/>
      <c r="CM455" s="83"/>
      <c r="CN455" s="83"/>
      <c r="CO455" s="83"/>
      <c r="CP455" s="83"/>
      <c r="CQ455" s="83"/>
      <c r="CR455" s="83"/>
    </row>
    <row r="456" spans="1:96" ht="12" hidden="1" customHeight="1" x14ac:dyDescent="0.25">
      <c r="A456" s="254" t="s">
        <v>258</v>
      </c>
      <c r="B456" s="278"/>
      <c r="C456" s="123">
        <v>5</v>
      </c>
      <c r="D456" s="279"/>
      <c r="E456" s="123">
        <v>3</v>
      </c>
      <c r="F456" s="123">
        <v>3</v>
      </c>
      <c r="G456" s="123">
        <v>6</v>
      </c>
      <c r="H456" s="123">
        <v>5</v>
      </c>
      <c r="I456" s="127">
        <v>5</v>
      </c>
      <c r="J456" s="123">
        <v>4</v>
      </c>
      <c r="K456" s="123">
        <v>2</v>
      </c>
      <c r="L456" s="123">
        <v>2</v>
      </c>
      <c r="M456" s="123">
        <v>3</v>
      </c>
      <c r="N456" s="123">
        <v>3</v>
      </c>
      <c r="O456" s="123">
        <v>1</v>
      </c>
      <c r="P456" s="123">
        <v>4</v>
      </c>
      <c r="Q456" s="279"/>
      <c r="R456" s="61">
        <v>1</v>
      </c>
      <c r="S456" s="47">
        <v>2</v>
      </c>
      <c r="T456" s="47">
        <v>7</v>
      </c>
      <c r="U456" s="127">
        <v>4</v>
      </c>
      <c r="V456" s="47">
        <v>2</v>
      </c>
      <c r="W456" s="47">
        <v>1</v>
      </c>
      <c r="X456" s="127">
        <v>2</v>
      </c>
      <c r="Y456" s="127">
        <v>3</v>
      </c>
      <c r="Z456" s="127">
        <v>1</v>
      </c>
      <c r="AA456" s="123">
        <v>1</v>
      </c>
      <c r="AB456" s="123">
        <v>0</v>
      </c>
      <c r="AC456" s="127">
        <v>2</v>
      </c>
      <c r="AD456" s="127">
        <v>0</v>
      </c>
      <c r="AE456" s="127">
        <v>2</v>
      </c>
      <c r="AF456" s="127">
        <v>1</v>
      </c>
      <c r="AG456" s="127">
        <v>1</v>
      </c>
      <c r="AH456" s="127">
        <v>2</v>
      </c>
      <c r="AI456" s="127">
        <v>0</v>
      </c>
      <c r="AJ456" s="127">
        <v>2</v>
      </c>
      <c r="AK456" s="127">
        <v>1</v>
      </c>
      <c r="AL456" s="127">
        <v>2</v>
      </c>
      <c r="AM456" s="184"/>
      <c r="AN456" s="134">
        <v>0</v>
      </c>
      <c r="AO456" s="45" t="s">
        <v>258</v>
      </c>
      <c r="AP456" s="171"/>
      <c r="AQ456" s="148">
        <v>1</v>
      </c>
      <c r="AR456" s="292"/>
      <c r="AS456" s="165">
        <f>IF(AQ456="","",(SUM(AQ456,AN456)))</f>
        <v>1</v>
      </c>
      <c r="AT456" s="51">
        <v>5</v>
      </c>
      <c r="AU456" s="52">
        <v>4</v>
      </c>
      <c r="AV456" s="52">
        <v>5</v>
      </c>
      <c r="AW456" s="52">
        <v>5</v>
      </c>
      <c r="AX456" s="52">
        <v>7</v>
      </c>
      <c r="AY456" s="52">
        <v>5</v>
      </c>
      <c r="AZ456" s="52">
        <v>7</v>
      </c>
      <c r="BA456" s="135">
        <v>7</v>
      </c>
      <c r="BB456" s="135">
        <v>9</v>
      </c>
      <c r="BC456" s="135">
        <v>4</v>
      </c>
      <c r="BD456" s="51"/>
      <c r="BE456" s="51"/>
      <c r="BF456" s="51"/>
      <c r="BG456" s="284"/>
      <c r="BH456" s="83"/>
      <c r="BI456" s="83"/>
      <c r="BJ456" s="83"/>
      <c r="BK456" s="83"/>
      <c r="BL456" s="83"/>
      <c r="BM456" s="83"/>
      <c r="BN456" s="83"/>
      <c r="BO456" s="83"/>
      <c r="BP456" s="83"/>
      <c r="BQ456" s="83"/>
      <c r="BR456" s="83"/>
      <c r="BS456" s="83"/>
      <c r="BT456" s="83"/>
      <c r="BU456" s="83"/>
      <c r="BV456" s="83"/>
      <c r="BW456" s="83"/>
      <c r="BX456" s="83"/>
      <c r="BY456" s="83"/>
      <c r="BZ456" s="83"/>
      <c r="CA456" s="83"/>
      <c r="CB456" s="83"/>
      <c r="CC456" s="83"/>
      <c r="CD456" s="83"/>
      <c r="CE456" s="83"/>
      <c r="CF456" s="83"/>
      <c r="CG456" s="83"/>
      <c r="CH456" s="83"/>
      <c r="CI456" s="83"/>
      <c r="CJ456" s="83"/>
      <c r="CK456" s="83"/>
      <c r="CL456" s="83"/>
      <c r="CM456" s="83"/>
      <c r="CN456" s="83"/>
      <c r="CO456" s="83"/>
      <c r="CP456" s="83"/>
      <c r="CQ456" s="83"/>
      <c r="CR456" s="83"/>
    </row>
    <row r="457" spans="1:96" ht="12" hidden="1" customHeight="1" x14ac:dyDescent="0.25">
      <c r="A457" s="254" t="s">
        <v>259</v>
      </c>
      <c r="B457" s="278"/>
      <c r="C457" s="123">
        <v>32</v>
      </c>
      <c r="D457" s="279"/>
      <c r="E457" s="123">
        <v>61</v>
      </c>
      <c r="F457" s="123">
        <v>72</v>
      </c>
      <c r="G457" s="123">
        <v>107</v>
      </c>
      <c r="H457" s="123">
        <v>69</v>
      </c>
      <c r="I457" s="127">
        <v>64</v>
      </c>
      <c r="J457" s="123">
        <v>65</v>
      </c>
      <c r="K457" s="123">
        <v>46</v>
      </c>
      <c r="L457" s="123">
        <v>59</v>
      </c>
      <c r="M457" s="123">
        <v>67</v>
      </c>
      <c r="N457" s="123">
        <v>53</v>
      </c>
      <c r="O457" s="123">
        <v>65</v>
      </c>
      <c r="P457" s="123">
        <v>76</v>
      </c>
      <c r="Q457" s="279"/>
      <c r="R457" s="61">
        <v>74</v>
      </c>
      <c r="S457" s="47">
        <v>81</v>
      </c>
      <c r="T457" s="47">
        <v>116</v>
      </c>
      <c r="U457" s="127">
        <v>110</v>
      </c>
      <c r="V457" s="47">
        <v>134</v>
      </c>
      <c r="W457" s="47">
        <v>109</v>
      </c>
      <c r="X457" s="127">
        <v>91</v>
      </c>
      <c r="Y457" s="127">
        <v>111</v>
      </c>
      <c r="Z457" s="127">
        <v>93</v>
      </c>
      <c r="AA457" s="123">
        <v>103</v>
      </c>
      <c r="AB457" s="123">
        <v>96</v>
      </c>
      <c r="AC457" s="127">
        <v>121</v>
      </c>
      <c r="AD457" s="127">
        <v>108</v>
      </c>
      <c r="AE457" s="127">
        <v>109</v>
      </c>
      <c r="AF457" s="127">
        <v>115</v>
      </c>
      <c r="AG457" s="127">
        <v>89</v>
      </c>
      <c r="AH457" s="127">
        <v>114</v>
      </c>
      <c r="AI457" s="127">
        <v>123</v>
      </c>
      <c r="AJ457" s="127">
        <v>113</v>
      </c>
      <c r="AK457" s="127">
        <v>105</v>
      </c>
      <c r="AL457" s="127">
        <v>123</v>
      </c>
      <c r="AM457" s="184"/>
      <c r="AN457" s="134">
        <v>34</v>
      </c>
      <c r="AO457" s="45" t="s">
        <v>259</v>
      </c>
      <c r="AP457" s="171"/>
      <c r="AQ457" s="148">
        <v>79</v>
      </c>
      <c r="AR457" s="292"/>
      <c r="AS457" s="165">
        <f>IF(AQ457="","",(SUM(AQ457,AN457)))</f>
        <v>113</v>
      </c>
      <c r="AT457" s="51">
        <v>106</v>
      </c>
      <c r="AU457" s="52">
        <v>126</v>
      </c>
      <c r="AV457" s="52">
        <v>134</v>
      </c>
      <c r="AW457" s="52">
        <v>132</v>
      </c>
      <c r="AX457" s="52">
        <v>121</v>
      </c>
      <c r="AY457" s="52">
        <v>120</v>
      </c>
      <c r="AZ457" s="52">
        <v>127</v>
      </c>
      <c r="BA457" s="135">
        <v>121</v>
      </c>
      <c r="BB457" s="135">
        <v>165</v>
      </c>
      <c r="BC457" s="135">
        <v>153</v>
      </c>
      <c r="BD457" s="51"/>
      <c r="BE457" s="51"/>
      <c r="BF457" s="51"/>
      <c r="BG457" s="284"/>
      <c r="BH457" s="83"/>
      <c r="BI457" s="83"/>
      <c r="BJ457" s="83"/>
      <c r="BK457" s="83"/>
      <c r="BL457" s="83"/>
      <c r="BM457" s="83"/>
      <c r="BN457" s="83"/>
      <c r="BO457" s="83"/>
      <c r="BP457" s="83"/>
      <c r="BQ457" s="83"/>
      <c r="BR457" s="83"/>
      <c r="BS457" s="83"/>
      <c r="BT457" s="83"/>
      <c r="BU457" s="83"/>
      <c r="BV457" s="83"/>
      <c r="BW457" s="83"/>
      <c r="BX457" s="83"/>
      <c r="BY457" s="83"/>
      <c r="BZ457" s="83"/>
      <c r="CA457" s="83"/>
      <c r="CB457" s="83"/>
      <c r="CC457" s="83"/>
      <c r="CD457" s="83"/>
      <c r="CE457" s="83"/>
      <c r="CF457" s="83"/>
      <c r="CG457" s="83"/>
      <c r="CH457" s="83"/>
      <c r="CI457" s="83"/>
      <c r="CJ457" s="83"/>
      <c r="CK457" s="83"/>
      <c r="CL457" s="83"/>
      <c r="CM457" s="83"/>
      <c r="CN457" s="83"/>
      <c r="CO457" s="83"/>
      <c r="CP457" s="83"/>
      <c r="CQ457" s="83"/>
      <c r="CR457" s="83"/>
    </row>
    <row r="458" spans="1:96" ht="12" hidden="1" customHeight="1" x14ac:dyDescent="0.25">
      <c r="A458" s="203" t="s">
        <v>24</v>
      </c>
      <c r="B458" s="204"/>
      <c r="C458" s="205">
        <f>SUM(C455:C457)</f>
        <v>53</v>
      </c>
      <c r="D458" s="206"/>
      <c r="E458" s="205">
        <f t="shared" ref="E458:P458" si="140">SUM(E455:E457)</f>
        <v>88</v>
      </c>
      <c r="F458" s="205">
        <f t="shared" si="140"/>
        <v>98</v>
      </c>
      <c r="G458" s="205">
        <f t="shared" si="140"/>
        <v>148</v>
      </c>
      <c r="H458" s="205">
        <f t="shared" si="140"/>
        <v>94</v>
      </c>
      <c r="I458" s="205">
        <f t="shared" si="140"/>
        <v>89</v>
      </c>
      <c r="J458" s="205">
        <f t="shared" si="140"/>
        <v>90</v>
      </c>
      <c r="K458" s="205">
        <f t="shared" si="140"/>
        <v>65</v>
      </c>
      <c r="L458" s="205">
        <f t="shared" si="140"/>
        <v>80</v>
      </c>
      <c r="M458" s="205">
        <f t="shared" si="140"/>
        <v>93</v>
      </c>
      <c r="N458" s="205">
        <f t="shared" si="140"/>
        <v>74</v>
      </c>
      <c r="O458" s="205">
        <f t="shared" si="140"/>
        <v>82</v>
      </c>
      <c r="P458" s="205">
        <f t="shared" si="140"/>
        <v>97</v>
      </c>
      <c r="Q458" s="206"/>
      <c r="R458" s="205">
        <f t="shared" ref="R458:BF458" si="141">SUM(R455:R457)</f>
        <v>90</v>
      </c>
      <c r="S458" s="205">
        <f t="shared" si="141"/>
        <v>102</v>
      </c>
      <c r="T458" s="205">
        <f t="shared" si="141"/>
        <v>156</v>
      </c>
      <c r="U458" s="205">
        <f t="shared" si="141"/>
        <v>140</v>
      </c>
      <c r="V458" s="205">
        <f t="shared" si="141"/>
        <v>166</v>
      </c>
      <c r="W458" s="205">
        <f t="shared" si="141"/>
        <v>133</v>
      </c>
      <c r="X458" s="205">
        <f t="shared" si="141"/>
        <v>110</v>
      </c>
      <c r="Y458" s="205">
        <f t="shared" si="141"/>
        <v>141</v>
      </c>
      <c r="Z458" s="205">
        <f t="shared" si="141"/>
        <v>112</v>
      </c>
      <c r="AA458" s="205">
        <f t="shared" si="141"/>
        <v>129</v>
      </c>
      <c r="AB458" s="205">
        <f t="shared" si="141"/>
        <v>120</v>
      </c>
      <c r="AC458" s="205">
        <f t="shared" si="141"/>
        <v>147</v>
      </c>
      <c r="AD458" s="205">
        <f t="shared" si="141"/>
        <v>133</v>
      </c>
      <c r="AE458" s="205">
        <f t="shared" si="141"/>
        <v>134</v>
      </c>
      <c r="AF458" s="205">
        <f t="shared" si="141"/>
        <v>148</v>
      </c>
      <c r="AG458" s="205">
        <f t="shared" si="141"/>
        <v>109</v>
      </c>
      <c r="AH458" s="205">
        <f t="shared" si="141"/>
        <v>152</v>
      </c>
      <c r="AI458" s="205">
        <f t="shared" si="141"/>
        <v>155</v>
      </c>
      <c r="AJ458" s="205">
        <f t="shared" si="141"/>
        <v>128</v>
      </c>
      <c r="AK458" s="205">
        <f t="shared" si="141"/>
        <v>144</v>
      </c>
      <c r="AL458" s="205">
        <f t="shared" si="141"/>
        <v>155</v>
      </c>
      <c r="AM458" s="208"/>
      <c r="AN458" s="209">
        <f t="shared" si="141"/>
        <v>44</v>
      </c>
      <c r="AO458" s="173" t="s">
        <v>24</v>
      </c>
      <c r="AP458" s="66"/>
      <c r="AQ458" s="67">
        <f t="shared" si="141"/>
        <v>102</v>
      </c>
      <c r="AR458" s="215"/>
      <c r="AS458" s="66">
        <f t="shared" si="141"/>
        <v>146</v>
      </c>
      <c r="AT458" s="38">
        <f t="shared" si="141"/>
        <v>143</v>
      </c>
      <c r="AU458" s="38">
        <f t="shared" si="141"/>
        <v>178</v>
      </c>
      <c r="AV458" s="38">
        <f t="shared" si="141"/>
        <v>171</v>
      </c>
      <c r="AW458" s="38">
        <f t="shared" si="141"/>
        <v>181</v>
      </c>
      <c r="AX458" s="38">
        <f t="shared" si="141"/>
        <v>164</v>
      </c>
      <c r="AY458" s="38">
        <f t="shared" si="141"/>
        <v>169</v>
      </c>
      <c r="AZ458" s="38">
        <f t="shared" si="141"/>
        <v>177</v>
      </c>
      <c r="BA458" s="38">
        <f t="shared" si="141"/>
        <v>162</v>
      </c>
      <c r="BB458" s="38">
        <f t="shared" si="141"/>
        <v>210</v>
      </c>
      <c r="BC458" s="38">
        <f t="shared" si="141"/>
        <v>190</v>
      </c>
      <c r="BD458" s="38">
        <f t="shared" si="141"/>
        <v>0</v>
      </c>
      <c r="BE458" s="38">
        <f t="shared" si="141"/>
        <v>0</v>
      </c>
      <c r="BF458" s="38">
        <f t="shared" si="141"/>
        <v>0</v>
      </c>
      <c r="BG458" s="284"/>
      <c r="BH458" s="83"/>
      <c r="BI458" s="83"/>
      <c r="BJ458" s="83"/>
      <c r="BK458" s="83"/>
      <c r="BL458" s="83"/>
      <c r="BM458" s="83"/>
      <c r="BN458" s="83"/>
      <c r="BO458" s="83"/>
      <c r="BP458" s="83"/>
      <c r="BQ458" s="83"/>
      <c r="BR458" s="83"/>
      <c r="BS458" s="83"/>
      <c r="BT458" s="83"/>
      <c r="BU458" s="83"/>
      <c r="BV458" s="83"/>
      <c r="BW458" s="83"/>
      <c r="BX458" s="83"/>
      <c r="BY458" s="83"/>
      <c r="BZ458" s="83"/>
      <c r="CA458" s="83"/>
      <c r="CB458" s="83"/>
      <c r="CC458" s="83"/>
      <c r="CD458" s="83"/>
      <c r="CE458" s="83"/>
      <c r="CF458" s="83"/>
      <c r="CG458" s="83"/>
      <c r="CH458" s="83"/>
      <c r="CI458" s="83"/>
      <c r="CJ458" s="83"/>
      <c r="CK458" s="83"/>
      <c r="CL458" s="83"/>
      <c r="CM458" s="83"/>
      <c r="CN458" s="83"/>
      <c r="CO458" s="83"/>
      <c r="CP458" s="83"/>
      <c r="CQ458" s="83"/>
      <c r="CR458" s="83"/>
    </row>
    <row r="459" spans="1:96" s="302" customFormat="1" ht="12" hidden="1" customHeight="1" x14ac:dyDescent="0.25">
      <c r="D459" s="303"/>
      <c r="O459" s="240"/>
      <c r="Q459" s="303"/>
      <c r="R459" s="240"/>
      <c r="S459" s="240"/>
      <c r="T459" s="240"/>
      <c r="V459" s="240"/>
      <c r="W459" s="240"/>
      <c r="Z459" s="240"/>
      <c r="AA459" s="240"/>
      <c r="AJ459" s="240"/>
      <c r="AM459" s="303"/>
      <c r="AO459" s="304"/>
      <c r="AP459" s="305"/>
      <c r="AQ459" s="304"/>
      <c r="AR459" s="305"/>
      <c r="AS459" s="304"/>
      <c r="AT459" s="304"/>
      <c r="AU459" s="304"/>
      <c r="AV459" s="304"/>
      <c r="AW459" s="304"/>
      <c r="AX459" s="304"/>
      <c r="AY459" s="304"/>
      <c r="AZ459" s="304"/>
      <c r="BA459" s="304"/>
      <c r="BB459" s="304"/>
      <c r="BC459" s="304"/>
      <c r="BD459" s="304"/>
      <c r="BE459" s="304"/>
      <c r="BF459" s="304"/>
      <c r="BG459" s="284"/>
      <c r="BH459" s="83"/>
      <c r="BI459" s="83"/>
      <c r="BJ459" s="83"/>
      <c r="BK459" s="83"/>
      <c r="BL459" s="83"/>
      <c r="BM459" s="83"/>
      <c r="BN459" s="83"/>
      <c r="BO459" s="83"/>
      <c r="BP459" s="83"/>
      <c r="BQ459" s="83"/>
      <c r="BR459" s="83"/>
      <c r="BS459" s="83"/>
      <c r="BT459" s="83"/>
      <c r="BU459" s="83"/>
      <c r="BV459" s="83"/>
      <c r="BW459" s="83"/>
      <c r="BX459" s="83"/>
      <c r="BY459" s="83"/>
      <c r="BZ459" s="83"/>
      <c r="CA459" s="83"/>
      <c r="CB459" s="83"/>
      <c r="CC459" s="83"/>
      <c r="CD459" s="83"/>
      <c r="CE459" s="83"/>
      <c r="CF459" s="83"/>
      <c r="CG459" s="83"/>
      <c r="CH459" s="83"/>
      <c r="CI459" s="83"/>
      <c r="CJ459" s="83"/>
      <c r="CK459" s="83"/>
      <c r="CL459" s="83"/>
      <c r="CM459" s="83"/>
      <c r="CN459" s="83"/>
      <c r="CO459" s="83"/>
      <c r="CP459" s="83"/>
      <c r="CQ459" s="83"/>
      <c r="CR459" s="83"/>
    </row>
    <row r="460" spans="1:96" s="69" customFormat="1" ht="12" hidden="1" customHeight="1" x14ac:dyDescent="0.25">
      <c r="A460" s="276" t="s">
        <v>260</v>
      </c>
      <c r="B460" s="277"/>
      <c r="C460" s="120">
        <f>$C$11</f>
        <v>44531</v>
      </c>
      <c r="D460" s="277"/>
      <c r="E460" s="120" t="e">
        <f ca="1">$E$11</f>
        <v>#NAME?</v>
      </c>
      <c r="F460" s="120" t="e">
        <f ca="1">$F$11</f>
        <v>#NAME?</v>
      </c>
      <c r="G460" s="120" t="e">
        <f ca="1">$G$11</f>
        <v>#NAME?</v>
      </c>
      <c r="H460" s="120" t="e">
        <f ca="1">$H$11</f>
        <v>#NAME?</v>
      </c>
      <c r="I460" s="120" t="e">
        <f ca="1">$I$11</f>
        <v>#NAME?</v>
      </c>
      <c r="J460" s="120" t="e">
        <f ca="1">$J$11</f>
        <v>#NAME?</v>
      </c>
      <c r="K460" s="120" t="e">
        <f ca="1">$K$11</f>
        <v>#NAME?</v>
      </c>
      <c r="L460" s="120" t="e">
        <f ca="1">$L$11</f>
        <v>#NAME?</v>
      </c>
      <c r="M460" s="120" t="e">
        <f ca="1">$M$11</f>
        <v>#NAME?</v>
      </c>
      <c r="N460" s="120" t="e">
        <f ca="1">$N$11</f>
        <v>#NAME?</v>
      </c>
      <c r="O460" s="120" t="e">
        <f ca="1">$O$11</f>
        <v>#NAME?</v>
      </c>
      <c r="P460" s="120" t="e">
        <f ca="1">$P$11</f>
        <v>#NAME?</v>
      </c>
      <c r="Q460" s="277"/>
      <c r="R460" s="120" t="e">
        <f t="shared" ref="R460:AK460" ca="1" si="142">R11</f>
        <v>#NAME?</v>
      </c>
      <c r="S460" s="120" t="e">
        <f t="shared" ca="1" si="142"/>
        <v>#NAME?</v>
      </c>
      <c r="T460" s="120" t="e">
        <f t="shared" ca="1" si="142"/>
        <v>#NAME?</v>
      </c>
      <c r="U460" s="120" t="e">
        <f t="shared" ca="1" si="142"/>
        <v>#NAME?</v>
      </c>
      <c r="V460" s="120" t="e">
        <f t="shared" ca="1" si="142"/>
        <v>#NAME?</v>
      </c>
      <c r="W460" s="120" t="e">
        <f t="shared" ca="1" si="142"/>
        <v>#NAME?</v>
      </c>
      <c r="X460" s="120" t="e">
        <f t="shared" ca="1" si="142"/>
        <v>#NAME?</v>
      </c>
      <c r="Y460" s="120" t="e">
        <f t="shared" ca="1" si="142"/>
        <v>#NAME?</v>
      </c>
      <c r="Z460" s="120" t="e">
        <f t="shared" ca="1" si="142"/>
        <v>#NAME?</v>
      </c>
      <c r="AA460" s="120" t="e">
        <f t="shared" ca="1" si="142"/>
        <v>#NAME?</v>
      </c>
      <c r="AB460" s="120" t="e">
        <f t="shared" ca="1" si="142"/>
        <v>#NAME?</v>
      </c>
      <c r="AC460" s="120" t="e">
        <f t="shared" ca="1" si="142"/>
        <v>#NAME?</v>
      </c>
      <c r="AD460" s="120" t="e">
        <f t="shared" ca="1" si="142"/>
        <v>#NAME?</v>
      </c>
      <c r="AE460" s="120" t="e">
        <f t="shared" ca="1" si="142"/>
        <v>#NAME?</v>
      </c>
      <c r="AF460" s="120" t="e">
        <f t="shared" ca="1" si="142"/>
        <v>#NAME?</v>
      </c>
      <c r="AG460" s="120" t="e">
        <f t="shared" ca="1" si="142"/>
        <v>#NAME?</v>
      </c>
      <c r="AH460" s="120" t="e">
        <f t="shared" ca="1" si="142"/>
        <v>#NAME?</v>
      </c>
      <c r="AI460" s="120" t="e">
        <f t="shared" ca="1" si="142"/>
        <v>#NAME?</v>
      </c>
      <c r="AJ460" s="120" t="e">
        <f t="shared" ca="1" si="142"/>
        <v>#NAME?</v>
      </c>
      <c r="AK460" s="120" t="e">
        <f t="shared" ca="1" si="142"/>
        <v>#NAME?</v>
      </c>
      <c r="AL460" s="120" t="e">
        <f ca="1">AL$11</f>
        <v>#NAME?</v>
      </c>
      <c r="AM460" s="177"/>
      <c r="AN460" s="121" t="str">
        <f>AN$11</f>
        <v>1-10-out-24</v>
      </c>
      <c r="AO460" s="42" t="s">
        <v>261</v>
      </c>
      <c r="AP460" s="43"/>
      <c r="AQ460" s="44" t="str">
        <f>AQ$11</f>
        <v>11-31-out-24</v>
      </c>
      <c r="AR460" s="93"/>
      <c r="AS460" s="43" t="e">
        <f t="shared" ref="AS460:BF460" ca="1" si="143">AS$11</f>
        <v>#NAME?</v>
      </c>
      <c r="AT460" s="14" t="e">
        <f t="shared" ca="1" si="143"/>
        <v>#NAME?</v>
      </c>
      <c r="AU460" s="14" t="e">
        <f t="shared" ca="1" si="143"/>
        <v>#NAME?</v>
      </c>
      <c r="AV460" s="14" t="e">
        <f t="shared" ca="1" si="143"/>
        <v>#NAME?</v>
      </c>
      <c r="AW460" s="14" t="e">
        <f t="shared" ca="1" si="143"/>
        <v>#NAME?</v>
      </c>
      <c r="AX460" s="14" t="e">
        <f t="shared" ca="1" si="143"/>
        <v>#NAME?</v>
      </c>
      <c r="AY460" s="14" t="e">
        <f t="shared" ca="1" si="143"/>
        <v>#NAME?</v>
      </c>
      <c r="AZ460" s="14" t="e">
        <f t="shared" ca="1" si="143"/>
        <v>#NAME?</v>
      </c>
      <c r="BA460" s="14" t="e">
        <f t="shared" ca="1" si="143"/>
        <v>#NAME?</v>
      </c>
      <c r="BB460" s="14" t="e">
        <f t="shared" ca="1" si="143"/>
        <v>#NAME?</v>
      </c>
      <c r="BC460" s="14" t="e">
        <f t="shared" ca="1" si="143"/>
        <v>#NAME?</v>
      </c>
      <c r="BD460" s="14" t="e">
        <f t="shared" ca="1" si="143"/>
        <v>#NAME?</v>
      </c>
      <c r="BE460" s="14" t="e">
        <f t="shared" ca="1" si="143"/>
        <v>#NAME?</v>
      </c>
      <c r="BF460" s="14" t="e">
        <f t="shared" ca="1" si="143"/>
        <v>#NAME?</v>
      </c>
      <c r="BG460" s="284"/>
      <c r="BH460" s="83"/>
      <c r="BI460" s="83"/>
      <c r="BJ460" s="83"/>
      <c r="BK460" s="83"/>
      <c r="BL460" s="83"/>
      <c r="BM460" s="83"/>
      <c r="BN460" s="83"/>
      <c r="BO460" s="83"/>
      <c r="BP460" s="83"/>
      <c r="BQ460" s="83"/>
      <c r="BR460" s="83"/>
      <c r="BS460" s="83"/>
      <c r="BT460" s="83"/>
      <c r="BU460" s="83"/>
      <c r="BV460" s="83"/>
      <c r="BW460" s="83"/>
      <c r="BX460" s="83"/>
      <c r="BY460" s="83"/>
      <c r="BZ460" s="83"/>
      <c r="CA460" s="83"/>
      <c r="CB460" s="83"/>
      <c r="CC460" s="83"/>
      <c r="CD460" s="83"/>
      <c r="CE460" s="83"/>
      <c r="CF460" s="83"/>
      <c r="CG460" s="83"/>
      <c r="CH460" s="83"/>
      <c r="CI460" s="83"/>
      <c r="CJ460" s="83"/>
      <c r="CK460" s="83"/>
      <c r="CL460" s="83"/>
      <c r="CM460" s="83"/>
      <c r="CN460" s="83"/>
      <c r="CO460" s="83"/>
      <c r="CP460" s="83"/>
      <c r="CQ460" s="83"/>
      <c r="CR460" s="83"/>
    </row>
    <row r="461" spans="1:96" ht="12" hidden="1" customHeight="1" x14ac:dyDescent="0.25">
      <c r="A461" s="254" t="s">
        <v>257</v>
      </c>
      <c r="B461" s="278"/>
      <c r="C461" s="123">
        <v>0</v>
      </c>
      <c r="D461" s="279"/>
      <c r="E461" s="123">
        <v>2</v>
      </c>
      <c r="F461" s="123">
        <v>11</v>
      </c>
      <c r="G461" s="123">
        <v>4</v>
      </c>
      <c r="H461" s="123">
        <v>0</v>
      </c>
      <c r="I461" s="132">
        <v>0</v>
      </c>
      <c r="J461" s="123">
        <v>8</v>
      </c>
      <c r="K461" s="123">
        <v>17</v>
      </c>
      <c r="L461" s="123">
        <v>1</v>
      </c>
      <c r="M461" s="123">
        <v>0</v>
      </c>
      <c r="N461" s="123">
        <v>0</v>
      </c>
      <c r="O461" s="123">
        <v>0</v>
      </c>
      <c r="P461" s="123">
        <v>0</v>
      </c>
      <c r="Q461" s="279"/>
      <c r="R461" s="274">
        <v>0</v>
      </c>
      <c r="S461" s="47">
        <v>0</v>
      </c>
      <c r="T461" s="123">
        <v>0</v>
      </c>
      <c r="U461" s="123">
        <v>0</v>
      </c>
      <c r="V461" s="123">
        <v>0</v>
      </c>
      <c r="W461" s="123">
        <v>0</v>
      </c>
      <c r="X461" s="123">
        <v>0</v>
      </c>
      <c r="Y461" s="123">
        <v>0</v>
      </c>
      <c r="Z461" s="123">
        <v>0</v>
      </c>
      <c r="AA461" s="123">
        <v>0</v>
      </c>
      <c r="AB461" s="123">
        <v>0</v>
      </c>
      <c r="AC461" s="123">
        <v>0</v>
      </c>
      <c r="AD461" s="47">
        <v>0</v>
      </c>
      <c r="AE461" s="123">
        <v>0</v>
      </c>
      <c r="AF461" s="123">
        <v>0</v>
      </c>
      <c r="AG461" s="123">
        <v>0</v>
      </c>
      <c r="AH461" s="123">
        <v>0</v>
      </c>
      <c r="AI461" s="123">
        <v>0</v>
      </c>
      <c r="AJ461" s="123">
        <v>0</v>
      </c>
      <c r="AK461" s="123">
        <v>0</v>
      </c>
      <c r="AL461" s="123">
        <v>0</v>
      </c>
      <c r="AM461" s="184"/>
      <c r="AN461" s="274">
        <v>0</v>
      </c>
      <c r="AO461" s="45" t="s">
        <v>257</v>
      </c>
      <c r="AP461" s="171"/>
      <c r="AQ461" s="306">
        <v>0</v>
      </c>
      <c r="AR461" s="292"/>
      <c r="AS461" s="165">
        <f>IF(AQ461="","",(SUM(AQ461,AN461)))</f>
        <v>0</v>
      </c>
      <c r="AT461" s="71">
        <v>0</v>
      </c>
      <c r="AU461" s="71">
        <v>0</v>
      </c>
      <c r="AV461" s="71">
        <v>0</v>
      </c>
      <c r="AW461" s="52">
        <v>0</v>
      </c>
      <c r="AX461" s="71">
        <v>0</v>
      </c>
      <c r="AY461" s="71">
        <v>0</v>
      </c>
      <c r="AZ461" s="71">
        <v>0</v>
      </c>
      <c r="BA461" s="71">
        <v>0</v>
      </c>
      <c r="BB461" s="71">
        <v>0</v>
      </c>
      <c r="BC461" s="71">
        <v>0</v>
      </c>
      <c r="BD461" s="71"/>
      <c r="BE461" s="71"/>
      <c r="BF461" s="71"/>
      <c r="BG461" s="284"/>
      <c r="BH461" s="83"/>
      <c r="BI461" s="83"/>
      <c r="BJ461" s="83"/>
      <c r="BK461" s="83"/>
      <c r="BL461" s="83"/>
      <c r="BM461" s="83"/>
      <c r="BN461" s="83"/>
      <c r="BO461" s="83"/>
      <c r="BP461" s="83"/>
      <c r="BQ461" s="83"/>
      <c r="BR461" s="83"/>
      <c r="BS461" s="83"/>
      <c r="BT461" s="83"/>
      <c r="BU461" s="83"/>
      <c r="BV461" s="83"/>
      <c r="BW461" s="83"/>
      <c r="BX461" s="83"/>
      <c r="BY461" s="83"/>
      <c r="BZ461" s="83"/>
      <c r="CA461" s="83"/>
      <c r="CB461" s="83"/>
      <c r="CC461" s="83"/>
      <c r="CD461" s="83"/>
      <c r="CE461" s="83"/>
      <c r="CF461" s="83"/>
      <c r="CG461" s="83"/>
      <c r="CH461" s="83"/>
      <c r="CI461" s="83"/>
      <c r="CJ461" s="83"/>
      <c r="CK461" s="83"/>
      <c r="CL461" s="83"/>
      <c r="CM461" s="83"/>
      <c r="CN461" s="83"/>
      <c r="CO461" s="83"/>
      <c r="CP461" s="83"/>
      <c r="CQ461" s="83"/>
      <c r="CR461" s="83"/>
    </row>
    <row r="462" spans="1:96" ht="12" hidden="1" customHeight="1" x14ac:dyDescent="0.25">
      <c r="A462" s="254" t="s">
        <v>258</v>
      </c>
      <c r="B462" s="278"/>
      <c r="C462" s="123">
        <v>0</v>
      </c>
      <c r="D462" s="279"/>
      <c r="E462" s="123">
        <v>0</v>
      </c>
      <c r="F462" s="123">
        <v>0</v>
      </c>
      <c r="G462" s="123">
        <v>0</v>
      </c>
      <c r="H462" s="123">
        <v>0</v>
      </c>
      <c r="I462" s="127">
        <v>0</v>
      </c>
      <c r="J462" s="123">
        <v>0</v>
      </c>
      <c r="K462" s="123">
        <v>0</v>
      </c>
      <c r="L462" s="123">
        <v>0</v>
      </c>
      <c r="M462" s="123">
        <v>0</v>
      </c>
      <c r="N462" s="123">
        <v>0</v>
      </c>
      <c r="O462" s="123">
        <v>0</v>
      </c>
      <c r="P462" s="123">
        <v>0</v>
      </c>
      <c r="Q462" s="279"/>
      <c r="R462" s="274">
        <v>0</v>
      </c>
      <c r="S462" s="47">
        <v>0</v>
      </c>
      <c r="T462" s="123">
        <v>0</v>
      </c>
      <c r="U462" s="123">
        <v>0</v>
      </c>
      <c r="V462" s="123">
        <v>0</v>
      </c>
      <c r="W462" s="123">
        <v>0</v>
      </c>
      <c r="X462" s="123">
        <v>0</v>
      </c>
      <c r="Y462" s="123">
        <v>0</v>
      </c>
      <c r="Z462" s="123">
        <v>0</v>
      </c>
      <c r="AA462" s="123">
        <v>0</v>
      </c>
      <c r="AB462" s="123">
        <v>0</v>
      </c>
      <c r="AC462" s="123">
        <v>0</v>
      </c>
      <c r="AD462" s="127">
        <v>0</v>
      </c>
      <c r="AE462" s="123">
        <v>0</v>
      </c>
      <c r="AF462" s="123">
        <v>0</v>
      </c>
      <c r="AG462" s="123">
        <v>0</v>
      </c>
      <c r="AH462" s="123">
        <v>0</v>
      </c>
      <c r="AI462" s="123">
        <v>0</v>
      </c>
      <c r="AJ462" s="123">
        <v>0</v>
      </c>
      <c r="AK462" s="123">
        <v>0</v>
      </c>
      <c r="AL462" s="123">
        <v>0</v>
      </c>
      <c r="AM462" s="184"/>
      <c r="AN462" s="274">
        <v>0</v>
      </c>
      <c r="AO462" s="45" t="s">
        <v>258</v>
      </c>
      <c r="AP462" s="171"/>
      <c r="AQ462" s="306">
        <v>0</v>
      </c>
      <c r="AR462" s="292"/>
      <c r="AS462" s="165">
        <f>IF(AQ462="","",(SUM(AQ462,AN462)))</f>
        <v>0</v>
      </c>
      <c r="AT462" s="71">
        <v>0</v>
      </c>
      <c r="AU462" s="71">
        <v>0</v>
      </c>
      <c r="AV462" s="71">
        <v>0</v>
      </c>
      <c r="AW462" s="52">
        <v>0</v>
      </c>
      <c r="AX462" s="71">
        <v>0</v>
      </c>
      <c r="AY462" s="71">
        <v>0</v>
      </c>
      <c r="AZ462" s="71">
        <v>0</v>
      </c>
      <c r="BA462" s="71">
        <v>0</v>
      </c>
      <c r="BB462" s="71">
        <v>0</v>
      </c>
      <c r="BC462" s="71">
        <v>0</v>
      </c>
      <c r="BD462" s="71"/>
      <c r="BE462" s="71"/>
      <c r="BF462" s="71"/>
      <c r="BG462" s="284"/>
      <c r="BH462" s="83"/>
      <c r="BI462" s="83"/>
      <c r="BJ462" s="83"/>
      <c r="BK462" s="83"/>
      <c r="BL462" s="83"/>
      <c r="BM462" s="83"/>
      <c r="BN462" s="83"/>
      <c r="BO462" s="83"/>
      <c r="BP462" s="83"/>
      <c r="BQ462" s="83"/>
      <c r="BR462" s="83"/>
      <c r="BS462" s="83"/>
      <c r="BT462" s="83"/>
      <c r="BU462" s="83"/>
      <c r="BV462" s="83"/>
      <c r="BW462" s="83"/>
      <c r="BX462" s="83"/>
      <c r="BY462" s="83"/>
      <c r="BZ462" s="83"/>
      <c r="CA462" s="83"/>
      <c r="CB462" s="83"/>
      <c r="CC462" s="83"/>
      <c r="CD462" s="83"/>
      <c r="CE462" s="83"/>
      <c r="CF462" s="83"/>
      <c r="CG462" s="83"/>
      <c r="CH462" s="83"/>
      <c r="CI462" s="83"/>
      <c r="CJ462" s="83"/>
      <c r="CK462" s="83"/>
      <c r="CL462" s="83"/>
      <c r="CM462" s="83"/>
      <c r="CN462" s="83"/>
      <c r="CO462" s="83"/>
      <c r="CP462" s="83"/>
      <c r="CQ462" s="83"/>
      <c r="CR462" s="83"/>
    </row>
    <row r="463" spans="1:96" ht="12" hidden="1" customHeight="1" x14ac:dyDescent="0.25">
      <c r="A463" s="254" t="s">
        <v>259</v>
      </c>
      <c r="B463" s="278"/>
      <c r="C463" s="123">
        <v>0</v>
      </c>
      <c r="D463" s="279"/>
      <c r="E463" s="123">
        <v>6</v>
      </c>
      <c r="F463" s="123">
        <v>63</v>
      </c>
      <c r="G463" s="123">
        <v>30</v>
      </c>
      <c r="H463" s="123">
        <v>0</v>
      </c>
      <c r="I463" s="127">
        <v>0</v>
      </c>
      <c r="J463" s="123">
        <v>37</v>
      </c>
      <c r="K463" s="123">
        <v>30</v>
      </c>
      <c r="L463" s="123">
        <v>8</v>
      </c>
      <c r="M463" s="123">
        <v>0</v>
      </c>
      <c r="N463" s="123">
        <v>0</v>
      </c>
      <c r="O463" s="123">
        <v>0</v>
      </c>
      <c r="P463" s="123">
        <v>0</v>
      </c>
      <c r="Q463" s="279"/>
      <c r="R463" s="274">
        <v>0</v>
      </c>
      <c r="S463" s="47">
        <v>0</v>
      </c>
      <c r="T463" s="123">
        <v>0</v>
      </c>
      <c r="U463" s="123">
        <v>0</v>
      </c>
      <c r="V463" s="123">
        <v>0</v>
      </c>
      <c r="W463" s="123">
        <v>0</v>
      </c>
      <c r="X463" s="123">
        <v>0</v>
      </c>
      <c r="Y463" s="123">
        <v>0</v>
      </c>
      <c r="Z463" s="123">
        <v>0</v>
      </c>
      <c r="AA463" s="123">
        <v>0</v>
      </c>
      <c r="AB463" s="123">
        <v>0</v>
      </c>
      <c r="AC463" s="123">
        <v>0</v>
      </c>
      <c r="AD463" s="127">
        <v>0</v>
      </c>
      <c r="AE463" s="123">
        <v>0</v>
      </c>
      <c r="AF463" s="123">
        <v>0</v>
      </c>
      <c r="AG463" s="123">
        <v>0</v>
      </c>
      <c r="AH463" s="123">
        <v>0</v>
      </c>
      <c r="AI463" s="123">
        <v>0</v>
      </c>
      <c r="AJ463" s="123">
        <v>0</v>
      </c>
      <c r="AK463" s="123">
        <v>0</v>
      </c>
      <c r="AL463" s="123">
        <v>0</v>
      </c>
      <c r="AM463" s="184"/>
      <c r="AN463" s="274">
        <v>0</v>
      </c>
      <c r="AO463" s="45" t="s">
        <v>259</v>
      </c>
      <c r="AP463" s="171"/>
      <c r="AQ463" s="306">
        <v>0</v>
      </c>
      <c r="AR463" s="292"/>
      <c r="AS463" s="165">
        <f>IF(AQ463="","",(SUM(AQ463,AN463)))</f>
        <v>0</v>
      </c>
      <c r="AT463" s="71">
        <v>0</v>
      </c>
      <c r="AU463" s="71">
        <v>0</v>
      </c>
      <c r="AV463" s="71">
        <v>0</v>
      </c>
      <c r="AW463" s="52">
        <v>0</v>
      </c>
      <c r="AX463" s="71">
        <v>0</v>
      </c>
      <c r="AY463" s="71">
        <v>0</v>
      </c>
      <c r="AZ463" s="71">
        <v>0</v>
      </c>
      <c r="BA463" s="71">
        <v>0</v>
      </c>
      <c r="BB463" s="71">
        <v>0</v>
      </c>
      <c r="BC463" s="71">
        <v>0</v>
      </c>
      <c r="BD463" s="71"/>
      <c r="BE463" s="71"/>
      <c r="BF463" s="71"/>
      <c r="BG463" s="284"/>
      <c r="BH463" s="83"/>
      <c r="BI463" s="83"/>
      <c r="BJ463" s="83"/>
      <c r="BK463" s="83"/>
      <c r="BL463" s="83"/>
      <c r="BM463" s="83"/>
      <c r="BN463" s="83"/>
      <c r="BO463" s="83"/>
      <c r="BP463" s="83"/>
      <c r="BQ463" s="83"/>
      <c r="BR463" s="83"/>
      <c r="BS463" s="83"/>
      <c r="BT463" s="83"/>
      <c r="BU463" s="83"/>
      <c r="BV463" s="83"/>
      <c r="BW463" s="83"/>
      <c r="BX463" s="83"/>
      <c r="BY463" s="83"/>
      <c r="BZ463" s="83"/>
      <c r="CA463" s="83"/>
      <c r="CB463" s="83"/>
      <c r="CC463" s="83"/>
      <c r="CD463" s="83"/>
      <c r="CE463" s="83"/>
      <c r="CF463" s="83"/>
      <c r="CG463" s="83"/>
      <c r="CH463" s="83"/>
      <c r="CI463" s="83"/>
      <c r="CJ463" s="83"/>
      <c r="CK463" s="83"/>
      <c r="CL463" s="83"/>
      <c r="CM463" s="83"/>
      <c r="CN463" s="83"/>
      <c r="CO463" s="83"/>
      <c r="CP463" s="83"/>
      <c r="CQ463" s="83"/>
      <c r="CR463" s="83"/>
    </row>
    <row r="464" spans="1:96" ht="12" hidden="1" customHeight="1" x14ac:dyDescent="0.25">
      <c r="A464" s="203" t="s">
        <v>24</v>
      </c>
      <c r="B464" s="204"/>
      <c r="C464" s="205">
        <f>SUM(C461:C463)</f>
        <v>0</v>
      </c>
      <c r="D464" s="206"/>
      <c r="E464" s="205">
        <f t="shared" ref="E464:P464" si="144">SUM(E461:E463)</f>
        <v>8</v>
      </c>
      <c r="F464" s="205">
        <f t="shared" si="144"/>
        <v>74</v>
      </c>
      <c r="G464" s="205">
        <f t="shared" si="144"/>
        <v>34</v>
      </c>
      <c r="H464" s="205">
        <f t="shared" si="144"/>
        <v>0</v>
      </c>
      <c r="I464" s="205">
        <f t="shared" si="144"/>
        <v>0</v>
      </c>
      <c r="J464" s="205">
        <f t="shared" si="144"/>
        <v>45</v>
      </c>
      <c r="K464" s="205">
        <f t="shared" si="144"/>
        <v>47</v>
      </c>
      <c r="L464" s="205">
        <f t="shared" si="144"/>
        <v>9</v>
      </c>
      <c r="M464" s="205">
        <f t="shared" si="144"/>
        <v>0</v>
      </c>
      <c r="N464" s="205">
        <f t="shared" si="144"/>
        <v>0</v>
      </c>
      <c r="O464" s="205">
        <f t="shared" si="144"/>
        <v>0</v>
      </c>
      <c r="P464" s="205">
        <f t="shared" si="144"/>
        <v>0</v>
      </c>
      <c r="Q464" s="206"/>
      <c r="R464" s="205">
        <f t="shared" ref="R464:BF464" si="145">SUM(R461:R463)</f>
        <v>0</v>
      </c>
      <c r="S464" s="205">
        <f t="shared" si="145"/>
        <v>0</v>
      </c>
      <c r="T464" s="205">
        <f t="shared" si="145"/>
        <v>0</v>
      </c>
      <c r="U464" s="205">
        <f t="shared" si="145"/>
        <v>0</v>
      </c>
      <c r="V464" s="205">
        <f t="shared" si="145"/>
        <v>0</v>
      </c>
      <c r="W464" s="205">
        <f t="shared" si="145"/>
        <v>0</v>
      </c>
      <c r="X464" s="205">
        <f t="shared" si="145"/>
        <v>0</v>
      </c>
      <c r="Y464" s="205">
        <f t="shared" si="145"/>
        <v>0</v>
      </c>
      <c r="Z464" s="205">
        <f t="shared" si="145"/>
        <v>0</v>
      </c>
      <c r="AA464" s="205">
        <f t="shared" si="145"/>
        <v>0</v>
      </c>
      <c r="AB464" s="205">
        <f t="shared" si="145"/>
        <v>0</v>
      </c>
      <c r="AC464" s="205">
        <f t="shared" si="145"/>
        <v>0</v>
      </c>
      <c r="AD464" s="205">
        <f t="shared" si="145"/>
        <v>0</v>
      </c>
      <c r="AE464" s="205">
        <f t="shared" si="145"/>
        <v>0</v>
      </c>
      <c r="AF464" s="205">
        <f t="shared" si="145"/>
        <v>0</v>
      </c>
      <c r="AG464" s="205">
        <f t="shared" si="145"/>
        <v>0</v>
      </c>
      <c r="AH464" s="205">
        <f t="shared" si="145"/>
        <v>0</v>
      </c>
      <c r="AI464" s="205">
        <f t="shared" si="145"/>
        <v>0</v>
      </c>
      <c r="AJ464" s="205">
        <f t="shared" si="145"/>
        <v>0</v>
      </c>
      <c r="AK464" s="205">
        <f t="shared" si="145"/>
        <v>0</v>
      </c>
      <c r="AL464" s="205">
        <f t="shared" si="145"/>
        <v>0</v>
      </c>
      <c r="AM464" s="208"/>
      <c r="AN464" s="209">
        <f t="shared" si="145"/>
        <v>0</v>
      </c>
      <c r="AO464" s="173" t="s">
        <v>24</v>
      </c>
      <c r="AP464" s="66"/>
      <c r="AQ464" s="67">
        <f t="shared" si="145"/>
        <v>0</v>
      </c>
      <c r="AR464" s="215"/>
      <c r="AS464" s="66">
        <f t="shared" si="145"/>
        <v>0</v>
      </c>
      <c r="AT464" s="38">
        <f t="shared" si="145"/>
        <v>0</v>
      </c>
      <c r="AU464" s="38">
        <f t="shared" si="145"/>
        <v>0</v>
      </c>
      <c r="AV464" s="38">
        <f t="shared" si="145"/>
        <v>0</v>
      </c>
      <c r="AW464" s="38">
        <f t="shared" si="145"/>
        <v>0</v>
      </c>
      <c r="AX464" s="38">
        <f t="shared" si="145"/>
        <v>0</v>
      </c>
      <c r="AY464" s="38">
        <f t="shared" si="145"/>
        <v>0</v>
      </c>
      <c r="AZ464" s="38">
        <f t="shared" si="145"/>
        <v>0</v>
      </c>
      <c r="BA464" s="38">
        <f t="shared" si="145"/>
        <v>0</v>
      </c>
      <c r="BB464" s="38">
        <f t="shared" si="145"/>
        <v>0</v>
      </c>
      <c r="BC464" s="38">
        <f t="shared" si="145"/>
        <v>0</v>
      </c>
      <c r="BD464" s="38">
        <f t="shared" si="145"/>
        <v>0</v>
      </c>
      <c r="BE464" s="38">
        <f t="shared" si="145"/>
        <v>0</v>
      </c>
      <c r="BF464" s="38">
        <f t="shared" si="145"/>
        <v>0</v>
      </c>
      <c r="BG464" s="284"/>
      <c r="BH464" s="83"/>
      <c r="BI464" s="83"/>
      <c r="BJ464" s="83"/>
      <c r="BK464" s="83"/>
      <c r="BL464" s="83"/>
      <c r="BM464" s="83"/>
      <c r="BN464" s="83"/>
      <c r="BO464" s="83"/>
      <c r="BP464" s="83"/>
      <c r="BQ464" s="83"/>
      <c r="BR464" s="83"/>
      <c r="BS464" s="83"/>
      <c r="BT464" s="83"/>
      <c r="BU464" s="83"/>
      <c r="BV464" s="83"/>
      <c r="BW464" s="83"/>
      <c r="BX464" s="83"/>
      <c r="BY464" s="83"/>
      <c r="BZ464" s="83"/>
      <c r="CA464" s="83"/>
      <c r="CB464" s="83"/>
      <c r="CC464" s="83"/>
      <c r="CD464" s="83"/>
      <c r="CE464" s="83"/>
      <c r="CF464" s="83"/>
      <c r="CG464" s="83"/>
      <c r="CH464" s="83"/>
      <c r="CI464" s="83"/>
      <c r="CJ464" s="83"/>
      <c r="CK464" s="83"/>
      <c r="CL464" s="83"/>
      <c r="CM464" s="83"/>
      <c r="CN464" s="83"/>
      <c r="CO464" s="83"/>
      <c r="CP464" s="83"/>
      <c r="CQ464" s="83"/>
      <c r="CR464" s="83"/>
    </row>
    <row r="465" spans="1:96" s="302" customFormat="1" ht="12" hidden="1" customHeight="1" x14ac:dyDescent="0.25">
      <c r="D465" s="303"/>
      <c r="O465" s="240"/>
      <c r="Q465" s="303"/>
      <c r="R465" s="240"/>
      <c r="S465" s="240"/>
      <c r="T465" s="240"/>
      <c r="V465" s="240"/>
      <c r="W465" s="240"/>
      <c r="Z465" s="240"/>
      <c r="AA465" s="240"/>
      <c r="AJ465" s="240"/>
      <c r="AM465" s="303"/>
      <c r="AO465" s="304"/>
      <c r="AP465" s="305"/>
      <c r="AQ465" s="304"/>
      <c r="AR465" s="305"/>
      <c r="AS465" s="304"/>
      <c r="AT465" s="304"/>
      <c r="AU465" s="304"/>
      <c r="AV465" s="304"/>
      <c r="AW465" s="304"/>
      <c r="AX465" s="304"/>
      <c r="AY465" s="304"/>
      <c r="AZ465" s="304"/>
      <c r="BA465" s="304"/>
      <c r="BB465" s="304"/>
      <c r="BC465" s="304"/>
      <c r="BD465" s="304"/>
      <c r="BE465" s="304"/>
      <c r="BF465" s="304"/>
      <c r="BG465" s="284"/>
      <c r="BH465" s="83"/>
      <c r="BI465" s="83"/>
      <c r="BJ465" s="83"/>
      <c r="BK465" s="83"/>
      <c r="BL465" s="83"/>
      <c r="BM465" s="83"/>
      <c r="BN465" s="83"/>
      <c r="BO465" s="83"/>
      <c r="BP465" s="83"/>
      <c r="BQ465" s="83"/>
      <c r="BR465" s="83"/>
      <c r="BS465" s="83"/>
      <c r="BT465" s="83"/>
      <c r="BU465" s="83"/>
      <c r="BV465" s="83"/>
      <c r="BW465" s="83"/>
      <c r="BX465" s="83"/>
      <c r="BY465" s="83"/>
      <c r="BZ465" s="83"/>
      <c r="CA465" s="83"/>
      <c r="CB465" s="83"/>
      <c r="CC465" s="83"/>
      <c r="CD465" s="83"/>
      <c r="CE465" s="83"/>
      <c r="CF465" s="83"/>
      <c r="CG465" s="83"/>
      <c r="CH465" s="83"/>
      <c r="CI465" s="83"/>
      <c r="CJ465" s="83"/>
      <c r="CK465" s="83"/>
      <c r="CL465" s="83"/>
      <c r="CM465" s="83"/>
      <c r="CN465" s="83"/>
      <c r="CO465" s="83"/>
      <c r="CP465" s="83"/>
      <c r="CQ465" s="83"/>
      <c r="CR465" s="83"/>
    </row>
    <row r="466" spans="1:96" s="69" customFormat="1" ht="12" hidden="1" customHeight="1" x14ac:dyDescent="0.25">
      <c r="A466" s="276" t="s">
        <v>262</v>
      </c>
      <c r="B466" s="277"/>
      <c r="C466" s="120">
        <f>$C$11</f>
        <v>44531</v>
      </c>
      <c r="D466" s="277"/>
      <c r="E466" s="120" t="e">
        <f ca="1">$E$11</f>
        <v>#NAME?</v>
      </c>
      <c r="F466" s="120" t="e">
        <f ca="1">$F$11</f>
        <v>#NAME?</v>
      </c>
      <c r="G466" s="120" t="e">
        <f ca="1">$G$11</f>
        <v>#NAME?</v>
      </c>
      <c r="H466" s="120" t="e">
        <f ca="1">$H$11</f>
        <v>#NAME?</v>
      </c>
      <c r="I466" s="120" t="e">
        <f ca="1">$I$11</f>
        <v>#NAME?</v>
      </c>
      <c r="J466" s="120" t="e">
        <f ca="1">$J$11</f>
        <v>#NAME?</v>
      </c>
      <c r="K466" s="120" t="e">
        <f ca="1">$K$11</f>
        <v>#NAME?</v>
      </c>
      <c r="L466" s="120" t="e">
        <f ca="1">$L$11</f>
        <v>#NAME?</v>
      </c>
      <c r="M466" s="120" t="e">
        <f ca="1">$M$11</f>
        <v>#NAME?</v>
      </c>
      <c r="N466" s="120" t="e">
        <f ca="1">$N$11</f>
        <v>#NAME?</v>
      </c>
      <c r="O466" s="120" t="e">
        <f ca="1">$O$11</f>
        <v>#NAME?</v>
      </c>
      <c r="P466" s="120" t="e">
        <f ca="1">$P$11</f>
        <v>#NAME?</v>
      </c>
      <c r="Q466" s="277"/>
      <c r="R466" s="120" t="e">
        <f t="shared" ref="R466:AK466" ca="1" si="146">R11</f>
        <v>#NAME?</v>
      </c>
      <c r="S466" s="120" t="e">
        <f t="shared" ca="1" si="146"/>
        <v>#NAME?</v>
      </c>
      <c r="T466" s="120" t="e">
        <f t="shared" ca="1" si="146"/>
        <v>#NAME?</v>
      </c>
      <c r="U466" s="120" t="e">
        <f t="shared" ca="1" si="146"/>
        <v>#NAME?</v>
      </c>
      <c r="V466" s="120" t="e">
        <f t="shared" ca="1" si="146"/>
        <v>#NAME?</v>
      </c>
      <c r="W466" s="120" t="e">
        <f t="shared" ca="1" si="146"/>
        <v>#NAME?</v>
      </c>
      <c r="X466" s="120" t="e">
        <f t="shared" ca="1" si="146"/>
        <v>#NAME?</v>
      </c>
      <c r="Y466" s="120" t="e">
        <f t="shared" ca="1" si="146"/>
        <v>#NAME?</v>
      </c>
      <c r="Z466" s="120" t="e">
        <f t="shared" ca="1" si="146"/>
        <v>#NAME?</v>
      </c>
      <c r="AA466" s="120" t="e">
        <f t="shared" ca="1" si="146"/>
        <v>#NAME?</v>
      </c>
      <c r="AB466" s="120" t="e">
        <f t="shared" ca="1" si="146"/>
        <v>#NAME?</v>
      </c>
      <c r="AC466" s="120" t="e">
        <f t="shared" ca="1" si="146"/>
        <v>#NAME?</v>
      </c>
      <c r="AD466" s="120" t="e">
        <f t="shared" ca="1" si="146"/>
        <v>#NAME?</v>
      </c>
      <c r="AE466" s="120" t="e">
        <f t="shared" ca="1" si="146"/>
        <v>#NAME?</v>
      </c>
      <c r="AF466" s="120" t="e">
        <f t="shared" ca="1" si="146"/>
        <v>#NAME?</v>
      </c>
      <c r="AG466" s="120" t="e">
        <f t="shared" ca="1" si="146"/>
        <v>#NAME?</v>
      </c>
      <c r="AH466" s="120" t="e">
        <f t="shared" ca="1" si="146"/>
        <v>#NAME?</v>
      </c>
      <c r="AI466" s="120" t="e">
        <f t="shared" ca="1" si="146"/>
        <v>#NAME?</v>
      </c>
      <c r="AJ466" s="120" t="e">
        <f t="shared" ca="1" si="146"/>
        <v>#NAME?</v>
      </c>
      <c r="AK466" s="120" t="e">
        <f t="shared" ca="1" si="146"/>
        <v>#NAME?</v>
      </c>
      <c r="AL466" s="120" t="e">
        <f ca="1">AL$11</f>
        <v>#NAME?</v>
      </c>
      <c r="AM466" s="177"/>
      <c r="AN466" s="121" t="str">
        <f>AN$11</f>
        <v>1-10-out-24</v>
      </c>
      <c r="AO466" s="42" t="s">
        <v>263</v>
      </c>
      <c r="AP466" s="43"/>
      <c r="AQ466" s="44" t="str">
        <f>AQ$11</f>
        <v>11-31-out-24</v>
      </c>
      <c r="AR466" s="93"/>
      <c r="AS466" s="43" t="e">
        <f t="shared" ref="AS466:BF466" ca="1" si="147">AS$11</f>
        <v>#NAME?</v>
      </c>
      <c r="AT466" s="14" t="e">
        <f t="shared" ca="1" si="147"/>
        <v>#NAME?</v>
      </c>
      <c r="AU466" s="14" t="e">
        <f t="shared" ca="1" si="147"/>
        <v>#NAME?</v>
      </c>
      <c r="AV466" s="14" t="e">
        <f t="shared" ca="1" si="147"/>
        <v>#NAME?</v>
      </c>
      <c r="AW466" s="14" t="e">
        <f t="shared" ca="1" si="147"/>
        <v>#NAME?</v>
      </c>
      <c r="AX466" s="14" t="e">
        <f t="shared" ca="1" si="147"/>
        <v>#NAME?</v>
      </c>
      <c r="AY466" s="14" t="e">
        <f t="shared" ca="1" si="147"/>
        <v>#NAME?</v>
      </c>
      <c r="AZ466" s="14" t="e">
        <f t="shared" ca="1" si="147"/>
        <v>#NAME?</v>
      </c>
      <c r="BA466" s="14" t="e">
        <f t="shared" ca="1" si="147"/>
        <v>#NAME?</v>
      </c>
      <c r="BB466" s="14" t="e">
        <f t="shared" ca="1" si="147"/>
        <v>#NAME?</v>
      </c>
      <c r="BC466" s="14" t="e">
        <f t="shared" ca="1" si="147"/>
        <v>#NAME?</v>
      </c>
      <c r="BD466" s="14" t="e">
        <f t="shared" ca="1" si="147"/>
        <v>#NAME?</v>
      </c>
      <c r="BE466" s="14" t="e">
        <f t="shared" ca="1" si="147"/>
        <v>#NAME?</v>
      </c>
      <c r="BF466" s="14" t="e">
        <f t="shared" ca="1" si="147"/>
        <v>#NAME?</v>
      </c>
      <c r="BG466" s="284"/>
      <c r="BH466" s="83"/>
      <c r="BI466" s="83"/>
      <c r="BJ466" s="83"/>
      <c r="BK466" s="83"/>
      <c r="BL466" s="83"/>
      <c r="BM466" s="83"/>
      <c r="BN466" s="83"/>
      <c r="BO466" s="83"/>
      <c r="BP466" s="83"/>
      <c r="BQ466" s="83"/>
      <c r="BR466" s="83"/>
      <c r="BS466" s="83"/>
      <c r="BT466" s="83"/>
      <c r="BU466" s="83"/>
      <c r="BV466" s="83"/>
      <c r="BW466" s="83"/>
      <c r="BX466" s="83"/>
      <c r="BY466" s="83"/>
      <c r="BZ466" s="83"/>
      <c r="CA466" s="83"/>
      <c r="CB466" s="83"/>
      <c r="CC466" s="83"/>
      <c r="CD466" s="83"/>
      <c r="CE466" s="83"/>
      <c r="CF466" s="83"/>
      <c r="CG466" s="83"/>
      <c r="CH466" s="83"/>
      <c r="CI466" s="83"/>
      <c r="CJ466" s="83"/>
      <c r="CK466" s="83"/>
      <c r="CL466" s="83"/>
      <c r="CM466" s="83"/>
      <c r="CN466" s="83"/>
      <c r="CO466" s="83"/>
      <c r="CP466" s="83"/>
      <c r="CQ466" s="83"/>
      <c r="CR466" s="83"/>
    </row>
    <row r="467" spans="1:96" ht="12" hidden="1" customHeight="1" x14ac:dyDescent="0.25">
      <c r="A467" s="254" t="s">
        <v>257</v>
      </c>
      <c r="B467" s="278"/>
      <c r="C467" s="123">
        <v>0</v>
      </c>
      <c r="D467" s="279"/>
      <c r="E467" s="123">
        <v>0</v>
      </c>
      <c r="F467" s="123">
        <v>0</v>
      </c>
      <c r="G467" s="123">
        <v>0</v>
      </c>
      <c r="H467" s="123">
        <v>1</v>
      </c>
      <c r="I467" s="132">
        <v>5</v>
      </c>
      <c r="J467" s="123">
        <v>5</v>
      </c>
      <c r="K467" s="123">
        <v>3</v>
      </c>
      <c r="L467" s="123">
        <v>3</v>
      </c>
      <c r="M467" s="123">
        <v>4</v>
      </c>
      <c r="N467" s="123">
        <v>5</v>
      </c>
      <c r="O467" s="123">
        <v>3</v>
      </c>
      <c r="P467" s="123">
        <v>1</v>
      </c>
      <c r="Q467" s="279"/>
      <c r="R467" s="61">
        <v>1</v>
      </c>
      <c r="S467" s="47">
        <v>3</v>
      </c>
      <c r="T467" s="47">
        <v>5</v>
      </c>
      <c r="U467" s="47">
        <v>0</v>
      </c>
      <c r="V467" s="47">
        <v>6</v>
      </c>
      <c r="W467" s="47">
        <v>3</v>
      </c>
      <c r="X467" s="47">
        <v>2</v>
      </c>
      <c r="Y467" s="47">
        <v>2</v>
      </c>
      <c r="Z467" s="47">
        <v>1</v>
      </c>
      <c r="AA467" s="123">
        <v>4</v>
      </c>
      <c r="AB467" s="123">
        <v>3</v>
      </c>
      <c r="AC467" s="47">
        <v>7</v>
      </c>
      <c r="AD467" s="47">
        <v>5</v>
      </c>
      <c r="AE467" s="47">
        <v>4</v>
      </c>
      <c r="AF467" s="47">
        <v>2</v>
      </c>
      <c r="AG467" s="47">
        <v>5</v>
      </c>
      <c r="AH467" s="47">
        <v>2</v>
      </c>
      <c r="AI467" s="47">
        <v>4</v>
      </c>
      <c r="AJ467" s="47">
        <v>6</v>
      </c>
      <c r="AK467" s="47">
        <v>3</v>
      </c>
      <c r="AL467" s="47">
        <v>3</v>
      </c>
      <c r="AM467" s="184"/>
      <c r="AN467" s="61">
        <v>2</v>
      </c>
      <c r="AO467" s="45" t="s">
        <v>257</v>
      </c>
      <c r="AP467" s="171"/>
      <c r="AQ467" s="148">
        <v>3</v>
      </c>
      <c r="AR467" s="292"/>
      <c r="AS467" s="165">
        <f>IF(AQ467="","",(SUM(AQ467,AN467)))</f>
        <v>5</v>
      </c>
      <c r="AT467" s="51">
        <v>3</v>
      </c>
      <c r="AU467" s="52">
        <v>4</v>
      </c>
      <c r="AV467" s="52">
        <v>2</v>
      </c>
      <c r="AW467" s="52">
        <v>2</v>
      </c>
      <c r="AX467" s="52">
        <v>4</v>
      </c>
      <c r="AY467" s="52">
        <v>2</v>
      </c>
      <c r="AZ467" s="52">
        <v>2</v>
      </c>
      <c r="BA467" s="51">
        <v>4</v>
      </c>
      <c r="BB467" s="62">
        <v>2</v>
      </c>
      <c r="BC467" s="62">
        <v>2</v>
      </c>
      <c r="BD467" s="51"/>
      <c r="BE467" s="51"/>
      <c r="BF467" s="51"/>
      <c r="BG467" s="284"/>
      <c r="BH467" s="83"/>
      <c r="BI467" s="83"/>
      <c r="BJ467" s="83"/>
      <c r="BK467" s="83"/>
      <c r="BL467" s="83"/>
      <c r="BM467" s="83"/>
      <c r="BN467" s="83"/>
      <c r="BO467" s="83"/>
      <c r="BP467" s="83"/>
      <c r="BQ467" s="83"/>
      <c r="BR467" s="83"/>
      <c r="BS467" s="83"/>
      <c r="BT467" s="83"/>
      <c r="BU467" s="83"/>
      <c r="BV467" s="83"/>
      <c r="BW467" s="83"/>
      <c r="BX467" s="83"/>
      <c r="BY467" s="83"/>
      <c r="BZ467" s="83"/>
      <c r="CA467" s="83"/>
      <c r="CB467" s="83"/>
      <c r="CC467" s="83"/>
      <c r="CD467" s="83"/>
      <c r="CE467" s="83"/>
      <c r="CF467" s="83"/>
      <c r="CG467" s="83"/>
      <c r="CH467" s="83"/>
      <c r="CI467" s="83"/>
      <c r="CJ467" s="83"/>
      <c r="CK467" s="83"/>
      <c r="CL467" s="83"/>
      <c r="CM467" s="83"/>
      <c r="CN467" s="83"/>
      <c r="CO467" s="83"/>
      <c r="CP467" s="83"/>
      <c r="CQ467" s="83"/>
      <c r="CR467" s="83"/>
    </row>
    <row r="468" spans="1:96" ht="12" hidden="1" customHeight="1" x14ac:dyDescent="0.25">
      <c r="A468" s="254" t="s">
        <v>258</v>
      </c>
      <c r="B468" s="278"/>
      <c r="C468" s="123">
        <v>0</v>
      </c>
      <c r="D468" s="279"/>
      <c r="E468" s="123">
        <v>0</v>
      </c>
      <c r="F468" s="123">
        <v>0</v>
      </c>
      <c r="G468" s="123">
        <v>0</v>
      </c>
      <c r="H468" s="123">
        <v>4</v>
      </c>
      <c r="I468" s="127">
        <v>2</v>
      </c>
      <c r="J468" s="123">
        <v>1</v>
      </c>
      <c r="K468" s="123">
        <v>4</v>
      </c>
      <c r="L468" s="123">
        <v>1</v>
      </c>
      <c r="M468" s="123">
        <v>2</v>
      </c>
      <c r="N468" s="123">
        <v>2</v>
      </c>
      <c r="O468" s="123">
        <v>2</v>
      </c>
      <c r="P468" s="123">
        <v>1</v>
      </c>
      <c r="Q468" s="279"/>
      <c r="R468" s="61">
        <v>0</v>
      </c>
      <c r="S468" s="47">
        <v>1</v>
      </c>
      <c r="T468" s="47">
        <v>0</v>
      </c>
      <c r="U468" s="127">
        <v>0</v>
      </c>
      <c r="V468" s="47">
        <v>2</v>
      </c>
      <c r="W468" s="47">
        <v>1</v>
      </c>
      <c r="X468" s="127">
        <v>2</v>
      </c>
      <c r="Y468" s="127">
        <v>0</v>
      </c>
      <c r="Z468" s="127">
        <v>3</v>
      </c>
      <c r="AA468" s="123">
        <v>0</v>
      </c>
      <c r="AB468" s="123">
        <v>0</v>
      </c>
      <c r="AC468" s="127">
        <v>2</v>
      </c>
      <c r="AD468" s="127">
        <v>1</v>
      </c>
      <c r="AE468" s="127">
        <v>0</v>
      </c>
      <c r="AF468" s="127">
        <v>0</v>
      </c>
      <c r="AG468" s="127">
        <v>0</v>
      </c>
      <c r="AH468" s="127">
        <v>1</v>
      </c>
      <c r="AI468" s="127">
        <v>0</v>
      </c>
      <c r="AJ468" s="127">
        <v>1</v>
      </c>
      <c r="AK468" s="127">
        <v>1</v>
      </c>
      <c r="AL468" s="127">
        <v>0</v>
      </c>
      <c r="AM468" s="184"/>
      <c r="AN468" s="134">
        <v>1</v>
      </c>
      <c r="AO468" s="45" t="s">
        <v>258</v>
      </c>
      <c r="AP468" s="171"/>
      <c r="AQ468" s="148">
        <v>0</v>
      </c>
      <c r="AR468" s="292"/>
      <c r="AS468" s="165">
        <f>IF(AQ468="","",(SUM(AQ468,AN468)))</f>
        <v>1</v>
      </c>
      <c r="AT468" s="51">
        <v>0</v>
      </c>
      <c r="AU468" s="52">
        <v>2</v>
      </c>
      <c r="AV468" s="52">
        <v>0</v>
      </c>
      <c r="AW468" s="52">
        <v>1</v>
      </c>
      <c r="AX468" s="52">
        <v>0</v>
      </c>
      <c r="AY468" s="52">
        <v>1</v>
      </c>
      <c r="AZ468" s="52">
        <v>2</v>
      </c>
      <c r="BA468" s="51">
        <v>0</v>
      </c>
      <c r="BB468" s="135">
        <v>0</v>
      </c>
      <c r="BC468" s="135">
        <v>2</v>
      </c>
      <c r="BD468" s="51"/>
      <c r="BE468" s="51"/>
      <c r="BF468" s="51"/>
      <c r="BG468" s="284"/>
      <c r="BH468" s="83"/>
      <c r="BI468" s="83"/>
      <c r="BJ468" s="83"/>
      <c r="BK468" s="83"/>
      <c r="BL468" s="83"/>
      <c r="BM468" s="83"/>
      <c r="BN468" s="83"/>
      <c r="BO468" s="83"/>
      <c r="BP468" s="83"/>
      <c r="BQ468" s="83"/>
      <c r="BR468" s="83"/>
      <c r="BS468" s="83"/>
      <c r="BT468" s="83"/>
      <c r="BU468" s="83"/>
      <c r="BV468" s="83"/>
      <c r="BW468" s="83"/>
      <c r="BX468" s="83"/>
      <c r="BY468" s="83"/>
      <c r="BZ468" s="83"/>
      <c r="CA468" s="83"/>
      <c r="CB468" s="83"/>
      <c r="CC468" s="83"/>
      <c r="CD468" s="83"/>
      <c r="CE468" s="83"/>
      <c r="CF468" s="83"/>
      <c r="CG468" s="83"/>
      <c r="CH468" s="83"/>
      <c r="CI468" s="83"/>
      <c r="CJ468" s="83"/>
      <c r="CK468" s="83"/>
      <c r="CL468" s="83"/>
      <c r="CM468" s="83"/>
      <c r="CN468" s="83"/>
      <c r="CO468" s="83"/>
      <c r="CP468" s="83"/>
      <c r="CQ468" s="83"/>
      <c r="CR468" s="83"/>
    </row>
    <row r="469" spans="1:96" ht="12" hidden="1" customHeight="1" x14ac:dyDescent="0.25">
      <c r="A469" s="254" t="s">
        <v>259</v>
      </c>
      <c r="B469" s="278"/>
      <c r="C469" s="123">
        <v>0</v>
      </c>
      <c r="D469" s="279"/>
      <c r="E469" s="123">
        <v>0</v>
      </c>
      <c r="F469" s="123">
        <v>3</v>
      </c>
      <c r="G469" s="123">
        <v>15</v>
      </c>
      <c r="H469" s="123">
        <v>18</v>
      </c>
      <c r="I469" s="127">
        <v>30</v>
      </c>
      <c r="J469" s="123">
        <v>29</v>
      </c>
      <c r="K469" s="123">
        <v>26</v>
      </c>
      <c r="L469" s="123">
        <v>24</v>
      </c>
      <c r="M469" s="123">
        <v>6</v>
      </c>
      <c r="N469" s="123">
        <v>21</v>
      </c>
      <c r="O469" s="123">
        <v>15</v>
      </c>
      <c r="P469" s="123">
        <v>34</v>
      </c>
      <c r="Q469" s="279"/>
      <c r="R469" s="61">
        <v>34</v>
      </c>
      <c r="S469" s="47">
        <v>27</v>
      </c>
      <c r="T469" s="47">
        <v>19</v>
      </c>
      <c r="U469" s="127">
        <v>15</v>
      </c>
      <c r="V469" s="47">
        <v>13</v>
      </c>
      <c r="W469" s="47">
        <v>10</v>
      </c>
      <c r="X469" s="127">
        <v>25</v>
      </c>
      <c r="Y469" s="127">
        <v>6</v>
      </c>
      <c r="Z469" s="127">
        <v>12</v>
      </c>
      <c r="AA469" s="123">
        <v>28</v>
      </c>
      <c r="AB469" s="123">
        <v>34</v>
      </c>
      <c r="AC469" s="127">
        <v>16</v>
      </c>
      <c r="AD469" s="127">
        <v>30</v>
      </c>
      <c r="AE469" s="127">
        <v>19</v>
      </c>
      <c r="AF469" s="127">
        <v>25</v>
      </c>
      <c r="AG469" s="127">
        <v>24</v>
      </c>
      <c r="AH469" s="127">
        <v>11</v>
      </c>
      <c r="AI469" s="127">
        <v>12</v>
      </c>
      <c r="AJ469" s="127">
        <v>11</v>
      </c>
      <c r="AK469" s="127">
        <v>9</v>
      </c>
      <c r="AL469" s="127">
        <v>13</v>
      </c>
      <c r="AM469" s="184"/>
      <c r="AN469" s="134">
        <v>3</v>
      </c>
      <c r="AO469" s="45" t="s">
        <v>259</v>
      </c>
      <c r="AP469" s="171"/>
      <c r="AQ469" s="148">
        <v>9</v>
      </c>
      <c r="AR469" s="292"/>
      <c r="AS469" s="165">
        <f>IF(AQ469="","",(SUM(AQ469,AN469)))</f>
        <v>12</v>
      </c>
      <c r="AT469" s="51">
        <v>8</v>
      </c>
      <c r="AU469" s="52">
        <v>14</v>
      </c>
      <c r="AV469" s="52">
        <v>12</v>
      </c>
      <c r="AW469" s="52">
        <v>13</v>
      </c>
      <c r="AX469" s="52">
        <v>15</v>
      </c>
      <c r="AY469" s="52">
        <v>7</v>
      </c>
      <c r="AZ469" s="52">
        <v>10</v>
      </c>
      <c r="BA469" s="51">
        <v>3</v>
      </c>
      <c r="BB469" s="135">
        <v>13</v>
      </c>
      <c r="BC469" s="135">
        <v>11</v>
      </c>
      <c r="BD469" s="51"/>
      <c r="BE469" s="51"/>
      <c r="BF469" s="51"/>
      <c r="BG469" s="284"/>
      <c r="BH469" s="83"/>
      <c r="BI469" s="83"/>
      <c r="BJ469" s="83"/>
      <c r="BK469" s="83"/>
      <c r="BL469" s="83"/>
      <c r="BM469" s="83"/>
      <c r="BN469" s="83"/>
      <c r="BO469" s="83"/>
      <c r="BP469" s="83"/>
      <c r="BQ469" s="83"/>
      <c r="BR469" s="83"/>
      <c r="BS469" s="83"/>
      <c r="BT469" s="83"/>
      <c r="BU469" s="83"/>
      <c r="BV469" s="83"/>
      <c r="BW469" s="83"/>
      <c r="BX469" s="83"/>
      <c r="BY469" s="83"/>
      <c r="BZ469" s="83"/>
      <c r="CA469" s="83"/>
      <c r="CB469" s="83"/>
      <c r="CC469" s="83"/>
      <c r="CD469" s="83"/>
      <c r="CE469" s="83"/>
      <c r="CF469" s="83"/>
      <c r="CG469" s="83"/>
      <c r="CH469" s="83"/>
      <c r="CI469" s="83"/>
      <c r="CJ469" s="83"/>
      <c r="CK469" s="83"/>
      <c r="CL469" s="83"/>
      <c r="CM469" s="83"/>
      <c r="CN469" s="83"/>
      <c r="CO469" s="83"/>
      <c r="CP469" s="83"/>
      <c r="CQ469" s="83"/>
      <c r="CR469" s="83"/>
    </row>
    <row r="470" spans="1:96" ht="12" hidden="1" customHeight="1" x14ac:dyDescent="0.25">
      <c r="A470" s="203" t="s">
        <v>24</v>
      </c>
      <c r="B470" s="204"/>
      <c r="C470" s="205">
        <f t="shared" ref="C470:L470" si="148">SUM(C467:C469)</f>
        <v>0</v>
      </c>
      <c r="D470" s="307"/>
      <c r="E470" s="205">
        <f t="shared" si="148"/>
        <v>0</v>
      </c>
      <c r="F470" s="205">
        <f t="shared" si="148"/>
        <v>3</v>
      </c>
      <c r="G470" s="205">
        <f t="shared" si="148"/>
        <v>15</v>
      </c>
      <c r="H470" s="205">
        <f t="shared" si="148"/>
        <v>23</v>
      </c>
      <c r="I470" s="205">
        <f t="shared" si="148"/>
        <v>37</v>
      </c>
      <c r="J470" s="205">
        <f t="shared" si="148"/>
        <v>35</v>
      </c>
      <c r="K470" s="205">
        <f t="shared" si="148"/>
        <v>33</v>
      </c>
      <c r="L470" s="205">
        <f t="shared" si="148"/>
        <v>28</v>
      </c>
      <c r="M470" s="205">
        <f>SUM(M467:M469)</f>
        <v>12</v>
      </c>
      <c r="N470" s="205">
        <f>SUM(N467:N469)</f>
        <v>28</v>
      </c>
      <c r="O470" s="205">
        <f>SUM(O467:O469)</f>
        <v>20</v>
      </c>
      <c r="P470" s="205">
        <f>SUM(P467:P469)</f>
        <v>36</v>
      </c>
      <c r="Q470" s="307"/>
      <c r="R470" s="205">
        <f>SUM(R467:R469)</f>
        <v>35</v>
      </c>
      <c r="S470" s="205">
        <f>SUM(S467:S469)</f>
        <v>31</v>
      </c>
      <c r="T470" s="205">
        <f t="shared" ref="T470:BF470" si="149">SUM(T467:T469)</f>
        <v>24</v>
      </c>
      <c r="U470" s="205">
        <f t="shared" si="149"/>
        <v>15</v>
      </c>
      <c r="V470" s="205">
        <f t="shared" si="149"/>
        <v>21</v>
      </c>
      <c r="W470" s="205">
        <f t="shared" si="149"/>
        <v>14</v>
      </c>
      <c r="X470" s="205">
        <f t="shared" si="149"/>
        <v>29</v>
      </c>
      <c r="Y470" s="205">
        <f t="shared" si="149"/>
        <v>8</v>
      </c>
      <c r="Z470" s="205">
        <f t="shared" si="149"/>
        <v>16</v>
      </c>
      <c r="AA470" s="205">
        <f t="shared" si="149"/>
        <v>32</v>
      </c>
      <c r="AB470" s="205">
        <f t="shared" si="149"/>
        <v>37</v>
      </c>
      <c r="AC470" s="205">
        <f t="shared" si="149"/>
        <v>25</v>
      </c>
      <c r="AD470" s="205">
        <f t="shared" si="149"/>
        <v>36</v>
      </c>
      <c r="AE470" s="205">
        <f t="shared" si="149"/>
        <v>23</v>
      </c>
      <c r="AF470" s="205">
        <f t="shared" si="149"/>
        <v>27</v>
      </c>
      <c r="AG470" s="205">
        <f t="shared" si="149"/>
        <v>29</v>
      </c>
      <c r="AH470" s="205">
        <f t="shared" si="149"/>
        <v>14</v>
      </c>
      <c r="AI470" s="205">
        <f t="shared" si="149"/>
        <v>16</v>
      </c>
      <c r="AJ470" s="205">
        <f t="shared" si="149"/>
        <v>18</v>
      </c>
      <c r="AK470" s="205">
        <f t="shared" si="149"/>
        <v>13</v>
      </c>
      <c r="AL470" s="205">
        <f t="shared" si="149"/>
        <v>16</v>
      </c>
      <c r="AM470" s="208"/>
      <c r="AN470" s="209">
        <f t="shared" si="149"/>
        <v>6</v>
      </c>
      <c r="AO470" s="173" t="s">
        <v>24</v>
      </c>
      <c r="AP470" s="66"/>
      <c r="AQ470" s="67">
        <f t="shared" si="149"/>
        <v>12</v>
      </c>
      <c r="AR470" s="215"/>
      <c r="AS470" s="66">
        <f t="shared" si="149"/>
        <v>18</v>
      </c>
      <c r="AT470" s="38">
        <f t="shared" si="149"/>
        <v>11</v>
      </c>
      <c r="AU470" s="38">
        <f t="shared" si="149"/>
        <v>20</v>
      </c>
      <c r="AV470" s="38">
        <f t="shared" si="149"/>
        <v>14</v>
      </c>
      <c r="AW470" s="38">
        <f t="shared" si="149"/>
        <v>16</v>
      </c>
      <c r="AX470" s="38">
        <f t="shared" si="149"/>
        <v>19</v>
      </c>
      <c r="AY470" s="38">
        <f t="shared" si="149"/>
        <v>10</v>
      </c>
      <c r="AZ470" s="38">
        <f t="shared" si="149"/>
        <v>14</v>
      </c>
      <c r="BA470" s="38">
        <f t="shared" si="149"/>
        <v>7</v>
      </c>
      <c r="BB470" s="38">
        <f t="shared" si="149"/>
        <v>15</v>
      </c>
      <c r="BC470" s="38">
        <f t="shared" si="149"/>
        <v>15</v>
      </c>
      <c r="BD470" s="38">
        <f t="shared" si="149"/>
        <v>0</v>
      </c>
      <c r="BE470" s="38">
        <f t="shared" si="149"/>
        <v>0</v>
      </c>
      <c r="BF470" s="38">
        <f t="shared" si="149"/>
        <v>0</v>
      </c>
      <c r="BG470" s="284"/>
      <c r="BH470" s="83"/>
      <c r="BI470" s="83"/>
      <c r="BJ470" s="83"/>
      <c r="BK470" s="83"/>
      <c r="BL470" s="83"/>
      <c r="BM470" s="83"/>
      <c r="BN470" s="83"/>
      <c r="BO470" s="83"/>
      <c r="BP470" s="83"/>
      <c r="BQ470" s="83"/>
      <c r="BR470" s="83"/>
      <c r="BS470" s="83"/>
      <c r="BT470" s="83"/>
      <c r="BU470" s="83"/>
      <c r="BV470" s="83"/>
      <c r="BW470" s="83"/>
      <c r="BX470" s="83"/>
      <c r="BY470" s="83"/>
      <c r="BZ470" s="83"/>
      <c r="CA470" s="83"/>
      <c r="CB470" s="83"/>
      <c r="CC470" s="83"/>
      <c r="CD470" s="83"/>
      <c r="CE470" s="83"/>
      <c r="CF470" s="83"/>
      <c r="CG470" s="83"/>
      <c r="CH470" s="83"/>
      <c r="CI470" s="83"/>
      <c r="CJ470" s="83"/>
      <c r="CK470" s="83"/>
      <c r="CL470" s="83"/>
      <c r="CM470" s="83"/>
      <c r="CN470" s="83"/>
      <c r="CO470" s="83"/>
      <c r="CP470" s="83"/>
      <c r="CQ470" s="83"/>
      <c r="CR470" s="83"/>
    </row>
    <row r="471" spans="1:96" s="302" customFormat="1" ht="12" hidden="1" customHeight="1" x14ac:dyDescent="0.25">
      <c r="D471" s="303"/>
      <c r="O471" s="240"/>
      <c r="Q471" s="303"/>
      <c r="R471" s="240"/>
      <c r="S471" s="240"/>
      <c r="T471" s="240"/>
      <c r="V471" s="240"/>
      <c r="W471" s="240"/>
      <c r="Z471" s="240"/>
      <c r="AA471" s="240"/>
      <c r="AJ471" s="240"/>
      <c r="AM471" s="303"/>
      <c r="AO471" s="304"/>
      <c r="AP471" s="305"/>
      <c r="AQ471" s="304"/>
      <c r="AR471" s="305"/>
      <c r="AS471" s="304"/>
      <c r="AT471" s="304"/>
      <c r="AU471" s="304"/>
      <c r="AV471" s="304"/>
      <c r="AW471" s="304"/>
      <c r="AX471" s="304"/>
      <c r="AY471" s="304"/>
      <c r="AZ471" s="304"/>
      <c r="BA471" s="304"/>
      <c r="BB471" s="304"/>
      <c r="BC471" s="304"/>
      <c r="BD471" s="304"/>
      <c r="BE471" s="304"/>
      <c r="BF471" s="304"/>
      <c r="BG471" s="284"/>
      <c r="BH471" s="83"/>
      <c r="BI471" s="83"/>
      <c r="BJ471" s="83"/>
      <c r="BK471" s="83"/>
      <c r="BL471" s="83"/>
      <c r="BM471" s="83"/>
      <c r="BN471" s="83"/>
      <c r="BO471" s="83"/>
      <c r="BP471" s="83"/>
      <c r="BQ471" s="83"/>
      <c r="BR471" s="83"/>
      <c r="BS471" s="83"/>
      <c r="BT471" s="83"/>
      <c r="BU471" s="83"/>
      <c r="BV471" s="83"/>
      <c r="BW471" s="83"/>
      <c r="BX471" s="83"/>
      <c r="BY471" s="83"/>
      <c r="BZ471" s="83"/>
      <c r="CA471" s="83"/>
      <c r="CB471" s="83"/>
      <c r="CC471" s="83"/>
      <c r="CD471" s="83"/>
      <c r="CE471" s="83"/>
      <c r="CF471" s="83"/>
      <c r="CG471" s="83"/>
      <c r="CH471" s="83"/>
      <c r="CI471" s="83"/>
      <c r="CJ471" s="83"/>
      <c r="CK471" s="83"/>
      <c r="CL471" s="83"/>
      <c r="CM471" s="83"/>
      <c r="CN471" s="83"/>
      <c r="CO471" s="83"/>
      <c r="CP471" s="83"/>
      <c r="CQ471" s="83"/>
      <c r="CR471" s="83"/>
    </row>
    <row r="472" spans="1:96" s="69" customFormat="1" ht="12" hidden="1" customHeight="1" x14ac:dyDescent="0.25">
      <c r="A472" s="42" t="s">
        <v>264</v>
      </c>
      <c r="B472" s="308"/>
      <c r="C472" s="14">
        <f>$C$11</f>
        <v>44531</v>
      </c>
      <c r="D472" s="13"/>
      <c r="E472" s="14" t="e">
        <f ca="1">$E$11</f>
        <v>#NAME?</v>
      </c>
      <c r="F472" s="14" t="e">
        <f ca="1">$F$11</f>
        <v>#NAME?</v>
      </c>
      <c r="G472" s="14" t="e">
        <f ca="1">$G$11</f>
        <v>#NAME?</v>
      </c>
      <c r="H472" s="14" t="e">
        <f ca="1">$H$11</f>
        <v>#NAME?</v>
      </c>
      <c r="I472" s="14" t="e">
        <f ca="1">$I$11</f>
        <v>#NAME?</v>
      </c>
      <c r="J472" s="14" t="e">
        <f ca="1">$J$11</f>
        <v>#NAME?</v>
      </c>
      <c r="K472" s="14" t="e">
        <f ca="1">$K$11</f>
        <v>#NAME?</v>
      </c>
      <c r="L472" s="14" t="e">
        <f ca="1">$L$11</f>
        <v>#NAME?</v>
      </c>
      <c r="M472" s="14" t="e">
        <f ca="1">$M$11</f>
        <v>#NAME?</v>
      </c>
      <c r="N472" s="14" t="e">
        <f ca="1">$N$11</f>
        <v>#NAME?</v>
      </c>
      <c r="O472" s="14" t="e">
        <f ca="1">$O$11</f>
        <v>#NAME?</v>
      </c>
      <c r="P472" s="44" t="e">
        <f ca="1">$P$11</f>
        <v>#NAME?</v>
      </c>
      <c r="Q472" s="308"/>
      <c r="R472" s="14" t="e">
        <f t="shared" ref="R472:AK472" ca="1" si="150">R11</f>
        <v>#NAME?</v>
      </c>
      <c r="S472" s="14" t="e">
        <f t="shared" ca="1" si="150"/>
        <v>#NAME?</v>
      </c>
      <c r="T472" s="177" t="e">
        <f t="shared" ca="1" si="150"/>
        <v>#NAME?</v>
      </c>
      <c r="U472" s="177" t="e">
        <f t="shared" ca="1" si="150"/>
        <v>#NAME?</v>
      </c>
      <c r="V472" s="177" t="e">
        <f t="shared" ca="1" si="150"/>
        <v>#NAME?</v>
      </c>
      <c r="W472" s="177" t="e">
        <f t="shared" ca="1" si="150"/>
        <v>#NAME?</v>
      </c>
      <c r="X472" s="177" t="e">
        <f t="shared" ca="1" si="150"/>
        <v>#NAME?</v>
      </c>
      <c r="Y472" s="177" t="e">
        <f t="shared" ca="1" si="150"/>
        <v>#NAME?</v>
      </c>
      <c r="Z472" s="177" t="e">
        <f t="shared" ca="1" si="150"/>
        <v>#NAME?</v>
      </c>
      <c r="AA472" s="177" t="e">
        <f t="shared" ca="1" si="150"/>
        <v>#NAME?</v>
      </c>
      <c r="AB472" s="177" t="e">
        <f t="shared" ca="1" si="150"/>
        <v>#NAME?</v>
      </c>
      <c r="AC472" s="177" t="e">
        <f t="shared" ca="1" si="150"/>
        <v>#NAME?</v>
      </c>
      <c r="AD472" s="177" t="e">
        <f t="shared" ca="1" si="150"/>
        <v>#NAME?</v>
      </c>
      <c r="AE472" s="177" t="e">
        <f t="shared" ca="1" si="150"/>
        <v>#NAME?</v>
      </c>
      <c r="AF472" s="177" t="e">
        <f t="shared" ca="1" si="150"/>
        <v>#NAME?</v>
      </c>
      <c r="AG472" s="177" t="e">
        <f t="shared" ca="1" si="150"/>
        <v>#NAME?</v>
      </c>
      <c r="AH472" s="177" t="e">
        <f t="shared" ca="1" si="150"/>
        <v>#NAME?</v>
      </c>
      <c r="AI472" s="177" t="e">
        <f t="shared" ca="1" si="150"/>
        <v>#NAME?</v>
      </c>
      <c r="AJ472" s="177" t="e">
        <f t="shared" ca="1" si="150"/>
        <v>#NAME?</v>
      </c>
      <c r="AK472" s="177" t="e">
        <f t="shared" ca="1" si="150"/>
        <v>#NAME?</v>
      </c>
      <c r="AL472" s="121" t="e">
        <f ca="1">AL$11</f>
        <v>#NAME?</v>
      </c>
      <c r="AM472" s="177"/>
      <c r="AN472" s="121" t="str">
        <f>AN$11</f>
        <v>1-10-out-24</v>
      </c>
      <c r="AO472" s="42" t="s">
        <v>265</v>
      </c>
      <c r="AP472" s="43"/>
      <c r="AQ472" s="44" t="str">
        <f>AQ$11</f>
        <v>11-31-out-24</v>
      </c>
      <c r="AR472" s="93"/>
      <c r="AS472" s="43" t="e">
        <f t="shared" ref="AS472:BF472" ca="1" si="151">AS$11</f>
        <v>#NAME?</v>
      </c>
      <c r="AT472" s="14" t="e">
        <f t="shared" ca="1" si="151"/>
        <v>#NAME?</v>
      </c>
      <c r="AU472" s="14" t="e">
        <f t="shared" ca="1" si="151"/>
        <v>#NAME?</v>
      </c>
      <c r="AV472" s="14" t="e">
        <f t="shared" ca="1" si="151"/>
        <v>#NAME?</v>
      </c>
      <c r="AW472" s="14" t="e">
        <f t="shared" ca="1" si="151"/>
        <v>#NAME?</v>
      </c>
      <c r="AX472" s="14" t="e">
        <f t="shared" ca="1" si="151"/>
        <v>#NAME?</v>
      </c>
      <c r="AY472" s="14" t="e">
        <f t="shared" ca="1" si="151"/>
        <v>#NAME?</v>
      </c>
      <c r="AZ472" s="14" t="e">
        <f t="shared" ca="1" si="151"/>
        <v>#NAME?</v>
      </c>
      <c r="BA472" s="14" t="e">
        <f t="shared" ca="1" si="151"/>
        <v>#NAME?</v>
      </c>
      <c r="BB472" s="14" t="e">
        <f t="shared" ca="1" si="151"/>
        <v>#NAME?</v>
      </c>
      <c r="BC472" s="14" t="e">
        <f t="shared" ca="1" si="151"/>
        <v>#NAME?</v>
      </c>
      <c r="BD472" s="14" t="e">
        <f t="shared" ca="1" si="151"/>
        <v>#NAME?</v>
      </c>
      <c r="BE472" s="14" t="e">
        <f t="shared" ca="1" si="151"/>
        <v>#NAME?</v>
      </c>
      <c r="BF472" s="14" t="e">
        <f t="shared" ca="1" si="151"/>
        <v>#NAME?</v>
      </c>
      <c r="BG472" s="284"/>
      <c r="BH472" s="83"/>
      <c r="BI472" s="83"/>
      <c r="BJ472" s="83"/>
      <c r="BK472" s="83"/>
      <c r="BL472" s="83"/>
      <c r="BM472" s="83"/>
      <c r="BN472" s="83"/>
      <c r="BO472" s="83"/>
      <c r="BP472" s="83"/>
      <c r="BQ472" s="83"/>
      <c r="BR472" s="83"/>
      <c r="BS472" s="83"/>
      <c r="BT472" s="83"/>
      <c r="BU472" s="83"/>
      <c r="BV472" s="83"/>
      <c r="BW472" s="83"/>
      <c r="BX472" s="83"/>
      <c r="BY472" s="83"/>
      <c r="BZ472" s="83"/>
      <c r="CA472" s="83"/>
      <c r="CB472" s="83"/>
      <c r="CC472" s="83"/>
      <c r="CD472" s="83"/>
      <c r="CE472" s="83"/>
      <c r="CF472" s="83"/>
      <c r="CG472" s="83"/>
      <c r="CH472" s="83"/>
      <c r="CI472" s="83"/>
      <c r="CJ472" s="83"/>
      <c r="CK472" s="83"/>
      <c r="CL472" s="83"/>
      <c r="CM472" s="83"/>
      <c r="CN472" s="83"/>
      <c r="CO472" s="83"/>
      <c r="CP472" s="83"/>
      <c r="CQ472" s="83"/>
      <c r="CR472" s="83"/>
    </row>
    <row r="473" spans="1:96" ht="12" hidden="1" customHeight="1" x14ac:dyDescent="0.25">
      <c r="A473" s="45" t="s">
        <v>257</v>
      </c>
      <c r="B473" s="46"/>
      <c r="C473" s="71">
        <v>0</v>
      </c>
      <c r="D473" s="87"/>
      <c r="E473" s="71">
        <v>0</v>
      </c>
      <c r="F473" s="71">
        <v>0</v>
      </c>
      <c r="G473" s="71">
        <v>0</v>
      </c>
      <c r="H473" s="71">
        <v>0</v>
      </c>
      <c r="I473" s="309">
        <v>0</v>
      </c>
      <c r="J473" s="71">
        <v>0</v>
      </c>
      <c r="K473" s="71">
        <v>0</v>
      </c>
      <c r="L473" s="71">
        <v>0</v>
      </c>
      <c r="M473" s="71">
        <v>0</v>
      </c>
      <c r="N473" s="71">
        <v>0</v>
      </c>
      <c r="O473" s="71">
        <v>0</v>
      </c>
      <c r="P473" s="306">
        <v>0</v>
      </c>
      <c r="Q473" s="268"/>
      <c r="R473" s="71">
        <v>0</v>
      </c>
      <c r="S473" s="51">
        <v>0</v>
      </c>
      <c r="T473" s="270">
        <v>0</v>
      </c>
      <c r="U473" s="270">
        <v>0</v>
      </c>
      <c r="V473" s="270">
        <v>0</v>
      </c>
      <c r="W473" s="270">
        <v>0</v>
      </c>
      <c r="X473" s="270">
        <v>0</v>
      </c>
      <c r="Y473" s="270">
        <v>0</v>
      </c>
      <c r="Z473" s="270">
        <v>0</v>
      </c>
      <c r="AA473" s="270">
        <v>0</v>
      </c>
      <c r="AB473" s="270">
        <v>0</v>
      </c>
      <c r="AC473" s="270">
        <v>0</v>
      </c>
      <c r="AD473" s="47">
        <v>0</v>
      </c>
      <c r="AE473" s="270">
        <v>0</v>
      </c>
      <c r="AF473" s="270">
        <v>0</v>
      </c>
      <c r="AG473" s="270">
        <v>0</v>
      </c>
      <c r="AH473" s="270">
        <v>0</v>
      </c>
      <c r="AI473" s="270">
        <v>0</v>
      </c>
      <c r="AJ473" s="270">
        <v>0</v>
      </c>
      <c r="AK473" s="270">
        <v>0</v>
      </c>
      <c r="AL473" s="270">
        <v>0</v>
      </c>
      <c r="AM473" s="184"/>
      <c r="AN473" s="265">
        <v>0</v>
      </c>
      <c r="AO473" s="45" t="s">
        <v>257</v>
      </c>
      <c r="AP473" s="171"/>
      <c r="AQ473" s="306">
        <v>0</v>
      </c>
      <c r="AR473" s="292"/>
      <c r="AS473" s="165">
        <f>IF(AQ473="","",(SUM(AQ473,AN473)))</f>
        <v>0</v>
      </c>
      <c r="AT473" s="71">
        <v>0</v>
      </c>
      <c r="AU473" s="71">
        <v>0</v>
      </c>
      <c r="AV473" s="71">
        <v>0</v>
      </c>
      <c r="AW473" s="71">
        <v>0</v>
      </c>
      <c r="AX473" s="71">
        <v>0</v>
      </c>
      <c r="AY473" s="71">
        <v>0</v>
      </c>
      <c r="AZ473" s="71">
        <v>0</v>
      </c>
      <c r="BA473" s="71">
        <v>0</v>
      </c>
      <c r="BB473" s="71">
        <v>0</v>
      </c>
      <c r="BC473" s="71">
        <v>0</v>
      </c>
      <c r="BD473" s="71"/>
      <c r="BE473" s="71"/>
      <c r="BF473" s="71"/>
      <c r="BG473" s="284"/>
      <c r="BH473" s="83"/>
      <c r="BI473" s="83"/>
      <c r="BJ473" s="83"/>
      <c r="BK473" s="83"/>
      <c r="BL473" s="83"/>
      <c r="BM473" s="83"/>
      <c r="BN473" s="83"/>
      <c r="BO473" s="83"/>
      <c r="BP473" s="83"/>
      <c r="BQ473" s="83"/>
      <c r="BR473" s="83"/>
      <c r="BS473" s="83"/>
      <c r="BT473" s="83"/>
      <c r="BU473" s="83"/>
      <c r="BV473" s="83"/>
      <c r="BW473" s="83"/>
      <c r="BX473" s="83"/>
      <c r="BY473" s="83"/>
      <c r="BZ473" s="83"/>
      <c r="CA473" s="83"/>
      <c r="CB473" s="83"/>
      <c r="CC473" s="83"/>
      <c r="CD473" s="83"/>
      <c r="CE473" s="83"/>
      <c r="CF473" s="83"/>
      <c r="CG473" s="83"/>
      <c r="CH473" s="83"/>
      <c r="CI473" s="83"/>
      <c r="CJ473" s="83"/>
      <c r="CK473" s="83"/>
      <c r="CL473" s="83"/>
      <c r="CM473" s="83"/>
      <c r="CN473" s="83"/>
      <c r="CO473" s="83"/>
      <c r="CP473" s="83"/>
      <c r="CQ473" s="83"/>
      <c r="CR473" s="83"/>
    </row>
    <row r="474" spans="1:96" ht="12" hidden="1" customHeight="1" x14ac:dyDescent="0.25">
      <c r="A474" s="45" t="s">
        <v>258</v>
      </c>
      <c r="B474" s="46"/>
      <c r="C474" s="71">
        <v>0</v>
      </c>
      <c r="D474" s="87"/>
      <c r="E474" s="71">
        <v>0</v>
      </c>
      <c r="F474" s="71">
        <v>2</v>
      </c>
      <c r="G474" s="71">
        <v>1</v>
      </c>
      <c r="H474" s="71">
        <v>0</v>
      </c>
      <c r="I474" s="51">
        <v>0</v>
      </c>
      <c r="J474" s="71">
        <v>0</v>
      </c>
      <c r="K474" s="71">
        <v>0</v>
      </c>
      <c r="L474" s="71">
        <v>0</v>
      </c>
      <c r="M474" s="71">
        <v>0</v>
      </c>
      <c r="N474" s="71">
        <v>0</v>
      </c>
      <c r="O474" s="71">
        <v>0</v>
      </c>
      <c r="P474" s="306">
        <v>0</v>
      </c>
      <c r="Q474" s="268"/>
      <c r="R474" s="71">
        <v>0</v>
      </c>
      <c r="S474" s="51">
        <v>0</v>
      </c>
      <c r="T474" s="270">
        <v>0</v>
      </c>
      <c r="U474" s="270">
        <v>0</v>
      </c>
      <c r="V474" s="270">
        <v>0</v>
      </c>
      <c r="W474" s="270">
        <v>0</v>
      </c>
      <c r="X474" s="270">
        <v>0</v>
      </c>
      <c r="Y474" s="270">
        <v>0</v>
      </c>
      <c r="Z474" s="270">
        <v>0</v>
      </c>
      <c r="AA474" s="270">
        <v>0</v>
      </c>
      <c r="AB474" s="270">
        <v>0</v>
      </c>
      <c r="AC474" s="270">
        <v>0</v>
      </c>
      <c r="AD474" s="127">
        <v>0</v>
      </c>
      <c r="AE474" s="270">
        <v>0</v>
      </c>
      <c r="AF474" s="270">
        <v>0</v>
      </c>
      <c r="AG474" s="270">
        <v>0</v>
      </c>
      <c r="AH474" s="270">
        <v>0</v>
      </c>
      <c r="AI474" s="270">
        <v>0</v>
      </c>
      <c r="AJ474" s="270">
        <v>0</v>
      </c>
      <c r="AK474" s="270">
        <v>0</v>
      </c>
      <c r="AL474" s="270">
        <v>0</v>
      </c>
      <c r="AM474" s="184"/>
      <c r="AN474" s="265">
        <v>0</v>
      </c>
      <c r="AO474" s="45" t="s">
        <v>258</v>
      </c>
      <c r="AP474" s="171"/>
      <c r="AQ474" s="306">
        <v>0</v>
      </c>
      <c r="AR474" s="292"/>
      <c r="AS474" s="165">
        <f>IF(AQ474="","",(SUM(AQ474,AN474)))</f>
        <v>0</v>
      </c>
      <c r="AT474" s="71">
        <v>0</v>
      </c>
      <c r="AU474" s="71">
        <v>0</v>
      </c>
      <c r="AV474" s="71">
        <v>0</v>
      </c>
      <c r="AW474" s="71">
        <v>0</v>
      </c>
      <c r="AX474" s="71">
        <v>0</v>
      </c>
      <c r="AY474" s="71">
        <v>0</v>
      </c>
      <c r="AZ474" s="71">
        <v>0</v>
      </c>
      <c r="BA474" s="71">
        <v>0</v>
      </c>
      <c r="BB474" s="71">
        <v>0</v>
      </c>
      <c r="BC474" s="71">
        <v>0</v>
      </c>
      <c r="BD474" s="71"/>
      <c r="BE474" s="71"/>
      <c r="BF474" s="71"/>
      <c r="BG474" s="284"/>
      <c r="BH474" s="83"/>
      <c r="BI474" s="83"/>
      <c r="BJ474" s="83"/>
      <c r="BK474" s="83"/>
      <c r="BL474" s="83"/>
      <c r="BM474" s="83"/>
      <c r="BN474" s="83"/>
      <c r="BO474" s="83"/>
      <c r="BP474" s="83"/>
      <c r="BQ474" s="83"/>
      <c r="BR474" s="83"/>
      <c r="BS474" s="83"/>
      <c r="BT474" s="83"/>
      <c r="BU474" s="83"/>
      <c r="BV474" s="83"/>
      <c r="BW474" s="83"/>
      <c r="BX474" s="83"/>
      <c r="BY474" s="83"/>
      <c r="BZ474" s="83"/>
      <c r="CA474" s="83"/>
      <c r="CB474" s="83"/>
      <c r="CC474" s="83"/>
      <c r="CD474" s="83"/>
      <c r="CE474" s="83"/>
      <c r="CF474" s="83"/>
      <c r="CG474" s="83"/>
      <c r="CH474" s="83"/>
      <c r="CI474" s="83"/>
      <c r="CJ474" s="83"/>
      <c r="CK474" s="83"/>
      <c r="CL474" s="83"/>
      <c r="CM474" s="83"/>
      <c r="CN474" s="83"/>
      <c r="CO474" s="83"/>
      <c r="CP474" s="83"/>
      <c r="CQ474" s="83"/>
      <c r="CR474" s="83"/>
    </row>
    <row r="475" spans="1:96" ht="12" hidden="1" customHeight="1" x14ac:dyDescent="0.25">
      <c r="A475" s="45" t="s">
        <v>259</v>
      </c>
      <c r="B475" s="46"/>
      <c r="C475" s="71">
        <v>0</v>
      </c>
      <c r="D475" s="87"/>
      <c r="E475" s="71">
        <v>0</v>
      </c>
      <c r="F475" s="71">
        <v>5</v>
      </c>
      <c r="G475" s="71">
        <v>5</v>
      </c>
      <c r="H475" s="71">
        <v>0</v>
      </c>
      <c r="I475" s="51">
        <v>0</v>
      </c>
      <c r="J475" s="71">
        <v>0</v>
      </c>
      <c r="K475" s="71">
        <v>0</v>
      </c>
      <c r="L475" s="71">
        <v>0</v>
      </c>
      <c r="M475" s="71">
        <v>0</v>
      </c>
      <c r="N475" s="71">
        <v>0</v>
      </c>
      <c r="O475" s="71">
        <v>0</v>
      </c>
      <c r="P475" s="306">
        <v>0</v>
      </c>
      <c r="Q475" s="268"/>
      <c r="R475" s="71">
        <v>0</v>
      </c>
      <c r="S475" s="51">
        <v>0</v>
      </c>
      <c r="T475" s="270">
        <v>0</v>
      </c>
      <c r="U475" s="270">
        <v>0</v>
      </c>
      <c r="V475" s="270">
        <v>0</v>
      </c>
      <c r="W475" s="270">
        <v>0</v>
      </c>
      <c r="X475" s="270">
        <v>0</v>
      </c>
      <c r="Y475" s="270">
        <v>0</v>
      </c>
      <c r="Z475" s="270">
        <v>0</v>
      </c>
      <c r="AA475" s="270">
        <v>0</v>
      </c>
      <c r="AB475" s="270">
        <v>0</v>
      </c>
      <c r="AC475" s="270">
        <v>0</v>
      </c>
      <c r="AD475" s="127">
        <v>0</v>
      </c>
      <c r="AE475" s="270">
        <v>0</v>
      </c>
      <c r="AF475" s="270">
        <v>0</v>
      </c>
      <c r="AG475" s="270">
        <v>0</v>
      </c>
      <c r="AH475" s="270">
        <v>0</v>
      </c>
      <c r="AI475" s="270">
        <v>0</v>
      </c>
      <c r="AJ475" s="270">
        <v>0</v>
      </c>
      <c r="AK475" s="270">
        <v>0</v>
      </c>
      <c r="AL475" s="270">
        <v>0</v>
      </c>
      <c r="AM475" s="184"/>
      <c r="AN475" s="265">
        <v>0</v>
      </c>
      <c r="AO475" s="45" t="s">
        <v>259</v>
      </c>
      <c r="AP475" s="171"/>
      <c r="AQ475" s="306">
        <v>0</v>
      </c>
      <c r="AR475" s="292"/>
      <c r="AS475" s="165">
        <f>IF(AQ475="","",(SUM(AQ475,AN475)))</f>
        <v>0</v>
      </c>
      <c r="AT475" s="71">
        <v>0</v>
      </c>
      <c r="AU475" s="71">
        <v>0</v>
      </c>
      <c r="AV475" s="71">
        <v>0</v>
      </c>
      <c r="AW475" s="71">
        <v>0</v>
      </c>
      <c r="AX475" s="71">
        <v>0</v>
      </c>
      <c r="AY475" s="71">
        <v>0</v>
      </c>
      <c r="AZ475" s="71">
        <v>0</v>
      </c>
      <c r="BA475" s="71">
        <v>0</v>
      </c>
      <c r="BB475" s="71">
        <v>0</v>
      </c>
      <c r="BC475" s="71">
        <v>0</v>
      </c>
      <c r="BD475" s="71"/>
      <c r="BE475" s="71"/>
      <c r="BF475" s="71"/>
      <c r="BG475" s="284"/>
      <c r="BH475" s="83"/>
      <c r="BI475" s="83"/>
      <c r="BJ475" s="83"/>
      <c r="BK475" s="83"/>
      <c r="BL475" s="83"/>
      <c r="BM475" s="83"/>
      <c r="BN475" s="83"/>
      <c r="BO475" s="83"/>
      <c r="BP475" s="83"/>
      <c r="BQ475" s="83"/>
      <c r="BR475" s="83"/>
      <c r="BS475" s="83"/>
      <c r="BT475" s="83"/>
      <c r="BU475" s="83"/>
      <c r="BV475" s="83"/>
      <c r="BW475" s="83"/>
      <c r="BX475" s="83"/>
      <c r="BY475" s="83"/>
      <c r="BZ475" s="83"/>
      <c r="CA475" s="83"/>
      <c r="CB475" s="83"/>
      <c r="CC475" s="83"/>
      <c r="CD475" s="83"/>
      <c r="CE475" s="83"/>
      <c r="CF475" s="83"/>
      <c r="CG475" s="83"/>
      <c r="CH475" s="83"/>
      <c r="CI475" s="83"/>
      <c r="CJ475" s="83"/>
      <c r="CK475" s="83"/>
      <c r="CL475" s="83"/>
      <c r="CM475" s="83"/>
      <c r="CN475" s="83"/>
      <c r="CO475" s="83"/>
      <c r="CP475" s="83"/>
      <c r="CQ475" s="83"/>
      <c r="CR475" s="83"/>
    </row>
    <row r="476" spans="1:96" ht="12" hidden="1" customHeight="1" x14ac:dyDescent="0.25">
      <c r="A476" s="173" t="s">
        <v>24</v>
      </c>
      <c r="B476" s="310"/>
      <c r="C476" s="38">
        <f>SUM(C473:C475)</f>
        <v>0</v>
      </c>
      <c r="D476" s="144"/>
      <c r="E476" s="38">
        <f t="shared" ref="E476:L476" si="152">SUM(E473:E475)</f>
        <v>0</v>
      </c>
      <c r="F476" s="38">
        <f t="shared" si="152"/>
        <v>7</v>
      </c>
      <c r="G476" s="38">
        <f t="shared" si="152"/>
        <v>6</v>
      </c>
      <c r="H476" s="38">
        <f t="shared" si="152"/>
        <v>0</v>
      </c>
      <c r="I476" s="38">
        <f t="shared" si="152"/>
        <v>0</v>
      </c>
      <c r="J476" s="38">
        <f t="shared" si="152"/>
        <v>0</v>
      </c>
      <c r="K476" s="38">
        <f t="shared" si="152"/>
        <v>0</v>
      </c>
      <c r="L476" s="38">
        <f t="shared" si="152"/>
        <v>0</v>
      </c>
      <c r="M476" s="38">
        <f>SUM(M473:M475)</f>
        <v>0</v>
      </c>
      <c r="N476" s="38">
        <f>SUM(N473:N475)</f>
        <v>0</v>
      </c>
      <c r="O476" s="38">
        <f>SUM(O473:O475)</f>
        <v>0</v>
      </c>
      <c r="P476" s="67">
        <f>SUM(P473:P475)</f>
        <v>0</v>
      </c>
      <c r="Q476" s="170"/>
      <c r="R476" s="38">
        <f>SUM(R473:R475)</f>
        <v>0</v>
      </c>
      <c r="S476" s="38">
        <f>SUM(S473:S475)</f>
        <v>0</v>
      </c>
      <c r="T476" s="208">
        <f t="shared" ref="T476:BF476" si="153">SUM(T473:T475)</f>
        <v>0</v>
      </c>
      <c r="U476" s="208">
        <f t="shared" si="153"/>
        <v>0</v>
      </c>
      <c r="V476" s="208">
        <f t="shared" si="153"/>
        <v>0</v>
      </c>
      <c r="W476" s="208">
        <f t="shared" si="153"/>
        <v>0</v>
      </c>
      <c r="X476" s="208">
        <f t="shared" si="153"/>
        <v>0</v>
      </c>
      <c r="Y476" s="208">
        <f t="shared" si="153"/>
        <v>0</v>
      </c>
      <c r="Z476" s="208">
        <f t="shared" si="153"/>
        <v>0</v>
      </c>
      <c r="AA476" s="208">
        <f t="shared" si="153"/>
        <v>0</v>
      </c>
      <c r="AB476" s="208">
        <f t="shared" si="153"/>
        <v>0</v>
      </c>
      <c r="AC476" s="208">
        <f t="shared" si="153"/>
        <v>0</v>
      </c>
      <c r="AD476" s="208">
        <f t="shared" si="153"/>
        <v>0</v>
      </c>
      <c r="AE476" s="208">
        <f t="shared" si="153"/>
        <v>0</v>
      </c>
      <c r="AF476" s="208">
        <f t="shared" si="153"/>
        <v>0</v>
      </c>
      <c r="AG476" s="208">
        <f t="shared" si="153"/>
        <v>0</v>
      </c>
      <c r="AH476" s="208">
        <f t="shared" si="153"/>
        <v>0</v>
      </c>
      <c r="AI476" s="208">
        <f t="shared" si="153"/>
        <v>0</v>
      </c>
      <c r="AJ476" s="208">
        <f t="shared" si="153"/>
        <v>0</v>
      </c>
      <c r="AK476" s="208">
        <f t="shared" si="153"/>
        <v>0</v>
      </c>
      <c r="AL476" s="208">
        <f t="shared" si="153"/>
        <v>0</v>
      </c>
      <c r="AM476" s="208"/>
      <c r="AN476" s="301">
        <f t="shared" si="153"/>
        <v>0</v>
      </c>
      <c r="AO476" s="173" t="s">
        <v>24</v>
      </c>
      <c r="AP476" s="66"/>
      <c r="AQ476" s="67">
        <f t="shared" si="153"/>
        <v>0</v>
      </c>
      <c r="AR476" s="215"/>
      <c r="AS476" s="66">
        <f t="shared" si="153"/>
        <v>0</v>
      </c>
      <c r="AT476" s="38">
        <f t="shared" si="153"/>
        <v>0</v>
      </c>
      <c r="AU476" s="38">
        <f t="shared" si="153"/>
        <v>0</v>
      </c>
      <c r="AV476" s="38">
        <f t="shared" si="153"/>
        <v>0</v>
      </c>
      <c r="AW476" s="38">
        <f t="shared" si="153"/>
        <v>0</v>
      </c>
      <c r="AX476" s="38">
        <f t="shared" si="153"/>
        <v>0</v>
      </c>
      <c r="AY476" s="38">
        <f t="shared" si="153"/>
        <v>0</v>
      </c>
      <c r="AZ476" s="38">
        <f t="shared" si="153"/>
        <v>0</v>
      </c>
      <c r="BA476" s="38">
        <f t="shared" si="153"/>
        <v>0</v>
      </c>
      <c r="BB476" s="38">
        <f t="shared" si="153"/>
        <v>0</v>
      </c>
      <c r="BC476" s="38">
        <f t="shared" si="153"/>
        <v>0</v>
      </c>
      <c r="BD476" s="38">
        <f t="shared" si="153"/>
        <v>0</v>
      </c>
      <c r="BE476" s="38">
        <f t="shared" si="153"/>
        <v>0</v>
      </c>
      <c r="BF476" s="38">
        <f t="shared" si="153"/>
        <v>0</v>
      </c>
      <c r="BG476" s="284"/>
      <c r="BH476" s="83"/>
      <c r="BI476" s="83"/>
      <c r="BJ476" s="83"/>
      <c r="BK476" s="83"/>
      <c r="BL476" s="83"/>
      <c r="BM476" s="83"/>
      <c r="BN476" s="83"/>
      <c r="BO476" s="83"/>
      <c r="BP476" s="83"/>
      <c r="BQ476" s="83"/>
      <c r="BR476" s="83"/>
      <c r="BS476" s="83"/>
      <c r="BT476" s="83"/>
      <c r="BU476" s="83"/>
      <c r="BV476" s="83"/>
      <c r="BW476" s="83"/>
      <c r="BX476" s="83"/>
      <c r="BY476" s="83"/>
      <c r="BZ476" s="83"/>
      <c r="CA476" s="83"/>
      <c r="CB476" s="83"/>
      <c r="CC476" s="83"/>
      <c r="CD476" s="83"/>
      <c r="CE476" s="83"/>
      <c r="CF476" s="83"/>
      <c r="CG476" s="83"/>
      <c r="CH476" s="83"/>
      <c r="CI476" s="83"/>
      <c r="CJ476" s="83"/>
      <c r="CK476" s="83"/>
      <c r="CL476" s="83"/>
      <c r="CM476" s="83"/>
      <c r="CN476" s="83"/>
      <c r="CO476" s="83"/>
      <c r="CP476" s="83"/>
      <c r="CQ476" s="83"/>
      <c r="CR476" s="83"/>
    </row>
    <row r="477" spans="1:96" ht="12" hidden="1" customHeight="1" x14ac:dyDescent="0.25">
      <c r="A477" s="311"/>
      <c r="B477" s="312"/>
      <c r="C477" s="312"/>
      <c r="D477" s="313"/>
      <c r="E477" s="312"/>
      <c r="F477" s="312"/>
      <c r="G477" s="312"/>
      <c r="H477" s="273"/>
      <c r="I477" s="273"/>
      <c r="J477" s="312"/>
      <c r="K477" s="312"/>
      <c r="L477" s="312"/>
      <c r="M477" s="312"/>
      <c r="N477" s="312"/>
      <c r="O477" s="273"/>
      <c r="P477" s="312"/>
      <c r="Q477" s="313"/>
      <c r="R477" s="273"/>
      <c r="AO477" s="314"/>
      <c r="AP477" s="315"/>
      <c r="AQ477" s="314"/>
      <c r="AR477" s="315"/>
      <c r="AS477" s="314"/>
      <c r="AT477" s="314"/>
      <c r="AU477" s="314"/>
      <c r="AV477" s="314"/>
      <c r="AW477" s="314"/>
      <c r="AX477" s="314"/>
      <c r="AY477" s="314"/>
      <c r="AZ477" s="314"/>
      <c r="BA477" s="314"/>
      <c r="BB477" s="314"/>
      <c r="BC477" s="314"/>
      <c r="BD477" s="314"/>
      <c r="BE477" s="314"/>
      <c r="BF477" s="314"/>
    </row>
    <row r="478" spans="1:96" ht="12" customHeight="1" x14ac:dyDescent="0.25">
      <c r="A478" s="608" t="s">
        <v>266</v>
      </c>
      <c r="B478" s="608"/>
      <c r="C478" s="608"/>
      <c r="D478" s="608"/>
      <c r="E478" s="608"/>
      <c r="F478" s="608"/>
      <c r="G478" s="608"/>
      <c r="H478" s="608"/>
      <c r="I478" s="608"/>
      <c r="J478" s="608"/>
      <c r="K478" s="608"/>
      <c r="L478" s="608"/>
      <c r="M478" s="608"/>
      <c r="N478" s="608"/>
      <c r="O478" s="608"/>
      <c r="P478" s="608"/>
      <c r="Q478" s="608"/>
      <c r="R478" s="608"/>
      <c r="S478" s="608"/>
      <c r="T478" s="608"/>
      <c r="U478" s="608"/>
      <c r="V478" s="608"/>
      <c r="W478" s="608"/>
      <c r="X478" s="608"/>
      <c r="Y478" s="608"/>
      <c r="Z478" s="608"/>
      <c r="AA478" s="608"/>
      <c r="AB478" s="608"/>
      <c r="AC478" s="608"/>
      <c r="AD478" s="608"/>
      <c r="AE478" s="608"/>
      <c r="AF478" s="608"/>
      <c r="AG478" s="608"/>
      <c r="AH478" s="608"/>
      <c r="AI478" s="608"/>
      <c r="AJ478" s="608"/>
      <c r="AK478" s="608"/>
      <c r="AL478" s="608"/>
      <c r="AM478" s="608"/>
      <c r="AN478" s="608"/>
      <c r="AO478" s="608"/>
      <c r="AP478" s="608"/>
      <c r="AQ478" s="608"/>
      <c r="AR478" s="608"/>
      <c r="AS478" s="608"/>
      <c r="AT478" s="608"/>
      <c r="AU478" s="608"/>
      <c r="AV478" s="608"/>
      <c r="AW478" s="608"/>
      <c r="AX478" s="608"/>
      <c r="AY478" s="608"/>
      <c r="AZ478" s="608"/>
      <c r="BA478" s="608"/>
      <c r="BB478" s="608"/>
      <c r="BC478" s="608"/>
      <c r="BD478" s="608"/>
      <c r="BE478" s="608"/>
      <c r="BF478" s="608"/>
      <c r="BG478" s="608"/>
      <c r="BH478" s="608"/>
      <c r="BI478" s="608"/>
      <c r="BJ478" s="608"/>
      <c r="BK478" s="608"/>
      <c r="BL478" s="608"/>
      <c r="BM478" s="608"/>
      <c r="BN478" s="608"/>
      <c r="BO478" s="608"/>
      <c r="BP478" s="608"/>
      <c r="BQ478" s="608"/>
      <c r="BR478" s="608"/>
      <c r="BS478" s="608"/>
      <c r="BT478" s="608"/>
      <c r="BU478" s="608"/>
      <c r="BV478" s="608"/>
      <c r="BW478" s="608"/>
      <c r="BX478" s="608"/>
      <c r="BY478" s="608"/>
      <c r="BZ478" s="608"/>
      <c r="CA478" s="608"/>
      <c r="CB478" s="608"/>
      <c r="CC478" s="608"/>
      <c r="CD478" s="608"/>
      <c r="CE478" s="608"/>
      <c r="CF478" s="608"/>
      <c r="CG478" s="608"/>
      <c r="CH478" s="608"/>
      <c r="CI478" s="608"/>
      <c r="CJ478" s="608"/>
      <c r="CK478" s="608"/>
      <c r="CL478" s="608"/>
      <c r="CM478" s="608"/>
      <c r="CN478" s="608"/>
      <c r="CO478" s="608"/>
      <c r="CP478" s="608"/>
      <c r="CQ478" s="608"/>
      <c r="CR478" s="608"/>
    </row>
    <row r="479" spans="1:96" ht="12" customHeight="1" x14ac:dyDescent="0.25">
      <c r="A479" s="608"/>
      <c r="B479" s="608"/>
      <c r="C479" s="608"/>
      <c r="D479" s="608"/>
      <c r="E479" s="608"/>
      <c r="F479" s="608"/>
      <c r="G479" s="608"/>
      <c r="H479" s="608"/>
      <c r="I479" s="608"/>
      <c r="J479" s="608"/>
      <c r="K479" s="608"/>
      <c r="L479" s="608"/>
      <c r="M479" s="608"/>
      <c r="N479" s="608"/>
      <c r="O479" s="608"/>
      <c r="P479" s="608"/>
      <c r="Q479" s="608"/>
      <c r="R479" s="608"/>
      <c r="S479" s="608"/>
      <c r="T479" s="608"/>
      <c r="U479" s="608"/>
      <c r="V479" s="608"/>
      <c r="W479" s="608"/>
      <c r="X479" s="608"/>
      <c r="Y479" s="608"/>
      <c r="Z479" s="608"/>
      <c r="AA479" s="608"/>
      <c r="AB479" s="608"/>
      <c r="AC479" s="608"/>
      <c r="AD479" s="608"/>
      <c r="AE479" s="608"/>
      <c r="AF479" s="608"/>
      <c r="AG479" s="608"/>
      <c r="AH479" s="608"/>
      <c r="AI479" s="608"/>
      <c r="AJ479" s="608"/>
      <c r="AK479" s="608"/>
      <c r="AL479" s="608"/>
      <c r="AM479" s="608"/>
      <c r="AN479" s="608"/>
      <c r="AO479" s="608"/>
      <c r="AP479" s="608"/>
      <c r="AQ479" s="608"/>
      <c r="AR479" s="608"/>
      <c r="AS479" s="608"/>
      <c r="AT479" s="608"/>
      <c r="AU479" s="608"/>
      <c r="AV479" s="608"/>
      <c r="AW479" s="608"/>
      <c r="AX479" s="608"/>
      <c r="AY479" s="608"/>
      <c r="AZ479" s="608"/>
      <c r="BA479" s="608"/>
      <c r="BB479" s="608"/>
      <c r="BC479" s="608"/>
      <c r="BD479" s="608"/>
      <c r="BE479" s="608"/>
      <c r="BF479" s="608"/>
      <c r="BG479" s="608"/>
      <c r="BH479" s="608"/>
      <c r="BI479" s="608"/>
      <c r="BJ479" s="608"/>
      <c r="BK479" s="608"/>
      <c r="BL479" s="608"/>
      <c r="BM479" s="608"/>
      <c r="BN479" s="608"/>
      <c r="BO479" s="608"/>
      <c r="BP479" s="608"/>
      <c r="BQ479" s="608"/>
      <c r="BR479" s="608"/>
      <c r="BS479" s="608"/>
      <c r="BT479" s="608"/>
      <c r="BU479" s="608"/>
      <c r="BV479" s="608"/>
      <c r="BW479" s="608"/>
      <c r="BX479" s="608"/>
      <c r="BY479" s="608"/>
      <c r="BZ479" s="608"/>
      <c r="CA479" s="608"/>
      <c r="CB479" s="608"/>
      <c r="CC479" s="608"/>
      <c r="CD479" s="608"/>
      <c r="CE479" s="608"/>
      <c r="CF479" s="608"/>
      <c r="CG479" s="608"/>
      <c r="CH479" s="608"/>
      <c r="CI479" s="608"/>
      <c r="CJ479" s="608"/>
      <c r="CK479" s="608"/>
      <c r="CL479" s="608"/>
      <c r="CM479" s="608"/>
      <c r="CN479" s="608"/>
      <c r="CO479" s="608"/>
      <c r="CP479" s="608"/>
      <c r="CQ479" s="608"/>
      <c r="CR479" s="608"/>
    </row>
    <row r="480" spans="1:96" ht="12" customHeight="1" x14ac:dyDescent="0.25">
      <c r="A480" s="608"/>
      <c r="B480" s="608"/>
      <c r="C480" s="608"/>
      <c r="D480" s="608"/>
      <c r="E480" s="608"/>
      <c r="F480" s="608"/>
      <c r="G480" s="608"/>
      <c r="H480" s="608"/>
      <c r="I480" s="608"/>
      <c r="J480" s="608"/>
      <c r="K480" s="608"/>
      <c r="L480" s="608"/>
      <c r="M480" s="608"/>
      <c r="N480" s="608"/>
      <c r="O480" s="608"/>
      <c r="P480" s="608"/>
      <c r="Q480" s="608"/>
      <c r="R480" s="608"/>
      <c r="S480" s="608"/>
      <c r="T480" s="608"/>
      <c r="U480" s="608"/>
      <c r="V480" s="608"/>
      <c r="W480" s="608"/>
      <c r="X480" s="608"/>
      <c r="Y480" s="608"/>
      <c r="Z480" s="608"/>
      <c r="AA480" s="608"/>
      <c r="AB480" s="608"/>
      <c r="AC480" s="608"/>
      <c r="AD480" s="608"/>
      <c r="AE480" s="608"/>
      <c r="AF480" s="608"/>
      <c r="AG480" s="608"/>
      <c r="AH480" s="608"/>
      <c r="AI480" s="608"/>
      <c r="AJ480" s="608"/>
      <c r="AK480" s="608"/>
      <c r="AL480" s="608"/>
      <c r="AM480" s="608"/>
      <c r="AN480" s="608"/>
      <c r="AO480" s="608"/>
      <c r="AP480" s="608"/>
      <c r="AQ480" s="608"/>
      <c r="AR480" s="608"/>
      <c r="AS480" s="608"/>
      <c r="AT480" s="608"/>
      <c r="AU480" s="608"/>
      <c r="AV480" s="608"/>
      <c r="AW480" s="608"/>
      <c r="AX480" s="608"/>
      <c r="AY480" s="608"/>
      <c r="AZ480" s="608"/>
      <c r="BA480" s="608"/>
      <c r="BB480" s="608"/>
      <c r="BC480" s="608"/>
      <c r="BD480" s="608"/>
      <c r="BE480" s="608"/>
      <c r="BF480" s="608"/>
      <c r="BG480" s="608"/>
      <c r="BH480" s="608"/>
      <c r="BI480" s="608"/>
      <c r="BJ480" s="608"/>
      <c r="BK480" s="608"/>
      <c r="BL480" s="608"/>
      <c r="BM480" s="608"/>
      <c r="BN480" s="608"/>
      <c r="BO480" s="608"/>
      <c r="BP480" s="608"/>
      <c r="BQ480" s="608"/>
      <c r="BR480" s="608"/>
      <c r="BS480" s="608"/>
      <c r="BT480" s="608"/>
      <c r="BU480" s="608"/>
      <c r="BV480" s="608"/>
      <c r="BW480" s="608"/>
      <c r="BX480" s="608"/>
      <c r="BY480" s="608"/>
      <c r="BZ480" s="608"/>
      <c r="CA480" s="608"/>
      <c r="CB480" s="608"/>
      <c r="CC480" s="608"/>
      <c r="CD480" s="608"/>
      <c r="CE480" s="608"/>
      <c r="CF480" s="608"/>
      <c r="CG480" s="608"/>
      <c r="CH480" s="608"/>
      <c r="CI480" s="608"/>
      <c r="CJ480" s="608"/>
      <c r="CK480" s="608"/>
      <c r="CL480" s="608"/>
      <c r="CM480" s="608"/>
      <c r="CN480" s="608"/>
      <c r="CO480" s="608"/>
      <c r="CP480" s="608"/>
      <c r="CQ480" s="608"/>
      <c r="CR480" s="608"/>
    </row>
    <row r="481" spans="1:96" ht="12" customHeight="1" x14ac:dyDescent="0.25">
      <c r="A481" s="608"/>
      <c r="B481" s="608"/>
      <c r="C481" s="608"/>
      <c r="D481" s="608"/>
      <c r="E481" s="608"/>
      <c r="F481" s="608"/>
      <c r="G481" s="608"/>
      <c r="H481" s="608"/>
      <c r="I481" s="608"/>
      <c r="J481" s="608"/>
      <c r="K481" s="608"/>
      <c r="L481" s="608"/>
      <c r="M481" s="608"/>
      <c r="N481" s="608"/>
      <c r="O481" s="608"/>
      <c r="P481" s="608"/>
      <c r="Q481" s="608"/>
      <c r="R481" s="608"/>
      <c r="S481" s="608"/>
      <c r="T481" s="608"/>
      <c r="U481" s="608"/>
      <c r="V481" s="608"/>
      <c r="W481" s="608"/>
      <c r="X481" s="608"/>
      <c r="Y481" s="608"/>
      <c r="Z481" s="608"/>
      <c r="AA481" s="608"/>
      <c r="AB481" s="608"/>
      <c r="AC481" s="608"/>
      <c r="AD481" s="608"/>
      <c r="AE481" s="608"/>
      <c r="AF481" s="608"/>
      <c r="AG481" s="608"/>
      <c r="AH481" s="608"/>
      <c r="AI481" s="608"/>
      <c r="AJ481" s="608"/>
      <c r="AK481" s="608"/>
      <c r="AL481" s="608"/>
      <c r="AM481" s="608"/>
      <c r="AN481" s="608"/>
      <c r="AO481" s="608"/>
      <c r="AP481" s="608"/>
      <c r="AQ481" s="608"/>
      <c r="AR481" s="608"/>
      <c r="AS481" s="608"/>
      <c r="AT481" s="608"/>
      <c r="AU481" s="608"/>
      <c r="AV481" s="608"/>
      <c r="AW481" s="608"/>
      <c r="AX481" s="608"/>
      <c r="AY481" s="608"/>
      <c r="AZ481" s="608"/>
      <c r="BA481" s="608"/>
      <c r="BB481" s="608"/>
      <c r="BC481" s="608"/>
      <c r="BD481" s="608"/>
      <c r="BE481" s="608"/>
      <c r="BF481" s="608"/>
      <c r="BG481" s="608"/>
      <c r="BH481" s="608"/>
      <c r="BI481" s="608"/>
      <c r="BJ481" s="608"/>
      <c r="BK481" s="608"/>
      <c r="BL481" s="608"/>
      <c r="BM481" s="608"/>
      <c r="BN481" s="608"/>
      <c r="BO481" s="608"/>
      <c r="BP481" s="608"/>
      <c r="BQ481" s="608"/>
      <c r="BR481" s="608"/>
      <c r="BS481" s="608"/>
      <c r="BT481" s="608"/>
      <c r="BU481" s="608"/>
      <c r="BV481" s="608"/>
      <c r="BW481" s="608"/>
      <c r="BX481" s="608"/>
      <c r="BY481" s="608"/>
      <c r="BZ481" s="608"/>
      <c r="CA481" s="608"/>
      <c r="CB481" s="608"/>
      <c r="CC481" s="608"/>
      <c r="CD481" s="608"/>
      <c r="CE481" s="608"/>
      <c r="CF481" s="608"/>
      <c r="CG481" s="608"/>
      <c r="CH481" s="608"/>
      <c r="CI481" s="608"/>
      <c r="CJ481" s="608"/>
      <c r="CK481" s="608"/>
      <c r="CL481" s="608"/>
      <c r="CM481" s="608"/>
      <c r="CN481" s="608"/>
      <c r="CO481" s="608"/>
      <c r="CP481" s="608"/>
      <c r="CQ481" s="608"/>
      <c r="CR481" s="608"/>
    </row>
    <row r="482" spans="1:96" ht="12" customHeight="1" x14ac:dyDescent="0.25">
      <c r="A482" s="608"/>
      <c r="B482" s="608"/>
      <c r="C482" s="608"/>
      <c r="D482" s="608"/>
      <c r="E482" s="608"/>
      <c r="F482" s="608"/>
      <c r="G482" s="608"/>
      <c r="H482" s="608"/>
      <c r="I482" s="608"/>
      <c r="J482" s="608"/>
      <c r="K482" s="608"/>
      <c r="L482" s="608"/>
      <c r="M482" s="608"/>
      <c r="N482" s="608"/>
      <c r="O482" s="608"/>
      <c r="P482" s="608"/>
      <c r="Q482" s="608"/>
      <c r="R482" s="608"/>
      <c r="S482" s="608"/>
      <c r="T482" s="608"/>
      <c r="U482" s="608"/>
      <c r="V482" s="608"/>
      <c r="W482" s="608"/>
      <c r="X482" s="608"/>
      <c r="Y482" s="608"/>
      <c r="Z482" s="608"/>
      <c r="AA482" s="608"/>
      <c r="AB482" s="608"/>
      <c r="AC482" s="608"/>
      <c r="AD482" s="608"/>
      <c r="AE482" s="608"/>
      <c r="AF482" s="608"/>
      <c r="AG482" s="608"/>
      <c r="AH482" s="608"/>
      <c r="AI482" s="608"/>
      <c r="AJ482" s="608"/>
      <c r="AK482" s="608"/>
      <c r="AL482" s="608"/>
      <c r="AM482" s="608"/>
      <c r="AN482" s="608"/>
      <c r="AO482" s="608"/>
      <c r="AP482" s="608"/>
      <c r="AQ482" s="608"/>
      <c r="AR482" s="608"/>
      <c r="AS482" s="608"/>
      <c r="AT482" s="608"/>
      <c r="AU482" s="608"/>
      <c r="AV482" s="608"/>
      <c r="AW482" s="608"/>
      <c r="AX482" s="608"/>
      <c r="AY482" s="608"/>
      <c r="AZ482" s="608"/>
      <c r="BA482" s="608"/>
      <c r="BB482" s="608"/>
      <c r="BC482" s="608"/>
      <c r="BD482" s="608"/>
      <c r="BE482" s="608"/>
      <c r="BF482" s="608"/>
      <c r="BG482" s="608"/>
      <c r="BH482" s="608"/>
      <c r="BI482" s="608"/>
      <c r="BJ482" s="608"/>
      <c r="BK482" s="608"/>
      <c r="BL482" s="608"/>
      <c r="BM482" s="608"/>
      <c r="BN482" s="608"/>
      <c r="BO482" s="608"/>
      <c r="BP482" s="608"/>
      <c r="BQ482" s="608"/>
      <c r="BR482" s="608"/>
      <c r="BS482" s="608"/>
      <c r="BT482" s="608"/>
      <c r="BU482" s="608"/>
      <c r="BV482" s="608"/>
      <c r="BW482" s="608"/>
      <c r="BX482" s="608"/>
      <c r="BY482" s="608"/>
      <c r="BZ482" s="608"/>
      <c r="CA482" s="608"/>
      <c r="CB482" s="608"/>
      <c r="CC482" s="608"/>
      <c r="CD482" s="608"/>
      <c r="CE482" s="608"/>
      <c r="CF482" s="608"/>
      <c r="CG482" s="608"/>
      <c r="CH482" s="608"/>
      <c r="CI482" s="608"/>
      <c r="CJ482" s="608"/>
      <c r="CK482" s="608"/>
      <c r="CL482" s="608"/>
      <c r="CM482" s="608"/>
      <c r="CN482" s="608"/>
      <c r="CO482" s="608"/>
      <c r="CP482" s="608"/>
      <c r="CQ482" s="608"/>
      <c r="CR482" s="608"/>
    </row>
    <row r="483" spans="1:96" ht="12" customHeight="1" x14ac:dyDescent="0.25">
      <c r="A483" s="608"/>
      <c r="B483" s="608"/>
      <c r="C483" s="608"/>
      <c r="D483" s="608"/>
      <c r="E483" s="608"/>
      <c r="F483" s="608"/>
      <c r="G483" s="608"/>
      <c r="H483" s="608"/>
      <c r="I483" s="608"/>
      <c r="J483" s="608"/>
      <c r="K483" s="608"/>
      <c r="L483" s="608"/>
      <c r="M483" s="608"/>
      <c r="N483" s="608"/>
      <c r="O483" s="608"/>
      <c r="P483" s="608"/>
      <c r="Q483" s="608"/>
      <c r="R483" s="608"/>
      <c r="S483" s="608"/>
      <c r="T483" s="608"/>
      <c r="U483" s="608"/>
      <c r="V483" s="608"/>
      <c r="W483" s="608"/>
      <c r="X483" s="608"/>
      <c r="Y483" s="608"/>
      <c r="Z483" s="608"/>
      <c r="AA483" s="608"/>
      <c r="AB483" s="608"/>
      <c r="AC483" s="608"/>
      <c r="AD483" s="608"/>
      <c r="AE483" s="608"/>
      <c r="AF483" s="608"/>
      <c r="AG483" s="608"/>
      <c r="AH483" s="608"/>
      <c r="AI483" s="608"/>
      <c r="AJ483" s="608"/>
      <c r="AK483" s="608"/>
      <c r="AL483" s="608"/>
      <c r="AM483" s="608"/>
      <c r="AN483" s="608"/>
      <c r="AO483" s="608"/>
      <c r="AP483" s="608"/>
      <c r="AQ483" s="608"/>
      <c r="AR483" s="608"/>
      <c r="AS483" s="608"/>
      <c r="AT483" s="608"/>
      <c r="AU483" s="608"/>
      <c r="AV483" s="608"/>
      <c r="AW483" s="608"/>
      <c r="AX483" s="608"/>
      <c r="AY483" s="608"/>
      <c r="AZ483" s="608"/>
      <c r="BA483" s="608"/>
      <c r="BB483" s="608"/>
      <c r="BC483" s="608"/>
      <c r="BD483" s="608"/>
      <c r="BE483" s="608"/>
      <c r="BF483" s="608"/>
      <c r="BG483" s="608"/>
      <c r="BH483" s="608"/>
      <c r="BI483" s="608"/>
      <c r="BJ483" s="608"/>
      <c r="BK483" s="608"/>
      <c r="BL483" s="608"/>
      <c r="BM483" s="608"/>
      <c r="BN483" s="608"/>
      <c r="BO483" s="608"/>
      <c r="BP483" s="608"/>
      <c r="BQ483" s="608"/>
      <c r="BR483" s="608"/>
      <c r="BS483" s="608"/>
      <c r="BT483" s="608"/>
      <c r="BU483" s="608"/>
      <c r="BV483" s="608"/>
      <c r="BW483" s="608"/>
      <c r="BX483" s="608"/>
      <c r="BY483" s="608"/>
      <c r="BZ483" s="608"/>
      <c r="CA483" s="608"/>
      <c r="CB483" s="608"/>
      <c r="CC483" s="608"/>
      <c r="CD483" s="608"/>
      <c r="CE483" s="608"/>
      <c r="CF483" s="608"/>
      <c r="CG483" s="608"/>
      <c r="CH483" s="608"/>
      <c r="CI483" s="608"/>
      <c r="CJ483" s="608"/>
      <c r="CK483" s="608"/>
      <c r="CL483" s="608"/>
      <c r="CM483" s="608"/>
      <c r="CN483" s="608"/>
      <c r="CO483" s="608"/>
      <c r="CP483" s="608"/>
      <c r="CQ483" s="608"/>
      <c r="CR483" s="608"/>
    </row>
    <row r="484" spans="1:96" ht="12" customHeight="1" x14ac:dyDescent="0.25">
      <c r="A484" s="608"/>
      <c r="B484" s="608"/>
      <c r="C484" s="608"/>
      <c r="D484" s="608"/>
      <c r="E484" s="608"/>
      <c r="F484" s="608"/>
      <c r="G484" s="608"/>
      <c r="H484" s="608"/>
      <c r="I484" s="608"/>
      <c r="J484" s="608"/>
      <c r="K484" s="608"/>
      <c r="L484" s="608"/>
      <c r="M484" s="608"/>
      <c r="N484" s="608"/>
      <c r="O484" s="608"/>
      <c r="P484" s="608"/>
      <c r="Q484" s="608"/>
      <c r="R484" s="608"/>
      <c r="S484" s="608"/>
      <c r="T484" s="608"/>
      <c r="U484" s="608"/>
      <c r="V484" s="608"/>
      <c r="W484" s="608"/>
      <c r="X484" s="608"/>
      <c r="Y484" s="608"/>
      <c r="Z484" s="608"/>
      <c r="AA484" s="608"/>
      <c r="AB484" s="608"/>
      <c r="AC484" s="608"/>
      <c r="AD484" s="608"/>
      <c r="AE484" s="608"/>
      <c r="AF484" s="608"/>
      <c r="AG484" s="608"/>
      <c r="AH484" s="608"/>
      <c r="AI484" s="608"/>
      <c r="AJ484" s="608"/>
      <c r="AK484" s="608"/>
      <c r="AL484" s="608"/>
      <c r="AM484" s="608"/>
      <c r="AN484" s="608"/>
      <c r="AO484" s="608"/>
      <c r="AP484" s="608"/>
      <c r="AQ484" s="608"/>
      <c r="AR484" s="608"/>
      <c r="AS484" s="608"/>
      <c r="AT484" s="608"/>
      <c r="AU484" s="608"/>
      <c r="AV484" s="608"/>
      <c r="AW484" s="608"/>
      <c r="AX484" s="608"/>
      <c r="AY484" s="608"/>
      <c r="AZ484" s="608"/>
      <c r="BA484" s="608"/>
      <c r="BB484" s="608"/>
      <c r="BC484" s="608"/>
      <c r="BD484" s="608"/>
      <c r="BE484" s="608"/>
      <c r="BF484" s="608"/>
      <c r="BG484" s="608"/>
      <c r="BH484" s="608"/>
      <c r="BI484" s="608"/>
      <c r="BJ484" s="608"/>
      <c r="BK484" s="608"/>
      <c r="BL484" s="608"/>
      <c r="BM484" s="608"/>
      <c r="BN484" s="608"/>
      <c r="BO484" s="608"/>
      <c r="BP484" s="608"/>
      <c r="BQ484" s="608"/>
      <c r="BR484" s="608"/>
      <c r="BS484" s="608"/>
      <c r="BT484" s="608"/>
      <c r="BU484" s="608"/>
      <c r="BV484" s="608"/>
      <c r="BW484" s="608"/>
      <c r="BX484" s="608"/>
      <c r="BY484" s="608"/>
      <c r="BZ484" s="608"/>
      <c r="CA484" s="608"/>
      <c r="CB484" s="608"/>
      <c r="CC484" s="608"/>
      <c r="CD484" s="608"/>
      <c r="CE484" s="608"/>
      <c r="CF484" s="608"/>
      <c r="CG484" s="608"/>
      <c r="CH484" s="608"/>
      <c r="CI484" s="608"/>
      <c r="CJ484" s="608"/>
      <c r="CK484" s="608"/>
      <c r="CL484" s="608"/>
      <c r="CM484" s="608"/>
      <c r="CN484" s="608"/>
      <c r="CO484" s="608"/>
      <c r="CP484" s="608"/>
      <c r="CQ484" s="608"/>
      <c r="CR484" s="608"/>
    </row>
  </sheetData>
  <mergeCells count="19">
    <mergeCell ref="A478:CR484"/>
    <mergeCell ref="AR150:AR160"/>
    <mergeCell ref="BH150:BH160"/>
    <mergeCell ref="AO267:AR267"/>
    <mergeCell ref="D352:D353"/>
    <mergeCell ref="Q352:Q353"/>
    <mergeCell ref="AM352:AM353"/>
    <mergeCell ref="AR46:AR58"/>
    <mergeCell ref="BH46:BH58"/>
    <mergeCell ref="AR111:AR133"/>
    <mergeCell ref="BH111:BH133"/>
    <mergeCell ref="AR137:AR146"/>
    <mergeCell ref="BH137:BH146"/>
    <mergeCell ref="A1:CR6"/>
    <mergeCell ref="A7:CR7"/>
    <mergeCell ref="B8:AN8"/>
    <mergeCell ref="AO8:CR8"/>
    <mergeCell ref="AO10:BF10"/>
    <mergeCell ref="BG10:CR10"/>
  </mergeCells>
  <conditionalFormatting sqref="A1 CS1:IV64 A7:A8 R9:CR9 A9:Q14 R10:AN11 AP11:BF11 BH11:CR11 R12:W14 AA12:AB21 A15:W19 AO18:AO39 BG18:BG41 R20:W21 A20:Q24 AP22:BF23 R22:AN24 BI22:CR24 AV24:BF24 A25:AN39 AV33:BF33 BI33:CR35 AP34:BF35 AT36:AU39 AW36:AW39 BA36:BB39 BD36:BF39 BK36:CR39 A40:BF41 BH40:CR41 R42:AN42 A42:Q44 R43:AH43 AJ43:AN43 R44:CR44 A60:CR61 A103:P103 R103:AN103 AP103:BF103 BH103:IV103 Q103:Q106 R104:AC106 AF104:AF106 AJ104:AK106 A104:O107 AT104:AT107 AW104:AW107 BB104:BB107 BD104:BF107 BK104:IV107 Q107:W107 AA107:AB107 A108:AN109 AP108:BF109 BI108:IV109 A163:P163 R163:CR163 Q163:Q164 CS163:IV186 R164:T164 V164:X164 AA164:AB165 A164:O182 Q165:W165 R166:T182 V166:X182 AA166:AA182 Q166:Q184 AO175:AO184 BG175:BG184 A183:P184 R183:AN184 AP183:BF184 BH183:CR184 A185:CR185 A186:BB186 BI186:CR186 R188:CR188 CS188:IV208 A188:Q213 AP189:BF189 BK189:CR198 R189:AO213 AP190:BC207 BE190:BF207 BG200:BH207 BK200:CR207 BG208:CR208 AP208:BF239 BG209:IV210 BG211:BH231 BK211:IV231 A214:AO239 BG232:IV234 BG235:BH236 BK235:IV236 BG237:IV239 A240:BC245 BG240:BH245 BK240:IV245 BF245 A246:XFD247 BI262:IV262 A262:BF266 BH262:BH266 BG262:BG361 BI263:BI264 BK263:IV264 BI265:IV275 A267:AO267 AS267:BF267 BH268:BH275 A268:BF291 BH276:IV361 AO292:BF292 A292:AN293 AO293:AQ293 AR293:BF304 A294:AQ304 A305:BF325 AO326:BF343 R326:AN345 A326:Q352 AO344 AP344:BF345 R346:AH346 AJ346:AN346 AP347:BF348 R347:AN351 AP350:BF351 AH352:AN352 R352:T353 V352:AC353 AE352:AF353 A353:C353 E353:P353 AH353:AL353 AN353 AP354:BF356 R354:AN358 A354:P359 Q354:Q398 AP358:BF359 R359:AL359 AM359:AN360 A360:O360 R360:AD360 AF360 AJ360:AL360 R361:BF361 A361:P362 R362:AL362 AN362 AQ362 AS362:IV362 AM362:AM402 AP362:AP403 AO362:AO476 AR362:AR476 BG363:BH363 A363:O364 R363:T364 V363:W364 AA363:AA364 AC363:AC364 AF363:AF364 AJ363:AK364 BC363:BC364 BK363:IV364 BG364:BI364 R365:AL367 AN365:AN367 AQ365:AQ367 AS365:BF367 A365:P368 BG365:IV476 R368:AH368 AJ368:AK370 BB368:BB370 BD368:BF370 V369:X370 Z369:AC370 AF369:AF370 R369:T398 A369:O402 AY370 AA371:AA398 V371:W402 AC380 AF380 AJ380:AK380 BD380:BF380 AC386:AC387 AF386:AF387 AJ386:AK387 BD386:BF387 Q399:T400 Y399:AA400 AC400 AF400:AF402 AJ400:AK402 BD400:BF402 R401:T402 Y401:AC402 Q401:Q406 AQ403 AM403:AN404 A403:P405 R403:AL405 AP404:AQ404 AN405 AQ405 AP405:AP417 AM405:AM451 R406:T406 V406:AC407 AF406:AF407 AJ406:AK407 BD406:BF407 A406:O416 Q407:T407 AA408:AA412 V408:X415 R408:T416 Q408:Q451 Z413:AC415 AF413:AF416 AJ413:AK416 BD413:BF416 V416:AC416 AQ417 R417:AL419 AN417:AN419 A417:P451 AP418:AQ418 AQ419 AP419:AP432 R420:T431 V420:W431 AA420:AA431 AQ432 R432:AL434 AN432:AN434 AP433:AQ433 AQ434 AP434:AP452 AA435:AB435 R435:W451 AA436:AA439 AA440:AB451 A452:AN452 AQ452 AD453:AN453 AP453:AQ453 R453:AC454 A453:Q477 AD454:AL454 AN454 AQ454 AM454:AM458 AP454:AP458 R455:T457 V455:W457 AA455:AB457 R458:AL458 AN458 AQ458 R459:AN459 AP459:AQ465 R460:AL460 AM460:AN464 R461:AC463 AE461:AL463 AT461:AV463 AX461:BF463 R464:AL464 R465:AN465 R466:AL466 AN466 AQ466 AM466:AM470 AP466:AP470 R467:T469 V467:W469 AA467:AB469 R470:AL470 AN470 AQ470 R471:AN472 AP471:AQ476 R473:AC475 AE473:AN475 AT473:BF475 R476:AN476 AS476:BF476 R477:CR477 CS477:IV65536 A478:A484 A485:CR65536">
    <cfRule type="cellIs" dxfId="68" priority="57" operator="equal">
      <formula>"N/A"</formula>
    </cfRule>
  </conditionalFormatting>
  <conditionalFormatting sqref="A45:AN54 AP45:AQ54 AS45:AU58">
    <cfRule type="cellIs" dxfId="67" priority="44" operator="equal">
      <formula>"N/A"</formula>
    </cfRule>
  </conditionalFormatting>
  <conditionalFormatting sqref="A55:AQ59">
    <cfRule type="cellIs" dxfId="66" priority="45" operator="equal">
      <formula>"N/A"</formula>
    </cfRule>
  </conditionalFormatting>
  <conditionalFormatting sqref="A62:BB64">
    <cfRule type="cellIs" dxfId="65" priority="39" operator="equal">
      <formula>"N/A"</formula>
    </cfRule>
  </conditionalFormatting>
  <conditionalFormatting sqref="B8">
    <cfRule type="cellIs" dxfId="64" priority="56" operator="equal">
      <formula>"N/A"</formula>
    </cfRule>
  </conditionalFormatting>
  <conditionalFormatting sqref="AO11:AO15 AO165:AO169 AO171:AO173 AO347 AO350 AO358">
    <cfRule type="cellIs" dxfId="63" priority="55" operator="equal">
      <formula>"N/A"</formula>
    </cfRule>
  </conditionalFormatting>
  <conditionalFormatting sqref="AO45:AO59">
    <cfRule type="cellIs" dxfId="62" priority="43" operator="equal">
      <formula>"N/A"</formula>
    </cfRule>
  </conditionalFormatting>
  <conditionalFormatting sqref="AO66:AO80">
    <cfRule type="cellIs" dxfId="61" priority="38" operator="equal">
      <formula>"N/A"</formula>
    </cfRule>
  </conditionalFormatting>
  <conditionalFormatting sqref="AO82:AO96">
    <cfRule type="cellIs" dxfId="60" priority="37" operator="equal">
      <formula>"N/A"</formula>
    </cfRule>
  </conditionalFormatting>
  <conditionalFormatting sqref="AO98:AO101">
    <cfRule type="cellIs" dxfId="59" priority="34" operator="equal">
      <formula>"N/A"</formula>
    </cfRule>
  </conditionalFormatting>
  <conditionalFormatting sqref="AO103:AO134">
    <cfRule type="cellIs" dxfId="58" priority="31" operator="equal">
      <formula>"N/A"</formula>
    </cfRule>
  </conditionalFormatting>
  <conditionalFormatting sqref="AO136:AO147">
    <cfRule type="cellIs" dxfId="57" priority="27" operator="equal">
      <formula>"N/A"</formula>
    </cfRule>
  </conditionalFormatting>
  <conditionalFormatting sqref="AO149:AO161">
    <cfRule type="cellIs" dxfId="56" priority="23" operator="equal">
      <formula>"N/A"</formula>
    </cfRule>
  </conditionalFormatting>
  <conditionalFormatting sqref="AO248:AO260">
    <cfRule type="cellIs" dxfId="55" priority="19" operator="equal">
      <formula>"N/A"</formula>
    </cfRule>
  </conditionalFormatting>
  <conditionalFormatting sqref="AP24:AU33">
    <cfRule type="cellIs" dxfId="54" priority="46" operator="equal">
      <formula>"N/A"</formula>
    </cfRule>
  </conditionalFormatting>
  <conditionalFormatting sqref="AR45">
    <cfRule type="cellIs" dxfId="53" priority="42" operator="equal">
      <formula>"N/A"</formula>
    </cfRule>
  </conditionalFormatting>
  <conditionalFormatting sqref="AR67:AU79">
    <cfRule type="cellIs" dxfId="52" priority="17" operator="equal">
      <formula>"N/A"</formula>
    </cfRule>
  </conditionalFormatting>
  <conditionalFormatting sqref="AR83:AU83 AR85:AU95">
    <cfRule type="cellIs" dxfId="51" priority="36" operator="equal">
      <formula>"N/A"</formula>
    </cfRule>
  </conditionalFormatting>
  <conditionalFormatting sqref="AR249:AU260">
    <cfRule type="cellIs" dxfId="50" priority="18" operator="equal">
      <formula>"N/A"</formula>
    </cfRule>
  </conditionalFormatting>
  <conditionalFormatting sqref="AR59:BF59 BH59:CR59">
    <cfRule type="cellIs" dxfId="49" priority="41" operator="equal">
      <formula>"N/A"</formula>
    </cfRule>
  </conditionalFormatting>
  <conditionalFormatting sqref="AR98:BF100">
    <cfRule type="cellIs" dxfId="48" priority="33" operator="equal">
      <formula>"N/A"</formula>
    </cfRule>
  </conditionalFormatting>
  <conditionalFormatting sqref="AR134:BF134 BH134:CR134">
    <cfRule type="cellIs" dxfId="47" priority="28" operator="equal">
      <formula>"N/A"</formula>
    </cfRule>
  </conditionalFormatting>
  <conditionalFormatting sqref="AR136:BF136 BH136:BH137 AR137:AU137 AS138:AU140 AS142:AU145">
    <cfRule type="cellIs" dxfId="46" priority="26" operator="equal">
      <formula>"N/A"</formula>
    </cfRule>
  </conditionalFormatting>
  <conditionalFormatting sqref="AR147:BF147 BH147:CR147">
    <cfRule type="cellIs" dxfId="45" priority="24" operator="equal">
      <formula>"N/A"</formula>
    </cfRule>
  </conditionalFormatting>
  <conditionalFormatting sqref="AR149:BF149 BH149:BH150 AR150:AU150 AS152:AU154 AS157:AU160">
    <cfRule type="cellIs" dxfId="44" priority="22" operator="equal">
      <formula>"N/A"</formula>
    </cfRule>
  </conditionalFormatting>
  <conditionalFormatting sqref="AR161:BF161 BH161:CR161">
    <cfRule type="cellIs" dxfId="43" priority="20" operator="equal">
      <formula>"N/A"</formula>
    </cfRule>
  </conditionalFormatting>
  <conditionalFormatting sqref="AR66:CR66 BG67:BH67 BK67:CR79 BH68 BG69:BH79 AR80:CR80">
    <cfRule type="cellIs" dxfId="42" priority="12" operator="equal">
      <formula>"N/A"</formula>
    </cfRule>
  </conditionalFormatting>
  <conditionalFormatting sqref="AR82:CR82 BG83:BH95 BK83:CR95 AR96:CR96">
    <cfRule type="cellIs" dxfId="41" priority="4" operator="equal">
      <formula>"N/A"</formula>
    </cfRule>
  </conditionalFormatting>
  <conditionalFormatting sqref="AR248:CR248 BD249:BH259 BK249:CR259 AV260:CR260">
    <cfRule type="cellIs" dxfId="40" priority="8" operator="equal">
      <formula>"N/A"</formula>
    </cfRule>
  </conditionalFormatting>
  <conditionalFormatting sqref="AS239:BF239 BI239:CR239">
    <cfRule type="cellIs" dxfId="39" priority="47" operator="equal">
      <formula>"N/A"</formula>
    </cfRule>
  </conditionalFormatting>
  <conditionalFormatting sqref="AS403:BF405">
    <cfRule type="cellIs" dxfId="38" priority="48" operator="equal">
      <formula>"N/A"</formula>
    </cfRule>
  </conditionalFormatting>
  <conditionalFormatting sqref="AS417:BF419">
    <cfRule type="cellIs" dxfId="37" priority="49" operator="equal">
      <formula>"N/A"</formula>
    </cfRule>
  </conditionalFormatting>
  <conditionalFormatting sqref="AS432:BF434">
    <cfRule type="cellIs" dxfId="36" priority="50" operator="equal">
      <formula>"N/A"</formula>
    </cfRule>
  </conditionalFormatting>
  <conditionalFormatting sqref="AS452:BF454">
    <cfRule type="cellIs" dxfId="35" priority="51" operator="equal">
      <formula>"N/A"</formula>
    </cfRule>
  </conditionalFormatting>
  <conditionalFormatting sqref="AS458:BF460">
    <cfRule type="cellIs" dxfId="34" priority="52" operator="equal">
      <formula>"N/A"</formula>
    </cfRule>
  </conditionalFormatting>
  <conditionalFormatting sqref="AS464:BF466">
    <cfRule type="cellIs" dxfId="33" priority="53" operator="equal">
      <formula>"N/A"</formula>
    </cfRule>
  </conditionalFormatting>
  <conditionalFormatting sqref="AS470:BF472">
    <cfRule type="cellIs" dxfId="32" priority="54" operator="equal">
      <formula>"N/A"</formula>
    </cfRule>
  </conditionalFormatting>
  <conditionalFormatting sqref="AV68:BB68">
    <cfRule type="cellIs" dxfId="31" priority="16" operator="equal">
      <formula>"N/A"</formula>
    </cfRule>
  </conditionalFormatting>
  <conditionalFormatting sqref="AV45:BF45 BD46:BF46 BK46:CR58 AV47:BF47 BD48:BF58">
    <cfRule type="cellIs" dxfId="30" priority="40" operator="equal">
      <formula>"N/A"</formula>
    </cfRule>
  </conditionalFormatting>
  <conditionalFormatting sqref="BC67:BF79">
    <cfRule type="cellIs" dxfId="29" priority="15" operator="equal">
      <formula>"N/A"</formula>
    </cfRule>
  </conditionalFormatting>
  <conditionalFormatting sqref="BC99:BF101 AR101:BB101">
    <cfRule type="cellIs" dxfId="28" priority="32" operator="equal">
      <formula>"N/A"</formula>
    </cfRule>
  </conditionalFormatting>
  <conditionalFormatting sqref="BD83:BF83 AR84:BF84 BD85:BF95">
    <cfRule type="cellIs" dxfId="27" priority="35" operator="equal">
      <formula>"N/A"</formula>
    </cfRule>
  </conditionalFormatting>
  <conditionalFormatting sqref="BD186:BG186">
    <cfRule type="cellIs" dxfId="26" priority="1" operator="equal">
      <formula>"N/A"</formula>
    </cfRule>
  </conditionalFormatting>
  <conditionalFormatting sqref="BD62:BI63 BK62:CR63 BC64:CR64">
    <cfRule type="cellIs" dxfId="25" priority="5" operator="equal">
      <formula>"N/A"</formula>
    </cfRule>
  </conditionalFormatting>
  <conditionalFormatting sqref="BG11:BG15 BG164:BG173 BG347:CR347 BG350:CR350 BG358:CR358">
    <cfRule type="cellIs" dxfId="24" priority="14" operator="equal">
      <formula>"N/A"</formula>
    </cfRule>
  </conditionalFormatting>
  <conditionalFormatting sqref="BG45:BG46 BG48:BG59">
    <cfRule type="cellIs" dxfId="23" priority="13" operator="equal">
      <formula>"N/A"</formula>
    </cfRule>
  </conditionalFormatting>
  <conditionalFormatting sqref="BG103:BG134">
    <cfRule type="cellIs" dxfId="22" priority="11" operator="equal">
      <formula>"N/A"</formula>
    </cfRule>
  </conditionalFormatting>
  <conditionalFormatting sqref="BG136:BG147">
    <cfRule type="cellIs" dxfId="21" priority="10" operator="equal">
      <formula>"N/A"</formula>
    </cfRule>
  </conditionalFormatting>
  <conditionalFormatting sqref="BG149:BG161">
    <cfRule type="cellIs" dxfId="20" priority="9" operator="equal">
      <formula>"N/A"</formula>
    </cfRule>
  </conditionalFormatting>
  <conditionalFormatting sqref="BG189:BH198">
    <cfRule type="cellIs" dxfId="19" priority="2" operator="equal">
      <formula>"N/A"</formula>
    </cfRule>
  </conditionalFormatting>
  <conditionalFormatting sqref="BG98:CR98 BG99:BH100 BK99:CR100 BG101:CR101">
    <cfRule type="cellIs" dxfId="18" priority="3" operator="equal">
      <formula>"N/A"</formula>
    </cfRule>
  </conditionalFormatting>
  <conditionalFormatting sqref="BH22:BH35">
    <cfRule type="cellIs" dxfId="17" priority="7" operator="equal">
      <formula>"N/A"</formula>
    </cfRule>
  </conditionalFormatting>
  <conditionalFormatting sqref="BH108:BH111 AR110:BF110 AR111:AU111 AS112:AU123 AS125:AU127 AS129:AU133">
    <cfRule type="cellIs" dxfId="16" priority="30" operator="equal">
      <formula>"N/A"</formula>
    </cfRule>
  </conditionalFormatting>
  <conditionalFormatting sqref="BH45:CR45">
    <cfRule type="cellIs" dxfId="15" priority="6" operator="equal">
      <formula>"N/A"</formula>
    </cfRule>
  </conditionalFormatting>
  <conditionalFormatting sqref="BI110:CR110 BD111:BF123 BK111:CR133 AS124:BF124 BD125:BF127 AS128:BF128 BD129:BF133">
    <cfRule type="cellIs" dxfId="14" priority="29" operator="equal">
      <formula>"N/A"</formula>
    </cfRule>
  </conditionalFormatting>
  <conditionalFormatting sqref="BI136:CR136 BD137:BF140 BK137:CR146 AS141:BF141 BD142:BF145 AS146:BF146">
    <cfRule type="cellIs" dxfId="13" priority="25" operator="equal">
      <formula>"N/A"</formula>
    </cfRule>
  </conditionalFormatting>
  <conditionalFormatting sqref="BI149:CR149 BD150:BF150 BK150:CR160 AS151:BF151 BD152:BF154 AS155:BF156 BD157:BF160">
    <cfRule type="cellIs" dxfId="12" priority="21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89" firstPageNumber="0" fitToHeight="4" orientation="portrait" horizontalDpi="300" verticalDpi="300" r:id="rId1"/>
  <headerFooter>
    <oddHeader>&amp;C&amp;"Times New Roman,Normal"&amp;12&amp;A</oddHeader>
    <oddFooter>&amp;RPágina &amp;P de &amp;N</oddFooter>
  </headerFooter>
  <rowBreaks count="3" manualBreakCount="3">
    <brk id="135" min="1" max="94" man="1"/>
    <brk id="183" min="1" max="94" man="1"/>
    <brk id="233" min="1" max="9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2265-0324-47DF-9B23-11CB3CA4BFEC}">
  <sheetPr>
    <tabColor theme="5" tint="0.39997558519241921"/>
  </sheetPr>
  <dimension ref="A1:CL110"/>
  <sheetViews>
    <sheetView showGridLines="0" tabSelected="1" defaultGridColor="0" view="pageBreakPreview" topLeftCell="BA1" colorId="0" zoomScaleNormal="100" zoomScaleSheetLayoutView="100" workbookViewId="0">
      <selection activeCell="BB63" sqref="BB63"/>
    </sheetView>
  </sheetViews>
  <sheetFormatPr defaultColWidth="8.7109375" defaultRowHeight="12.75" x14ac:dyDescent="0.2"/>
  <cols>
    <col min="1" max="1" width="66.7109375" style="421" hidden="1" customWidth="1"/>
    <col min="2" max="2" width="20.7109375" style="422" hidden="1" customWidth="1"/>
    <col min="3" max="14" width="8.7109375" style="422" hidden="1" customWidth="1"/>
    <col min="15" max="15" width="8" style="422" hidden="1" customWidth="1"/>
    <col min="16" max="16" width="11.42578125" style="319" hidden="1" customWidth="1"/>
    <col min="17" max="17" width="8" style="422" hidden="1" customWidth="1"/>
    <col min="18" max="18" width="8" style="319" hidden="1" customWidth="1"/>
    <col min="19" max="19" width="8" style="422" hidden="1" customWidth="1"/>
    <col min="20" max="20" width="8" style="319" hidden="1" customWidth="1"/>
    <col min="21" max="21" width="8.42578125" style="319" hidden="1" customWidth="1"/>
    <col min="22" max="22" width="20.7109375" style="319" hidden="1" customWidth="1"/>
    <col min="23" max="34" width="15.7109375" style="319" hidden="1" customWidth="1"/>
    <col min="35" max="35" width="15.7109375" style="422" hidden="1" customWidth="1"/>
    <col min="36" max="36" width="15.7109375" style="319" hidden="1" customWidth="1"/>
    <col min="37" max="37" width="14.7109375" style="319" hidden="1" customWidth="1"/>
    <col min="38" max="38" width="20.7109375" style="319" hidden="1" customWidth="1"/>
    <col min="39" max="39" width="13.140625" style="319" hidden="1" customWidth="1"/>
    <col min="40" max="40" width="17.7109375" style="319" hidden="1" customWidth="1"/>
    <col min="41" max="41" width="12.7109375" style="319" hidden="1" customWidth="1"/>
    <col min="42" max="51" width="20.7109375" style="319" hidden="1" customWidth="1"/>
    <col min="52" max="52" width="13.140625" style="319" hidden="1" customWidth="1"/>
    <col min="53" max="53" width="69.28515625" style="421" customWidth="1"/>
    <col min="54" max="54" width="20.7109375" style="319" customWidth="1"/>
    <col min="55" max="55" width="20.7109375" style="319" hidden="1" customWidth="1"/>
    <col min="56" max="56" width="20.7109375" style="319" customWidth="1"/>
    <col min="57" max="90" width="20.7109375" style="319" hidden="1" customWidth="1"/>
    <col min="91" max="16384" width="8.7109375" style="319"/>
  </cols>
  <sheetData>
    <row r="1" spans="1:90" x14ac:dyDescent="0.2">
      <c r="A1" s="591"/>
      <c r="B1" s="592"/>
      <c r="C1" s="592"/>
      <c r="D1" s="592"/>
      <c r="E1" s="592"/>
      <c r="F1" s="592"/>
      <c r="G1" s="592"/>
      <c r="H1" s="592"/>
      <c r="I1" s="592"/>
      <c r="J1" s="592"/>
      <c r="K1" s="592"/>
      <c r="L1" s="592"/>
      <c r="M1" s="592"/>
      <c r="N1" s="592"/>
      <c r="O1" s="592"/>
      <c r="P1" s="592"/>
      <c r="Q1" s="592"/>
      <c r="R1" s="592"/>
      <c r="S1" s="592"/>
      <c r="T1" s="592"/>
      <c r="U1" s="592"/>
      <c r="V1" s="592"/>
      <c r="W1" s="592"/>
      <c r="X1" s="592"/>
      <c r="Y1" s="592"/>
      <c r="Z1" s="592"/>
      <c r="AA1" s="592"/>
      <c r="AB1" s="592"/>
      <c r="AC1" s="317"/>
      <c r="AD1" s="317"/>
      <c r="AE1" s="317"/>
      <c r="AF1" s="317"/>
      <c r="AG1" s="317"/>
      <c r="AH1" s="317"/>
      <c r="AI1" s="318"/>
      <c r="AJ1" s="317"/>
      <c r="AK1" s="317"/>
      <c r="AL1" s="317"/>
      <c r="AM1" s="317"/>
      <c r="AN1" s="317"/>
      <c r="AO1" s="317"/>
      <c r="AP1" s="317"/>
      <c r="AQ1" s="317"/>
      <c r="AR1" s="317"/>
      <c r="AS1" s="317"/>
      <c r="AT1" s="317"/>
      <c r="AU1" s="317"/>
      <c r="AV1" s="317"/>
      <c r="AW1" s="317"/>
      <c r="AX1" s="317"/>
      <c r="AY1" s="317"/>
      <c r="AZ1" s="317"/>
      <c r="BA1" s="317"/>
      <c r="BB1" s="317"/>
      <c r="BC1" s="317"/>
      <c r="BD1" s="317"/>
      <c r="BE1" s="317"/>
      <c r="BF1" s="317"/>
      <c r="BG1" s="317"/>
      <c r="BH1" s="317"/>
      <c r="BI1" s="317"/>
      <c r="BJ1" s="317"/>
      <c r="BK1" s="317"/>
      <c r="BL1" s="317"/>
      <c r="BM1" s="317"/>
      <c r="BN1" s="317"/>
      <c r="BO1" s="317"/>
      <c r="BP1" s="317"/>
      <c r="BQ1" s="317"/>
      <c r="BR1" s="317"/>
      <c r="BS1" s="317"/>
      <c r="BT1" s="317"/>
      <c r="BU1" s="317"/>
      <c r="BV1" s="317"/>
      <c r="BW1" s="317"/>
      <c r="BX1" s="317"/>
      <c r="BY1" s="317"/>
      <c r="BZ1" s="317"/>
      <c r="CA1" s="317"/>
      <c r="CB1" s="317"/>
      <c r="CC1" s="317"/>
      <c r="CD1" s="317"/>
      <c r="CE1" s="317"/>
      <c r="CF1" s="317"/>
      <c r="CG1" s="317"/>
      <c r="CH1" s="317"/>
      <c r="CI1" s="317"/>
      <c r="CJ1" s="317"/>
      <c r="CK1" s="317"/>
      <c r="CL1" s="317"/>
    </row>
    <row r="2" spans="1:90" x14ac:dyDescent="0.2">
      <c r="A2" s="591"/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592"/>
      <c r="N2" s="592"/>
      <c r="O2" s="592"/>
      <c r="P2" s="592"/>
      <c r="Q2" s="592"/>
      <c r="R2" s="592"/>
      <c r="S2" s="592"/>
      <c r="T2" s="592"/>
      <c r="U2" s="592"/>
      <c r="V2" s="592"/>
      <c r="W2" s="592"/>
      <c r="X2" s="592"/>
      <c r="Y2" s="592"/>
      <c r="Z2" s="592"/>
      <c r="AA2" s="592"/>
      <c r="AB2" s="592"/>
      <c r="AC2" s="317"/>
      <c r="AD2" s="317"/>
      <c r="AE2" s="317"/>
      <c r="AF2" s="317"/>
      <c r="AG2" s="317"/>
      <c r="AH2" s="317"/>
      <c r="AI2" s="318"/>
      <c r="AJ2" s="317"/>
      <c r="AK2" s="317"/>
      <c r="AL2" s="317"/>
      <c r="AM2" s="317"/>
      <c r="AN2" s="317"/>
      <c r="AO2" s="317"/>
      <c r="AP2" s="317"/>
      <c r="AQ2" s="317"/>
      <c r="AR2" s="317"/>
      <c r="AS2" s="317"/>
      <c r="AT2" s="317"/>
      <c r="AU2" s="317"/>
      <c r="AV2" s="317"/>
      <c r="AW2" s="317"/>
      <c r="AX2" s="317"/>
      <c r="AY2" s="317"/>
      <c r="AZ2" s="317"/>
      <c r="BA2" s="317"/>
      <c r="BB2" s="317"/>
      <c r="BC2" s="317"/>
      <c r="BD2" s="317"/>
      <c r="BE2" s="317"/>
      <c r="BF2" s="317"/>
      <c r="BG2" s="317"/>
      <c r="BH2" s="317"/>
      <c r="BI2" s="317"/>
      <c r="BJ2" s="317"/>
      <c r="BK2" s="317"/>
      <c r="BL2" s="317"/>
      <c r="BM2" s="317"/>
      <c r="BN2" s="317"/>
      <c r="BO2" s="317"/>
      <c r="BP2" s="317"/>
      <c r="BQ2" s="317"/>
      <c r="BR2" s="317"/>
      <c r="BS2" s="317"/>
      <c r="BT2" s="317"/>
      <c r="BU2" s="317"/>
      <c r="BV2" s="317"/>
      <c r="BW2" s="317"/>
      <c r="BX2" s="317"/>
      <c r="BY2" s="317"/>
      <c r="BZ2" s="317"/>
      <c r="CA2" s="317"/>
      <c r="CB2" s="317"/>
      <c r="CC2" s="317"/>
      <c r="CD2" s="317"/>
      <c r="CE2" s="317"/>
      <c r="CF2" s="317"/>
      <c r="CG2" s="317"/>
      <c r="CH2" s="317"/>
      <c r="CI2" s="317"/>
      <c r="CJ2" s="317"/>
      <c r="CK2" s="317"/>
      <c r="CL2" s="317"/>
    </row>
    <row r="3" spans="1:90" x14ac:dyDescent="0.2">
      <c r="A3" s="591"/>
      <c r="B3" s="592"/>
      <c r="C3" s="592"/>
      <c r="D3" s="592"/>
      <c r="E3" s="592"/>
      <c r="F3" s="592"/>
      <c r="G3" s="592"/>
      <c r="H3" s="592"/>
      <c r="I3" s="592"/>
      <c r="J3" s="592"/>
      <c r="K3" s="592"/>
      <c r="L3" s="592"/>
      <c r="M3" s="592"/>
      <c r="N3" s="592"/>
      <c r="O3" s="592"/>
      <c r="P3" s="592"/>
      <c r="Q3" s="592"/>
      <c r="R3" s="592"/>
      <c r="S3" s="592"/>
      <c r="T3" s="592"/>
      <c r="U3" s="592"/>
      <c r="V3" s="592"/>
      <c r="W3" s="592"/>
      <c r="X3" s="592"/>
      <c r="Y3" s="592"/>
      <c r="Z3" s="592"/>
      <c r="AA3" s="592"/>
      <c r="AB3" s="592"/>
      <c r="AC3" s="317"/>
      <c r="AD3" s="317"/>
      <c r="AE3" s="317"/>
      <c r="AF3" s="317"/>
      <c r="AG3" s="317"/>
      <c r="AH3" s="317"/>
      <c r="AI3" s="318"/>
      <c r="AJ3" s="317"/>
      <c r="AK3" s="317"/>
      <c r="AL3" s="317"/>
      <c r="AM3" s="317"/>
      <c r="AN3" s="317"/>
      <c r="AO3" s="317"/>
      <c r="AP3" s="317"/>
      <c r="AQ3" s="317"/>
      <c r="AR3" s="317"/>
      <c r="AS3" s="317"/>
      <c r="AT3" s="317"/>
      <c r="AU3" s="317"/>
      <c r="AV3" s="317"/>
      <c r="AW3" s="317"/>
      <c r="AX3" s="317"/>
      <c r="AY3" s="317"/>
      <c r="AZ3" s="317"/>
      <c r="BA3" s="317"/>
      <c r="BB3" s="317"/>
      <c r="BC3" s="317"/>
      <c r="BD3" s="317"/>
      <c r="BE3" s="317"/>
      <c r="BF3" s="317"/>
      <c r="BG3" s="317"/>
      <c r="BH3" s="317"/>
      <c r="BI3" s="317"/>
      <c r="BJ3" s="317"/>
      <c r="BK3" s="317"/>
      <c r="BL3" s="317"/>
      <c r="BM3" s="317"/>
      <c r="BN3" s="317"/>
      <c r="BO3" s="317"/>
      <c r="BP3" s="317"/>
      <c r="BQ3" s="317"/>
      <c r="BR3" s="317"/>
      <c r="BS3" s="317"/>
      <c r="BT3" s="317"/>
      <c r="BU3" s="317"/>
      <c r="BV3" s="317"/>
      <c r="BW3" s="317"/>
      <c r="BX3" s="317"/>
      <c r="BY3" s="317"/>
      <c r="BZ3" s="317"/>
      <c r="CA3" s="317"/>
      <c r="CB3" s="317"/>
      <c r="CC3" s="317"/>
      <c r="CD3" s="317"/>
      <c r="CE3" s="317"/>
      <c r="CF3" s="317"/>
      <c r="CG3" s="317"/>
      <c r="CH3" s="317"/>
      <c r="CI3" s="317"/>
      <c r="CJ3" s="317"/>
      <c r="CK3" s="317"/>
      <c r="CL3" s="317"/>
    </row>
    <row r="4" spans="1:90" x14ac:dyDescent="0.2">
      <c r="A4" s="591"/>
      <c r="B4" s="592"/>
      <c r="C4" s="592"/>
      <c r="D4" s="592"/>
      <c r="E4" s="592"/>
      <c r="F4" s="592"/>
      <c r="G4" s="592"/>
      <c r="H4" s="592"/>
      <c r="I4" s="592"/>
      <c r="J4" s="592"/>
      <c r="K4" s="592"/>
      <c r="L4" s="592"/>
      <c r="M4" s="592"/>
      <c r="N4" s="592"/>
      <c r="O4" s="592"/>
      <c r="P4" s="592"/>
      <c r="Q4" s="592"/>
      <c r="R4" s="592"/>
      <c r="S4" s="592"/>
      <c r="T4" s="592"/>
      <c r="U4" s="592"/>
      <c r="V4" s="592"/>
      <c r="W4" s="592"/>
      <c r="X4" s="592"/>
      <c r="Y4" s="592"/>
      <c r="Z4" s="592"/>
      <c r="AA4" s="592"/>
      <c r="AB4" s="592"/>
      <c r="AC4" s="317"/>
      <c r="AD4" s="317"/>
      <c r="AE4" s="317"/>
      <c r="AF4" s="317"/>
      <c r="AG4" s="317"/>
      <c r="AH4" s="317"/>
      <c r="AI4" s="318"/>
      <c r="AJ4" s="317"/>
      <c r="AK4" s="317"/>
      <c r="AL4" s="317"/>
      <c r="AM4" s="317"/>
      <c r="AN4" s="317"/>
      <c r="AO4" s="317"/>
      <c r="AP4" s="317"/>
      <c r="AQ4" s="317"/>
      <c r="AR4" s="317"/>
      <c r="AS4" s="317"/>
      <c r="AT4" s="317"/>
      <c r="AU4" s="317"/>
      <c r="AV4" s="317"/>
      <c r="AW4" s="317"/>
      <c r="AX4" s="317"/>
      <c r="AY4" s="317"/>
      <c r="AZ4" s="317"/>
      <c r="BA4" s="317"/>
      <c r="BB4" s="317"/>
      <c r="BC4" s="317"/>
      <c r="BD4" s="317"/>
      <c r="BE4" s="317"/>
      <c r="BF4" s="317"/>
      <c r="BG4" s="317"/>
      <c r="BH4" s="317"/>
      <c r="BI4" s="317"/>
      <c r="BJ4" s="317"/>
      <c r="BK4" s="317"/>
      <c r="BL4" s="317"/>
      <c r="BM4" s="317"/>
      <c r="BN4" s="317"/>
      <c r="BO4" s="317"/>
      <c r="BP4" s="317"/>
      <c r="BQ4" s="317"/>
      <c r="BR4" s="317"/>
      <c r="BS4" s="317"/>
      <c r="BT4" s="317"/>
      <c r="BU4" s="317"/>
      <c r="BV4" s="317"/>
      <c r="BW4" s="317"/>
      <c r="BX4" s="317"/>
      <c r="BY4" s="317"/>
      <c r="BZ4" s="317"/>
      <c r="CA4" s="317"/>
      <c r="CB4" s="317"/>
      <c r="CC4" s="317"/>
      <c r="CD4" s="317"/>
      <c r="CE4" s="317"/>
      <c r="CF4" s="317"/>
      <c r="CG4" s="317"/>
      <c r="CH4" s="317"/>
      <c r="CI4" s="317"/>
      <c r="CJ4" s="317"/>
      <c r="CK4" s="317"/>
      <c r="CL4" s="317"/>
    </row>
    <row r="5" spans="1:90" x14ac:dyDescent="0.2">
      <c r="A5" s="591"/>
      <c r="B5" s="592"/>
      <c r="C5" s="592"/>
      <c r="D5" s="592"/>
      <c r="E5" s="592"/>
      <c r="F5" s="592"/>
      <c r="G5" s="592"/>
      <c r="H5" s="592"/>
      <c r="I5" s="592"/>
      <c r="J5" s="592"/>
      <c r="K5" s="592"/>
      <c r="L5" s="592"/>
      <c r="M5" s="592"/>
      <c r="N5" s="592"/>
      <c r="O5" s="592"/>
      <c r="P5" s="592"/>
      <c r="Q5" s="592"/>
      <c r="R5" s="592"/>
      <c r="S5" s="592"/>
      <c r="T5" s="592"/>
      <c r="U5" s="592"/>
      <c r="V5" s="592"/>
      <c r="W5" s="592"/>
      <c r="X5" s="592"/>
      <c r="Y5" s="592"/>
      <c r="Z5" s="592"/>
      <c r="AA5" s="592"/>
      <c r="AB5" s="592"/>
      <c r="AC5" s="317"/>
      <c r="AD5" s="317"/>
      <c r="AE5" s="317"/>
      <c r="AF5" s="317"/>
      <c r="AG5" s="317"/>
      <c r="AH5" s="317"/>
      <c r="AI5" s="318"/>
      <c r="AJ5" s="317"/>
      <c r="AK5" s="317"/>
      <c r="AL5" s="317"/>
      <c r="AM5" s="317"/>
      <c r="AN5" s="317"/>
      <c r="AO5" s="317"/>
      <c r="AP5" s="317"/>
      <c r="AQ5" s="317"/>
      <c r="AR5" s="317"/>
      <c r="AS5" s="317"/>
      <c r="AT5" s="317"/>
      <c r="AU5" s="317"/>
      <c r="AV5" s="317"/>
      <c r="AW5" s="317"/>
      <c r="AX5" s="317"/>
      <c r="AY5" s="317"/>
      <c r="AZ5" s="317"/>
      <c r="BA5" s="317"/>
      <c r="BB5" s="317"/>
      <c r="BC5" s="317"/>
      <c r="BD5" s="317"/>
      <c r="BE5" s="317"/>
      <c r="BF5" s="317"/>
      <c r="BG5" s="317"/>
      <c r="BH5" s="317"/>
      <c r="BI5" s="317"/>
      <c r="BJ5" s="317"/>
      <c r="BK5" s="317"/>
      <c r="BL5" s="317"/>
      <c r="BM5" s="317"/>
      <c r="BN5" s="317"/>
      <c r="BO5" s="317"/>
      <c r="BP5" s="317"/>
      <c r="BQ5" s="317"/>
      <c r="BR5" s="317"/>
      <c r="BS5" s="317"/>
      <c r="BT5" s="317"/>
      <c r="BU5" s="317"/>
      <c r="BV5" s="317"/>
      <c r="BW5" s="317"/>
      <c r="BX5" s="317"/>
      <c r="BY5" s="317"/>
      <c r="BZ5" s="317"/>
      <c r="CA5" s="317"/>
      <c r="CB5" s="317"/>
      <c r="CC5" s="317"/>
      <c r="CD5" s="317"/>
      <c r="CE5" s="317"/>
      <c r="CF5" s="317"/>
      <c r="CG5" s="317"/>
      <c r="CH5" s="317"/>
      <c r="CI5" s="317"/>
      <c r="CJ5" s="317"/>
      <c r="CK5" s="317"/>
      <c r="CL5" s="317"/>
    </row>
    <row r="6" spans="1:90" x14ac:dyDescent="0.2">
      <c r="A6" s="591"/>
      <c r="B6" s="592"/>
      <c r="C6" s="592"/>
      <c r="D6" s="592"/>
      <c r="E6" s="592"/>
      <c r="F6" s="592"/>
      <c r="G6" s="592"/>
      <c r="H6" s="592"/>
      <c r="I6" s="592"/>
      <c r="J6" s="592"/>
      <c r="K6" s="592"/>
      <c r="L6" s="592"/>
      <c r="M6" s="592"/>
      <c r="N6" s="592"/>
      <c r="O6" s="592"/>
      <c r="P6" s="592"/>
      <c r="Q6" s="592"/>
      <c r="R6" s="592"/>
      <c r="S6" s="592"/>
      <c r="T6" s="592"/>
      <c r="U6" s="592"/>
      <c r="V6" s="592"/>
      <c r="W6" s="592"/>
      <c r="X6" s="592"/>
      <c r="Y6" s="592"/>
      <c r="Z6" s="592"/>
      <c r="AA6" s="592"/>
      <c r="AB6" s="592"/>
      <c r="AC6" s="317"/>
      <c r="AD6" s="317"/>
      <c r="AE6" s="317"/>
      <c r="AF6" s="317"/>
      <c r="AG6" s="317"/>
      <c r="AH6" s="317"/>
      <c r="AI6" s="318"/>
      <c r="AJ6" s="317"/>
      <c r="AK6" s="317"/>
      <c r="AL6" s="317"/>
      <c r="AM6" s="317"/>
      <c r="AN6" s="317"/>
      <c r="AO6" s="317"/>
      <c r="AP6" s="317"/>
      <c r="AQ6" s="317"/>
      <c r="AR6" s="317"/>
      <c r="AS6" s="317"/>
      <c r="AT6" s="317"/>
      <c r="AU6" s="317"/>
      <c r="AV6" s="317"/>
      <c r="AW6" s="317"/>
      <c r="AX6" s="317"/>
      <c r="AY6" s="317"/>
      <c r="AZ6" s="317"/>
      <c r="BA6" s="317"/>
      <c r="BB6" s="317"/>
      <c r="BC6" s="317"/>
      <c r="BD6" s="317"/>
      <c r="BE6" s="317"/>
      <c r="BF6" s="317"/>
      <c r="BG6" s="317"/>
      <c r="BH6" s="317"/>
      <c r="BI6" s="317"/>
      <c r="BJ6" s="317"/>
      <c r="BK6" s="317"/>
      <c r="BL6" s="317"/>
      <c r="BM6" s="317"/>
      <c r="BN6" s="317"/>
      <c r="BO6" s="317"/>
      <c r="BP6" s="317"/>
      <c r="BQ6" s="317"/>
      <c r="BR6" s="317"/>
      <c r="BS6" s="317"/>
      <c r="BT6" s="317"/>
      <c r="BU6" s="317"/>
      <c r="BV6" s="317"/>
      <c r="BW6" s="317"/>
      <c r="BX6" s="317"/>
      <c r="BY6" s="317"/>
      <c r="BZ6" s="317"/>
      <c r="CA6" s="317"/>
      <c r="CB6" s="317"/>
      <c r="CC6" s="317"/>
      <c r="CD6" s="317"/>
      <c r="CE6" s="317"/>
      <c r="CF6" s="317"/>
      <c r="CG6" s="317"/>
      <c r="CH6" s="317"/>
      <c r="CI6" s="317"/>
      <c r="CJ6" s="317"/>
      <c r="CK6" s="317"/>
      <c r="CL6" s="317"/>
    </row>
    <row r="7" spans="1:90" x14ac:dyDescent="0.2">
      <c r="A7" s="593" t="s">
        <v>0</v>
      </c>
      <c r="B7" s="594"/>
      <c r="C7" s="594"/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4"/>
      <c r="O7" s="594"/>
      <c r="P7" s="594"/>
      <c r="Q7" s="594"/>
      <c r="R7" s="594"/>
      <c r="S7" s="594"/>
      <c r="T7" s="594"/>
      <c r="U7" s="594"/>
      <c r="V7" s="594"/>
      <c r="W7" s="594"/>
      <c r="X7" s="594"/>
      <c r="Y7" s="594"/>
      <c r="Z7" s="594"/>
      <c r="AA7" s="594"/>
      <c r="AB7" s="594"/>
      <c r="AC7" s="594"/>
      <c r="AD7" s="594"/>
      <c r="AE7" s="594"/>
      <c r="AF7" s="594"/>
      <c r="AG7" s="594"/>
      <c r="AH7" s="594"/>
      <c r="AI7" s="594"/>
      <c r="AJ7" s="594"/>
      <c r="AK7" s="594"/>
      <c r="AL7" s="594"/>
      <c r="AM7" s="594"/>
      <c r="AN7" s="594"/>
      <c r="AO7" s="594"/>
      <c r="AP7" s="594"/>
      <c r="AQ7" s="594"/>
      <c r="AR7" s="594"/>
      <c r="AS7" s="594"/>
      <c r="AT7" s="594"/>
      <c r="AU7" s="594"/>
      <c r="AV7" s="594"/>
      <c r="AW7" s="594"/>
      <c r="AX7" s="594"/>
      <c r="AY7" s="594"/>
      <c r="AZ7" s="594"/>
      <c r="BA7" s="594"/>
      <c r="BB7" s="594"/>
      <c r="BC7" s="594"/>
      <c r="BD7" s="594"/>
      <c r="BE7" s="594"/>
      <c r="BF7" s="594"/>
      <c r="BG7" s="594"/>
      <c r="BH7" s="594"/>
      <c r="BI7" s="594"/>
      <c r="BJ7" s="594"/>
      <c r="BK7" s="594"/>
      <c r="BL7" s="594"/>
      <c r="BM7" s="594"/>
      <c r="BN7" s="594"/>
      <c r="BO7" s="594"/>
      <c r="BP7" s="594"/>
      <c r="BQ7" s="594"/>
      <c r="BR7" s="594"/>
      <c r="BS7" s="594"/>
      <c r="BT7" s="594"/>
      <c r="BU7" s="594"/>
      <c r="BV7" s="594"/>
      <c r="BW7" s="594"/>
      <c r="BX7" s="594"/>
      <c r="BY7" s="594"/>
      <c r="BZ7" s="594"/>
      <c r="CA7" s="594"/>
      <c r="CB7" s="594"/>
      <c r="CC7" s="594"/>
      <c r="CD7" s="594"/>
      <c r="CE7" s="594"/>
      <c r="CF7" s="594"/>
      <c r="CG7" s="594"/>
      <c r="CH7" s="594"/>
      <c r="CI7" s="594"/>
      <c r="CJ7" s="594"/>
      <c r="CK7" s="594"/>
      <c r="CL7" s="594"/>
    </row>
    <row r="8" spans="1:90" x14ac:dyDescent="0.2">
      <c r="A8" s="320" t="s">
        <v>267</v>
      </c>
      <c r="B8" s="593" t="s">
        <v>2</v>
      </c>
      <c r="C8" s="594"/>
      <c r="D8" s="594"/>
      <c r="E8" s="594"/>
      <c r="F8" s="594"/>
      <c r="G8" s="594"/>
      <c r="H8" s="594"/>
      <c r="I8" s="594"/>
      <c r="J8" s="594"/>
      <c r="K8" s="594"/>
      <c r="L8" s="594"/>
      <c r="M8" s="594"/>
      <c r="N8" s="594"/>
      <c r="O8" s="594"/>
      <c r="P8" s="594"/>
      <c r="Q8" s="594"/>
      <c r="R8" s="594"/>
      <c r="S8" s="594"/>
      <c r="T8" s="594"/>
      <c r="U8" s="594"/>
      <c r="V8" s="594"/>
      <c r="W8" s="594"/>
      <c r="X8" s="594"/>
      <c r="Y8" s="594"/>
      <c r="Z8" s="594"/>
      <c r="AA8" s="594"/>
      <c r="AB8" s="594"/>
      <c r="AC8" s="594"/>
      <c r="AD8" s="594"/>
      <c r="AE8" s="594"/>
      <c r="AF8" s="594"/>
      <c r="AG8" s="594"/>
      <c r="AH8" s="594"/>
      <c r="AI8" s="594"/>
      <c r="AJ8" s="594"/>
      <c r="AK8" s="594"/>
      <c r="AL8" s="595" t="s">
        <v>268</v>
      </c>
      <c r="AM8" s="596"/>
      <c r="AN8" s="596"/>
      <c r="AO8" s="596"/>
      <c r="AP8" s="596"/>
      <c r="AQ8" s="596"/>
      <c r="AR8" s="596"/>
      <c r="AS8" s="596"/>
      <c r="AT8" s="596"/>
      <c r="AU8" s="596"/>
      <c r="AV8" s="596"/>
      <c r="AW8" s="596"/>
      <c r="AX8" s="596"/>
      <c r="AY8" s="596"/>
      <c r="AZ8" s="597"/>
      <c r="BA8" s="598" t="s">
        <v>268</v>
      </c>
      <c r="BB8" s="599"/>
      <c r="BC8" s="599"/>
      <c r="BD8" s="599"/>
      <c r="BE8" s="599"/>
      <c r="BF8" s="599"/>
      <c r="BG8" s="599"/>
      <c r="BH8" s="599"/>
      <c r="BI8" s="599"/>
      <c r="BJ8" s="599"/>
      <c r="BK8" s="599"/>
      <c r="BL8" s="599"/>
      <c r="BM8" s="599"/>
      <c r="BN8" s="599"/>
      <c r="BO8" s="599"/>
      <c r="BP8" s="599"/>
      <c r="BQ8" s="599"/>
      <c r="BR8" s="599"/>
      <c r="BS8" s="599"/>
      <c r="BT8" s="599"/>
      <c r="BU8" s="599"/>
      <c r="BV8" s="599"/>
      <c r="BW8" s="599"/>
      <c r="BX8" s="599"/>
      <c r="BY8" s="599"/>
      <c r="BZ8" s="599"/>
      <c r="CA8" s="599"/>
      <c r="CB8" s="599"/>
      <c r="CC8" s="599"/>
      <c r="CD8" s="599"/>
      <c r="CE8" s="599"/>
      <c r="CF8" s="599"/>
      <c r="CG8" s="599"/>
      <c r="CH8" s="599"/>
      <c r="CI8" s="599"/>
      <c r="CJ8" s="599"/>
      <c r="CK8" s="599"/>
      <c r="CL8" s="600"/>
    </row>
    <row r="9" spans="1:90" s="7" customFormat="1" x14ac:dyDescent="0.25">
      <c r="A9" s="601" t="s">
        <v>5</v>
      </c>
      <c r="B9" s="602"/>
      <c r="C9" s="602"/>
      <c r="D9" s="602"/>
      <c r="E9" s="602"/>
      <c r="F9" s="602"/>
      <c r="G9" s="602"/>
      <c r="H9" s="602"/>
      <c r="I9" s="602"/>
      <c r="J9" s="602"/>
      <c r="K9" s="602"/>
      <c r="L9" s="602"/>
      <c r="M9" s="602"/>
      <c r="N9" s="602"/>
      <c r="O9" s="602"/>
      <c r="P9" s="602"/>
      <c r="Q9" s="602"/>
      <c r="R9" s="602"/>
      <c r="S9" s="602"/>
      <c r="T9" s="602"/>
      <c r="U9" s="602"/>
      <c r="V9" s="602"/>
      <c r="W9" s="602"/>
      <c r="X9" s="602"/>
      <c r="Y9" s="602"/>
      <c r="Z9" s="602"/>
      <c r="AA9" s="602"/>
      <c r="AB9" s="602"/>
      <c r="AC9" s="602"/>
      <c r="AD9" s="602"/>
      <c r="AE9" s="602"/>
      <c r="AF9" s="602"/>
      <c r="AG9" s="602"/>
      <c r="AH9" s="602"/>
      <c r="AI9" s="602"/>
      <c r="AJ9" s="602"/>
      <c r="AK9" s="602"/>
      <c r="AL9" s="602"/>
      <c r="AM9" s="602"/>
      <c r="AN9" s="602"/>
      <c r="AO9" s="602"/>
      <c r="AP9" s="602"/>
      <c r="AQ9" s="602"/>
      <c r="AR9" s="602"/>
      <c r="AS9" s="602"/>
      <c r="AT9" s="602"/>
      <c r="AU9" s="602"/>
      <c r="AV9" s="602"/>
      <c r="AW9" s="602"/>
      <c r="AX9" s="602"/>
      <c r="AY9" s="602"/>
      <c r="AZ9" s="603"/>
      <c r="BA9" s="601" t="s">
        <v>6</v>
      </c>
      <c r="BB9" s="602"/>
      <c r="BC9" s="602"/>
      <c r="BD9" s="602"/>
      <c r="BE9" s="602"/>
      <c r="BF9" s="602"/>
      <c r="BG9" s="602"/>
      <c r="BH9" s="602"/>
      <c r="BI9" s="602"/>
      <c r="BJ9" s="602"/>
      <c r="BK9" s="602"/>
      <c r="BL9" s="602"/>
      <c r="BM9" s="602"/>
      <c r="BN9" s="602"/>
      <c r="BO9" s="602"/>
      <c r="BP9" s="602"/>
      <c r="BQ9" s="602"/>
      <c r="BR9" s="602"/>
      <c r="BS9" s="602"/>
      <c r="BT9" s="602"/>
      <c r="BU9" s="602"/>
      <c r="BV9" s="602"/>
      <c r="BW9" s="602"/>
      <c r="BX9" s="602"/>
      <c r="BY9" s="602"/>
      <c r="BZ9" s="602"/>
      <c r="CA9" s="602"/>
      <c r="CB9" s="602"/>
      <c r="CC9" s="602"/>
      <c r="CD9" s="602"/>
      <c r="CE9" s="602"/>
      <c r="CF9" s="602"/>
      <c r="CG9" s="602"/>
      <c r="CH9" s="602"/>
      <c r="CI9" s="602"/>
      <c r="CJ9" s="602"/>
      <c r="CK9" s="602"/>
      <c r="CL9" s="603"/>
    </row>
    <row r="10" spans="1:90" x14ac:dyDescent="0.2">
      <c r="A10" s="321" t="s">
        <v>269</v>
      </c>
      <c r="B10" s="322" t="s">
        <v>8</v>
      </c>
      <c r="C10" s="14">
        <v>44531</v>
      </c>
      <c r="D10" s="14" t="e">
        <f t="shared" ref="D10:M10" ca="1" si="0">_xll.FIMMÊS(C10,0)+1</f>
        <v>#NAME?</v>
      </c>
      <c r="E10" s="14" t="e">
        <f t="shared" ca="1" si="0"/>
        <v>#NAME?</v>
      </c>
      <c r="F10" s="14" t="e">
        <f t="shared" ca="1" si="0"/>
        <v>#NAME?</v>
      </c>
      <c r="G10" s="14" t="e">
        <f t="shared" ca="1" si="0"/>
        <v>#NAME?</v>
      </c>
      <c r="H10" s="14" t="e">
        <f t="shared" ca="1" si="0"/>
        <v>#NAME?</v>
      </c>
      <c r="I10" s="14" t="e">
        <f t="shared" ca="1" si="0"/>
        <v>#NAME?</v>
      </c>
      <c r="J10" s="14" t="e">
        <f t="shared" ca="1" si="0"/>
        <v>#NAME?</v>
      </c>
      <c r="K10" s="14" t="e">
        <f t="shared" ca="1" si="0"/>
        <v>#NAME?</v>
      </c>
      <c r="L10" s="14" t="e">
        <f t="shared" ca="1" si="0"/>
        <v>#NAME?</v>
      </c>
      <c r="M10" s="14" t="e">
        <f t="shared" ca="1" si="0"/>
        <v>#NAME?</v>
      </c>
      <c r="N10" s="14" t="e">
        <f ca="1">_xll.FIMMÊS(M10,0)+1</f>
        <v>#NAME?</v>
      </c>
      <c r="O10" s="14" t="e">
        <f ca="1">_xll.FIMMÊS(N10,0)+1</f>
        <v>#NAME?</v>
      </c>
      <c r="P10" s="322" t="s">
        <v>8</v>
      </c>
      <c r="Q10" s="14" t="e">
        <f ca="1">_xll.FIMMÊS(O10,0)+1</f>
        <v>#NAME?</v>
      </c>
      <c r="R10" s="14" t="e">
        <f t="shared" ref="R10:AZ10" ca="1" si="1">_xll.FIMMÊS(Q10,0)+1</f>
        <v>#NAME?</v>
      </c>
      <c r="S10" s="14" t="e">
        <f t="shared" ca="1" si="1"/>
        <v>#NAME?</v>
      </c>
      <c r="T10" s="14" t="e">
        <f t="shared" ca="1" si="1"/>
        <v>#NAME?</v>
      </c>
      <c r="U10" s="14" t="e">
        <f t="shared" ca="1" si="1"/>
        <v>#NAME?</v>
      </c>
      <c r="V10" s="14" t="e">
        <f t="shared" ca="1" si="1"/>
        <v>#NAME?</v>
      </c>
      <c r="W10" s="14" t="e">
        <f t="shared" ca="1" si="1"/>
        <v>#NAME?</v>
      </c>
      <c r="X10" s="14" t="e">
        <f t="shared" ca="1" si="1"/>
        <v>#NAME?</v>
      </c>
      <c r="Y10" s="14" t="e">
        <f t="shared" ca="1" si="1"/>
        <v>#NAME?</v>
      </c>
      <c r="Z10" s="14" t="e">
        <f t="shared" ca="1" si="1"/>
        <v>#NAME?</v>
      </c>
      <c r="AA10" s="14" t="e">
        <f t="shared" ca="1" si="1"/>
        <v>#NAME?</v>
      </c>
      <c r="AB10" s="14" t="e">
        <f t="shared" ca="1" si="1"/>
        <v>#NAME?</v>
      </c>
      <c r="AC10" s="14" t="e">
        <f t="shared" ca="1" si="1"/>
        <v>#NAME?</v>
      </c>
      <c r="AD10" s="14" t="e">
        <f t="shared" ca="1" si="1"/>
        <v>#NAME?</v>
      </c>
      <c r="AE10" s="14" t="e">
        <f t="shared" ca="1" si="1"/>
        <v>#NAME?</v>
      </c>
      <c r="AF10" s="14" t="e">
        <f t="shared" ca="1" si="1"/>
        <v>#NAME?</v>
      </c>
      <c r="AG10" s="14" t="e">
        <f t="shared" ca="1" si="1"/>
        <v>#NAME?</v>
      </c>
      <c r="AH10" s="14" t="e">
        <f t="shared" ca="1" si="1"/>
        <v>#NAME?</v>
      </c>
      <c r="AI10" s="14" t="e">
        <f t="shared" ca="1" si="1"/>
        <v>#NAME?</v>
      </c>
      <c r="AJ10" s="14" t="e">
        <f t="shared" ca="1" si="1"/>
        <v>#NAME?</v>
      </c>
      <c r="AK10" s="14" t="e">
        <f t="shared" ca="1" si="1"/>
        <v>#NAME?</v>
      </c>
      <c r="AL10" s="323" t="s">
        <v>8</v>
      </c>
      <c r="AM10" s="14" t="e">
        <f ca="1">_xll.FIMMÊS(AK10,0)+1</f>
        <v>#NAME?</v>
      </c>
      <c r="AN10" s="14" t="e">
        <f t="shared" ca="1" si="1"/>
        <v>#NAME?</v>
      </c>
      <c r="AO10" s="14" t="e">
        <f t="shared" ca="1" si="1"/>
        <v>#NAME?</v>
      </c>
      <c r="AP10" s="14" t="e">
        <f t="shared" ca="1" si="1"/>
        <v>#NAME?</v>
      </c>
      <c r="AQ10" s="14" t="e">
        <f t="shared" ca="1" si="1"/>
        <v>#NAME?</v>
      </c>
      <c r="AR10" s="14" t="e">
        <f t="shared" ca="1" si="1"/>
        <v>#NAME?</v>
      </c>
      <c r="AS10" s="14" t="e">
        <f t="shared" ca="1" si="1"/>
        <v>#NAME?</v>
      </c>
      <c r="AT10" s="14" t="e">
        <f t="shared" ca="1" si="1"/>
        <v>#NAME?</v>
      </c>
      <c r="AU10" s="14" t="e">
        <f t="shared" ca="1" si="1"/>
        <v>#NAME?</v>
      </c>
      <c r="AV10" s="14" t="e">
        <f t="shared" ca="1" si="1"/>
        <v>#NAME?</v>
      </c>
      <c r="AW10" s="14" t="e">
        <f t="shared" ca="1" si="1"/>
        <v>#NAME?</v>
      </c>
      <c r="AX10" s="14" t="e">
        <f t="shared" ca="1" si="1"/>
        <v>#NAME?</v>
      </c>
      <c r="AY10" s="14" t="e">
        <f t="shared" ca="1" si="1"/>
        <v>#NAME?</v>
      </c>
      <c r="AZ10" s="14" t="e">
        <f t="shared" ca="1" si="1"/>
        <v>#NAME?</v>
      </c>
      <c r="BA10" s="321" t="s">
        <v>269</v>
      </c>
      <c r="BB10" s="323" t="s">
        <v>8</v>
      </c>
      <c r="BC10" s="14" t="e">
        <f ca="1">_xll.FIMMÊS(AZ10,0)+1</f>
        <v>#NAME?</v>
      </c>
      <c r="BD10" s="14" t="e">
        <f t="shared" ref="BD10:CL10" ca="1" si="2">_xll.FIMMÊS(BC10,0)+1</f>
        <v>#NAME?</v>
      </c>
      <c r="BE10" s="14" t="e">
        <f t="shared" ca="1" si="2"/>
        <v>#NAME?</v>
      </c>
      <c r="BF10" s="14" t="e">
        <f t="shared" ca="1" si="2"/>
        <v>#NAME?</v>
      </c>
      <c r="BG10" s="14" t="e">
        <f t="shared" ca="1" si="2"/>
        <v>#NAME?</v>
      </c>
      <c r="BH10" s="14" t="e">
        <f t="shared" ca="1" si="2"/>
        <v>#NAME?</v>
      </c>
      <c r="BI10" s="14" t="e">
        <f t="shared" ca="1" si="2"/>
        <v>#NAME?</v>
      </c>
      <c r="BJ10" s="14" t="e">
        <f t="shared" ca="1" si="2"/>
        <v>#NAME?</v>
      </c>
      <c r="BK10" s="14" t="e">
        <f t="shared" ca="1" si="2"/>
        <v>#NAME?</v>
      </c>
      <c r="BL10" s="14" t="e">
        <f t="shared" ca="1" si="2"/>
        <v>#NAME?</v>
      </c>
      <c r="BM10" s="14" t="e">
        <f t="shared" ca="1" si="2"/>
        <v>#NAME?</v>
      </c>
      <c r="BN10" s="14" t="e">
        <f t="shared" ca="1" si="2"/>
        <v>#NAME?</v>
      </c>
      <c r="BO10" s="14" t="e">
        <f t="shared" ca="1" si="2"/>
        <v>#NAME?</v>
      </c>
      <c r="BP10" s="14" t="e">
        <f t="shared" ca="1" si="2"/>
        <v>#NAME?</v>
      </c>
      <c r="BQ10" s="14" t="e">
        <f t="shared" ca="1" si="2"/>
        <v>#NAME?</v>
      </c>
      <c r="BR10" s="14" t="e">
        <f t="shared" ca="1" si="2"/>
        <v>#NAME?</v>
      </c>
      <c r="BS10" s="14" t="e">
        <f t="shared" ca="1" si="2"/>
        <v>#NAME?</v>
      </c>
      <c r="BT10" s="14" t="e">
        <f t="shared" ca="1" si="2"/>
        <v>#NAME?</v>
      </c>
      <c r="BU10" s="14" t="e">
        <f t="shared" ca="1" si="2"/>
        <v>#NAME?</v>
      </c>
      <c r="BV10" s="14" t="e">
        <f t="shared" ca="1" si="2"/>
        <v>#NAME?</v>
      </c>
      <c r="BW10" s="14" t="e">
        <f t="shared" ca="1" si="2"/>
        <v>#NAME?</v>
      </c>
      <c r="BX10" s="14" t="e">
        <f t="shared" ca="1" si="2"/>
        <v>#NAME?</v>
      </c>
      <c r="BY10" s="14" t="e">
        <f t="shared" ca="1" si="2"/>
        <v>#NAME?</v>
      </c>
      <c r="BZ10" s="14" t="e">
        <f t="shared" ca="1" si="2"/>
        <v>#NAME?</v>
      </c>
      <c r="CA10" s="14" t="e">
        <f t="shared" ca="1" si="2"/>
        <v>#NAME?</v>
      </c>
      <c r="CB10" s="14" t="e">
        <f t="shared" ca="1" si="2"/>
        <v>#NAME?</v>
      </c>
      <c r="CC10" s="14" t="e">
        <f t="shared" ca="1" si="2"/>
        <v>#NAME?</v>
      </c>
      <c r="CD10" s="14" t="e">
        <f t="shared" ca="1" si="2"/>
        <v>#NAME?</v>
      </c>
      <c r="CE10" s="14" t="e">
        <f t="shared" ca="1" si="2"/>
        <v>#NAME?</v>
      </c>
      <c r="CF10" s="14" t="e">
        <f t="shared" ca="1" si="2"/>
        <v>#NAME?</v>
      </c>
      <c r="CG10" s="14" t="e">
        <f t="shared" ca="1" si="2"/>
        <v>#NAME?</v>
      </c>
      <c r="CH10" s="14" t="e">
        <f t="shared" ca="1" si="2"/>
        <v>#NAME?</v>
      </c>
      <c r="CI10" s="14" t="e">
        <f t="shared" ca="1" si="2"/>
        <v>#NAME?</v>
      </c>
      <c r="CJ10" s="14" t="e">
        <f t="shared" ca="1" si="2"/>
        <v>#NAME?</v>
      </c>
      <c r="CK10" s="14" t="e">
        <f t="shared" ca="1" si="2"/>
        <v>#NAME?</v>
      </c>
      <c r="CL10" s="14" t="e">
        <f t="shared" ca="1" si="2"/>
        <v>#NAME?</v>
      </c>
    </row>
    <row r="11" spans="1:90" s="326" customFormat="1" x14ac:dyDescent="0.2">
      <c r="A11" s="324" t="s">
        <v>270</v>
      </c>
      <c r="B11" s="325" t="s">
        <v>271</v>
      </c>
      <c r="C11" s="325">
        <f>IFERROR((C12/C13),0)</f>
        <v>0.52652329749103943</v>
      </c>
      <c r="D11" s="325">
        <f>IFERROR((D12/D13),0)</f>
        <v>0.59312182126422863</v>
      </c>
      <c r="E11" s="325">
        <f>IFERROR((E12/E13),0)</f>
        <v>0.60871256320497857</v>
      </c>
      <c r="F11" s="325">
        <f>IFERROR((F12/F13),0)</f>
        <v>0.53489439853076215</v>
      </c>
      <c r="G11" s="325">
        <f>IFERROR((G12/G13),0)</f>
        <v>0.63456561922365984</v>
      </c>
      <c r="H11" s="325">
        <f t="shared" ref="H11:O11" si="3">IFERROR((H12/H13),0)</f>
        <v>0.55623378605218987</v>
      </c>
      <c r="I11" s="325">
        <f t="shared" si="3"/>
        <v>0.61125925925925928</v>
      </c>
      <c r="J11" s="325">
        <f t="shared" si="3"/>
        <v>0.54104903078677313</v>
      </c>
      <c r="K11" s="325">
        <f t="shared" si="3"/>
        <v>0.52487760446316745</v>
      </c>
      <c r="L11" s="325">
        <f t="shared" si="3"/>
        <v>0.54289071680376033</v>
      </c>
      <c r="M11" s="325">
        <f t="shared" si="3"/>
        <v>0.51236749116607772</v>
      </c>
      <c r="N11" s="325">
        <f t="shared" si="3"/>
        <v>0.5700258397932817</v>
      </c>
      <c r="O11" s="325">
        <f t="shared" si="3"/>
        <v>0.66887039781146695</v>
      </c>
      <c r="P11" s="325" t="s">
        <v>271</v>
      </c>
      <c r="Q11" s="325">
        <f>IFERROR((Q12/Q13),0)</f>
        <v>0.70067954979825864</v>
      </c>
      <c r="R11" s="325">
        <f>IFERROR((R12/R13),0)</f>
        <v>0.83329126703685008</v>
      </c>
      <c r="S11" s="325">
        <f>IFERROR((S12/S13),0)</f>
        <v>0.85409780006839164</v>
      </c>
      <c r="T11" s="325">
        <f>IFERROR((T12/T13),0)</f>
        <v>0.83934040047114256</v>
      </c>
      <c r="U11" s="325">
        <f t="shared" ref="U11:AY11" si="4">IFERROR((U12/U13),0)</f>
        <v>0.84908241194574263</v>
      </c>
      <c r="V11" s="325">
        <f t="shared" si="4"/>
        <v>0.85292014302741359</v>
      </c>
      <c r="W11" s="325">
        <f t="shared" si="4"/>
        <v>0.87301949162202208</v>
      </c>
      <c r="X11" s="325">
        <f t="shared" si="4"/>
        <v>0.85797332725407505</v>
      </c>
      <c r="Y11" s="325">
        <f t="shared" si="4"/>
        <v>0.86925795053003529</v>
      </c>
      <c r="Z11" s="325">
        <f t="shared" si="4"/>
        <v>0.92305938675481591</v>
      </c>
      <c r="AA11" s="325">
        <f t="shared" si="4"/>
        <v>0.89929328621908122</v>
      </c>
      <c r="AB11" s="325">
        <f t="shared" si="4"/>
        <v>0.88532998974125154</v>
      </c>
      <c r="AC11" s="325">
        <f t="shared" si="4"/>
        <v>0.90425168129488198</v>
      </c>
      <c r="AD11" s="325">
        <f t="shared" si="4"/>
        <v>0.92287072011697335</v>
      </c>
      <c r="AE11" s="325">
        <f t="shared" si="4"/>
        <v>0.91439644363387662</v>
      </c>
      <c r="AF11" s="325">
        <f t="shared" si="4"/>
        <v>0.92720848056537097</v>
      </c>
      <c r="AG11" s="325">
        <f t="shared" si="4"/>
        <v>0.93685170409210072</v>
      </c>
      <c r="AH11" s="325">
        <f t="shared" si="4"/>
        <v>0.91613663133097767</v>
      </c>
      <c r="AI11" s="325">
        <f t="shared" si="4"/>
        <v>0.89992020973441245</v>
      </c>
      <c r="AJ11" s="325">
        <f t="shared" si="4"/>
        <v>0.9268209278468027</v>
      </c>
      <c r="AK11" s="325">
        <f t="shared" si="4"/>
        <v>0.93934040047114253</v>
      </c>
      <c r="AL11" s="325" t="s">
        <v>272</v>
      </c>
      <c r="AM11" s="325">
        <f t="shared" si="4"/>
        <v>0.93411603784338315</v>
      </c>
      <c r="AN11" s="325">
        <f t="shared" si="4"/>
        <v>0.93889288281811645</v>
      </c>
      <c r="AO11" s="325">
        <f>IFERROR((AO12/AO13),0)</f>
        <v>0.9220915337137533</v>
      </c>
      <c r="AP11" s="325">
        <f t="shared" si="4"/>
        <v>0.91603586817281935</v>
      </c>
      <c r="AQ11" s="325">
        <f>IFERROR((AQ12/AQ13),0)</f>
        <v>0.93476018566271268</v>
      </c>
      <c r="AR11" s="325">
        <f>IFERROR((AR12/AR13),0)</f>
        <v>0.94747874694305345</v>
      </c>
      <c r="AS11" s="325">
        <f t="shared" si="4"/>
        <v>0.92635379061371836</v>
      </c>
      <c r="AT11" s="325">
        <f>IFERROR((AT12/AT13),0)</f>
        <v>0.91999534179573772</v>
      </c>
      <c r="AU11" s="325">
        <f>IFERROR((AU12/AU13),0)</f>
        <v>0.93586040914560775</v>
      </c>
      <c r="AV11" s="325">
        <f t="shared" si="4"/>
        <v>0.92115989286130195</v>
      </c>
      <c r="AW11" s="325">
        <f>IFERROR((AW12/AW13),0)</f>
        <v>0.91976243158262494</v>
      </c>
      <c r="AX11" s="325">
        <f>IFERROR((AX12/AX13),0)</f>
        <v>0.91985559566787001</v>
      </c>
      <c r="AY11" s="325">
        <f t="shared" si="4"/>
        <v>0.91149411901711885</v>
      </c>
      <c r="AZ11" s="325">
        <f>IFERROR((AZ12/AZ13),0)</f>
        <v>0.90096269554753305</v>
      </c>
      <c r="BA11" s="324" t="s">
        <v>270</v>
      </c>
      <c r="BB11" s="325" t="s">
        <v>272</v>
      </c>
      <c r="BC11" s="325">
        <f>IFERROR((BC12/BC13),0)</f>
        <v>0.91789914987772214</v>
      </c>
      <c r="BD11" s="325">
        <f>IFERROR((BD12/BD13),0)</f>
        <v>0.90776755560731337</v>
      </c>
      <c r="BE11" s="325">
        <f t="shared" ref="BE11:CL11" si="5">IFERROR((BE12/BE13),0)</f>
        <v>0</v>
      </c>
      <c r="BF11" s="325">
        <f t="shared" si="5"/>
        <v>0</v>
      </c>
      <c r="BG11" s="325">
        <f t="shared" si="5"/>
        <v>0</v>
      </c>
      <c r="BH11" s="325">
        <f t="shared" si="5"/>
        <v>0</v>
      </c>
      <c r="BI11" s="325">
        <f t="shared" si="5"/>
        <v>0</v>
      </c>
      <c r="BJ11" s="325">
        <f t="shared" si="5"/>
        <v>0</v>
      </c>
      <c r="BK11" s="325">
        <f t="shared" si="5"/>
        <v>0</v>
      </c>
      <c r="BL11" s="325">
        <f t="shared" si="5"/>
        <v>0</v>
      </c>
      <c r="BM11" s="325">
        <f t="shared" si="5"/>
        <v>0</v>
      </c>
      <c r="BN11" s="325">
        <f t="shared" si="5"/>
        <v>0</v>
      </c>
      <c r="BO11" s="325">
        <f t="shared" si="5"/>
        <v>0</v>
      </c>
      <c r="BP11" s="325">
        <f t="shared" si="5"/>
        <v>0</v>
      </c>
      <c r="BQ11" s="325">
        <f t="shared" si="5"/>
        <v>0</v>
      </c>
      <c r="BR11" s="325">
        <f t="shared" si="5"/>
        <v>0</v>
      </c>
      <c r="BS11" s="325">
        <f t="shared" si="5"/>
        <v>0</v>
      </c>
      <c r="BT11" s="325">
        <f t="shared" si="5"/>
        <v>0</v>
      </c>
      <c r="BU11" s="325">
        <f t="shared" si="5"/>
        <v>0</v>
      </c>
      <c r="BV11" s="325">
        <f t="shared" si="5"/>
        <v>0</v>
      </c>
      <c r="BW11" s="325">
        <f t="shared" si="5"/>
        <v>0</v>
      </c>
      <c r="BX11" s="325">
        <f t="shared" si="5"/>
        <v>0</v>
      </c>
      <c r="BY11" s="325">
        <f t="shared" si="5"/>
        <v>0</v>
      </c>
      <c r="BZ11" s="325">
        <f t="shared" si="5"/>
        <v>0</v>
      </c>
      <c r="CA11" s="325">
        <f t="shared" si="5"/>
        <v>0</v>
      </c>
      <c r="CB11" s="325">
        <f t="shared" si="5"/>
        <v>0</v>
      </c>
      <c r="CC11" s="325">
        <f t="shared" si="5"/>
        <v>0</v>
      </c>
      <c r="CD11" s="325">
        <f t="shared" si="5"/>
        <v>0</v>
      </c>
      <c r="CE11" s="325">
        <f t="shared" si="5"/>
        <v>0</v>
      </c>
      <c r="CF11" s="325">
        <f t="shared" si="5"/>
        <v>0</v>
      </c>
      <c r="CG11" s="325">
        <f t="shared" si="5"/>
        <v>0</v>
      </c>
      <c r="CH11" s="325">
        <f t="shared" si="5"/>
        <v>0</v>
      </c>
      <c r="CI11" s="325">
        <f t="shared" si="5"/>
        <v>0</v>
      </c>
      <c r="CJ11" s="325">
        <f t="shared" si="5"/>
        <v>0</v>
      </c>
      <c r="CK11" s="325">
        <f t="shared" si="5"/>
        <v>0</v>
      </c>
      <c r="CL11" s="325">
        <f t="shared" si="5"/>
        <v>0</v>
      </c>
    </row>
    <row r="12" spans="1:90" s="333" customFormat="1" x14ac:dyDescent="0.2">
      <c r="A12" s="327" t="s">
        <v>273</v>
      </c>
      <c r="B12" s="328"/>
      <c r="C12" s="18">
        <v>1469</v>
      </c>
      <c r="D12" s="18">
        <v>2449</v>
      </c>
      <c r="E12" s="18">
        <v>3130</v>
      </c>
      <c r="F12" s="18">
        <v>3495</v>
      </c>
      <c r="G12" s="18">
        <v>3433</v>
      </c>
      <c r="H12" s="329">
        <v>3645</v>
      </c>
      <c r="I12" s="18">
        <v>4126</v>
      </c>
      <c r="J12" s="18">
        <v>4745</v>
      </c>
      <c r="K12" s="18">
        <v>4610</v>
      </c>
      <c r="L12" s="18">
        <v>4620</v>
      </c>
      <c r="M12" s="18">
        <v>4495</v>
      </c>
      <c r="N12" s="18">
        <v>4412</v>
      </c>
      <c r="O12" s="330">
        <v>5868</v>
      </c>
      <c r="P12" s="328"/>
      <c r="Q12" s="48">
        <v>6599</v>
      </c>
      <c r="R12" s="330">
        <v>6603</v>
      </c>
      <c r="S12" s="48">
        <v>7493</v>
      </c>
      <c r="T12" s="330">
        <v>7126</v>
      </c>
      <c r="U12" s="330">
        <v>7449</v>
      </c>
      <c r="V12" s="330">
        <v>7156</v>
      </c>
      <c r="W12" s="330">
        <v>7659</v>
      </c>
      <c r="X12" s="330">
        <v>7527</v>
      </c>
      <c r="Y12" s="331">
        <v>7380</v>
      </c>
      <c r="Z12" s="330">
        <v>8098</v>
      </c>
      <c r="AA12" s="330">
        <v>7635</v>
      </c>
      <c r="AB12" s="330">
        <v>7767</v>
      </c>
      <c r="AC12" s="331">
        <v>7933</v>
      </c>
      <c r="AD12" s="330">
        <v>7574</v>
      </c>
      <c r="AE12" s="330">
        <v>8022</v>
      </c>
      <c r="AF12" s="331">
        <v>7872</v>
      </c>
      <c r="AG12" s="330">
        <v>8219</v>
      </c>
      <c r="AH12" s="331">
        <v>7778</v>
      </c>
      <c r="AI12" s="48">
        <v>7895</v>
      </c>
      <c r="AJ12" s="330">
        <v>8131</v>
      </c>
      <c r="AK12" s="331">
        <v>7975</v>
      </c>
      <c r="AL12" s="332"/>
      <c r="AM12" s="331">
        <v>8195</v>
      </c>
      <c r="AN12" s="331">
        <v>7836</v>
      </c>
      <c r="AO12" s="330">
        <v>7918</v>
      </c>
      <c r="AP12" s="331">
        <v>7866</v>
      </c>
      <c r="AQ12" s="330">
        <v>7250</v>
      </c>
      <c r="AR12" s="331">
        <v>8136</v>
      </c>
      <c r="AS12" s="331">
        <v>7698</v>
      </c>
      <c r="AT12" s="331">
        <v>7900</v>
      </c>
      <c r="AU12" s="331">
        <v>7777</v>
      </c>
      <c r="AV12" s="330">
        <v>7910</v>
      </c>
      <c r="AW12" s="331">
        <v>7898</v>
      </c>
      <c r="AX12" s="330">
        <v>7644</v>
      </c>
      <c r="AY12" s="331">
        <v>7827</v>
      </c>
      <c r="AZ12" s="331">
        <v>7487</v>
      </c>
      <c r="BA12" s="327" t="s">
        <v>273</v>
      </c>
      <c r="BB12" s="332"/>
      <c r="BC12" s="331">
        <v>7882</v>
      </c>
      <c r="BD12" s="331">
        <v>7795</v>
      </c>
      <c r="BE12" s="330"/>
      <c r="BF12" s="330"/>
      <c r="BG12" s="330"/>
      <c r="BH12" s="330"/>
      <c r="BI12" s="330"/>
      <c r="BJ12" s="330"/>
      <c r="BK12" s="330"/>
      <c r="BL12" s="330"/>
      <c r="BM12" s="330"/>
      <c r="BN12" s="330"/>
      <c r="BO12" s="330"/>
      <c r="BP12" s="330"/>
      <c r="BQ12" s="330"/>
      <c r="BR12" s="330"/>
      <c r="BS12" s="330"/>
      <c r="BT12" s="330"/>
      <c r="BU12" s="330"/>
      <c r="BV12" s="330"/>
      <c r="BW12" s="330"/>
      <c r="BX12" s="330"/>
      <c r="BY12" s="330"/>
      <c r="BZ12" s="330"/>
      <c r="CA12" s="330"/>
      <c r="CB12" s="330"/>
      <c r="CC12" s="330"/>
      <c r="CD12" s="330"/>
      <c r="CE12" s="330"/>
      <c r="CF12" s="330"/>
      <c r="CG12" s="330"/>
      <c r="CH12" s="330"/>
      <c r="CI12" s="330"/>
      <c r="CJ12" s="330"/>
      <c r="CK12" s="330"/>
      <c r="CL12" s="330"/>
    </row>
    <row r="13" spans="1:90" s="333" customFormat="1" x14ac:dyDescent="0.2">
      <c r="A13" s="327" t="s">
        <v>274</v>
      </c>
      <c r="B13" s="328"/>
      <c r="C13" s="18">
        <v>2790</v>
      </c>
      <c r="D13" s="18">
        <v>4129</v>
      </c>
      <c r="E13" s="18">
        <v>5142</v>
      </c>
      <c r="F13" s="18">
        <v>6534</v>
      </c>
      <c r="G13" s="18">
        <v>5410</v>
      </c>
      <c r="H13" s="329">
        <v>6553</v>
      </c>
      <c r="I13" s="18">
        <v>6750</v>
      </c>
      <c r="J13" s="18">
        <v>8770</v>
      </c>
      <c r="K13" s="18">
        <v>8783</v>
      </c>
      <c r="L13" s="18">
        <v>8510</v>
      </c>
      <c r="M13" s="18">
        <v>8773</v>
      </c>
      <c r="N13" s="18">
        <v>7740</v>
      </c>
      <c r="O13" s="330">
        <v>8773</v>
      </c>
      <c r="P13" s="328"/>
      <c r="Q13" s="334">
        <v>9418</v>
      </c>
      <c r="R13" s="330">
        <v>7924</v>
      </c>
      <c r="S13" s="334">
        <v>8773</v>
      </c>
      <c r="T13" s="330">
        <v>8490</v>
      </c>
      <c r="U13" s="330">
        <v>8773</v>
      </c>
      <c r="V13" s="330">
        <v>8390</v>
      </c>
      <c r="W13" s="330">
        <v>8773</v>
      </c>
      <c r="X13" s="330">
        <v>8773</v>
      </c>
      <c r="Y13" s="197">
        <v>8490</v>
      </c>
      <c r="Z13" s="330">
        <v>8773</v>
      </c>
      <c r="AA13" s="330">
        <v>8490</v>
      </c>
      <c r="AB13" s="330">
        <v>8773</v>
      </c>
      <c r="AC13" s="197">
        <v>8773</v>
      </c>
      <c r="AD13" s="330">
        <v>8207</v>
      </c>
      <c r="AE13" s="330">
        <v>8773</v>
      </c>
      <c r="AF13" s="197">
        <v>8490</v>
      </c>
      <c r="AG13" s="330">
        <v>8773</v>
      </c>
      <c r="AH13" s="197">
        <v>8490</v>
      </c>
      <c r="AI13" s="334">
        <v>8773</v>
      </c>
      <c r="AJ13" s="330">
        <v>8773</v>
      </c>
      <c r="AK13" s="197">
        <v>8490</v>
      </c>
      <c r="AL13" s="332"/>
      <c r="AM13" s="197">
        <v>8773</v>
      </c>
      <c r="AN13" s="197">
        <v>8346</v>
      </c>
      <c r="AO13" s="330">
        <v>8587</v>
      </c>
      <c r="AP13" s="197">
        <v>8587</v>
      </c>
      <c r="AQ13" s="330">
        <v>7756</v>
      </c>
      <c r="AR13" s="197">
        <v>8587</v>
      </c>
      <c r="AS13" s="197">
        <v>8310</v>
      </c>
      <c r="AT13" s="197">
        <v>8587</v>
      </c>
      <c r="AU13" s="197">
        <v>8310</v>
      </c>
      <c r="AV13" s="330">
        <v>8587</v>
      </c>
      <c r="AW13" s="197">
        <v>8587</v>
      </c>
      <c r="AX13" s="330">
        <v>8310</v>
      </c>
      <c r="AY13" s="197">
        <v>8587</v>
      </c>
      <c r="AZ13" s="197">
        <v>8310</v>
      </c>
      <c r="BA13" s="327" t="s">
        <v>274</v>
      </c>
      <c r="BB13" s="332"/>
      <c r="BC13" s="197">
        <v>8587</v>
      </c>
      <c r="BD13" s="197">
        <v>8587</v>
      </c>
      <c r="BE13" s="330"/>
      <c r="BF13" s="330"/>
      <c r="BG13" s="330"/>
      <c r="BH13" s="330"/>
      <c r="BI13" s="330"/>
      <c r="BJ13" s="330"/>
      <c r="BK13" s="330"/>
      <c r="BL13" s="330"/>
      <c r="BM13" s="330"/>
      <c r="BN13" s="330"/>
      <c r="BO13" s="330"/>
      <c r="BP13" s="330"/>
      <c r="BQ13" s="330"/>
      <c r="BR13" s="330"/>
      <c r="BS13" s="330"/>
      <c r="BT13" s="330"/>
      <c r="BU13" s="330"/>
      <c r="BV13" s="330"/>
      <c r="BW13" s="330"/>
      <c r="BX13" s="330"/>
      <c r="BY13" s="330"/>
      <c r="BZ13" s="330"/>
      <c r="CA13" s="330"/>
      <c r="CB13" s="330"/>
      <c r="CC13" s="330"/>
      <c r="CD13" s="330"/>
      <c r="CE13" s="330"/>
      <c r="CF13" s="330"/>
      <c r="CG13" s="330"/>
      <c r="CH13" s="330"/>
      <c r="CI13" s="330"/>
      <c r="CJ13" s="330"/>
      <c r="CK13" s="330"/>
      <c r="CL13" s="330"/>
    </row>
    <row r="14" spans="1:90" s="337" customFormat="1" x14ac:dyDescent="0.2">
      <c r="A14" s="335" t="s">
        <v>275</v>
      </c>
      <c r="B14" s="336" t="s">
        <v>276</v>
      </c>
      <c r="C14" s="336">
        <f>IFERROR((C15/C16),0)</f>
        <v>9.6013071895424833</v>
      </c>
      <c r="D14" s="336">
        <f>IFERROR((D15/D16),0)</f>
        <v>9.7182539682539684</v>
      </c>
      <c r="E14" s="336">
        <f>IFERROR((E15/E16),0)</f>
        <v>9.3993993993993996</v>
      </c>
      <c r="F14" s="336">
        <f>IFERROR((F15/F16),0)</f>
        <v>6.263440860215054</v>
      </c>
      <c r="G14" s="336">
        <f>IFERROR((G15/G16),0)</f>
        <v>6.601923076923077</v>
      </c>
      <c r="H14" s="336">
        <f t="shared" ref="H14:O14" si="6">IFERROR((H15/H16),0)</f>
        <v>5.448430493273543</v>
      </c>
      <c r="I14" s="336">
        <f t="shared" si="6"/>
        <v>5.4218134034165573</v>
      </c>
      <c r="J14" s="336">
        <f t="shared" si="6"/>
        <v>6.0139416983523448</v>
      </c>
      <c r="K14" s="336">
        <f t="shared" si="6"/>
        <v>5.5077658303464752</v>
      </c>
      <c r="L14" s="336">
        <f t="shared" si="6"/>
        <v>5.5</v>
      </c>
      <c r="M14" s="336">
        <f t="shared" si="6"/>
        <v>5.6898734177215191</v>
      </c>
      <c r="N14" s="336">
        <f t="shared" si="6"/>
        <v>5.5496855345911946</v>
      </c>
      <c r="O14" s="336">
        <f t="shared" si="6"/>
        <v>5.9332659251769462</v>
      </c>
      <c r="P14" s="336" t="s">
        <v>276</v>
      </c>
      <c r="Q14" s="336">
        <f>IFERROR((Q15/Q16),0)</f>
        <v>6.5014778325123155</v>
      </c>
      <c r="R14" s="336">
        <f>IFERROR((R15/R16),0)</f>
        <v>6.2766159695817487</v>
      </c>
      <c r="S14" s="336">
        <f>IFERROR((S15/S16),0)</f>
        <v>6.156943303204601</v>
      </c>
      <c r="T14" s="336">
        <f>IFERROR((T15/T16),0)</f>
        <v>5.9136929460580916</v>
      </c>
      <c r="U14" s="336">
        <f t="shared" ref="U14:AB14" si="7">IFERROR((U15/U16),0)</f>
        <v>6.2230576441102761</v>
      </c>
      <c r="V14" s="336">
        <f t="shared" si="7"/>
        <v>6.2497816593886464</v>
      </c>
      <c r="W14" s="336">
        <f t="shared" si="7"/>
        <v>6.3612956810631225</v>
      </c>
      <c r="X14" s="336">
        <f t="shared" si="7"/>
        <v>5.7811059907834101</v>
      </c>
      <c r="Y14" s="336">
        <f t="shared" si="7"/>
        <v>5.7253685027152832</v>
      </c>
      <c r="Z14" s="336">
        <f t="shared" si="7"/>
        <v>5.8723712835387962</v>
      </c>
      <c r="AA14" s="336">
        <f t="shared" si="7"/>
        <v>5.8416220351951029</v>
      </c>
      <c r="AB14" s="336">
        <f t="shared" si="7"/>
        <v>5.6323422770123281</v>
      </c>
      <c r="AC14" s="336">
        <f>IFERROR((AC15/AC16),0)</f>
        <v>5.7071942446043167</v>
      </c>
      <c r="AD14" s="336">
        <f>IFERROR((AD15/AD16),0)</f>
        <v>5.289106145251397</v>
      </c>
      <c r="AE14" s="336">
        <f t="shared" ref="AE14:AY14" si="8">IFERROR((AE15/AE16),0)</f>
        <v>5.7629310344827589</v>
      </c>
      <c r="AF14" s="336">
        <f t="shared" si="8"/>
        <v>5.8138847858197931</v>
      </c>
      <c r="AG14" s="336">
        <f t="shared" si="8"/>
        <v>5.8875358166189109</v>
      </c>
      <c r="AH14" s="336">
        <f t="shared" si="8"/>
        <v>6.1828298887122415</v>
      </c>
      <c r="AI14" s="336">
        <f t="shared" si="8"/>
        <v>5.9450301204819276</v>
      </c>
      <c r="AJ14" s="336">
        <f t="shared" si="8"/>
        <v>5.8792480115690529</v>
      </c>
      <c r="AK14" s="336">
        <f t="shared" si="8"/>
        <v>6.215900233826968</v>
      </c>
      <c r="AL14" s="336" t="s">
        <v>277</v>
      </c>
      <c r="AM14" s="336">
        <f t="shared" si="8"/>
        <v>6.1755840241145439</v>
      </c>
      <c r="AN14" s="336">
        <f t="shared" si="8"/>
        <v>6.3091787439613523</v>
      </c>
      <c r="AO14" s="336">
        <f>IFERROR((AO15/AO16),0)</f>
        <v>5.7711370262390673</v>
      </c>
      <c r="AP14" s="336">
        <f t="shared" si="8"/>
        <v>5.4285714285714288</v>
      </c>
      <c r="AQ14" s="336">
        <f>IFERROR((AQ15/AQ16),0)</f>
        <v>5.127298444130127</v>
      </c>
      <c r="AR14" s="336">
        <f>IFERROR((AR15/AR16),0)</f>
        <v>5.3141737426518612</v>
      </c>
      <c r="AS14" s="336">
        <f t="shared" si="8"/>
        <v>5.0711462450592881</v>
      </c>
      <c r="AT14" s="336">
        <f>IFERROR((AT15/AT16),0)</f>
        <v>5.3778080326752891</v>
      </c>
      <c r="AU14" s="336">
        <f>IFERROR((AU15/AU16),0)</f>
        <v>5.4498948843728101</v>
      </c>
      <c r="AV14" s="336">
        <f t="shared" si="8"/>
        <v>5.5822159491884262</v>
      </c>
      <c r="AW14" s="336">
        <f>IFERROR((AW15/AW16),0)</f>
        <v>5.2653333333333334</v>
      </c>
      <c r="AX14" s="336">
        <f>IFERROR((AX15/AX16),0)</f>
        <v>5.2177474402730377</v>
      </c>
      <c r="AY14" s="336">
        <f t="shared" si="8"/>
        <v>4.9010644959298686</v>
      </c>
      <c r="AZ14" s="336">
        <f>IFERROR((AZ15/AZ16),0)</f>
        <v>4.8838878016960212</v>
      </c>
      <c r="BA14" s="335" t="s">
        <v>275</v>
      </c>
      <c r="BB14" s="336" t="s">
        <v>278</v>
      </c>
      <c r="BC14" s="336">
        <f>IFERROR((BC15/BC16),0)</f>
        <v>4.6727391021470392</v>
      </c>
      <c r="BD14" s="336">
        <f>IFERROR((BD15/BD16),0)</f>
        <v>4.8041722745625846</v>
      </c>
      <c r="BE14" s="336">
        <f t="shared" ref="BE14:CL14" si="9">IFERROR((BE15/BE16),0)</f>
        <v>0</v>
      </c>
      <c r="BF14" s="336">
        <f t="shared" si="9"/>
        <v>0</v>
      </c>
      <c r="BG14" s="336">
        <f t="shared" si="9"/>
        <v>0</v>
      </c>
      <c r="BH14" s="336">
        <f t="shared" si="9"/>
        <v>0</v>
      </c>
      <c r="BI14" s="336">
        <f t="shared" si="9"/>
        <v>0</v>
      </c>
      <c r="BJ14" s="336">
        <f t="shared" si="9"/>
        <v>0</v>
      </c>
      <c r="BK14" s="336">
        <f t="shared" si="9"/>
        <v>0</v>
      </c>
      <c r="BL14" s="336">
        <f t="shared" si="9"/>
        <v>0</v>
      </c>
      <c r="BM14" s="336">
        <f t="shared" si="9"/>
        <v>0</v>
      </c>
      <c r="BN14" s="336">
        <f t="shared" si="9"/>
        <v>0</v>
      </c>
      <c r="BO14" s="336">
        <f t="shared" si="9"/>
        <v>0</v>
      </c>
      <c r="BP14" s="336">
        <f t="shared" si="9"/>
        <v>0</v>
      </c>
      <c r="BQ14" s="336">
        <f t="shared" si="9"/>
        <v>0</v>
      </c>
      <c r="BR14" s="336">
        <f t="shared" si="9"/>
        <v>0</v>
      </c>
      <c r="BS14" s="336">
        <f t="shared" si="9"/>
        <v>0</v>
      </c>
      <c r="BT14" s="336">
        <f t="shared" si="9"/>
        <v>0</v>
      </c>
      <c r="BU14" s="336">
        <f t="shared" si="9"/>
        <v>0</v>
      </c>
      <c r="BV14" s="336">
        <f t="shared" si="9"/>
        <v>0</v>
      </c>
      <c r="BW14" s="336">
        <f t="shared" si="9"/>
        <v>0</v>
      </c>
      <c r="BX14" s="336">
        <f t="shared" si="9"/>
        <v>0</v>
      </c>
      <c r="BY14" s="336">
        <f t="shared" si="9"/>
        <v>0</v>
      </c>
      <c r="BZ14" s="336">
        <f t="shared" si="9"/>
        <v>0</v>
      </c>
      <c r="CA14" s="336">
        <f t="shared" si="9"/>
        <v>0</v>
      </c>
      <c r="CB14" s="336">
        <f t="shared" si="9"/>
        <v>0</v>
      </c>
      <c r="CC14" s="336">
        <f t="shared" si="9"/>
        <v>0</v>
      </c>
      <c r="CD14" s="336">
        <f t="shared" si="9"/>
        <v>0</v>
      </c>
      <c r="CE14" s="336">
        <f t="shared" si="9"/>
        <v>0</v>
      </c>
      <c r="CF14" s="336">
        <f t="shared" si="9"/>
        <v>0</v>
      </c>
      <c r="CG14" s="336">
        <f t="shared" si="9"/>
        <v>0</v>
      </c>
      <c r="CH14" s="336">
        <f t="shared" si="9"/>
        <v>0</v>
      </c>
      <c r="CI14" s="336">
        <f t="shared" si="9"/>
        <v>0</v>
      </c>
      <c r="CJ14" s="336">
        <f t="shared" si="9"/>
        <v>0</v>
      </c>
      <c r="CK14" s="336">
        <f t="shared" si="9"/>
        <v>0</v>
      </c>
      <c r="CL14" s="336">
        <f t="shared" si="9"/>
        <v>0</v>
      </c>
    </row>
    <row r="15" spans="1:90" s="333" customFormat="1" x14ac:dyDescent="0.2">
      <c r="A15" s="327" t="s">
        <v>273</v>
      </c>
      <c r="B15" s="328"/>
      <c r="C15" s="18">
        <f>C12</f>
        <v>1469</v>
      </c>
      <c r="D15" s="18">
        <f>D12</f>
        <v>2449</v>
      </c>
      <c r="E15" s="18">
        <f>E12</f>
        <v>3130</v>
      </c>
      <c r="F15" s="18">
        <f>F12</f>
        <v>3495</v>
      </c>
      <c r="G15" s="18">
        <f>G12</f>
        <v>3433</v>
      </c>
      <c r="H15" s="18">
        <f t="shared" ref="H15:O15" si="10">H12</f>
        <v>3645</v>
      </c>
      <c r="I15" s="18">
        <f t="shared" si="10"/>
        <v>4126</v>
      </c>
      <c r="J15" s="18">
        <f t="shared" si="10"/>
        <v>4745</v>
      </c>
      <c r="K15" s="18">
        <v>4610</v>
      </c>
      <c r="L15" s="18">
        <f t="shared" si="10"/>
        <v>4620</v>
      </c>
      <c r="M15" s="18">
        <f t="shared" si="10"/>
        <v>4495</v>
      </c>
      <c r="N15" s="18">
        <f t="shared" si="10"/>
        <v>4412</v>
      </c>
      <c r="O15" s="18">
        <f t="shared" si="10"/>
        <v>5868</v>
      </c>
      <c r="P15" s="328"/>
      <c r="Q15" s="18">
        <f>Q12</f>
        <v>6599</v>
      </c>
      <c r="R15" s="18">
        <f>R12</f>
        <v>6603</v>
      </c>
      <c r="S15" s="18">
        <f>S12</f>
        <v>7493</v>
      </c>
      <c r="T15" s="18">
        <f>T12</f>
        <v>7126</v>
      </c>
      <c r="U15" s="18">
        <f t="shared" ref="U15:AB15" si="11">U12</f>
        <v>7449</v>
      </c>
      <c r="V15" s="18">
        <f t="shared" si="11"/>
        <v>7156</v>
      </c>
      <c r="W15" s="18">
        <f t="shared" si="11"/>
        <v>7659</v>
      </c>
      <c r="X15" s="18">
        <f t="shared" si="11"/>
        <v>7527</v>
      </c>
      <c r="Y15" s="18">
        <f t="shared" si="11"/>
        <v>7380</v>
      </c>
      <c r="Z15" s="18">
        <f t="shared" si="11"/>
        <v>8098</v>
      </c>
      <c r="AA15" s="18">
        <f t="shared" si="11"/>
        <v>7635</v>
      </c>
      <c r="AB15" s="18">
        <f t="shared" si="11"/>
        <v>7767</v>
      </c>
      <c r="AC15" s="18">
        <f>AC12</f>
        <v>7933</v>
      </c>
      <c r="AD15" s="18">
        <f>AD12</f>
        <v>7574</v>
      </c>
      <c r="AE15" s="18">
        <f t="shared" ref="AE15:AY15" si="12">AE12</f>
        <v>8022</v>
      </c>
      <c r="AF15" s="18">
        <f t="shared" si="12"/>
        <v>7872</v>
      </c>
      <c r="AG15" s="18">
        <f t="shared" si="12"/>
        <v>8219</v>
      </c>
      <c r="AH15" s="18">
        <f t="shared" si="12"/>
        <v>7778</v>
      </c>
      <c r="AI15" s="18">
        <f t="shared" si="12"/>
        <v>7895</v>
      </c>
      <c r="AJ15" s="18">
        <f t="shared" si="12"/>
        <v>8131</v>
      </c>
      <c r="AK15" s="18">
        <f t="shared" si="12"/>
        <v>7975</v>
      </c>
      <c r="AL15" s="338"/>
      <c r="AM15" s="18">
        <f t="shared" si="12"/>
        <v>8195</v>
      </c>
      <c r="AN15" s="18">
        <f t="shared" si="12"/>
        <v>7836</v>
      </c>
      <c r="AO15" s="18">
        <f>AO12</f>
        <v>7918</v>
      </c>
      <c r="AP15" s="18">
        <f t="shared" si="12"/>
        <v>7866</v>
      </c>
      <c r="AQ15" s="18">
        <f>AQ12</f>
        <v>7250</v>
      </c>
      <c r="AR15" s="18">
        <f>AR12</f>
        <v>8136</v>
      </c>
      <c r="AS15" s="18">
        <f t="shared" si="12"/>
        <v>7698</v>
      </c>
      <c r="AT15" s="18">
        <f>AT12</f>
        <v>7900</v>
      </c>
      <c r="AU15" s="18">
        <f>AU12</f>
        <v>7777</v>
      </c>
      <c r="AV15" s="18">
        <f t="shared" si="12"/>
        <v>7910</v>
      </c>
      <c r="AW15" s="18">
        <f>AW12</f>
        <v>7898</v>
      </c>
      <c r="AX15" s="18">
        <f>AX12</f>
        <v>7644</v>
      </c>
      <c r="AY15" s="18">
        <f t="shared" si="12"/>
        <v>7827</v>
      </c>
      <c r="AZ15" s="18">
        <f>AZ12</f>
        <v>7487</v>
      </c>
      <c r="BA15" s="327" t="s">
        <v>273</v>
      </c>
      <c r="BB15" s="338"/>
      <c r="BC15" s="331">
        <v>7182</v>
      </c>
      <c r="BD15" s="331">
        <v>7139</v>
      </c>
      <c r="BE15" s="18">
        <f t="shared" ref="BE15:CL15" si="13">BE12</f>
        <v>0</v>
      </c>
      <c r="BF15" s="18">
        <f t="shared" si="13"/>
        <v>0</v>
      </c>
      <c r="BG15" s="18">
        <f t="shared" si="13"/>
        <v>0</v>
      </c>
      <c r="BH15" s="18">
        <f t="shared" si="13"/>
        <v>0</v>
      </c>
      <c r="BI15" s="18">
        <f t="shared" si="13"/>
        <v>0</v>
      </c>
      <c r="BJ15" s="18">
        <f t="shared" si="13"/>
        <v>0</v>
      </c>
      <c r="BK15" s="18">
        <f t="shared" si="13"/>
        <v>0</v>
      </c>
      <c r="BL15" s="18">
        <f t="shared" si="13"/>
        <v>0</v>
      </c>
      <c r="BM15" s="18">
        <f t="shared" si="13"/>
        <v>0</v>
      </c>
      <c r="BN15" s="18">
        <f t="shared" si="13"/>
        <v>0</v>
      </c>
      <c r="BO15" s="18">
        <f t="shared" si="13"/>
        <v>0</v>
      </c>
      <c r="BP15" s="18">
        <f t="shared" si="13"/>
        <v>0</v>
      </c>
      <c r="BQ15" s="18">
        <f t="shared" si="13"/>
        <v>0</v>
      </c>
      <c r="BR15" s="18">
        <f t="shared" si="13"/>
        <v>0</v>
      </c>
      <c r="BS15" s="18">
        <f t="shared" si="13"/>
        <v>0</v>
      </c>
      <c r="BT15" s="18">
        <f t="shared" si="13"/>
        <v>0</v>
      </c>
      <c r="BU15" s="18">
        <f t="shared" si="13"/>
        <v>0</v>
      </c>
      <c r="BV15" s="18">
        <f t="shared" si="13"/>
        <v>0</v>
      </c>
      <c r="BW15" s="18">
        <f t="shared" si="13"/>
        <v>0</v>
      </c>
      <c r="BX15" s="18">
        <f t="shared" si="13"/>
        <v>0</v>
      </c>
      <c r="BY15" s="18">
        <f t="shared" si="13"/>
        <v>0</v>
      </c>
      <c r="BZ15" s="18">
        <f t="shared" si="13"/>
        <v>0</v>
      </c>
      <c r="CA15" s="18">
        <f t="shared" si="13"/>
        <v>0</v>
      </c>
      <c r="CB15" s="18">
        <f t="shared" si="13"/>
        <v>0</v>
      </c>
      <c r="CC15" s="18">
        <f t="shared" si="13"/>
        <v>0</v>
      </c>
      <c r="CD15" s="18">
        <f t="shared" si="13"/>
        <v>0</v>
      </c>
      <c r="CE15" s="18">
        <f t="shared" si="13"/>
        <v>0</v>
      </c>
      <c r="CF15" s="18">
        <f t="shared" si="13"/>
        <v>0</v>
      </c>
      <c r="CG15" s="18">
        <f t="shared" si="13"/>
        <v>0</v>
      </c>
      <c r="CH15" s="18">
        <f t="shared" si="13"/>
        <v>0</v>
      </c>
      <c r="CI15" s="18">
        <f t="shared" si="13"/>
        <v>0</v>
      </c>
      <c r="CJ15" s="18">
        <f t="shared" si="13"/>
        <v>0</v>
      </c>
      <c r="CK15" s="18">
        <f t="shared" si="13"/>
        <v>0</v>
      </c>
      <c r="CL15" s="18">
        <f t="shared" si="13"/>
        <v>0</v>
      </c>
    </row>
    <row r="16" spans="1:90" s="333" customFormat="1" x14ac:dyDescent="0.2">
      <c r="A16" s="327" t="s">
        <v>279</v>
      </c>
      <c r="B16" s="328"/>
      <c r="C16" s="339">
        <v>153</v>
      </c>
      <c r="D16" s="339">
        <v>252</v>
      </c>
      <c r="E16" s="18">
        <v>333</v>
      </c>
      <c r="F16" s="18">
        <v>558</v>
      </c>
      <c r="G16" s="18">
        <v>520</v>
      </c>
      <c r="H16" s="329">
        <v>669</v>
      </c>
      <c r="I16" s="18">
        <v>761</v>
      </c>
      <c r="J16" s="18">
        <v>789</v>
      </c>
      <c r="K16" s="18">
        <f>Produção!L22</f>
        <v>837</v>
      </c>
      <c r="L16" s="18">
        <v>840</v>
      </c>
      <c r="M16" s="18">
        <v>790</v>
      </c>
      <c r="N16" s="18">
        <v>795</v>
      </c>
      <c r="O16" s="18">
        <v>989</v>
      </c>
      <c r="P16" s="328"/>
      <c r="Q16" s="18">
        <v>1015</v>
      </c>
      <c r="R16" s="18">
        <v>1052</v>
      </c>
      <c r="S16" s="18">
        <v>1217</v>
      </c>
      <c r="T16" s="18">
        <v>1205</v>
      </c>
      <c r="U16" s="18">
        <v>1197</v>
      </c>
      <c r="V16" s="18">
        <v>1145</v>
      </c>
      <c r="W16" s="18">
        <v>1204</v>
      </c>
      <c r="X16" s="18">
        <v>1302</v>
      </c>
      <c r="Y16" s="18">
        <v>1289</v>
      </c>
      <c r="Z16" s="18">
        <v>1379</v>
      </c>
      <c r="AA16" s="18">
        <v>1307</v>
      </c>
      <c r="AB16" s="18">
        <v>1379</v>
      </c>
      <c r="AC16" s="18">
        <v>1390</v>
      </c>
      <c r="AD16" s="18">
        <v>1432</v>
      </c>
      <c r="AE16" s="18">
        <v>1392</v>
      </c>
      <c r="AF16" s="18">
        <v>1354</v>
      </c>
      <c r="AG16" s="18">
        <v>1396</v>
      </c>
      <c r="AH16" s="18">
        <v>1258</v>
      </c>
      <c r="AI16" s="18">
        <v>1328</v>
      </c>
      <c r="AJ16" s="18">
        <v>1383</v>
      </c>
      <c r="AK16" s="18">
        <v>1283</v>
      </c>
      <c r="AL16" s="340"/>
      <c r="AM16" s="18">
        <v>1327</v>
      </c>
      <c r="AN16" s="18">
        <v>1242</v>
      </c>
      <c r="AO16" s="18">
        <v>1372</v>
      </c>
      <c r="AP16" s="18">
        <v>1449</v>
      </c>
      <c r="AQ16" s="18">
        <v>1414</v>
      </c>
      <c r="AR16" s="18">
        <v>1531</v>
      </c>
      <c r="AS16" s="18">
        <v>1518</v>
      </c>
      <c r="AT16" s="18">
        <v>1469</v>
      </c>
      <c r="AU16" s="18">
        <v>1427</v>
      </c>
      <c r="AV16" s="18">
        <v>1417</v>
      </c>
      <c r="AW16" s="18">
        <v>1500</v>
      </c>
      <c r="AX16" s="18">
        <v>1465</v>
      </c>
      <c r="AY16" s="18">
        <v>1597</v>
      </c>
      <c r="AZ16" s="18">
        <v>1533</v>
      </c>
      <c r="BA16" s="327" t="s">
        <v>279</v>
      </c>
      <c r="BB16" s="340"/>
      <c r="BC16" s="197">
        <v>1537</v>
      </c>
      <c r="BD16" s="197">
        <v>1486</v>
      </c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</row>
    <row r="17" spans="1:90" s="337" customFormat="1" x14ac:dyDescent="0.2">
      <c r="A17" s="335" t="s">
        <v>280</v>
      </c>
      <c r="B17" s="336" t="s">
        <v>281</v>
      </c>
      <c r="C17" s="336">
        <f>IFERROR(((((1-C18)*C19)/C18)*24),0)</f>
        <v>207.21568627450978</v>
      </c>
      <c r="D17" s="336">
        <f>IFERROR(((((1-D18)*D19)/D18)*24),0)</f>
        <v>160</v>
      </c>
      <c r="E17" s="336">
        <f>IFERROR(((((1-E18)*E19)/E18)*24),0)</f>
        <v>145.00900900900905</v>
      </c>
      <c r="F17" s="336">
        <f>IFERROR(((((1-F18)*F19)/F18)*24),0)</f>
        <v>130.70967741935485</v>
      </c>
      <c r="G17" s="336">
        <f>IFERROR(((((1-G18)*G19)/G18)*24),0)</f>
        <v>91.246153846153874</v>
      </c>
      <c r="H17" s="336">
        <f t="shared" ref="H17:O17" si="14">IFERROR(((((1-H18)*H19)/H18)*24),0)</f>
        <v>104.32286995515696</v>
      </c>
      <c r="I17" s="336">
        <f t="shared" si="14"/>
        <v>82.754270696452039</v>
      </c>
      <c r="J17" s="336">
        <f t="shared" si="14"/>
        <v>122.43346007604559</v>
      </c>
      <c r="K17" s="336">
        <f t="shared" si="14"/>
        <v>119.65591397849462</v>
      </c>
      <c r="L17" s="336">
        <f t="shared" si="14"/>
        <v>111.14285714285714</v>
      </c>
      <c r="M17" s="336">
        <f t="shared" si="14"/>
        <v>129.96455696202531</v>
      </c>
      <c r="N17" s="336">
        <f t="shared" si="14"/>
        <v>100.46792452830186</v>
      </c>
      <c r="O17" s="336">
        <f t="shared" si="14"/>
        <v>70.495449949443895</v>
      </c>
      <c r="P17" s="336" t="s">
        <v>281</v>
      </c>
      <c r="Q17" s="336">
        <f>IFERROR(((((1-Q18)*Q19)/Q18)*24),0)</f>
        <v>66.656157635467991</v>
      </c>
      <c r="R17" s="336">
        <f>IFERROR(((((1-R18)*R19)/R18)*24),0)</f>
        <v>30.136882129277559</v>
      </c>
      <c r="S17" s="336">
        <f>IFERROR(((((1-S18)*S19)/S18)*24),0)</f>
        <v>25.242399342645854</v>
      </c>
      <c r="T17" s="336">
        <f>IFERROR(((((1-T18)*T19)/T18)*24),0)</f>
        <v>27.166804979253108</v>
      </c>
      <c r="U17" s="336">
        <f t="shared" ref="U17:AB17" si="15">IFERROR(((((1-U18)*U19)/U18)*24),0)</f>
        <v>26.546365914786968</v>
      </c>
      <c r="V17" s="336">
        <f t="shared" si="15"/>
        <v>25.865502183406115</v>
      </c>
      <c r="W17" s="336">
        <f t="shared" si="15"/>
        <v>22.205980066445189</v>
      </c>
      <c r="X17" s="336">
        <f t="shared" si="15"/>
        <v>22.967741935483861</v>
      </c>
      <c r="Y17" s="336">
        <f t="shared" si="15"/>
        <v>20.667183863460053</v>
      </c>
      <c r="Z17" s="336">
        <f t="shared" si="15"/>
        <v>11.747643219724438</v>
      </c>
      <c r="AA17" s="336">
        <f t="shared" si="15"/>
        <v>15.700076511094117</v>
      </c>
      <c r="AB17" s="336">
        <f t="shared" si="15"/>
        <v>17.508339376359686</v>
      </c>
      <c r="AC17" s="336">
        <f>IFERROR(((((1-AC18)*AC19)/AC18)*24),0)</f>
        <v>14.503597122302164</v>
      </c>
      <c r="AD17" s="336">
        <f>IFERROR(((((1-AD18)*AD19)/AD18)*24),0)</f>
        <v>10.60893854748603</v>
      </c>
      <c r="AE17" s="336">
        <f t="shared" ref="AE17:AY17" si="16">IFERROR(((((1-AE18)*AE19)/AE18)*24),0)</f>
        <v>12.948275862068975</v>
      </c>
      <c r="AF17" s="336">
        <f t="shared" si="16"/>
        <v>10.954209748892179</v>
      </c>
      <c r="AG17" s="336">
        <f t="shared" si="16"/>
        <v>9.5243553008596056</v>
      </c>
      <c r="AH17" s="336">
        <f t="shared" si="16"/>
        <v>13.583465818759928</v>
      </c>
      <c r="AI17" s="336">
        <f t="shared" si="16"/>
        <v>15.867469879518065</v>
      </c>
      <c r="AJ17" s="336">
        <f t="shared" si="16"/>
        <v>11.140997830802601</v>
      </c>
      <c r="AK17" s="336">
        <f t="shared" si="16"/>
        <v>9.6336710833982835</v>
      </c>
      <c r="AL17" s="336" t="s">
        <v>282</v>
      </c>
      <c r="AM17" s="336">
        <f t="shared" si="16"/>
        <v>10.453654860587783</v>
      </c>
      <c r="AN17" s="336">
        <f t="shared" si="16"/>
        <v>9.8550724637681189</v>
      </c>
      <c r="AO17" s="336">
        <f>IFERROR(((((1-AO18)*AO19)/AO18)*24),0)</f>
        <v>11.702623906705547</v>
      </c>
      <c r="AP17" s="336">
        <f t="shared" si="16"/>
        <v>11.942028985507253</v>
      </c>
      <c r="AQ17" s="336">
        <f>IFERROR(((((1-AQ18)*AQ19)/AQ18)*24),0)</f>
        <v>8.5884016973125963</v>
      </c>
      <c r="AR17" s="336">
        <f>IFERROR(((((1-AR18)*AR19)/AR18)*24),0)</f>
        <v>7.0698889614630964</v>
      </c>
      <c r="AS17" s="336">
        <f t="shared" si="16"/>
        <v>9.6758893280632456</v>
      </c>
      <c r="AT17" s="336">
        <f>IFERROR(((((1-AT18)*AT19)/AT18)*24),0)</f>
        <v>11.223961878829138</v>
      </c>
      <c r="AU17" s="336">
        <f>IFERROR(((((1-AU18)*AU19)/AU18)*24),0)</f>
        <v>8.9642606867554218</v>
      </c>
      <c r="AV17" s="336">
        <f t="shared" si="16"/>
        <v>11.466478475652789</v>
      </c>
      <c r="AW17" s="336">
        <f>IFERROR(((((1-AW18)*AW19)/AW18)*24),0)</f>
        <v>11.023999999999994</v>
      </c>
      <c r="AX17" s="336">
        <f>IFERROR(((((1-AX18)*AX19)/AX18)*24),0)</f>
        <v>10.910580204778162</v>
      </c>
      <c r="AY17" s="336">
        <f t="shared" si="16"/>
        <v>11.421415153412656</v>
      </c>
      <c r="AZ17" s="336">
        <f>IFERROR(((((1-AZ18)*AZ19)/AZ18)*24),0)</f>
        <v>12.884540117416837</v>
      </c>
      <c r="BA17" s="335" t="s">
        <v>280</v>
      </c>
      <c r="BB17" s="336" t="s">
        <v>283</v>
      </c>
      <c r="BC17" s="336">
        <f>IFERROR(((((1-BC18)*BC19)/BC18)*24),0)</f>
        <v>10.030797463629524</v>
      </c>
      <c r="BD17" s="336">
        <f>IFERROR(((((1-BD18)*BD19)/BD18)*24),0)</f>
        <v>11.714907837701812</v>
      </c>
      <c r="BE17" s="336">
        <f t="shared" ref="BE17:CL17" si="17">IFERROR(((((1-BE18)*BE19)/BE18)*24),0)</f>
        <v>0</v>
      </c>
      <c r="BF17" s="336">
        <f t="shared" si="17"/>
        <v>0</v>
      </c>
      <c r="BG17" s="336">
        <f t="shared" si="17"/>
        <v>0</v>
      </c>
      <c r="BH17" s="336">
        <f t="shared" si="17"/>
        <v>0</v>
      </c>
      <c r="BI17" s="336">
        <f t="shared" si="17"/>
        <v>0</v>
      </c>
      <c r="BJ17" s="336">
        <f t="shared" si="17"/>
        <v>0</v>
      </c>
      <c r="BK17" s="336">
        <f t="shared" si="17"/>
        <v>0</v>
      </c>
      <c r="BL17" s="336">
        <f t="shared" si="17"/>
        <v>0</v>
      </c>
      <c r="BM17" s="336">
        <f t="shared" si="17"/>
        <v>0</v>
      </c>
      <c r="BN17" s="336">
        <f t="shared" si="17"/>
        <v>0</v>
      </c>
      <c r="BO17" s="336">
        <f t="shared" si="17"/>
        <v>0</v>
      </c>
      <c r="BP17" s="336">
        <f t="shared" si="17"/>
        <v>0</v>
      </c>
      <c r="BQ17" s="336">
        <f t="shared" si="17"/>
        <v>0</v>
      </c>
      <c r="BR17" s="336">
        <f t="shared" si="17"/>
        <v>0</v>
      </c>
      <c r="BS17" s="336">
        <f t="shared" si="17"/>
        <v>0</v>
      </c>
      <c r="BT17" s="336">
        <f t="shared" si="17"/>
        <v>0</v>
      </c>
      <c r="BU17" s="336">
        <f t="shared" si="17"/>
        <v>0</v>
      </c>
      <c r="BV17" s="336">
        <f t="shared" si="17"/>
        <v>0</v>
      </c>
      <c r="BW17" s="336">
        <f t="shared" si="17"/>
        <v>0</v>
      </c>
      <c r="BX17" s="336">
        <f t="shared" si="17"/>
        <v>0</v>
      </c>
      <c r="BY17" s="336">
        <f t="shared" si="17"/>
        <v>0</v>
      </c>
      <c r="BZ17" s="336">
        <f t="shared" si="17"/>
        <v>0</v>
      </c>
      <c r="CA17" s="336">
        <f t="shared" si="17"/>
        <v>0</v>
      </c>
      <c r="CB17" s="336">
        <f t="shared" si="17"/>
        <v>0</v>
      </c>
      <c r="CC17" s="336">
        <f t="shared" si="17"/>
        <v>0</v>
      </c>
      <c r="CD17" s="336">
        <f t="shared" si="17"/>
        <v>0</v>
      </c>
      <c r="CE17" s="336">
        <f t="shared" si="17"/>
        <v>0</v>
      </c>
      <c r="CF17" s="336">
        <f t="shared" si="17"/>
        <v>0</v>
      </c>
      <c r="CG17" s="336">
        <f t="shared" si="17"/>
        <v>0</v>
      </c>
      <c r="CH17" s="336">
        <f t="shared" si="17"/>
        <v>0</v>
      </c>
      <c r="CI17" s="336">
        <f t="shared" si="17"/>
        <v>0</v>
      </c>
      <c r="CJ17" s="336">
        <f t="shared" si="17"/>
        <v>0</v>
      </c>
      <c r="CK17" s="336">
        <f t="shared" si="17"/>
        <v>0</v>
      </c>
      <c r="CL17" s="336">
        <f t="shared" si="17"/>
        <v>0</v>
      </c>
    </row>
    <row r="18" spans="1:90" s="326" customFormat="1" x14ac:dyDescent="0.2">
      <c r="A18" s="341" t="s">
        <v>284</v>
      </c>
      <c r="B18" s="325"/>
      <c r="C18" s="342">
        <f>C11</f>
        <v>0.52652329749103943</v>
      </c>
      <c r="D18" s="342">
        <f>D11</f>
        <v>0.59312182126422863</v>
      </c>
      <c r="E18" s="342">
        <f>E11</f>
        <v>0.60871256320497857</v>
      </c>
      <c r="F18" s="342">
        <f>F11</f>
        <v>0.53489439853076215</v>
      </c>
      <c r="G18" s="342">
        <f>G11</f>
        <v>0.63456561922365984</v>
      </c>
      <c r="H18" s="342">
        <f t="shared" ref="H18:O18" si="18">H11</f>
        <v>0.55623378605218987</v>
      </c>
      <c r="I18" s="342">
        <f t="shared" si="18"/>
        <v>0.61125925925925928</v>
      </c>
      <c r="J18" s="342">
        <f t="shared" si="18"/>
        <v>0.54104903078677313</v>
      </c>
      <c r="K18" s="342">
        <f t="shared" si="18"/>
        <v>0.52487760446316745</v>
      </c>
      <c r="L18" s="342">
        <f t="shared" si="18"/>
        <v>0.54289071680376033</v>
      </c>
      <c r="M18" s="342">
        <f t="shared" si="18"/>
        <v>0.51236749116607772</v>
      </c>
      <c r="N18" s="342">
        <f t="shared" si="18"/>
        <v>0.5700258397932817</v>
      </c>
      <c r="O18" s="342">
        <f t="shared" si="18"/>
        <v>0.66887039781146695</v>
      </c>
      <c r="P18" s="325"/>
      <c r="Q18" s="342">
        <f>Q11</f>
        <v>0.70067954979825864</v>
      </c>
      <c r="R18" s="342">
        <f>R11</f>
        <v>0.83329126703685008</v>
      </c>
      <c r="S18" s="342">
        <f>S11</f>
        <v>0.85409780006839164</v>
      </c>
      <c r="T18" s="342">
        <f>T11</f>
        <v>0.83934040047114256</v>
      </c>
      <c r="U18" s="342">
        <f t="shared" ref="U18:AB18" si="19">U11</f>
        <v>0.84908241194574263</v>
      </c>
      <c r="V18" s="342">
        <f t="shared" si="19"/>
        <v>0.85292014302741359</v>
      </c>
      <c r="W18" s="342">
        <f t="shared" si="19"/>
        <v>0.87301949162202208</v>
      </c>
      <c r="X18" s="342">
        <f t="shared" si="19"/>
        <v>0.85797332725407505</v>
      </c>
      <c r="Y18" s="342">
        <f t="shared" si="19"/>
        <v>0.86925795053003529</v>
      </c>
      <c r="Z18" s="342">
        <f t="shared" si="19"/>
        <v>0.92305938675481591</v>
      </c>
      <c r="AA18" s="342">
        <f t="shared" si="19"/>
        <v>0.89929328621908122</v>
      </c>
      <c r="AB18" s="342">
        <f t="shared" si="19"/>
        <v>0.88532998974125154</v>
      </c>
      <c r="AC18" s="342">
        <f>AC11</f>
        <v>0.90425168129488198</v>
      </c>
      <c r="AD18" s="342">
        <f>AD11</f>
        <v>0.92287072011697335</v>
      </c>
      <c r="AE18" s="342">
        <f t="shared" ref="AE18:AY18" si="20">AE11</f>
        <v>0.91439644363387662</v>
      </c>
      <c r="AF18" s="342">
        <f t="shared" si="20"/>
        <v>0.92720848056537097</v>
      </c>
      <c r="AG18" s="342">
        <f t="shared" si="20"/>
        <v>0.93685170409210072</v>
      </c>
      <c r="AH18" s="342">
        <f t="shared" si="20"/>
        <v>0.91613663133097767</v>
      </c>
      <c r="AI18" s="342">
        <f t="shared" si="20"/>
        <v>0.89992020973441245</v>
      </c>
      <c r="AJ18" s="342">
        <f t="shared" si="20"/>
        <v>0.9268209278468027</v>
      </c>
      <c r="AK18" s="342">
        <f>AK11</f>
        <v>0.93934040047114253</v>
      </c>
      <c r="AL18" s="343"/>
      <c r="AM18" s="342">
        <f t="shared" si="20"/>
        <v>0.93411603784338315</v>
      </c>
      <c r="AN18" s="342">
        <f t="shared" si="20"/>
        <v>0.93889288281811645</v>
      </c>
      <c r="AO18" s="342">
        <f>AO11</f>
        <v>0.9220915337137533</v>
      </c>
      <c r="AP18" s="342">
        <f t="shared" si="20"/>
        <v>0.91603586817281935</v>
      </c>
      <c r="AQ18" s="342">
        <f>AQ11</f>
        <v>0.93476018566271268</v>
      </c>
      <c r="AR18" s="342">
        <f>AR11</f>
        <v>0.94747874694305345</v>
      </c>
      <c r="AS18" s="342">
        <f t="shared" si="20"/>
        <v>0.92635379061371836</v>
      </c>
      <c r="AT18" s="342">
        <f>AT11</f>
        <v>0.91999534179573772</v>
      </c>
      <c r="AU18" s="342">
        <f>AU11</f>
        <v>0.93586040914560775</v>
      </c>
      <c r="AV18" s="342">
        <f t="shared" si="20"/>
        <v>0.92115989286130195</v>
      </c>
      <c r="AW18" s="342">
        <f>AW11</f>
        <v>0.91976243158262494</v>
      </c>
      <c r="AX18" s="342">
        <f>AX11</f>
        <v>0.91985559566787001</v>
      </c>
      <c r="AY18" s="342">
        <f t="shared" si="20"/>
        <v>0.91149411901711885</v>
      </c>
      <c r="AZ18" s="342">
        <f>AZ11</f>
        <v>0.90096269554753305</v>
      </c>
      <c r="BA18" s="341" t="s">
        <v>284</v>
      </c>
      <c r="BB18" s="343"/>
      <c r="BC18" s="342">
        <f>BC11</f>
        <v>0.91789914987772214</v>
      </c>
      <c r="BD18" s="342">
        <f>BD11</f>
        <v>0.90776755560731337</v>
      </c>
      <c r="BE18" s="342">
        <f t="shared" ref="BE18:CL18" si="21">BE11</f>
        <v>0</v>
      </c>
      <c r="BF18" s="342">
        <f t="shared" si="21"/>
        <v>0</v>
      </c>
      <c r="BG18" s="342">
        <f t="shared" si="21"/>
        <v>0</v>
      </c>
      <c r="BH18" s="342">
        <f t="shared" si="21"/>
        <v>0</v>
      </c>
      <c r="BI18" s="342">
        <f t="shared" si="21"/>
        <v>0</v>
      </c>
      <c r="BJ18" s="342">
        <f t="shared" si="21"/>
        <v>0</v>
      </c>
      <c r="BK18" s="342">
        <f t="shared" si="21"/>
        <v>0</v>
      </c>
      <c r="BL18" s="342">
        <f t="shared" si="21"/>
        <v>0</v>
      </c>
      <c r="BM18" s="342">
        <f t="shared" si="21"/>
        <v>0</v>
      </c>
      <c r="BN18" s="342">
        <f t="shared" si="21"/>
        <v>0</v>
      </c>
      <c r="BO18" s="342">
        <f t="shared" si="21"/>
        <v>0</v>
      </c>
      <c r="BP18" s="342">
        <f t="shared" si="21"/>
        <v>0</v>
      </c>
      <c r="BQ18" s="342">
        <f t="shared" si="21"/>
        <v>0</v>
      </c>
      <c r="BR18" s="342">
        <f t="shared" si="21"/>
        <v>0</v>
      </c>
      <c r="BS18" s="342">
        <f t="shared" si="21"/>
        <v>0</v>
      </c>
      <c r="BT18" s="342">
        <f t="shared" si="21"/>
        <v>0</v>
      </c>
      <c r="BU18" s="342">
        <f t="shared" si="21"/>
        <v>0</v>
      </c>
      <c r="BV18" s="342">
        <f t="shared" si="21"/>
        <v>0</v>
      </c>
      <c r="BW18" s="342">
        <f t="shared" si="21"/>
        <v>0</v>
      </c>
      <c r="BX18" s="342">
        <f t="shared" si="21"/>
        <v>0</v>
      </c>
      <c r="BY18" s="342">
        <f t="shared" si="21"/>
        <v>0</v>
      </c>
      <c r="BZ18" s="342">
        <f t="shared" si="21"/>
        <v>0</v>
      </c>
      <c r="CA18" s="342">
        <f t="shared" si="21"/>
        <v>0</v>
      </c>
      <c r="CB18" s="342">
        <f t="shared" si="21"/>
        <v>0</v>
      </c>
      <c r="CC18" s="342">
        <f t="shared" si="21"/>
        <v>0</v>
      </c>
      <c r="CD18" s="342">
        <f t="shared" si="21"/>
        <v>0</v>
      </c>
      <c r="CE18" s="342">
        <f t="shared" si="21"/>
        <v>0</v>
      </c>
      <c r="CF18" s="342">
        <f t="shared" si="21"/>
        <v>0</v>
      </c>
      <c r="CG18" s="342">
        <f t="shared" si="21"/>
        <v>0</v>
      </c>
      <c r="CH18" s="342">
        <f t="shared" si="21"/>
        <v>0</v>
      </c>
      <c r="CI18" s="342">
        <f t="shared" si="21"/>
        <v>0</v>
      </c>
      <c r="CJ18" s="342">
        <f t="shared" si="21"/>
        <v>0</v>
      </c>
      <c r="CK18" s="342">
        <f t="shared" si="21"/>
        <v>0</v>
      </c>
      <c r="CL18" s="342">
        <f t="shared" si="21"/>
        <v>0</v>
      </c>
    </row>
    <row r="19" spans="1:90" s="347" customFormat="1" x14ac:dyDescent="0.2">
      <c r="A19" s="344" t="s">
        <v>285</v>
      </c>
      <c r="B19" s="336"/>
      <c r="C19" s="345">
        <f>C14</f>
        <v>9.6013071895424833</v>
      </c>
      <c r="D19" s="345">
        <f>D14</f>
        <v>9.7182539682539684</v>
      </c>
      <c r="E19" s="345">
        <f>E14</f>
        <v>9.3993993993993996</v>
      </c>
      <c r="F19" s="345">
        <f>F14</f>
        <v>6.263440860215054</v>
      </c>
      <c r="G19" s="345">
        <f>G14</f>
        <v>6.601923076923077</v>
      </c>
      <c r="H19" s="345">
        <f t="shared" ref="H19:O19" si="22">H14</f>
        <v>5.448430493273543</v>
      </c>
      <c r="I19" s="345">
        <f t="shared" si="22"/>
        <v>5.4218134034165573</v>
      </c>
      <c r="J19" s="345">
        <f t="shared" si="22"/>
        <v>6.0139416983523448</v>
      </c>
      <c r="K19" s="345">
        <f t="shared" si="22"/>
        <v>5.5077658303464752</v>
      </c>
      <c r="L19" s="345">
        <f t="shared" si="22"/>
        <v>5.5</v>
      </c>
      <c r="M19" s="345">
        <f t="shared" si="22"/>
        <v>5.6898734177215191</v>
      </c>
      <c r="N19" s="345">
        <f t="shared" si="22"/>
        <v>5.5496855345911946</v>
      </c>
      <c r="O19" s="345">
        <f t="shared" si="22"/>
        <v>5.9332659251769462</v>
      </c>
      <c r="P19" s="336"/>
      <c r="Q19" s="345">
        <f>Q14</f>
        <v>6.5014778325123155</v>
      </c>
      <c r="R19" s="345">
        <f>R14</f>
        <v>6.2766159695817487</v>
      </c>
      <c r="S19" s="345">
        <f>S14</f>
        <v>6.156943303204601</v>
      </c>
      <c r="T19" s="345">
        <f>T14</f>
        <v>5.9136929460580916</v>
      </c>
      <c r="U19" s="345">
        <f t="shared" ref="U19:AB19" si="23">U14</f>
        <v>6.2230576441102761</v>
      </c>
      <c r="V19" s="345">
        <f t="shared" si="23"/>
        <v>6.2497816593886464</v>
      </c>
      <c r="W19" s="345">
        <f t="shared" si="23"/>
        <v>6.3612956810631225</v>
      </c>
      <c r="X19" s="345">
        <f t="shared" si="23"/>
        <v>5.7811059907834101</v>
      </c>
      <c r="Y19" s="345">
        <f t="shared" si="23"/>
        <v>5.7253685027152832</v>
      </c>
      <c r="Z19" s="345">
        <f t="shared" si="23"/>
        <v>5.8723712835387962</v>
      </c>
      <c r="AA19" s="345">
        <f t="shared" si="23"/>
        <v>5.8416220351951029</v>
      </c>
      <c r="AB19" s="345">
        <f t="shared" si="23"/>
        <v>5.6323422770123281</v>
      </c>
      <c r="AC19" s="345">
        <f>AC14</f>
        <v>5.7071942446043167</v>
      </c>
      <c r="AD19" s="345">
        <f>AD14</f>
        <v>5.289106145251397</v>
      </c>
      <c r="AE19" s="345">
        <f t="shared" ref="AE19:AY19" si="24">AE14</f>
        <v>5.7629310344827589</v>
      </c>
      <c r="AF19" s="345">
        <f t="shared" si="24"/>
        <v>5.8138847858197931</v>
      </c>
      <c r="AG19" s="345">
        <f t="shared" si="24"/>
        <v>5.8875358166189109</v>
      </c>
      <c r="AH19" s="345">
        <f t="shared" si="24"/>
        <v>6.1828298887122415</v>
      </c>
      <c r="AI19" s="345">
        <f t="shared" si="24"/>
        <v>5.9450301204819276</v>
      </c>
      <c r="AJ19" s="345">
        <f t="shared" si="24"/>
        <v>5.8792480115690529</v>
      </c>
      <c r="AK19" s="345">
        <f>AK14</f>
        <v>6.215900233826968</v>
      </c>
      <c r="AL19" s="346"/>
      <c r="AM19" s="345">
        <f t="shared" si="24"/>
        <v>6.1755840241145439</v>
      </c>
      <c r="AN19" s="345">
        <f t="shared" si="24"/>
        <v>6.3091787439613523</v>
      </c>
      <c r="AO19" s="345">
        <f>AO14</f>
        <v>5.7711370262390673</v>
      </c>
      <c r="AP19" s="345">
        <f t="shared" si="24"/>
        <v>5.4285714285714288</v>
      </c>
      <c r="AQ19" s="345">
        <f>AQ14</f>
        <v>5.127298444130127</v>
      </c>
      <c r="AR19" s="345">
        <f>AR14</f>
        <v>5.3141737426518612</v>
      </c>
      <c r="AS19" s="345">
        <f t="shared" si="24"/>
        <v>5.0711462450592881</v>
      </c>
      <c r="AT19" s="345">
        <f>AT14</f>
        <v>5.3778080326752891</v>
      </c>
      <c r="AU19" s="345">
        <f>AU14</f>
        <v>5.4498948843728101</v>
      </c>
      <c r="AV19" s="345">
        <f t="shared" si="24"/>
        <v>5.5822159491884262</v>
      </c>
      <c r="AW19" s="345">
        <f>AW14</f>
        <v>5.2653333333333334</v>
      </c>
      <c r="AX19" s="345">
        <f>AX14</f>
        <v>5.2177474402730377</v>
      </c>
      <c r="AY19" s="345">
        <f t="shared" si="24"/>
        <v>4.9010644959298686</v>
      </c>
      <c r="AZ19" s="345">
        <f>AZ14</f>
        <v>4.8838878016960212</v>
      </c>
      <c r="BA19" s="344" t="s">
        <v>285</v>
      </c>
      <c r="BB19" s="346"/>
      <c r="BC19" s="345">
        <f>BC14</f>
        <v>4.6727391021470392</v>
      </c>
      <c r="BD19" s="345">
        <f>BD14</f>
        <v>4.8041722745625846</v>
      </c>
      <c r="BE19" s="345">
        <f t="shared" ref="BE19:CL19" si="25">BE14</f>
        <v>0</v>
      </c>
      <c r="BF19" s="345">
        <f t="shared" si="25"/>
        <v>0</v>
      </c>
      <c r="BG19" s="345">
        <f t="shared" si="25"/>
        <v>0</v>
      </c>
      <c r="BH19" s="345">
        <f t="shared" si="25"/>
        <v>0</v>
      </c>
      <c r="BI19" s="345">
        <f t="shared" si="25"/>
        <v>0</v>
      </c>
      <c r="BJ19" s="345">
        <f t="shared" si="25"/>
        <v>0</v>
      </c>
      <c r="BK19" s="345">
        <f t="shared" si="25"/>
        <v>0</v>
      </c>
      <c r="BL19" s="345">
        <f t="shared" si="25"/>
        <v>0</v>
      </c>
      <c r="BM19" s="345">
        <f t="shared" si="25"/>
        <v>0</v>
      </c>
      <c r="BN19" s="345">
        <f t="shared" si="25"/>
        <v>0</v>
      </c>
      <c r="BO19" s="345">
        <f t="shared" si="25"/>
        <v>0</v>
      </c>
      <c r="BP19" s="345">
        <f t="shared" si="25"/>
        <v>0</v>
      </c>
      <c r="BQ19" s="345">
        <f t="shared" si="25"/>
        <v>0</v>
      </c>
      <c r="BR19" s="345">
        <f t="shared" si="25"/>
        <v>0</v>
      </c>
      <c r="BS19" s="345">
        <f t="shared" si="25"/>
        <v>0</v>
      </c>
      <c r="BT19" s="345">
        <f t="shared" si="25"/>
        <v>0</v>
      </c>
      <c r="BU19" s="345">
        <f t="shared" si="25"/>
        <v>0</v>
      </c>
      <c r="BV19" s="345">
        <f t="shared" si="25"/>
        <v>0</v>
      </c>
      <c r="BW19" s="345">
        <f t="shared" si="25"/>
        <v>0</v>
      </c>
      <c r="BX19" s="345">
        <f t="shared" si="25"/>
        <v>0</v>
      </c>
      <c r="BY19" s="345">
        <f t="shared" si="25"/>
        <v>0</v>
      </c>
      <c r="BZ19" s="345">
        <f t="shared" si="25"/>
        <v>0</v>
      </c>
      <c r="CA19" s="345">
        <f t="shared" si="25"/>
        <v>0</v>
      </c>
      <c r="CB19" s="345">
        <f t="shared" si="25"/>
        <v>0</v>
      </c>
      <c r="CC19" s="345">
        <f t="shared" si="25"/>
        <v>0</v>
      </c>
      <c r="CD19" s="345">
        <f t="shared" si="25"/>
        <v>0</v>
      </c>
      <c r="CE19" s="345">
        <f t="shared" si="25"/>
        <v>0</v>
      </c>
      <c r="CF19" s="345">
        <f t="shared" si="25"/>
        <v>0</v>
      </c>
      <c r="CG19" s="345">
        <f t="shared" si="25"/>
        <v>0</v>
      </c>
      <c r="CH19" s="345">
        <f t="shared" si="25"/>
        <v>0</v>
      </c>
      <c r="CI19" s="345">
        <f t="shared" si="25"/>
        <v>0</v>
      </c>
      <c r="CJ19" s="345">
        <f t="shared" si="25"/>
        <v>0</v>
      </c>
      <c r="CK19" s="345">
        <f t="shared" si="25"/>
        <v>0</v>
      </c>
      <c r="CL19" s="345">
        <f t="shared" si="25"/>
        <v>0</v>
      </c>
    </row>
    <row r="20" spans="1:90" s="348" customFormat="1" x14ac:dyDescent="0.2">
      <c r="A20" s="324" t="s">
        <v>286</v>
      </c>
      <c r="B20" s="325" t="s">
        <v>287</v>
      </c>
      <c r="C20" s="325">
        <f>IFERROR((C21/C22),0)</f>
        <v>1.3215859030837005E-2</v>
      </c>
      <c r="D20" s="325">
        <f>IFERROR((D21/D22),0)</f>
        <v>1.6778523489932886E-2</v>
      </c>
      <c r="E20" s="325">
        <f>IFERROR((E21/E22),0)</f>
        <v>1.804123711340206E-2</v>
      </c>
      <c r="F20" s="325">
        <f>IFERROR((F21/F22),0)</f>
        <v>3.8321167883211681E-2</v>
      </c>
      <c r="G20" s="325">
        <f>IFERROR((G21/G22),0)</f>
        <v>3.888888888888889E-2</v>
      </c>
      <c r="H20" s="325">
        <f t="shared" ref="H20:O20" si="26">IFERROR((H21/H22),0)</f>
        <v>6.73352435530086E-2</v>
      </c>
      <c r="I20" s="325">
        <f t="shared" si="26"/>
        <v>5.8894230769230768E-2</v>
      </c>
      <c r="J20" s="325">
        <f t="shared" si="26"/>
        <v>5.8754406580493537E-2</v>
      </c>
      <c r="K20" s="325">
        <f t="shared" si="26"/>
        <v>2.4757804090419805E-2</v>
      </c>
      <c r="L20" s="325">
        <f t="shared" si="26"/>
        <v>3.640776699029126E-2</v>
      </c>
      <c r="M20" s="325">
        <f t="shared" si="26"/>
        <v>5.1995163240628778E-2</v>
      </c>
      <c r="N20" s="325">
        <f t="shared" si="26"/>
        <v>5.3040103492884863E-2</v>
      </c>
      <c r="O20" s="325">
        <f t="shared" si="26"/>
        <v>4.9098196392785572E-2</v>
      </c>
      <c r="P20" s="325" t="s">
        <v>287</v>
      </c>
      <c r="Q20" s="325">
        <f>IFERROR((Q21/Q22),0)</f>
        <v>4.1729893778452203E-2</v>
      </c>
      <c r="R20" s="325">
        <f>IFERROR((R21/R22),0)</f>
        <v>2.7386541471048513E-2</v>
      </c>
      <c r="S20" s="325">
        <f>IFERROR((S21/S22),0)</f>
        <v>2.2361984626135568E-2</v>
      </c>
      <c r="T20" s="325">
        <f>IFERROR((T21/T22),0)</f>
        <v>1.8571428571428572E-2</v>
      </c>
      <c r="U20" s="325">
        <f t="shared" ref="U20:AB20" si="27">IFERROR((U21/U22),0)</f>
        <v>2.3616734143049933E-2</v>
      </c>
      <c r="V20" s="325">
        <f t="shared" si="27"/>
        <v>1.5718562874251496E-2</v>
      </c>
      <c r="W20" s="325">
        <f t="shared" si="27"/>
        <v>1.9553072625698324E-2</v>
      </c>
      <c r="X20" s="325">
        <f t="shared" si="27"/>
        <v>2.4E-2</v>
      </c>
      <c r="Y20" s="325">
        <f t="shared" si="27"/>
        <v>2.0090732339598186E-2</v>
      </c>
      <c r="Z20" s="325">
        <f t="shared" si="27"/>
        <v>2.7556644213104716E-2</v>
      </c>
      <c r="AA20" s="325">
        <f t="shared" si="27"/>
        <v>2.309782608695652E-2</v>
      </c>
      <c r="AB20" s="325">
        <f t="shared" si="27"/>
        <v>1.9290603609209707E-2</v>
      </c>
      <c r="AC20" s="325">
        <f>IFERROR((AC21/AC22),0)</f>
        <v>2.3297491039426525E-2</v>
      </c>
      <c r="AD20" s="325">
        <f>IFERROR((AD21/AD22),0)</f>
        <v>2.4477611940298509E-2</v>
      </c>
      <c r="AE20" s="325">
        <f t="shared" ref="AE20:AY20" si="28">IFERROR((AE21/AE22),0)</f>
        <v>2.3355869698832205E-2</v>
      </c>
      <c r="AF20" s="325">
        <f t="shared" si="28"/>
        <v>3.9154754505904291E-2</v>
      </c>
      <c r="AG20" s="325">
        <f t="shared" si="28"/>
        <v>2.20125786163522E-2</v>
      </c>
      <c r="AH20" s="325">
        <f t="shared" si="28"/>
        <v>1.753202966958867E-2</v>
      </c>
      <c r="AI20" s="325">
        <f t="shared" si="28"/>
        <v>2.1208226221079693E-2</v>
      </c>
      <c r="AJ20" s="325">
        <f t="shared" si="28"/>
        <v>1.7945544554455444E-2</v>
      </c>
      <c r="AK20" s="325">
        <f t="shared" si="28"/>
        <v>2.0671834625322998E-2</v>
      </c>
      <c r="AL20" s="325" t="s">
        <v>287</v>
      </c>
      <c r="AM20" s="325">
        <f t="shared" si="28"/>
        <v>1.7153748411689963E-2</v>
      </c>
      <c r="AN20" s="325">
        <f t="shared" si="28"/>
        <v>2.0920502092050208E-2</v>
      </c>
      <c r="AO20" s="325">
        <f>IFERROR((AO21/AO22),0)</f>
        <v>1.9753086419753086E-2</v>
      </c>
      <c r="AP20" s="325">
        <f t="shared" si="28"/>
        <v>2.3479831426851294E-2</v>
      </c>
      <c r="AQ20" s="325">
        <f>IFERROR((AQ21/AQ22),0)</f>
        <v>2.9553264604810996E-2</v>
      </c>
      <c r="AR20" s="325">
        <f>IFERROR((AR21/AR22),0)</f>
        <v>2.8301886792452831E-2</v>
      </c>
      <c r="AS20" s="325">
        <f t="shared" si="28"/>
        <v>2.5402726146220571E-2</v>
      </c>
      <c r="AT20" s="325">
        <f>IFERROR((AT21/AT22),0)</f>
        <v>2.711426726920594E-2</v>
      </c>
      <c r="AU20" s="325">
        <f>IFERROR((AU21/AU22),0)</f>
        <v>2.8513238289205704E-2</v>
      </c>
      <c r="AV20" s="325">
        <f t="shared" si="28"/>
        <v>3.6813922356091031E-2</v>
      </c>
      <c r="AW20" s="325">
        <f>IFERROR((AW21/AW22),0)</f>
        <v>4.0332906530089627E-2</v>
      </c>
      <c r="AX20" s="325">
        <f>IFERROR((AX21/AX22),0)</f>
        <v>2.6058631921824105E-2</v>
      </c>
      <c r="AY20" s="325">
        <f t="shared" si="28"/>
        <v>3.569303985722784E-2</v>
      </c>
      <c r="AZ20" s="325">
        <f>IFERROR((AZ21/AZ22),0)</f>
        <v>2.9265255292652552E-2</v>
      </c>
      <c r="BA20" s="324" t="s">
        <v>286</v>
      </c>
      <c r="BB20" s="325" t="s">
        <v>287</v>
      </c>
      <c r="BC20" s="325">
        <f>IFERROR((BC21/BC22),0)</f>
        <v>2.0234291799787009E-2</v>
      </c>
      <c r="BD20" s="325">
        <f>IFERROR((BD21/BD22),0)</f>
        <v>3.168426903835464E-2</v>
      </c>
      <c r="BE20" s="325">
        <f t="shared" ref="BE20:CL20" si="29">IFERROR((BE21/BE22),0)</f>
        <v>0</v>
      </c>
      <c r="BF20" s="325">
        <f t="shared" si="29"/>
        <v>0</v>
      </c>
      <c r="BG20" s="325">
        <f t="shared" si="29"/>
        <v>0</v>
      </c>
      <c r="BH20" s="325">
        <f t="shared" si="29"/>
        <v>0</v>
      </c>
      <c r="BI20" s="325">
        <f t="shared" si="29"/>
        <v>0</v>
      </c>
      <c r="BJ20" s="325">
        <f t="shared" si="29"/>
        <v>0</v>
      </c>
      <c r="BK20" s="325">
        <f t="shared" si="29"/>
        <v>0</v>
      </c>
      <c r="BL20" s="325">
        <f t="shared" si="29"/>
        <v>0</v>
      </c>
      <c r="BM20" s="325">
        <f t="shared" si="29"/>
        <v>0</v>
      </c>
      <c r="BN20" s="325">
        <f t="shared" si="29"/>
        <v>0</v>
      </c>
      <c r="BO20" s="325">
        <f t="shared" si="29"/>
        <v>0</v>
      </c>
      <c r="BP20" s="325">
        <f t="shared" si="29"/>
        <v>0</v>
      </c>
      <c r="BQ20" s="325">
        <f t="shared" si="29"/>
        <v>0</v>
      </c>
      <c r="BR20" s="325">
        <f t="shared" si="29"/>
        <v>0</v>
      </c>
      <c r="BS20" s="325">
        <f t="shared" si="29"/>
        <v>0</v>
      </c>
      <c r="BT20" s="325">
        <f t="shared" si="29"/>
        <v>0</v>
      </c>
      <c r="BU20" s="325">
        <f t="shared" si="29"/>
        <v>0</v>
      </c>
      <c r="BV20" s="325">
        <f t="shared" si="29"/>
        <v>0</v>
      </c>
      <c r="BW20" s="325">
        <f t="shared" si="29"/>
        <v>0</v>
      </c>
      <c r="BX20" s="325">
        <f t="shared" si="29"/>
        <v>0</v>
      </c>
      <c r="BY20" s="325">
        <f t="shared" si="29"/>
        <v>0</v>
      </c>
      <c r="BZ20" s="325">
        <f t="shared" si="29"/>
        <v>0</v>
      </c>
      <c r="CA20" s="325">
        <f t="shared" si="29"/>
        <v>0</v>
      </c>
      <c r="CB20" s="325">
        <f t="shared" si="29"/>
        <v>0</v>
      </c>
      <c r="CC20" s="325">
        <f t="shared" si="29"/>
        <v>0</v>
      </c>
      <c r="CD20" s="325">
        <f t="shared" si="29"/>
        <v>0</v>
      </c>
      <c r="CE20" s="325">
        <f t="shared" si="29"/>
        <v>0</v>
      </c>
      <c r="CF20" s="325">
        <f t="shared" si="29"/>
        <v>0</v>
      </c>
      <c r="CG20" s="325">
        <f t="shared" si="29"/>
        <v>0</v>
      </c>
      <c r="CH20" s="325">
        <f t="shared" si="29"/>
        <v>0</v>
      </c>
      <c r="CI20" s="325">
        <f t="shared" si="29"/>
        <v>0</v>
      </c>
      <c r="CJ20" s="325">
        <f t="shared" si="29"/>
        <v>0</v>
      </c>
      <c r="CK20" s="325">
        <f t="shared" si="29"/>
        <v>0</v>
      </c>
      <c r="CL20" s="325">
        <f t="shared" si="29"/>
        <v>0</v>
      </c>
    </row>
    <row r="21" spans="1:90" s="333" customFormat="1" x14ac:dyDescent="0.2">
      <c r="A21" s="327" t="s">
        <v>288</v>
      </c>
      <c r="B21" s="79"/>
      <c r="C21" s="18">
        <v>3</v>
      </c>
      <c r="D21" s="18">
        <v>5</v>
      </c>
      <c r="E21" s="18">
        <v>7</v>
      </c>
      <c r="F21" s="18">
        <v>21</v>
      </c>
      <c r="G21" s="18">
        <v>21</v>
      </c>
      <c r="H21" s="329">
        <v>47</v>
      </c>
      <c r="I21" s="18">
        <v>49</v>
      </c>
      <c r="J21" s="18">
        <v>50</v>
      </c>
      <c r="K21" s="18">
        <v>23</v>
      </c>
      <c r="L21" s="18">
        <v>30</v>
      </c>
      <c r="M21" s="18">
        <v>43</v>
      </c>
      <c r="N21" s="18">
        <v>41</v>
      </c>
      <c r="O21" s="18">
        <v>49</v>
      </c>
      <c r="P21" s="79"/>
      <c r="Q21" s="18">
        <v>55</v>
      </c>
      <c r="R21" s="18">
        <v>35</v>
      </c>
      <c r="S21" s="18">
        <v>32</v>
      </c>
      <c r="T21" s="18">
        <v>26</v>
      </c>
      <c r="U21" s="18">
        <v>35</v>
      </c>
      <c r="V21" s="18">
        <v>21</v>
      </c>
      <c r="W21" s="18">
        <v>28</v>
      </c>
      <c r="X21" s="18">
        <v>36</v>
      </c>
      <c r="Y21" s="18">
        <v>31</v>
      </c>
      <c r="Z21" s="18">
        <v>45</v>
      </c>
      <c r="AA21" s="18">
        <v>34</v>
      </c>
      <c r="AB21" s="18">
        <v>31</v>
      </c>
      <c r="AC21" s="18">
        <v>39</v>
      </c>
      <c r="AD21" s="18">
        <v>41</v>
      </c>
      <c r="AE21" s="18">
        <v>38</v>
      </c>
      <c r="AF21" s="331">
        <v>63</v>
      </c>
      <c r="AG21" s="18">
        <v>35</v>
      </c>
      <c r="AH21" s="331">
        <v>26</v>
      </c>
      <c r="AI21" s="18">
        <v>33</v>
      </c>
      <c r="AJ21" s="18">
        <v>29</v>
      </c>
      <c r="AK21" s="18">
        <v>32</v>
      </c>
      <c r="AL21" s="338"/>
      <c r="AM21" s="331">
        <v>27</v>
      </c>
      <c r="AN21" s="18">
        <v>30</v>
      </c>
      <c r="AO21" s="18">
        <v>32</v>
      </c>
      <c r="AP21" s="24">
        <v>39</v>
      </c>
      <c r="AQ21" s="18">
        <v>43</v>
      </c>
      <c r="AR21" s="24">
        <v>48</v>
      </c>
      <c r="AS21" s="24">
        <v>41</v>
      </c>
      <c r="AT21" s="24">
        <v>42</v>
      </c>
      <c r="AU21" s="18">
        <v>42</v>
      </c>
      <c r="AV21" s="18">
        <v>55</v>
      </c>
      <c r="AW21" s="24">
        <v>63</v>
      </c>
      <c r="AX21" s="18">
        <v>40</v>
      </c>
      <c r="AY21" s="24">
        <v>60</v>
      </c>
      <c r="AZ21" s="18">
        <v>47</v>
      </c>
      <c r="BA21" s="327" t="s">
        <v>288</v>
      </c>
      <c r="BB21" s="338"/>
      <c r="BC21" s="24">
        <v>38</v>
      </c>
      <c r="BD21" s="24">
        <v>57</v>
      </c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</row>
    <row r="22" spans="1:90" s="333" customFormat="1" x14ac:dyDescent="0.2">
      <c r="A22" s="327" t="s">
        <v>289</v>
      </c>
      <c r="B22" s="79"/>
      <c r="C22" s="18">
        <v>227</v>
      </c>
      <c r="D22" s="18">
        <v>298</v>
      </c>
      <c r="E22" s="18">
        <v>388</v>
      </c>
      <c r="F22" s="18">
        <v>548</v>
      </c>
      <c r="G22" s="18">
        <v>540</v>
      </c>
      <c r="H22" s="329">
        <v>698</v>
      </c>
      <c r="I22" s="18">
        <v>832</v>
      </c>
      <c r="J22" s="18">
        <v>851</v>
      </c>
      <c r="K22" s="18">
        <v>929</v>
      </c>
      <c r="L22" s="18">
        <v>824</v>
      </c>
      <c r="M22" s="18">
        <v>827</v>
      </c>
      <c r="N22" s="18">
        <v>773</v>
      </c>
      <c r="O22" s="18">
        <v>998</v>
      </c>
      <c r="P22" s="79"/>
      <c r="Q22" s="18">
        <v>1318</v>
      </c>
      <c r="R22" s="18">
        <v>1278</v>
      </c>
      <c r="S22" s="18">
        <v>1431</v>
      </c>
      <c r="T22" s="18">
        <v>1400</v>
      </c>
      <c r="U22" s="18">
        <v>1482</v>
      </c>
      <c r="V22" s="18">
        <v>1336</v>
      </c>
      <c r="W22" s="18">
        <v>1432</v>
      </c>
      <c r="X22" s="18">
        <v>1500</v>
      </c>
      <c r="Y22" s="18">
        <v>1543</v>
      </c>
      <c r="Z22" s="18">
        <v>1633</v>
      </c>
      <c r="AA22" s="18">
        <v>1472</v>
      </c>
      <c r="AB22" s="18">
        <v>1607</v>
      </c>
      <c r="AC22" s="18">
        <v>1674</v>
      </c>
      <c r="AD22" s="18">
        <v>1675</v>
      </c>
      <c r="AE22" s="18">
        <v>1627</v>
      </c>
      <c r="AF22" s="197">
        <v>1609</v>
      </c>
      <c r="AG22" s="18">
        <v>1590</v>
      </c>
      <c r="AH22" s="197">
        <v>1483</v>
      </c>
      <c r="AI22" s="18">
        <v>1556</v>
      </c>
      <c r="AJ22" s="18">
        <v>1616</v>
      </c>
      <c r="AK22" s="18">
        <v>1548</v>
      </c>
      <c r="AL22" s="340"/>
      <c r="AM22" s="197">
        <v>1574</v>
      </c>
      <c r="AN22" s="18">
        <v>1434</v>
      </c>
      <c r="AO22" s="18">
        <v>1620</v>
      </c>
      <c r="AP22" s="197">
        <v>1661</v>
      </c>
      <c r="AQ22" s="18">
        <v>1455</v>
      </c>
      <c r="AR22" s="197">
        <v>1696</v>
      </c>
      <c r="AS22" s="197">
        <v>1614</v>
      </c>
      <c r="AT22" s="197">
        <v>1549</v>
      </c>
      <c r="AU22" s="18">
        <v>1473</v>
      </c>
      <c r="AV22" s="18">
        <v>1494</v>
      </c>
      <c r="AW22" s="197">
        <v>1562</v>
      </c>
      <c r="AX22" s="18">
        <v>1535</v>
      </c>
      <c r="AY22" s="197">
        <v>1681</v>
      </c>
      <c r="AZ22" s="18">
        <v>1606</v>
      </c>
      <c r="BA22" s="327" t="s">
        <v>289</v>
      </c>
      <c r="BB22" s="340"/>
      <c r="BC22" s="197">
        <v>1878</v>
      </c>
      <c r="BD22" s="197">
        <v>1799</v>
      </c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</row>
    <row r="23" spans="1:90" s="348" customFormat="1" ht="25.5" x14ac:dyDescent="0.2">
      <c r="A23" s="324" t="s">
        <v>290</v>
      </c>
      <c r="B23" s="325" t="s">
        <v>291</v>
      </c>
      <c r="C23" s="325">
        <f>IFERROR((C24/C25),0)</f>
        <v>0</v>
      </c>
      <c r="D23" s="325">
        <f>IFERROR((D24/D25),0)</f>
        <v>6.6666666666666666E-2</v>
      </c>
      <c r="E23" s="325">
        <f>IFERROR((E24/E25),0)</f>
        <v>9.5238095238095233E-2</v>
      </c>
      <c r="F23" s="325">
        <f>IFERROR((F24/F25),0)</f>
        <v>1.06951871657754E-2</v>
      </c>
      <c r="G23" s="325">
        <f>IFERROR((G24/G25),0)</f>
        <v>3.2786885245901641E-2</v>
      </c>
      <c r="H23" s="325">
        <f t="shared" ref="H23:O23" si="30">IFERROR((H24/H25),0)</f>
        <v>0</v>
      </c>
      <c r="I23" s="325">
        <f t="shared" si="30"/>
        <v>1.5503875968992248E-2</v>
      </c>
      <c r="J23" s="325">
        <f t="shared" si="30"/>
        <v>1.6E-2</v>
      </c>
      <c r="K23" s="325">
        <f t="shared" si="30"/>
        <v>1.2500000000000001E-2</v>
      </c>
      <c r="L23" s="325">
        <f t="shared" si="30"/>
        <v>1.9047619047619049E-2</v>
      </c>
      <c r="M23" s="325">
        <f t="shared" si="30"/>
        <v>2.9411764705882353E-2</v>
      </c>
      <c r="N23" s="325">
        <f t="shared" si="30"/>
        <v>0</v>
      </c>
      <c r="O23" s="325">
        <f t="shared" si="30"/>
        <v>0</v>
      </c>
      <c r="P23" s="325" t="s">
        <v>291</v>
      </c>
      <c r="Q23" s="325">
        <f>IFERROR((Q24/Q25),0)</f>
        <v>0</v>
      </c>
      <c r="R23" s="325">
        <f>IFERROR((R24/R25),0)</f>
        <v>1.5037593984962405E-2</v>
      </c>
      <c r="S23" s="325">
        <f>IFERROR((S24/S25),0)</f>
        <v>5.5555555555555558E-3</v>
      </c>
      <c r="T23" s="325">
        <f>IFERROR((T24/T25),0)</f>
        <v>1.935483870967742E-2</v>
      </c>
      <c r="U23" s="325">
        <f t="shared" ref="U23:AB23" si="31">IFERROR((U24/U25),0)</f>
        <v>1.6042780748663103E-2</v>
      </c>
      <c r="V23" s="325">
        <f t="shared" si="31"/>
        <v>0</v>
      </c>
      <c r="W23" s="325">
        <f t="shared" si="31"/>
        <v>0</v>
      </c>
      <c r="X23" s="325">
        <f t="shared" si="31"/>
        <v>0</v>
      </c>
      <c r="Y23" s="325">
        <f t="shared" si="31"/>
        <v>0</v>
      </c>
      <c r="Z23" s="325">
        <f t="shared" si="31"/>
        <v>1.2422360248447204E-2</v>
      </c>
      <c r="AA23" s="325">
        <f t="shared" si="31"/>
        <v>1.2987012987012988E-2</v>
      </c>
      <c r="AB23" s="325">
        <f t="shared" si="31"/>
        <v>0</v>
      </c>
      <c r="AC23" s="325">
        <f>IFERROR((AC24/AC25),0)</f>
        <v>5.9171597633136093E-3</v>
      </c>
      <c r="AD23" s="325">
        <f>IFERROR((AD24/AD25),0)</f>
        <v>0</v>
      </c>
      <c r="AE23" s="325">
        <f t="shared" ref="AE23:AY23" si="32">IFERROR((AE24/AE25),0)</f>
        <v>0</v>
      </c>
      <c r="AF23" s="325">
        <f t="shared" si="32"/>
        <v>0</v>
      </c>
      <c r="AG23" s="325">
        <f t="shared" si="32"/>
        <v>0</v>
      </c>
      <c r="AH23" s="325">
        <f t="shared" si="32"/>
        <v>0</v>
      </c>
      <c r="AI23" s="325">
        <f t="shared" si="32"/>
        <v>0</v>
      </c>
      <c r="AJ23" s="325">
        <f t="shared" si="32"/>
        <v>0</v>
      </c>
      <c r="AK23" s="325">
        <f t="shared" si="32"/>
        <v>0</v>
      </c>
      <c r="AL23" s="325" t="s">
        <v>291</v>
      </c>
      <c r="AM23" s="325">
        <f t="shared" si="32"/>
        <v>0</v>
      </c>
      <c r="AN23" s="325">
        <f t="shared" si="32"/>
        <v>0</v>
      </c>
      <c r="AO23" s="325">
        <f>IFERROR((AO24/AO25),0)</f>
        <v>0</v>
      </c>
      <c r="AP23" s="325">
        <f t="shared" si="32"/>
        <v>0</v>
      </c>
      <c r="AQ23" s="325">
        <f>IFERROR((AQ24/AQ25),0)</f>
        <v>5.076142131979695E-3</v>
      </c>
      <c r="AR23" s="325">
        <f>IFERROR((AR24/AR25),0)</f>
        <v>1.092896174863388E-2</v>
      </c>
      <c r="AS23" s="325">
        <f t="shared" si="32"/>
        <v>5.5865921787709499E-3</v>
      </c>
      <c r="AT23" s="325">
        <f>IFERROR((AT24/AT25),0)</f>
        <v>5.235602094240838E-3</v>
      </c>
      <c r="AU23" s="325">
        <f>IFERROR((AU24/AU25),0)</f>
        <v>2.34375E-2</v>
      </c>
      <c r="AV23" s="325">
        <f t="shared" si="32"/>
        <v>1.3333333333333334E-2</v>
      </c>
      <c r="AW23" s="325">
        <f>IFERROR((AW24/AW25),0)</f>
        <v>9.2592592592592587E-3</v>
      </c>
      <c r="AX23" s="325">
        <f>IFERROR((AX24/AX25),0)</f>
        <v>0</v>
      </c>
      <c r="AY23" s="325">
        <f t="shared" si="32"/>
        <v>8.23045267489712E-3</v>
      </c>
      <c r="AZ23" s="325">
        <f>IFERROR((AZ24/AZ25),0)</f>
        <v>4.3478260869565218E-3</v>
      </c>
      <c r="BA23" s="324" t="s">
        <v>292</v>
      </c>
      <c r="BB23" s="325" t="s">
        <v>291</v>
      </c>
      <c r="BC23" s="325">
        <f>IFERROR((BC24/BC25),0)</f>
        <v>0</v>
      </c>
      <c r="BD23" s="325">
        <f>IFERROR((BD24/BD25),0)</f>
        <v>0</v>
      </c>
      <c r="BE23" s="325">
        <f t="shared" ref="BE23:CL23" si="33">IFERROR((BE24/BE25),0)</f>
        <v>0</v>
      </c>
      <c r="BF23" s="325">
        <f t="shared" si="33"/>
        <v>0</v>
      </c>
      <c r="BG23" s="325">
        <f t="shared" si="33"/>
        <v>0</v>
      </c>
      <c r="BH23" s="325">
        <f t="shared" si="33"/>
        <v>0</v>
      </c>
      <c r="BI23" s="325">
        <f t="shared" si="33"/>
        <v>0</v>
      </c>
      <c r="BJ23" s="325">
        <f t="shared" si="33"/>
        <v>0</v>
      </c>
      <c r="BK23" s="325">
        <f t="shared" si="33"/>
        <v>0</v>
      </c>
      <c r="BL23" s="325">
        <f t="shared" si="33"/>
        <v>0</v>
      </c>
      <c r="BM23" s="325">
        <f t="shared" si="33"/>
        <v>0</v>
      </c>
      <c r="BN23" s="325">
        <f t="shared" si="33"/>
        <v>0</v>
      </c>
      <c r="BO23" s="325">
        <f t="shared" si="33"/>
        <v>0</v>
      </c>
      <c r="BP23" s="325">
        <f t="shared" si="33"/>
        <v>0</v>
      </c>
      <c r="BQ23" s="325">
        <f t="shared" si="33"/>
        <v>0</v>
      </c>
      <c r="BR23" s="325">
        <f t="shared" si="33"/>
        <v>0</v>
      </c>
      <c r="BS23" s="325">
        <f t="shared" si="33"/>
        <v>0</v>
      </c>
      <c r="BT23" s="325">
        <f t="shared" si="33"/>
        <v>0</v>
      </c>
      <c r="BU23" s="325">
        <f t="shared" si="33"/>
        <v>0</v>
      </c>
      <c r="BV23" s="325">
        <f t="shared" si="33"/>
        <v>0</v>
      </c>
      <c r="BW23" s="325">
        <f t="shared" si="33"/>
        <v>0</v>
      </c>
      <c r="BX23" s="325">
        <f t="shared" si="33"/>
        <v>0</v>
      </c>
      <c r="BY23" s="325">
        <f t="shared" si="33"/>
        <v>0</v>
      </c>
      <c r="BZ23" s="325">
        <f t="shared" si="33"/>
        <v>0</v>
      </c>
      <c r="CA23" s="325">
        <f t="shared" si="33"/>
        <v>0</v>
      </c>
      <c r="CB23" s="325">
        <f t="shared" si="33"/>
        <v>0</v>
      </c>
      <c r="CC23" s="325">
        <f t="shared" si="33"/>
        <v>0</v>
      </c>
      <c r="CD23" s="325">
        <f t="shared" si="33"/>
        <v>0</v>
      </c>
      <c r="CE23" s="325">
        <f t="shared" si="33"/>
        <v>0</v>
      </c>
      <c r="CF23" s="325">
        <f t="shared" si="33"/>
        <v>0</v>
      </c>
      <c r="CG23" s="325">
        <f t="shared" si="33"/>
        <v>0</v>
      </c>
      <c r="CH23" s="325">
        <f t="shared" si="33"/>
        <v>0</v>
      </c>
      <c r="CI23" s="325">
        <f t="shared" si="33"/>
        <v>0</v>
      </c>
      <c r="CJ23" s="325">
        <f t="shared" si="33"/>
        <v>0</v>
      </c>
      <c r="CK23" s="325">
        <f t="shared" si="33"/>
        <v>0</v>
      </c>
      <c r="CL23" s="325">
        <f t="shared" si="33"/>
        <v>0</v>
      </c>
    </row>
    <row r="24" spans="1:90" s="333" customFormat="1" x14ac:dyDescent="0.2">
      <c r="A24" s="327" t="s">
        <v>293</v>
      </c>
      <c r="B24" s="79"/>
      <c r="C24" s="18">
        <v>0</v>
      </c>
      <c r="D24" s="18">
        <v>3</v>
      </c>
      <c r="E24" s="18">
        <v>4</v>
      </c>
      <c r="F24" s="18">
        <v>2</v>
      </c>
      <c r="G24" s="18">
        <v>4</v>
      </c>
      <c r="H24" s="18">
        <v>0</v>
      </c>
      <c r="I24" s="18">
        <v>2</v>
      </c>
      <c r="J24" s="18">
        <v>2</v>
      </c>
      <c r="K24" s="18">
        <v>2</v>
      </c>
      <c r="L24" s="18">
        <v>2</v>
      </c>
      <c r="M24" s="18">
        <v>3</v>
      </c>
      <c r="N24" s="18">
        <v>0</v>
      </c>
      <c r="O24" s="18">
        <v>0</v>
      </c>
      <c r="P24" s="79"/>
      <c r="Q24" s="18">
        <v>0</v>
      </c>
      <c r="R24" s="18">
        <v>2</v>
      </c>
      <c r="S24" s="18">
        <v>1</v>
      </c>
      <c r="T24" s="18">
        <v>3</v>
      </c>
      <c r="U24" s="18">
        <v>3</v>
      </c>
      <c r="V24" s="18">
        <v>0</v>
      </c>
      <c r="W24" s="18">
        <v>0</v>
      </c>
      <c r="X24" s="18">
        <v>0</v>
      </c>
      <c r="Y24" s="18">
        <v>0</v>
      </c>
      <c r="Z24" s="18">
        <v>2</v>
      </c>
      <c r="AA24" s="18">
        <v>2</v>
      </c>
      <c r="AB24" s="18">
        <v>0</v>
      </c>
      <c r="AC24" s="18">
        <v>1</v>
      </c>
      <c r="AD24" s="18">
        <v>0</v>
      </c>
      <c r="AE24" s="18">
        <v>0</v>
      </c>
      <c r="AF24" s="331">
        <v>0</v>
      </c>
      <c r="AG24" s="18">
        <v>0</v>
      </c>
      <c r="AH24" s="18">
        <v>0</v>
      </c>
      <c r="AI24" s="18">
        <v>0</v>
      </c>
      <c r="AJ24" s="18">
        <v>0</v>
      </c>
      <c r="AK24" s="18">
        <v>0</v>
      </c>
      <c r="AL24" s="338"/>
      <c r="AM24" s="18">
        <v>0</v>
      </c>
      <c r="AN24" s="18">
        <v>0</v>
      </c>
      <c r="AO24" s="18">
        <v>0</v>
      </c>
      <c r="AP24" s="58">
        <v>0</v>
      </c>
      <c r="AQ24" s="18">
        <v>1</v>
      </c>
      <c r="AR24" s="24">
        <v>2</v>
      </c>
      <c r="AS24" s="24">
        <v>1</v>
      </c>
      <c r="AT24" s="24">
        <v>1</v>
      </c>
      <c r="AU24" s="18">
        <v>3</v>
      </c>
      <c r="AV24" s="18">
        <v>3</v>
      </c>
      <c r="AW24" s="24">
        <v>2</v>
      </c>
      <c r="AX24" s="18">
        <v>0</v>
      </c>
      <c r="AY24" s="24">
        <v>2</v>
      </c>
      <c r="AZ24" s="18">
        <v>1</v>
      </c>
      <c r="BA24" s="327" t="s">
        <v>293</v>
      </c>
      <c r="BB24" s="338"/>
      <c r="BC24" s="24">
        <v>0</v>
      </c>
      <c r="BD24" s="24">
        <v>0</v>
      </c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</row>
    <row r="25" spans="1:90" s="333" customFormat="1" x14ac:dyDescent="0.2">
      <c r="A25" s="327" t="s">
        <v>294</v>
      </c>
      <c r="B25" s="79"/>
      <c r="C25" s="18">
        <v>50</v>
      </c>
      <c r="D25" s="18">
        <v>45</v>
      </c>
      <c r="E25" s="18">
        <v>42</v>
      </c>
      <c r="F25" s="18">
        <v>187</v>
      </c>
      <c r="G25" s="18">
        <v>122</v>
      </c>
      <c r="H25" s="18">
        <v>133</v>
      </c>
      <c r="I25" s="18">
        <v>129</v>
      </c>
      <c r="J25" s="18">
        <v>125</v>
      </c>
      <c r="K25" s="18">
        <v>160</v>
      </c>
      <c r="L25" s="18">
        <v>105</v>
      </c>
      <c r="M25" s="18">
        <v>102</v>
      </c>
      <c r="N25" s="18">
        <v>102</v>
      </c>
      <c r="O25" s="18">
        <v>133</v>
      </c>
      <c r="P25" s="79"/>
      <c r="Q25" s="18">
        <v>125</v>
      </c>
      <c r="R25" s="18">
        <v>133</v>
      </c>
      <c r="S25" s="18">
        <v>180</v>
      </c>
      <c r="T25" s="18">
        <v>155</v>
      </c>
      <c r="U25" s="18">
        <v>187</v>
      </c>
      <c r="V25" s="18">
        <v>147</v>
      </c>
      <c r="W25" s="18">
        <v>139</v>
      </c>
      <c r="X25" s="18">
        <v>149</v>
      </c>
      <c r="Y25" s="18">
        <v>128</v>
      </c>
      <c r="Z25" s="18">
        <v>161</v>
      </c>
      <c r="AA25" s="18">
        <v>154</v>
      </c>
      <c r="AB25" s="18">
        <v>172</v>
      </c>
      <c r="AC25" s="18">
        <v>169</v>
      </c>
      <c r="AD25" s="18">
        <v>157</v>
      </c>
      <c r="AE25" s="18">
        <v>175</v>
      </c>
      <c r="AF25" s="197">
        <v>138</v>
      </c>
      <c r="AG25" s="18">
        <v>166</v>
      </c>
      <c r="AH25" s="18">
        <v>171</v>
      </c>
      <c r="AI25" s="18">
        <v>146</v>
      </c>
      <c r="AJ25" s="18">
        <v>157</v>
      </c>
      <c r="AK25" s="18">
        <v>171</v>
      </c>
      <c r="AL25" s="340"/>
      <c r="AM25" s="18">
        <v>164</v>
      </c>
      <c r="AN25" s="18">
        <v>154</v>
      </c>
      <c r="AO25" s="18">
        <v>198</v>
      </c>
      <c r="AP25" s="151">
        <v>185</v>
      </c>
      <c r="AQ25" s="18">
        <v>197</v>
      </c>
      <c r="AR25" s="25">
        <v>183</v>
      </c>
      <c r="AS25" s="25">
        <v>179</v>
      </c>
      <c r="AT25" s="25">
        <v>191</v>
      </c>
      <c r="AU25" s="18">
        <v>128</v>
      </c>
      <c r="AV25" s="18">
        <v>225</v>
      </c>
      <c r="AW25" s="25">
        <v>216</v>
      </c>
      <c r="AX25" s="18">
        <v>207</v>
      </c>
      <c r="AY25" s="25">
        <v>243</v>
      </c>
      <c r="AZ25" s="18">
        <v>230</v>
      </c>
      <c r="BA25" s="327" t="s">
        <v>294</v>
      </c>
      <c r="BB25" s="340"/>
      <c r="BC25" s="25">
        <v>218</v>
      </c>
      <c r="BD25" s="25">
        <v>266</v>
      </c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</row>
    <row r="26" spans="1:90" s="333" customFormat="1" x14ac:dyDescent="0.2">
      <c r="A26" s="324" t="s">
        <v>295</v>
      </c>
      <c r="B26" s="349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349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332"/>
      <c r="AG26" s="18"/>
      <c r="AH26" s="18"/>
      <c r="AI26" s="18"/>
      <c r="AJ26" s="18"/>
      <c r="AK26" s="18"/>
      <c r="AL26" s="340"/>
      <c r="AM26" s="18"/>
      <c r="AN26" s="18"/>
      <c r="AO26" s="18"/>
      <c r="AP26" s="350"/>
      <c r="AQ26" s="18"/>
      <c r="AR26" s="351"/>
      <c r="AS26" s="351"/>
      <c r="AT26" s="351"/>
      <c r="AU26" s="18"/>
      <c r="AV26" s="18"/>
      <c r="AW26" s="351"/>
      <c r="AX26" s="18"/>
      <c r="AY26" s="351"/>
      <c r="AZ26" s="18"/>
      <c r="BA26" s="324" t="s">
        <v>295</v>
      </c>
      <c r="BB26" s="336" t="s">
        <v>296</v>
      </c>
      <c r="BC26" s="336">
        <f>IFERROR((BC27/BC28),0)</f>
        <v>5.5487364620938626</v>
      </c>
      <c r="BD26" s="336">
        <f>IFERROR((BD27/BD28),0)</f>
        <v>5.3646209386281587</v>
      </c>
      <c r="BE26" s="336">
        <f t="shared" ref="BE26:CL26" si="34">IFERROR((BE27/BE28),0)</f>
        <v>0</v>
      </c>
      <c r="BF26" s="336">
        <f t="shared" si="34"/>
        <v>0</v>
      </c>
      <c r="BG26" s="336">
        <f t="shared" si="34"/>
        <v>0</v>
      </c>
      <c r="BH26" s="336">
        <f t="shared" si="34"/>
        <v>0</v>
      </c>
      <c r="BI26" s="336">
        <f t="shared" si="34"/>
        <v>0</v>
      </c>
      <c r="BJ26" s="336">
        <f t="shared" si="34"/>
        <v>0</v>
      </c>
      <c r="BK26" s="336">
        <f t="shared" si="34"/>
        <v>0</v>
      </c>
      <c r="BL26" s="336">
        <f t="shared" si="34"/>
        <v>0</v>
      </c>
      <c r="BM26" s="336">
        <f t="shared" si="34"/>
        <v>0</v>
      </c>
      <c r="BN26" s="336">
        <f t="shared" si="34"/>
        <v>0</v>
      </c>
      <c r="BO26" s="336">
        <f t="shared" si="34"/>
        <v>0</v>
      </c>
      <c r="BP26" s="336">
        <f t="shared" si="34"/>
        <v>0</v>
      </c>
      <c r="BQ26" s="336">
        <f t="shared" si="34"/>
        <v>0</v>
      </c>
      <c r="BR26" s="336">
        <f t="shared" si="34"/>
        <v>0</v>
      </c>
      <c r="BS26" s="336">
        <f t="shared" si="34"/>
        <v>0</v>
      </c>
      <c r="BT26" s="336">
        <f t="shared" si="34"/>
        <v>0</v>
      </c>
      <c r="BU26" s="336">
        <f t="shared" si="34"/>
        <v>0</v>
      </c>
      <c r="BV26" s="336">
        <f t="shared" si="34"/>
        <v>0</v>
      </c>
      <c r="BW26" s="336">
        <f t="shared" si="34"/>
        <v>0</v>
      </c>
      <c r="BX26" s="336">
        <f t="shared" si="34"/>
        <v>0</v>
      </c>
      <c r="BY26" s="336">
        <f t="shared" si="34"/>
        <v>0</v>
      </c>
      <c r="BZ26" s="336">
        <f t="shared" si="34"/>
        <v>0</v>
      </c>
      <c r="CA26" s="336">
        <f t="shared" si="34"/>
        <v>0</v>
      </c>
      <c r="CB26" s="336">
        <f t="shared" si="34"/>
        <v>0</v>
      </c>
      <c r="CC26" s="336">
        <f t="shared" si="34"/>
        <v>0</v>
      </c>
      <c r="CD26" s="336">
        <f t="shared" si="34"/>
        <v>0</v>
      </c>
      <c r="CE26" s="336">
        <f t="shared" si="34"/>
        <v>0</v>
      </c>
      <c r="CF26" s="336">
        <f t="shared" si="34"/>
        <v>0</v>
      </c>
      <c r="CG26" s="336">
        <f t="shared" si="34"/>
        <v>0</v>
      </c>
      <c r="CH26" s="336">
        <f t="shared" si="34"/>
        <v>0</v>
      </c>
      <c r="CI26" s="336">
        <f t="shared" si="34"/>
        <v>0</v>
      </c>
      <c r="CJ26" s="336">
        <f t="shared" si="34"/>
        <v>0</v>
      </c>
      <c r="CK26" s="336">
        <f t="shared" si="34"/>
        <v>0</v>
      </c>
      <c r="CL26" s="336">
        <f t="shared" si="34"/>
        <v>0</v>
      </c>
    </row>
    <row r="27" spans="1:90" s="333" customFormat="1" x14ac:dyDescent="0.2">
      <c r="A27" s="327" t="s">
        <v>297</v>
      </c>
      <c r="B27" s="349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349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332"/>
      <c r="AG27" s="18"/>
      <c r="AH27" s="18"/>
      <c r="AI27" s="18"/>
      <c r="AJ27" s="18"/>
      <c r="AK27" s="18"/>
      <c r="AL27" s="340"/>
      <c r="AM27" s="18"/>
      <c r="AN27" s="18"/>
      <c r="AO27" s="18"/>
      <c r="AP27" s="350"/>
      <c r="AQ27" s="18"/>
      <c r="AR27" s="351"/>
      <c r="AS27" s="351"/>
      <c r="AT27" s="351"/>
      <c r="AU27" s="18"/>
      <c r="AV27" s="18"/>
      <c r="AW27" s="351"/>
      <c r="AX27" s="18"/>
      <c r="AY27" s="351"/>
      <c r="AZ27" s="18"/>
      <c r="BA27" s="327" t="s">
        <v>297</v>
      </c>
      <c r="BB27" s="338"/>
      <c r="BC27" s="331">
        <f>BC16</f>
        <v>1537</v>
      </c>
      <c r="BD27" s="331">
        <v>1486</v>
      </c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</row>
    <row r="28" spans="1:90" s="333" customFormat="1" x14ac:dyDescent="0.2">
      <c r="A28" s="327" t="s">
        <v>298</v>
      </c>
      <c r="B28" s="349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349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332"/>
      <c r="AG28" s="18"/>
      <c r="AH28" s="18"/>
      <c r="AI28" s="18"/>
      <c r="AJ28" s="18"/>
      <c r="AK28" s="18"/>
      <c r="AL28" s="340"/>
      <c r="AM28" s="18"/>
      <c r="AN28" s="18"/>
      <c r="AO28" s="18"/>
      <c r="AP28" s="350"/>
      <c r="AQ28" s="18"/>
      <c r="AR28" s="351"/>
      <c r="AS28" s="351"/>
      <c r="AT28" s="351"/>
      <c r="AU28" s="18"/>
      <c r="AV28" s="18"/>
      <c r="AW28" s="351"/>
      <c r="AX28" s="18"/>
      <c r="AY28" s="351"/>
      <c r="AZ28" s="18"/>
      <c r="BA28" s="327" t="s">
        <v>298</v>
      </c>
      <c r="BB28" s="340"/>
      <c r="BC28" s="25">
        <v>277</v>
      </c>
      <c r="BD28" s="25">
        <v>277</v>
      </c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</row>
    <row r="29" spans="1:90" x14ac:dyDescent="0.2">
      <c r="A29" s="352"/>
      <c r="B29" s="353" t="s">
        <v>8</v>
      </c>
      <c r="C29" s="323"/>
      <c r="D29" s="14">
        <f>C10</f>
        <v>44531</v>
      </c>
      <c r="E29" s="14" t="e">
        <f t="shared" ref="E29:AN29" ca="1" si="35">_xll.FIMMÊS(D29,0)+1</f>
        <v>#NAME?</v>
      </c>
      <c r="F29" s="14" t="e">
        <f t="shared" ca="1" si="35"/>
        <v>#NAME?</v>
      </c>
      <c r="G29" s="14" t="e">
        <f t="shared" ca="1" si="35"/>
        <v>#NAME?</v>
      </c>
      <c r="H29" s="14" t="e">
        <f t="shared" ca="1" si="35"/>
        <v>#NAME?</v>
      </c>
      <c r="I29" s="14" t="e">
        <f t="shared" ca="1" si="35"/>
        <v>#NAME?</v>
      </c>
      <c r="J29" s="14" t="e">
        <f t="shared" ca="1" si="35"/>
        <v>#NAME?</v>
      </c>
      <c r="K29" s="14" t="e">
        <f t="shared" ca="1" si="35"/>
        <v>#NAME?</v>
      </c>
      <c r="L29" s="14" t="e">
        <f t="shared" ca="1" si="35"/>
        <v>#NAME?</v>
      </c>
      <c r="M29" s="14" t="e">
        <f t="shared" ca="1" si="35"/>
        <v>#NAME?</v>
      </c>
      <c r="N29" s="14" t="e">
        <f t="shared" ca="1" si="35"/>
        <v>#NAME?</v>
      </c>
      <c r="O29" s="14" t="e">
        <f t="shared" ca="1" si="35"/>
        <v>#NAME?</v>
      </c>
      <c r="P29" s="353" t="s">
        <v>8</v>
      </c>
      <c r="Q29" s="14" t="e">
        <f ca="1">_xll.FIMMÊS(O29,0)+1</f>
        <v>#NAME?</v>
      </c>
      <c r="R29" s="14" t="e">
        <f t="shared" ca="1" si="35"/>
        <v>#NAME?</v>
      </c>
      <c r="S29" s="14" t="e">
        <f t="shared" ca="1" si="35"/>
        <v>#NAME?</v>
      </c>
      <c r="T29" s="14" t="e">
        <f t="shared" ca="1" si="35"/>
        <v>#NAME?</v>
      </c>
      <c r="U29" s="14" t="e">
        <f t="shared" ca="1" si="35"/>
        <v>#NAME?</v>
      </c>
      <c r="V29" s="14" t="e">
        <f t="shared" ca="1" si="35"/>
        <v>#NAME?</v>
      </c>
      <c r="W29" s="14" t="e">
        <f t="shared" ca="1" si="35"/>
        <v>#NAME?</v>
      </c>
      <c r="X29" s="14" t="e">
        <f t="shared" ca="1" si="35"/>
        <v>#NAME?</v>
      </c>
      <c r="Y29" s="14" t="e">
        <f t="shared" ca="1" si="35"/>
        <v>#NAME?</v>
      </c>
      <c r="Z29" s="14" t="e">
        <f t="shared" ca="1" si="35"/>
        <v>#NAME?</v>
      </c>
      <c r="AA29" s="14" t="e">
        <f t="shared" ca="1" si="35"/>
        <v>#NAME?</v>
      </c>
      <c r="AB29" s="14" t="e">
        <f t="shared" ca="1" si="35"/>
        <v>#NAME?</v>
      </c>
      <c r="AC29" s="14" t="e">
        <f t="shared" ca="1" si="35"/>
        <v>#NAME?</v>
      </c>
      <c r="AD29" s="14" t="e">
        <f t="shared" ca="1" si="35"/>
        <v>#NAME?</v>
      </c>
      <c r="AE29" s="14" t="e">
        <f t="shared" ca="1" si="35"/>
        <v>#NAME?</v>
      </c>
      <c r="AF29" s="14" t="e">
        <f t="shared" ca="1" si="35"/>
        <v>#NAME?</v>
      </c>
      <c r="AG29" s="14" t="e">
        <f t="shared" ca="1" si="35"/>
        <v>#NAME?</v>
      </c>
      <c r="AH29" s="14" t="e">
        <f t="shared" ca="1" si="35"/>
        <v>#NAME?</v>
      </c>
      <c r="AI29" s="14" t="e">
        <f t="shared" ca="1" si="35"/>
        <v>#NAME?</v>
      </c>
      <c r="AJ29" s="14" t="e">
        <f t="shared" ca="1" si="35"/>
        <v>#NAME?</v>
      </c>
      <c r="AK29" s="14" t="e">
        <f t="shared" ca="1" si="35"/>
        <v>#NAME?</v>
      </c>
      <c r="AL29" s="353" t="s">
        <v>8</v>
      </c>
      <c r="AM29" s="14" t="e">
        <f ca="1">_xll.FIMMÊS(AK29,0)+1</f>
        <v>#NAME?</v>
      </c>
      <c r="AN29" s="14" t="e">
        <f t="shared" ca="1" si="35"/>
        <v>#NAME?</v>
      </c>
      <c r="AO29" s="14">
        <v>45597</v>
      </c>
      <c r="AP29" s="14" t="e">
        <f ca="1">_xll.FIMMÊS(AO29,0)+1</f>
        <v>#NAME?</v>
      </c>
      <c r="AQ29" s="14" t="e">
        <f t="shared" ref="AQ29:AZ29" ca="1" si="36">AP10</f>
        <v>#NAME?</v>
      </c>
      <c r="AR29" s="14" t="e">
        <f t="shared" ca="1" si="36"/>
        <v>#NAME?</v>
      </c>
      <c r="AS29" s="14" t="e">
        <f t="shared" ca="1" si="36"/>
        <v>#NAME?</v>
      </c>
      <c r="AT29" s="14" t="e">
        <f t="shared" ca="1" si="36"/>
        <v>#NAME?</v>
      </c>
      <c r="AU29" s="14" t="e">
        <f t="shared" ca="1" si="36"/>
        <v>#NAME?</v>
      </c>
      <c r="AV29" s="14" t="e">
        <f t="shared" ca="1" si="36"/>
        <v>#NAME?</v>
      </c>
      <c r="AW29" s="14" t="e">
        <f t="shared" ca="1" si="36"/>
        <v>#NAME?</v>
      </c>
      <c r="AX29" s="14" t="e">
        <f t="shared" ca="1" si="36"/>
        <v>#NAME?</v>
      </c>
      <c r="AY29" s="14" t="e">
        <f t="shared" ca="1" si="36"/>
        <v>#NAME?</v>
      </c>
      <c r="AZ29" s="14" t="e">
        <f t="shared" ca="1" si="36"/>
        <v>#NAME?</v>
      </c>
      <c r="BA29" s="352"/>
      <c r="BB29" s="353" t="s">
        <v>8</v>
      </c>
      <c r="BC29" s="14" t="e">
        <f ca="1">AZ10</f>
        <v>#NAME?</v>
      </c>
      <c r="BD29" s="14" t="e">
        <f ca="1">BC10</f>
        <v>#NAME?</v>
      </c>
      <c r="BE29" s="14" t="e">
        <f t="shared" ref="BE29:CL29" ca="1" si="37">BD10</f>
        <v>#NAME?</v>
      </c>
      <c r="BF29" s="14" t="e">
        <f t="shared" ca="1" si="37"/>
        <v>#NAME?</v>
      </c>
      <c r="BG29" s="14" t="e">
        <f t="shared" ca="1" si="37"/>
        <v>#NAME?</v>
      </c>
      <c r="BH29" s="14" t="e">
        <f t="shared" ca="1" si="37"/>
        <v>#NAME?</v>
      </c>
      <c r="BI29" s="14" t="e">
        <f t="shared" ca="1" si="37"/>
        <v>#NAME?</v>
      </c>
      <c r="BJ29" s="14" t="e">
        <f t="shared" ca="1" si="37"/>
        <v>#NAME?</v>
      </c>
      <c r="BK29" s="14" t="e">
        <f t="shared" ca="1" si="37"/>
        <v>#NAME?</v>
      </c>
      <c r="BL29" s="14" t="e">
        <f t="shared" ca="1" si="37"/>
        <v>#NAME?</v>
      </c>
      <c r="BM29" s="14" t="e">
        <f t="shared" ca="1" si="37"/>
        <v>#NAME?</v>
      </c>
      <c r="BN29" s="14" t="e">
        <f t="shared" ca="1" si="37"/>
        <v>#NAME?</v>
      </c>
      <c r="BO29" s="14" t="e">
        <f t="shared" ca="1" si="37"/>
        <v>#NAME?</v>
      </c>
      <c r="BP29" s="14" t="e">
        <f t="shared" ca="1" si="37"/>
        <v>#NAME?</v>
      </c>
      <c r="BQ29" s="14" t="e">
        <f t="shared" ca="1" si="37"/>
        <v>#NAME?</v>
      </c>
      <c r="BR29" s="14" t="e">
        <f t="shared" ca="1" si="37"/>
        <v>#NAME?</v>
      </c>
      <c r="BS29" s="14" t="e">
        <f t="shared" ca="1" si="37"/>
        <v>#NAME?</v>
      </c>
      <c r="BT29" s="14" t="e">
        <f t="shared" ca="1" si="37"/>
        <v>#NAME?</v>
      </c>
      <c r="BU29" s="14" t="e">
        <f t="shared" ca="1" si="37"/>
        <v>#NAME?</v>
      </c>
      <c r="BV29" s="14" t="e">
        <f t="shared" ca="1" si="37"/>
        <v>#NAME?</v>
      </c>
      <c r="BW29" s="14" t="e">
        <f t="shared" ca="1" si="37"/>
        <v>#NAME?</v>
      </c>
      <c r="BX29" s="14" t="e">
        <f t="shared" ca="1" si="37"/>
        <v>#NAME?</v>
      </c>
      <c r="BY29" s="14" t="e">
        <f t="shared" ca="1" si="37"/>
        <v>#NAME?</v>
      </c>
      <c r="BZ29" s="14" t="e">
        <f t="shared" ca="1" si="37"/>
        <v>#NAME?</v>
      </c>
      <c r="CA29" s="14" t="e">
        <f t="shared" ca="1" si="37"/>
        <v>#NAME?</v>
      </c>
      <c r="CB29" s="14" t="e">
        <f t="shared" ca="1" si="37"/>
        <v>#NAME?</v>
      </c>
      <c r="CC29" s="14" t="e">
        <f t="shared" ca="1" si="37"/>
        <v>#NAME?</v>
      </c>
      <c r="CD29" s="14" t="e">
        <f t="shared" ca="1" si="37"/>
        <v>#NAME?</v>
      </c>
      <c r="CE29" s="14" t="e">
        <f t="shared" ca="1" si="37"/>
        <v>#NAME?</v>
      </c>
      <c r="CF29" s="14" t="e">
        <f t="shared" ca="1" si="37"/>
        <v>#NAME?</v>
      </c>
      <c r="CG29" s="14" t="e">
        <f t="shared" ca="1" si="37"/>
        <v>#NAME?</v>
      </c>
      <c r="CH29" s="14" t="e">
        <f t="shared" ca="1" si="37"/>
        <v>#NAME?</v>
      </c>
      <c r="CI29" s="14" t="e">
        <f t="shared" ca="1" si="37"/>
        <v>#NAME?</v>
      </c>
      <c r="CJ29" s="14" t="e">
        <f t="shared" ca="1" si="37"/>
        <v>#NAME?</v>
      </c>
      <c r="CK29" s="14" t="e">
        <f t="shared" ca="1" si="37"/>
        <v>#NAME?</v>
      </c>
      <c r="CL29" s="14" t="e">
        <f t="shared" ca="1" si="37"/>
        <v>#NAME?</v>
      </c>
    </row>
    <row r="30" spans="1:90" s="348" customFormat="1" x14ac:dyDescent="0.2">
      <c r="A30" s="324" t="s">
        <v>299</v>
      </c>
      <c r="B30" s="325" t="s">
        <v>300</v>
      </c>
      <c r="C30" s="325"/>
      <c r="D30" s="325">
        <f t="shared" ref="D30:O30" si="38">IF(D32=0,0,(IFERROR((D31/D32),0)))</f>
        <v>0.64646464646464652</v>
      </c>
      <c r="E30" s="325">
        <f t="shared" si="38"/>
        <v>0.73949579831932777</v>
      </c>
      <c r="F30" s="325">
        <f t="shared" si="38"/>
        <v>0.78350515463917525</v>
      </c>
      <c r="G30" s="325">
        <f t="shared" si="38"/>
        <v>0.31313131313131315</v>
      </c>
      <c r="H30" s="325">
        <f t="shared" si="38"/>
        <v>0.12737127371273713</v>
      </c>
      <c r="I30" s="325">
        <f t="shared" si="38"/>
        <v>0.23562152133580705</v>
      </c>
      <c r="J30" s="325">
        <f t="shared" si="38"/>
        <v>6.5246338215712379E-2</v>
      </c>
      <c r="K30" s="325">
        <f t="shared" si="38"/>
        <v>1.3118062563067608E-2</v>
      </c>
      <c r="L30" s="325">
        <f t="shared" si="38"/>
        <v>1.0355029585798817E-2</v>
      </c>
      <c r="M30" s="325">
        <f t="shared" si="38"/>
        <v>2.0833333333333333E-3</v>
      </c>
      <c r="N30" s="325">
        <f t="shared" si="38"/>
        <v>8.4961767204757861E-4</v>
      </c>
      <c r="O30" s="325">
        <f t="shared" si="38"/>
        <v>1.9940179461615153E-3</v>
      </c>
      <c r="P30" s="325" t="s">
        <v>300</v>
      </c>
      <c r="Q30" s="325">
        <f>IF(Q32=0,0,(IFERROR((Q31/Q32),0)))</f>
        <v>1.9569471624266144E-3</v>
      </c>
      <c r="R30" s="325">
        <f>IF(R32=0,0,(IFERROR((R31/R32),0)))</f>
        <v>3.1250000000000002E-3</v>
      </c>
      <c r="S30" s="325">
        <f>IF(S32=0,0,(IFERROR((S31/S32),0)))</f>
        <v>0</v>
      </c>
      <c r="T30" s="325">
        <f>IF(T32=0,0,(IFERROR((T31/T32),0)))</f>
        <v>1.8621973929236499E-3</v>
      </c>
      <c r="U30" s="325">
        <f t="shared" ref="U30:AB30" si="39">IF(U32=0,0,(IFERROR((U31/U32),0)))</f>
        <v>4.0376850605652759E-3</v>
      </c>
      <c r="V30" s="325">
        <f t="shared" si="39"/>
        <v>2.3668639053254438E-3</v>
      </c>
      <c r="W30" s="325">
        <f t="shared" si="39"/>
        <v>1.3802622498274672E-3</v>
      </c>
      <c r="X30" s="325">
        <f t="shared" si="39"/>
        <v>2.142857142857143E-3</v>
      </c>
      <c r="Y30" s="325">
        <f t="shared" si="39"/>
        <v>1.2391573729863693E-3</v>
      </c>
      <c r="Z30" s="325">
        <f t="shared" si="39"/>
        <v>1.148105625717566E-3</v>
      </c>
      <c r="AA30" s="325">
        <f t="shared" si="39"/>
        <v>4.6296296296296294E-3</v>
      </c>
      <c r="AB30" s="325">
        <f t="shared" si="39"/>
        <v>4.1493775933609959E-3</v>
      </c>
      <c r="AC30" s="325">
        <f>IF(AC32=0,0,(IFERROR((AC31/AC32),0)))</f>
        <v>1.3306719893546241E-3</v>
      </c>
      <c r="AD30" s="325">
        <f>IF(AD32=0,0,(IFERROR((AD31/AD32),0)))</f>
        <v>3.4383954154727794E-3</v>
      </c>
      <c r="AE30" s="325">
        <f t="shared" ref="AE30:AY30" si="40">IF(AE32=0,0,(IFERROR((AE31/AE32),0)))</f>
        <v>1.4395393474088292E-3</v>
      </c>
      <c r="AF30" s="325">
        <f t="shared" si="40"/>
        <v>0</v>
      </c>
      <c r="AG30" s="325">
        <f t="shared" si="40"/>
        <v>4.3084877208099956E-4</v>
      </c>
      <c r="AH30" s="325">
        <f t="shared" si="40"/>
        <v>3.0541012216404886E-3</v>
      </c>
      <c r="AI30" s="325">
        <f t="shared" si="40"/>
        <v>0</v>
      </c>
      <c r="AJ30" s="325">
        <f t="shared" si="40"/>
        <v>4.5325779036827192E-3</v>
      </c>
      <c r="AK30" s="325">
        <f t="shared" si="40"/>
        <v>6.1349693251533746E-4</v>
      </c>
      <c r="AL30" s="325" t="s">
        <v>301</v>
      </c>
      <c r="AM30" s="325">
        <f t="shared" si="40"/>
        <v>6.4143681847338033E-4</v>
      </c>
      <c r="AN30" s="325">
        <f t="shared" si="40"/>
        <v>3.1605562579013905E-3</v>
      </c>
      <c r="AO30" s="325">
        <f>IF(AO32=0,0,(IFERROR((AO31/AO32),0)))</f>
        <v>1.0976948408342482E-2</v>
      </c>
      <c r="AP30" s="325">
        <f t="shared" si="40"/>
        <v>4.554326610279766E-3</v>
      </c>
      <c r="AQ30" s="325">
        <f>IF(AQ32=0,0,(IFERROR((AQ31/AQ32),0)))</f>
        <v>1.2121212121212121E-3</v>
      </c>
      <c r="AR30" s="325">
        <f>IF(AR32=0,0,(IFERROR((AR31/AR32),0)))</f>
        <v>1.3431833445265279E-3</v>
      </c>
      <c r="AS30" s="325">
        <f t="shared" si="40"/>
        <v>6.4683053040103498E-4</v>
      </c>
      <c r="AT30" s="325">
        <f>IF(AT32=0,0,(IFERROR((AT31/AT32),0)))</f>
        <v>0</v>
      </c>
      <c r="AU30" s="325">
        <f>IF(AU32=0,0,(IFERROR((AU31/AU32),0)))</f>
        <v>6.285355122564425E-4</v>
      </c>
      <c r="AV30" s="325">
        <f t="shared" si="40"/>
        <v>6.4184852374839533E-4</v>
      </c>
      <c r="AW30" s="325">
        <f>IF(AW32=0,0,(IFERROR((AW31/AW32),0)))</f>
        <v>0</v>
      </c>
      <c r="AX30" s="325">
        <f>IF(AX32=0,0,(IFERROR((AX31/AX32),0)))</f>
        <v>6.4184852374839533E-4</v>
      </c>
      <c r="AY30" s="325">
        <f t="shared" si="40"/>
        <v>1.1862396204033216E-3</v>
      </c>
      <c r="AZ30" s="325">
        <f>IF(AZ32=0,0,(IFERROR((AZ31/AZ32),0)))</f>
        <v>0</v>
      </c>
      <c r="BA30" s="324" t="s">
        <v>299</v>
      </c>
      <c r="BB30" s="325" t="s">
        <v>301</v>
      </c>
      <c r="BC30" s="325">
        <f>IF(BC32=0,0,(IFERROR((BC31/BC32),0)))</f>
        <v>6.7567567567567571E-4</v>
      </c>
      <c r="BD30" s="325">
        <f>IF(BD32=0,0,(IFERROR((BD31/BD32),0)))</f>
        <v>1.2172854534388314E-3</v>
      </c>
      <c r="BE30" s="325">
        <f t="shared" ref="BE30:CL30" si="41">IF(BE32=0,0,(IFERROR((BE31/BE32),0)))</f>
        <v>0</v>
      </c>
      <c r="BF30" s="325">
        <f t="shared" si="41"/>
        <v>0</v>
      </c>
      <c r="BG30" s="325">
        <f t="shared" si="41"/>
        <v>0</v>
      </c>
      <c r="BH30" s="325">
        <f t="shared" si="41"/>
        <v>0</v>
      </c>
      <c r="BI30" s="325">
        <f t="shared" si="41"/>
        <v>0</v>
      </c>
      <c r="BJ30" s="325">
        <f t="shared" si="41"/>
        <v>0</v>
      </c>
      <c r="BK30" s="325">
        <f t="shared" si="41"/>
        <v>0</v>
      </c>
      <c r="BL30" s="325">
        <f t="shared" si="41"/>
        <v>0</v>
      </c>
      <c r="BM30" s="325">
        <f t="shared" si="41"/>
        <v>0</v>
      </c>
      <c r="BN30" s="325">
        <f t="shared" si="41"/>
        <v>0</v>
      </c>
      <c r="BO30" s="325">
        <f t="shared" si="41"/>
        <v>0</v>
      </c>
      <c r="BP30" s="325">
        <f t="shared" si="41"/>
        <v>0</v>
      </c>
      <c r="BQ30" s="325">
        <f t="shared" si="41"/>
        <v>0</v>
      </c>
      <c r="BR30" s="325">
        <f t="shared" si="41"/>
        <v>0</v>
      </c>
      <c r="BS30" s="325">
        <f t="shared" si="41"/>
        <v>0</v>
      </c>
      <c r="BT30" s="325">
        <f t="shared" si="41"/>
        <v>0</v>
      </c>
      <c r="BU30" s="325">
        <f t="shared" si="41"/>
        <v>0</v>
      </c>
      <c r="BV30" s="325">
        <f t="shared" si="41"/>
        <v>0</v>
      </c>
      <c r="BW30" s="325">
        <f t="shared" si="41"/>
        <v>0</v>
      </c>
      <c r="BX30" s="325">
        <f t="shared" si="41"/>
        <v>0</v>
      </c>
      <c r="BY30" s="325">
        <f t="shared" si="41"/>
        <v>0</v>
      </c>
      <c r="BZ30" s="325">
        <f t="shared" si="41"/>
        <v>0</v>
      </c>
      <c r="CA30" s="325">
        <f t="shared" si="41"/>
        <v>0</v>
      </c>
      <c r="CB30" s="325">
        <f t="shared" si="41"/>
        <v>0</v>
      </c>
      <c r="CC30" s="325">
        <f t="shared" si="41"/>
        <v>0</v>
      </c>
      <c r="CD30" s="325">
        <f t="shared" si="41"/>
        <v>0</v>
      </c>
      <c r="CE30" s="325">
        <f t="shared" si="41"/>
        <v>0</v>
      </c>
      <c r="CF30" s="325">
        <f t="shared" si="41"/>
        <v>0</v>
      </c>
      <c r="CG30" s="325">
        <f t="shared" si="41"/>
        <v>0</v>
      </c>
      <c r="CH30" s="325">
        <f t="shared" si="41"/>
        <v>0</v>
      </c>
      <c r="CI30" s="325">
        <f t="shared" si="41"/>
        <v>0</v>
      </c>
      <c r="CJ30" s="325">
        <f t="shared" si="41"/>
        <v>0</v>
      </c>
      <c r="CK30" s="325">
        <f t="shared" si="41"/>
        <v>0</v>
      </c>
      <c r="CL30" s="325">
        <f t="shared" si="41"/>
        <v>0</v>
      </c>
    </row>
    <row r="31" spans="1:90" s="333" customFormat="1" x14ac:dyDescent="0.2">
      <c r="A31" s="327" t="s">
        <v>302</v>
      </c>
      <c r="B31" s="79"/>
      <c r="C31" s="269"/>
      <c r="D31" s="18">
        <v>64</v>
      </c>
      <c r="E31" s="18">
        <v>88</v>
      </c>
      <c r="F31" s="354">
        <v>152</v>
      </c>
      <c r="G31" s="18">
        <v>93</v>
      </c>
      <c r="H31" s="329">
        <v>47</v>
      </c>
      <c r="I31" s="18">
        <v>254</v>
      </c>
      <c r="J31" s="18">
        <v>49</v>
      </c>
      <c r="K31" s="79">
        <v>13</v>
      </c>
      <c r="L31" s="18">
        <v>7</v>
      </c>
      <c r="M31" s="18">
        <v>2</v>
      </c>
      <c r="N31" s="18">
        <v>1</v>
      </c>
      <c r="O31" s="18">
        <v>2</v>
      </c>
      <c r="P31" s="79"/>
      <c r="Q31" s="18">
        <v>2</v>
      </c>
      <c r="R31" s="18">
        <v>4</v>
      </c>
      <c r="S31" s="18">
        <v>0</v>
      </c>
      <c r="T31" s="18">
        <v>2</v>
      </c>
      <c r="U31" s="18">
        <v>6</v>
      </c>
      <c r="V31" s="18">
        <v>4</v>
      </c>
      <c r="W31" s="18">
        <v>2</v>
      </c>
      <c r="X31" s="18">
        <v>3</v>
      </c>
      <c r="Y31" s="18">
        <v>2</v>
      </c>
      <c r="Z31" s="18">
        <v>2</v>
      </c>
      <c r="AA31" s="18">
        <v>5</v>
      </c>
      <c r="AB31" s="18">
        <v>5</v>
      </c>
      <c r="AC31" s="18">
        <v>2</v>
      </c>
      <c r="AD31" s="18">
        <v>6</v>
      </c>
      <c r="AE31" s="18">
        <v>3</v>
      </c>
      <c r="AF31" s="331">
        <v>0</v>
      </c>
      <c r="AG31" s="18">
        <v>1</v>
      </c>
      <c r="AH31" s="18">
        <v>7</v>
      </c>
      <c r="AI31" s="18">
        <v>0</v>
      </c>
      <c r="AJ31" s="18">
        <v>8</v>
      </c>
      <c r="AK31" s="18">
        <v>1</v>
      </c>
      <c r="AL31" s="338"/>
      <c r="AM31" s="18">
        <v>1</v>
      </c>
      <c r="AN31" s="18">
        <v>5</v>
      </c>
      <c r="AO31" s="18">
        <v>20</v>
      </c>
      <c r="AP31" s="24">
        <v>7</v>
      </c>
      <c r="AQ31" s="18">
        <v>2</v>
      </c>
      <c r="AR31" s="24">
        <v>2</v>
      </c>
      <c r="AS31" s="24">
        <v>1</v>
      </c>
      <c r="AT31" s="24">
        <v>0</v>
      </c>
      <c r="AU31" s="18">
        <v>1</v>
      </c>
      <c r="AV31" s="18">
        <v>1</v>
      </c>
      <c r="AW31" s="24">
        <v>0</v>
      </c>
      <c r="AX31" s="18">
        <v>1</v>
      </c>
      <c r="AY31" s="18">
        <v>2</v>
      </c>
      <c r="AZ31" s="18">
        <v>0</v>
      </c>
      <c r="BA31" s="327" t="s">
        <v>302</v>
      </c>
      <c r="BB31" s="338"/>
      <c r="BC31" s="24">
        <v>1</v>
      </c>
      <c r="BD31" s="24">
        <v>2</v>
      </c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</row>
    <row r="32" spans="1:90" s="333" customFormat="1" x14ac:dyDescent="0.2">
      <c r="A32" s="327" t="s">
        <v>303</v>
      </c>
      <c r="B32" s="79"/>
      <c r="C32" s="18"/>
      <c r="D32" s="18">
        <v>99</v>
      </c>
      <c r="E32" s="18">
        <v>119</v>
      </c>
      <c r="F32" s="354">
        <v>194</v>
      </c>
      <c r="G32" s="18">
        <v>297</v>
      </c>
      <c r="H32" s="329">
        <v>369</v>
      </c>
      <c r="I32" s="18">
        <v>1078</v>
      </c>
      <c r="J32" s="18">
        <v>751</v>
      </c>
      <c r="K32" s="79">
        <v>991</v>
      </c>
      <c r="L32" s="18">
        <v>676</v>
      </c>
      <c r="M32" s="18">
        <v>960</v>
      </c>
      <c r="N32" s="18">
        <v>1177</v>
      </c>
      <c r="O32" s="18">
        <v>1003</v>
      </c>
      <c r="P32" s="79"/>
      <c r="Q32" s="18">
        <v>1022</v>
      </c>
      <c r="R32" s="18">
        <v>1280</v>
      </c>
      <c r="S32" s="18">
        <v>1194</v>
      </c>
      <c r="T32" s="18">
        <v>1074</v>
      </c>
      <c r="U32" s="18">
        <v>1486</v>
      </c>
      <c r="V32" s="18">
        <v>1690</v>
      </c>
      <c r="W32" s="18">
        <v>1449</v>
      </c>
      <c r="X32" s="18">
        <v>1400</v>
      </c>
      <c r="Y32" s="18">
        <v>1614</v>
      </c>
      <c r="Z32" s="18">
        <v>1742</v>
      </c>
      <c r="AA32" s="18">
        <v>1080</v>
      </c>
      <c r="AB32" s="18">
        <v>1205</v>
      </c>
      <c r="AC32" s="18">
        <v>1503</v>
      </c>
      <c r="AD32" s="18">
        <v>1745</v>
      </c>
      <c r="AE32" s="18">
        <v>2084</v>
      </c>
      <c r="AF32" s="197">
        <v>1570</v>
      </c>
      <c r="AG32" s="18">
        <v>2321</v>
      </c>
      <c r="AH32" s="18">
        <v>2292</v>
      </c>
      <c r="AI32" s="18">
        <v>1531</v>
      </c>
      <c r="AJ32" s="18">
        <v>1765</v>
      </c>
      <c r="AK32" s="18">
        <v>1630</v>
      </c>
      <c r="AL32" s="340"/>
      <c r="AM32" s="18">
        <v>1559</v>
      </c>
      <c r="AN32" s="18">
        <v>1582</v>
      </c>
      <c r="AO32" s="18">
        <v>1822</v>
      </c>
      <c r="AP32" s="197">
        <v>1537</v>
      </c>
      <c r="AQ32" s="18">
        <v>1650</v>
      </c>
      <c r="AR32" s="197">
        <v>1489</v>
      </c>
      <c r="AS32" s="197">
        <v>1546</v>
      </c>
      <c r="AT32" s="197">
        <v>1589</v>
      </c>
      <c r="AU32" s="18">
        <v>1591</v>
      </c>
      <c r="AV32" s="18">
        <v>1558</v>
      </c>
      <c r="AW32" s="197">
        <v>1663</v>
      </c>
      <c r="AX32" s="18">
        <v>1558</v>
      </c>
      <c r="AY32" s="18">
        <v>1686</v>
      </c>
      <c r="AZ32" s="18">
        <v>1443</v>
      </c>
      <c r="BA32" s="327" t="s">
        <v>303</v>
      </c>
      <c r="BB32" s="340"/>
      <c r="BC32" s="197">
        <v>1480</v>
      </c>
      <c r="BD32" s="197">
        <v>1643</v>
      </c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</row>
    <row r="33" spans="1:90" x14ac:dyDescent="0.2">
      <c r="A33" s="352"/>
      <c r="B33" s="355"/>
      <c r="C33" s="14">
        <f>C10</f>
        <v>44531</v>
      </c>
      <c r="D33" s="14" t="e">
        <f t="shared" ref="D33:AO33" ca="1" si="42">_xll.FIMMÊS(C33,0)+1</f>
        <v>#NAME?</v>
      </c>
      <c r="E33" s="14" t="e">
        <f t="shared" ca="1" si="42"/>
        <v>#NAME?</v>
      </c>
      <c r="F33" s="14" t="e">
        <f t="shared" ca="1" si="42"/>
        <v>#NAME?</v>
      </c>
      <c r="G33" s="14" t="e">
        <f t="shared" ca="1" si="42"/>
        <v>#NAME?</v>
      </c>
      <c r="H33" s="14" t="e">
        <f t="shared" ca="1" si="42"/>
        <v>#NAME?</v>
      </c>
      <c r="I33" s="14" t="e">
        <f t="shared" ca="1" si="42"/>
        <v>#NAME?</v>
      </c>
      <c r="J33" s="14" t="e">
        <f t="shared" ca="1" si="42"/>
        <v>#NAME?</v>
      </c>
      <c r="K33" s="14" t="e">
        <f t="shared" ca="1" si="42"/>
        <v>#NAME?</v>
      </c>
      <c r="L33" s="14" t="e">
        <f t="shared" ca="1" si="42"/>
        <v>#NAME?</v>
      </c>
      <c r="M33" s="14" t="e">
        <f t="shared" ca="1" si="42"/>
        <v>#NAME?</v>
      </c>
      <c r="N33" s="14" t="e">
        <f t="shared" ca="1" si="42"/>
        <v>#NAME?</v>
      </c>
      <c r="O33" s="14" t="e">
        <f t="shared" ca="1" si="42"/>
        <v>#NAME?</v>
      </c>
      <c r="P33" s="355"/>
      <c r="Q33" s="14" t="e">
        <f ca="1">_xll.FIMMÊS(O33,0)+1</f>
        <v>#NAME?</v>
      </c>
      <c r="R33" s="14" t="e">
        <f t="shared" ca="1" si="42"/>
        <v>#NAME?</v>
      </c>
      <c r="S33" s="14" t="e">
        <f t="shared" ca="1" si="42"/>
        <v>#NAME?</v>
      </c>
      <c r="T33" s="14" t="e">
        <f t="shared" ca="1" si="42"/>
        <v>#NAME?</v>
      </c>
      <c r="U33" s="14" t="e">
        <f t="shared" ca="1" si="42"/>
        <v>#NAME?</v>
      </c>
      <c r="V33" s="14" t="e">
        <f t="shared" ca="1" si="42"/>
        <v>#NAME?</v>
      </c>
      <c r="W33" s="14" t="e">
        <f t="shared" ca="1" si="42"/>
        <v>#NAME?</v>
      </c>
      <c r="X33" s="14" t="e">
        <f t="shared" ca="1" si="42"/>
        <v>#NAME?</v>
      </c>
      <c r="Y33" s="14" t="e">
        <f t="shared" ca="1" si="42"/>
        <v>#NAME?</v>
      </c>
      <c r="Z33" s="14" t="e">
        <f t="shared" ca="1" si="42"/>
        <v>#NAME?</v>
      </c>
      <c r="AA33" s="14" t="e">
        <f t="shared" ca="1" si="42"/>
        <v>#NAME?</v>
      </c>
      <c r="AB33" s="14" t="e">
        <f t="shared" ca="1" si="42"/>
        <v>#NAME?</v>
      </c>
      <c r="AC33" s="14" t="e">
        <f t="shared" ca="1" si="42"/>
        <v>#NAME?</v>
      </c>
      <c r="AD33" s="14" t="e">
        <f t="shared" ca="1" si="42"/>
        <v>#NAME?</v>
      </c>
      <c r="AE33" s="14" t="e">
        <f t="shared" ca="1" si="42"/>
        <v>#NAME?</v>
      </c>
      <c r="AF33" s="14" t="e">
        <f t="shared" ca="1" si="42"/>
        <v>#NAME?</v>
      </c>
      <c r="AG33" s="14" t="e">
        <f t="shared" ca="1" si="42"/>
        <v>#NAME?</v>
      </c>
      <c r="AH33" s="14" t="e">
        <f t="shared" ca="1" si="42"/>
        <v>#NAME?</v>
      </c>
      <c r="AI33" s="14" t="e">
        <f t="shared" ca="1" si="42"/>
        <v>#NAME?</v>
      </c>
      <c r="AJ33" s="14" t="e">
        <f t="shared" ca="1" si="42"/>
        <v>#NAME?</v>
      </c>
      <c r="AK33" s="14" t="e">
        <f t="shared" ca="1" si="42"/>
        <v>#NAME?</v>
      </c>
      <c r="AL33" s="323"/>
      <c r="AM33" s="14" t="e">
        <f ca="1">_xll.FIMMÊS(AK33,0)+1</f>
        <v>#NAME?</v>
      </c>
      <c r="AN33" s="14" t="e">
        <f t="shared" ca="1" si="42"/>
        <v>#NAME?</v>
      </c>
      <c r="AO33" s="356" t="e">
        <f t="shared" ca="1" si="42"/>
        <v>#NAME?</v>
      </c>
      <c r="AP33" s="14" t="e">
        <f t="shared" ref="AP33:AZ33" ca="1" si="43">AP10</f>
        <v>#NAME?</v>
      </c>
      <c r="AQ33" s="14" t="e">
        <f t="shared" ca="1" si="43"/>
        <v>#NAME?</v>
      </c>
      <c r="AR33" s="14" t="e">
        <f t="shared" ca="1" si="43"/>
        <v>#NAME?</v>
      </c>
      <c r="AS33" s="14" t="e">
        <f t="shared" ca="1" si="43"/>
        <v>#NAME?</v>
      </c>
      <c r="AT33" s="14" t="e">
        <f t="shared" ca="1" si="43"/>
        <v>#NAME?</v>
      </c>
      <c r="AU33" s="14" t="e">
        <f t="shared" ca="1" si="43"/>
        <v>#NAME?</v>
      </c>
      <c r="AV33" s="14" t="e">
        <f t="shared" ca="1" si="43"/>
        <v>#NAME?</v>
      </c>
      <c r="AW33" s="14" t="e">
        <f t="shared" ca="1" si="43"/>
        <v>#NAME?</v>
      </c>
      <c r="AX33" s="14" t="e">
        <f t="shared" ca="1" si="43"/>
        <v>#NAME?</v>
      </c>
      <c r="AY33" s="14" t="e">
        <f t="shared" ca="1" si="43"/>
        <v>#NAME?</v>
      </c>
      <c r="AZ33" s="14" t="e">
        <f t="shared" ca="1" si="43"/>
        <v>#NAME?</v>
      </c>
      <c r="BA33" s="352"/>
      <c r="BB33" s="323"/>
      <c r="BC33" s="14" t="e">
        <f ca="1">BC10</f>
        <v>#NAME?</v>
      </c>
      <c r="BD33" s="14" t="e">
        <f ca="1">BD10</f>
        <v>#NAME?</v>
      </c>
      <c r="BE33" s="14" t="e">
        <f t="shared" ref="BE33:CL33" ca="1" si="44">BE10</f>
        <v>#NAME?</v>
      </c>
      <c r="BF33" s="14" t="e">
        <f t="shared" ca="1" si="44"/>
        <v>#NAME?</v>
      </c>
      <c r="BG33" s="14" t="e">
        <f t="shared" ca="1" si="44"/>
        <v>#NAME?</v>
      </c>
      <c r="BH33" s="14" t="e">
        <f t="shared" ca="1" si="44"/>
        <v>#NAME?</v>
      </c>
      <c r="BI33" s="14" t="e">
        <f t="shared" ca="1" si="44"/>
        <v>#NAME?</v>
      </c>
      <c r="BJ33" s="14" t="e">
        <f t="shared" ca="1" si="44"/>
        <v>#NAME?</v>
      </c>
      <c r="BK33" s="14" t="e">
        <f t="shared" ca="1" si="44"/>
        <v>#NAME?</v>
      </c>
      <c r="BL33" s="14" t="e">
        <f t="shared" ca="1" si="44"/>
        <v>#NAME?</v>
      </c>
      <c r="BM33" s="14" t="e">
        <f t="shared" ca="1" si="44"/>
        <v>#NAME?</v>
      </c>
      <c r="BN33" s="14" t="e">
        <f t="shared" ca="1" si="44"/>
        <v>#NAME?</v>
      </c>
      <c r="BO33" s="14" t="e">
        <f t="shared" ca="1" si="44"/>
        <v>#NAME?</v>
      </c>
      <c r="BP33" s="14" t="e">
        <f t="shared" ca="1" si="44"/>
        <v>#NAME?</v>
      </c>
      <c r="BQ33" s="14" t="e">
        <f t="shared" ca="1" si="44"/>
        <v>#NAME?</v>
      </c>
      <c r="BR33" s="14" t="e">
        <f t="shared" ca="1" si="44"/>
        <v>#NAME?</v>
      </c>
      <c r="BS33" s="14" t="e">
        <f t="shared" ca="1" si="44"/>
        <v>#NAME?</v>
      </c>
      <c r="BT33" s="14" t="e">
        <f t="shared" ca="1" si="44"/>
        <v>#NAME?</v>
      </c>
      <c r="BU33" s="14" t="e">
        <f t="shared" ca="1" si="44"/>
        <v>#NAME?</v>
      </c>
      <c r="BV33" s="14" t="e">
        <f t="shared" ca="1" si="44"/>
        <v>#NAME?</v>
      </c>
      <c r="BW33" s="14" t="e">
        <f t="shared" ca="1" si="44"/>
        <v>#NAME?</v>
      </c>
      <c r="BX33" s="14" t="e">
        <f t="shared" ca="1" si="44"/>
        <v>#NAME?</v>
      </c>
      <c r="BY33" s="14" t="e">
        <f t="shared" ca="1" si="44"/>
        <v>#NAME?</v>
      </c>
      <c r="BZ33" s="14" t="e">
        <f t="shared" ca="1" si="44"/>
        <v>#NAME?</v>
      </c>
      <c r="CA33" s="14" t="e">
        <f t="shared" ca="1" si="44"/>
        <v>#NAME?</v>
      </c>
      <c r="CB33" s="14" t="e">
        <f t="shared" ca="1" si="44"/>
        <v>#NAME?</v>
      </c>
      <c r="CC33" s="14" t="e">
        <f t="shared" ca="1" si="44"/>
        <v>#NAME?</v>
      </c>
      <c r="CD33" s="14" t="e">
        <f t="shared" ca="1" si="44"/>
        <v>#NAME?</v>
      </c>
      <c r="CE33" s="14" t="e">
        <f t="shared" ca="1" si="44"/>
        <v>#NAME?</v>
      </c>
      <c r="CF33" s="14" t="e">
        <f t="shared" ca="1" si="44"/>
        <v>#NAME?</v>
      </c>
      <c r="CG33" s="14" t="e">
        <f t="shared" ca="1" si="44"/>
        <v>#NAME?</v>
      </c>
      <c r="CH33" s="14" t="e">
        <f t="shared" ca="1" si="44"/>
        <v>#NAME?</v>
      </c>
      <c r="CI33" s="14" t="e">
        <f t="shared" ca="1" si="44"/>
        <v>#NAME?</v>
      </c>
      <c r="CJ33" s="14" t="e">
        <f t="shared" ca="1" si="44"/>
        <v>#NAME?</v>
      </c>
      <c r="CK33" s="14" t="e">
        <f t="shared" ca="1" si="44"/>
        <v>#NAME?</v>
      </c>
      <c r="CL33" s="14" t="e">
        <f t="shared" ca="1" si="44"/>
        <v>#NAME?</v>
      </c>
    </row>
    <row r="34" spans="1:90" s="348" customFormat="1" ht="25.5" x14ac:dyDescent="0.2">
      <c r="A34" s="324" t="s">
        <v>304</v>
      </c>
      <c r="B34" s="357"/>
      <c r="C34" s="358"/>
      <c r="D34" s="358"/>
      <c r="E34" s="358"/>
      <c r="F34" s="358"/>
      <c r="G34" s="358"/>
      <c r="H34" s="358"/>
      <c r="I34" s="358"/>
      <c r="J34" s="358"/>
      <c r="K34" s="358"/>
      <c r="L34" s="358"/>
      <c r="M34" s="358"/>
      <c r="N34" s="358"/>
      <c r="O34" s="358"/>
      <c r="P34" s="357"/>
      <c r="Q34" s="358"/>
      <c r="R34" s="358"/>
      <c r="S34" s="358"/>
      <c r="T34" s="358"/>
      <c r="U34" s="358"/>
      <c r="V34" s="358"/>
      <c r="W34" s="358"/>
      <c r="X34" s="358"/>
      <c r="Y34" s="358"/>
      <c r="Z34" s="358"/>
      <c r="AA34" s="358"/>
      <c r="AB34" s="358"/>
      <c r="AC34" s="358"/>
      <c r="AD34" s="358"/>
      <c r="AE34" s="358"/>
      <c r="AF34" s="358"/>
      <c r="AG34" s="358"/>
      <c r="AH34" s="358"/>
      <c r="AI34" s="358"/>
      <c r="AJ34" s="358"/>
      <c r="AK34" s="358"/>
      <c r="AL34" s="325" t="s">
        <v>305</v>
      </c>
      <c r="AM34" s="359">
        <v>0.2</v>
      </c>
      <c r="AN34" s="360">
        <v>0.20710000000000001</v>
      </c>
      <c r="AO34" s="360">
        <v>0.20499999999999999</v>
      </c>
      <c r="AP34" s="360">
        <v>0.25</v>
      </c>
      <c r="AQ34" s="360">
        <v>0.1716</v>
      </c>
      <c r="AR34" s="360">
        <v>9.1499999999999998E-2</v>
      </c>
      <c r="AS34" s="360">
        <v>3.0700000000000002E-2</v>
      </c>
      <c r="AT34" s="360">
        <v>8.4900000000000003E-2</v>
      </c>
      <c r="AU34" s="360">
        <v>0.14960000000000001</v>
      </c>
      <c r="AV34" s="360">
        <v>3.9300000000000002E-2</v>
      </c>
      <c r="AW34" s="360">
        <v>6.8900000000000003E-2</v>
      </c>
      <c r="AX34" s="360">
        <v>9.6500000000000002E-2</v>
      </c>
      <c r="AY34" s="360">
        <v>0.1794</v>
      </c>
      <c r="AZ34" s="360">
        <v>0.1779</v>
      </c>
      <c r="BA34" s="324" t="s">
        <v>304</v>
      </c>
      <c r="BB34" s="325" t="s">
        <v>287</v>
      </c>
      <c r="BC34" s="325">
        <f>IFERROR((BC35/BC36),0)</f>
        <v>0.57105943152454786</v>
      </c>
      <c r="BD34" s="325">
        <f>IFERROR((BD35/BD36),0)</f>
        <v>0.56968529222864484</v>
      </c>
      <c r="BE34" s="325">
        <f t="shared" ref="BE34:CL34" si="45">IFERROR((BE35/BE36),0)</f>
        <v>0</v>
      </c>
      <c r="BF34" s="325">
        <f t="shared" si="45"/>
        <v>0</v>
      </c>
      <c r="BG34" s="325">
        <f t="shared" si="45"/>
        <v>0</v>
      </c>
      <c r="BH34" s="325">
        <f t="shared" si="45"/>
        <v>0</v>
      </c>
      <c r="BI34" s="325">
        <f t="shared" si="45"/>
        <v>0</v>
      </c>
      <c r="BJ34" s="325">
        <f t="shared" si="45"/>
        <v>0</v>
      </c>
      <c r="BK34" s="325">
        <f t="shared" si="45"/>
        <v>0</v>
      </c>
      <c r="BL34" s="325">
        <f t="shared" si="45"/>
        <v>0</v>
      </c>
      <c r="BM34" s="325">
        <f t="shared" si="45"/>
        <v>0</v>
      </c>
      <c r="BN34" s="325">
        <f t="shared" si="45"/>
        <v>0</v>
      </c>
      <c r="BO34" s="325">
        <f t="shared" si="45"/>
        <v>0</v>
      </c>
      <c r="BP34" s="325">
        <f t="shared" si="45"/>
        <v>0</v>
      </c>
      <c r="BQ34" s="325">
        <f t="shared" si="45"/>
        <v>0</v>
      </c>
      <c r="BR34" s="325">
        <f t="shared" si="45"/>
        <v>0</v>
      </c>
      <c r="BS34" s="325">
        <f t="shared" si="45"/>
        <v>0</v>
      </c>
      <c r="BT34" s="325">
        <f t="shared" si="45"/>
        <v>0</v>
      </c>
      <c r="BU34" s="325">
        <f t="shared" si="45"/>
        <v>0</v>
      </c>
      <c r="BV34" s="325">
        <f t="shared" si="45"/>
        <v>0</v>
      </c>
      <c r="BW34" s="325">
        <f t="shared" si="45"/>
        <v>0</v>
      </c>
      <c r="BX34" s="325">
        <f t="shared" si="45"/>
        <v>0</v>
      </c>
      <c r="BY34" s="325">
        <f t="shared" si="45"/>
        <v>0</v>
      </c>
      <c r="BZ34" s="325">
        <f t="shared" si="45"/>
        <v>0</v>
      </c>
      <c r="CA34" s="325">
        <f t="shared" si="45"/>
        <v>0</v>
      </c>
      <c r="CB34" s="325">
        <f t="shared" si="45"/>
        <v>0</v>
      </c>
      <c r="CC34" s="325">
        <f t="shared" si="45"/>
        <v>0</v>
      </c>
      <c r="CD34" s="325">
        <f t="shared" si="45"/>
        <v>0</v>
      </c>
      <c r="CE34" s="325">
        <f t="shared" si="45"/>
        <v>0</v>
      </c>
      <c r="CF34" s="325">
        <f t="shared" si="45"/>
        <v>0</v>
      </c>
      <c r="CG34" s="325">
        <f t="shared" si="45"/>
        <v>0</v>
      </c>
      <c r="CH34" s="325">
        <f t="shared" si="45"/>
        <v>0</v>
      </c>
      <c r="CI34" s="325">
        <f t="shared" si="45"/>
        <v>0</v>
      </c>
      <c r="CJ34" s="325">
        <f t="shared" si="45"/>
        <v>0</v>
      </c>
      <c r="CK34" s="325">
        <f t="shared" si="45"/>
        <v>0</v>
      </c>
      <c r="CL34" s="325">
        <f t="shared" si="45"/>
        <v>0</v>
      </c>
    </row>
    <row r="35" spans="1:90" s="333" customFormat="1" x14ac:dyDescent="0.2">
      <c r="A35" s="361" t="s">
        <v>306</v>
      </c>
      <c r="B35" s="362"/>
      <c r="C35" s="363"/>
      <c r="D35" s="363"/>
      <c r="E35" s="363"/>
      <c r="F35" s="363"/>
      <c r="G35" s="363"/>
      <c r="H35" s="364"/>
      <c r="I35" s="27"/>
      <c r="J35" s="27"/>
      <c r="K35" s="27"/>
      <c r="L35" s="27"/>
      <c r="M35" s="27"/>
      <c r="N35" s="27"/>
      <c r="O35" s="27"/>
      <c r="P35" s="362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365"/>
      <c r="AG35" s="27"/>
      <c r="AH35" s="365"/>
      <c r="AI35" s="27"/>
      <c r="AJ35" s="27"/>
      <c r="AK35" s="27"/>
      <c r="AL35" s="338"/>
      <c r="AM35" s="18">
        <v>55</v>
      </c>
      <c r="AN35" s="18">
        <v>58</v>
      </c>
      <c r="AO35" s="18">
        <v>57</v>
      </c>
      <c r="AP35" s="24">
        <v>77</v>
      </c>
      <c r="AQ35" s="18">
        <v>46</v>
      </c>
      <c r="AR35" s="24">
        <v>28</v>
      </c>
      <c r="AS35" s="18">
        <v>9</v>
      </c>
      <c r="AT35" s="24">
        <v>22</v>
      </c>
      <c r="AU35" s="24">
        <v>51</v>
      </c>
      <c r="AV35" s="18">
        <v>13</v>
      </c>
      <c r="AW35" s="24">
        <v>21</v>
      </c>
      <c r="AX35" s="18">
        <v>33</v>
      </c>
      <c r="AY35" s="24">
        <v>68</v>
      </c>
      <c r="AZ35" s="18">
        <v>50</v>
      </c>
      <c r="BA35" s="327" t="s">
        <v>307</v>
      </c>
      <c r="BB35" s="338"/>
      <c r="BC35" s="24">
        <v>884</v>
      </c>
      <c r="BD35" s="24">
        <v>887</v>
      </c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</row>
    <row r="36" spans="1:90" s="333" customFormat="1" x14ac:dyDescent="0.2">
      <c r="A36" s="327" t="s">
        <v>308</v>
      </c>
      <c r="B36" s="362"/>
      <c r="C36" s="363"/>
      <c r="D36" s="363"/>
      <c r="E36" s="363"/>
      <c r="F36" s="363"/>
      <c r="G36" s="363"/>
      <c r="H36" s="364"/>
      <c r="I36" s="27"/>
      <c r="J36" s="27"/>
      <c r="K36" s="27"/>
      <c r="L36" s="27"/>
      <c r="M36" s="27"/>
      <c r="N36" s="27"/>
      <c r="O36" s="27"/>
      <c r="P36" s="362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366"/>
      <c r="AG36" s="27"/>
      <c r="AH36" s="366"/>
      <c r="AI36" s="27"/>
      <c r="AJ36" s="27"/>
      <c r="AK36" s="27"/>
      <c r="AL36" s="340"/>
      <c r="AM36" s="18">
        <v>275</v>
      </c>
      <c r="AN36" s="18">
        <v>280</v>
      </c>
      <c r="AO36" s="18">
        <v>278</v>
      </c>
      <c r="AP36" s="25">
        <v>308</v>
      </c>
      <c r="AQ36" s="18">
        <v>268</v>
      </c>
      <c r="AR36" s="25">
        <v>306</v>
      </c>
      <c r="AS36" s="18">
        <v>293</v>
      </c>
      <c r="AT36" s="25">
        <v>259</v>
      </c>
      <c r="AU36" s="25">
        <v>341</v>
      </c>
      <c r="AV36" s="18">
        <v>331</v>
      </c>
      <c r="AW36" s="25">
        <v>305</v>
      </c>
      <c r="AX36" s="18">
        <v>342</v>
      </c>
      <c r="AY36" s="25">
        <v>379</v>
      </c>
      <c r="AZ36" s="18">
        <v>281</v>
      </c>
      <c r="BA36" s="327" t="s">
        <v>309</v>
      </c>
      <c r="BB36" s="340"/>
      <c r="BC36" s="25">
        <v>1548</v>
      </c>
      <c r="BD36" s="197">
        <v>1557</v>
      </c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</row>
    <row r="37" spans="1:90" s="333" customFormat="1" ht="25.5" x14ac:dyDescent="0.2">
      <c r="A37" s="324" t="s">
        <v>310</v>
      </c>
      <c r="B37" s="349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349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332"/>
      <c r="AG37" s="18"/>
      <c r="AH37" s="18"/>
      <c r="AI37" s="18"/>
      <c r="AJ37" s="18"/>
      <c r="AK37" s="18"/>
      <c r="AL37" s="340"/>
      <c r="AM37" s="18"/>
      <c r="AN37" s="18"/>
      <c r="AO37" s="18"/>
      <c r="AP37" s="350"/>
      <c r="AQ37" s="18"/>
      <c r="AR37" s="351"/>
      <c r="AS37" s="351"/>
      <c r="AT37" s="351"/>
      <c r="AU37" s="18"/>
      <c r="AV37" s="18"/>
      <c r="AW37" s="351"/>
      <c r="AX37" s="18"/>
      <c r="AY37" s="351"/>
      <c r="AZ37" s="18"/>
      <c r="BA37" s="324" t="s">
        <v>310</v>
      </c>
      <c r="BB37" s="336" t="s">
        <v>311</v>
      </c>
      <c r="BC37" s="325">
        <f>IFERROR((BC38/BC39),0)</f>
        <v>0.55555555555555558</v>
      </c>
      <c r="BD37" s="325">
        <f>IFERROR((BD38/BD39),0)</f>
        <v>0.57024793388429751</v>
      </c>
      <c r="BE37" s="325">
        <f t="shared" ref="BE37:CL37" si="46">IFERROR((BE38/BE39),0)</f>
        <v>0</v>
      </c>
      <c r="BF37" s="325">
        <f t="shared" si="46"/>
        <v>0</v>
      </c>
      <c r="BG37" s="325">
        <f t="shared" si="46"/>
        <v>0</v>
      </c>
      <c r="BH37" s="325">
        <f t="shared" si="46"/>
        <v>0</v>
      </c>
      <c r="BI37" s="325">
        <f t="shared" si="46"/>
        <v>0</v>
      </c>
      <c r="BJ37" s="325">
        <f t="shared" si="46"/>
        <v>0</v>
      </c>
      <c r="BK37" s="325">
        <f t="shared" si="46"/>
        <v>0</v>
      </c>
      <c r="BL37" s="325">
        <f t="shared" si="46"/>
        <v>0</v>
      </c>
      <c r="BM37" s="325">
        <f t="shared" si="46"/>
        <v>0</v>
      </c>
      <c r="BN37" s="325">
        <f t="shared" si="46"/>
        <v>0</v>
      </c>
      <c r="BO37" s="325">
        <f t="shared" si="46"/>
        <v>0</v>
      </c>
      <c r="BP37" s="325">
        <f t="shared" si="46"/>
        <v>0</v>
      </c>
      <c r="BQ37" s="325">
        <f t="shared" si="46"/>
        <v>0</v>
      </c>
      <c r="BR37" s="325">
        <f t="shared" si="46"/>
        <v>0</v>
      </c>
      <c r="BS37" s="325">
        <f t="shared" si="46"/>
        <v>0</v>
      </c>
      <c r="BT37" s="325">
        <f t="shared" si="46"/>
        <v>0</v>
      </c>
      <c r="BU37" s="325">
        <f t="shared" si="46"/>
        <v>0</v>
      </c>
      <c r="BV37" s="325">
        <f t="shared" si="46"/>
        <v>0</v>
      </c>
      <c r="BW37" s="325">
        <f t="shared" si="46"/>
        <v>0</v>
      </c>
      <c r="BX37" s="325">
        <f t="shared" si="46"/>
        <v>0</v>
      </c>
      <c r="BY37" s="325">
        <f t="shared" si="46"/>
        <v>0</v>
      </c>
      <c r="BZ37" s="325">
        <f t="shared" si="46"/>
        <v>0</v>
      </c>
      <c r="CA37" s="325">
        <f t="shared" si="46"/>
        <v>0</v>
      </c>
      <c r="CB37" s="325">
        <f t="shared" si="46"/>
        <v>0</v>
      </c>
      <c r="CC37" s="325">
        <f t="shared" si="46"/>
        <v>0</v>
      </c>
      <c r="CD37" s="325">
        <f t="shared" si="46"/>
        <v>0</v>
      </c>
      <c r="CE37" s="325">
        <f t="shared" si="46"/>
        <v>0</v>
      </c>
      <c r="CF37" s="325">
        <f t="shared" si="46"/>
        <v>0</v>
      </c>
      <c r="CG37" s="325">
        <f t="shared" si="46"/>
        <v>0</v>
      </c>
      <c r="CH37" s="325">
        <f t="shared" si="46"/>
        <v>0</v>
      </c>
      <c r="CI37" s="325">
        <f t="shared" si="46"/>
        <v>0</v>
      </c>
      <c r="CJ37" s="325">
        <f t="shared" si="46"/>
        <v>0</v>
      </c>
      <c r="CK37" s="325">
        <f t="shared" si="46"/>
        <v>0</v>
      </c>
      <c r="CL37" s="325">
        <f t="shared" si="46"/>
        <v>0</v>
      </c>
    </row>
    <row r="38" spans="1:90" s="333" customFormat="1" x14ac:dyDescent="0.2">
      <c r="A38" s="327" t="s">
        <v>312</v>
      </c>
      <c r="B38" s="349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349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332"/>
      <c r="AG38" s="18"/>
      <c r="AH38" s="18"/>
      <c r="AI38" s="18"/>
      <c r="AJ38" s="18"/>
      <c r="AK38" s="18"/>
      <c r="AL38" s="340"/>
      <c r="AM38" s="18"/>
      <c r="AN38" s="18"/>
      <c r="AO38" s="18"/>
      <c r="AP38" s="350"/>
      <c r="AQ38" s="18"/>
      <c r="AR38" s="351"/>
      <c r="AS38" s="351"/>
      <c r="AT38" s="351"/>
      <c r="AU38" s="18"/>
      <c r="AV38" s="18"/>
      <c r="AW38" s="351"/>
      <c r="AX38" s="18"/>
      <c r="AY38" s="351"/>
      <c r="AZ38" s="18"/>
      <c r="BA38" s="327" t="s">
        <v>312</v>
      </c>
      <c r="BB38" s="338"/>
      <c r="BC38" s="24">
        <v>65</v>
      </c>
      <c r="BD38" s="24">
        <v>69</v>
      </c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</row>
    <row r="39" spans="1:90" s="333" customFormat="1" x14ac:dyDescent="0.2">
      <c r="A39" s="327" t="s">
        <v>313</v>
      </c>
      <c r="B39" s="349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349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332"/>
      <c r="AG39" s="18"/>
      <c r="AH39" s="18"/>
      <c r="AI39" s="18"/>
      <c r="AJ39" s="18"/>
      <c r="AK39" s="18"/>
      <c r="AL39" s="340"/>
      <c r="AM39" s="18"/>
      <c r="AN39" s="18"/>
      <c r="AO39" s="18"/>
      <c r="AP39" s="350"/>
      <c r="AQ39" s="18"/>
      <c r="AR39" s="351"/>
      <c r="AS39" s="351"/>
      <c r="AT39" s="351"/>
      <c r="AU39" s="18"/>
      <c r="AV39" s="18"/>
      <c r="AW39" s="351"/>
      <c r="AX39" s="18"/>
      <c r="AY39" s="351"/>
      <c r="AZ39" s="18"/>
      <c r="BA39" s="327" t="s">
        <v>313</v>
      </c>
      <c r="BB39" s="340"/>
      <c r="BC39" s="25">
        <v>117</v>
      </c>
      <c r="BD39" s="25">
        <v>121</v>
      </c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</row>
    <row r="40" spans="1:90" s="333" customFormat="1" x14ac:dyDescent="0.2">
      <c r="A40" s="324" t="s">
        <v>314</v>
      </c>
      <c r="B40" s="349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349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332"/>
      <c r="AG40" s="18"/>
      <c r="AH40" s="18"/>
      <c r="AI40" s="18"/>
      <c r="AJ40" s="18"/>
      <c r="AK40" s="18"/>
      <c r="AL40" s="340"/>
      <c r="AM40" s="18"/>
      <c r="AN40" s="18"/>
      <c r="AO40" s="18"/>
      <c r="AP40" s="350"/>
      <c r="AQ40" s="18"/>
      <c r="AR40" s="351"/>
      <c r="AS40" s="351"/>
      <c r="AT40" s="351"/>
      <c r="AU40" s="18"/>
      <c r="AV40" s="18"/>
      <c r="AW40" s="351"/>
      <c r="AX40" s="18"/>
      <c r="AY40" s="351"/>
      <c r="AZ40" s="18"/>
      <c r="BA40" s="324" t="s">
        <v>314</v>
      </c>
      <c r="BB40" s="336" t="s">
        <v>315</v>
      </c>
      <c r="BC40" s="325">
        <f>IFERROR((BC41/BC42),0)</f>
        <v>0.23809523809523808</v>
      </c>
      <c r="BD40" s="325">
        <f>IFERROR((BD41/BD42),0)</f>
        <v>0.13513513513513514</v>
      </c>
      <c r="BE40" s="325">
        <f t="shared" ref="BE40:CL40" si="47">IFERROR((BE41/BE42),0)</f>
        <v>0</v>
      </c>
      <c r="BF40" s="325">
        <f t="shared" si="47"/>
        <v>0</v>
      </c>
      <c r="BG40" s="325">
        <f t="shared" si="47"/>
        <v>0</v>
      </c>
      <c r="BH40" s="325">
        <f t="shared" si="47"/>
        <v>0</v>
      </c>
      <c r="BI40" s="325">
        <f t="shared" si="47"/>
        <v>0</v>
      </c>
      <c r="BJ40" s="325">
        <f t="shared" si="47"/>
        <v>0</v>
      </c>
      <c r="BK40" s="325">
        <f t="shared" si="47"/>
        <v>0</v>
      </c>
      <c r="BL40" s="325">
        <f t="shared" si="47"/>
        <v>0</v>
      </c>
      <c r="BM40" s="325">
        <f t="shared" si="47"/>
        <v>0</v>
      </c>
      <c r="BN40" s="325">
        <f t="shared" si="47"/>
        <v>0</v>
      </c>
      <c r="BO40" s="325">
        <f t="shared" si="47"/>
        <v>0</v>
      </c>
      <c r="BP40" s="325">
        <f t="shared" si="47"/>
        <v>0</v>
      </c>
      <c r="BQ40" s="325">
        <f t="shared" si="47"/>
        <v>0</v>
      </c>
      <c r="BR40" s="325">
        <f t="shared" si="47"/>
        <v>0</v>
      </c>
      <c r="BS40" s="325">
        <f t="shared" si="47"/>
        <v>0</v>
      </c>
      <c r="BT40" s="325">
        <f t="shared" si="47"/>
        <v>0</v>
      </c>
      <c r="BU40" s="325">
        <f t="shared" si="47"/>
        <v>0</v>
      </c>
      <c r="BV40" s="325">
        <f t="shared" si="47"/>
        <v>0</v>
      </c>
      <c r="BW40" s="325">
        <f t="shared" si="47"/>
        <v>0</v>
      </c>
      <c r="BX40" s="325">
        <f t="shared" si="47"/>
        <v>0</v>
      </c>
      <c r="BY40" s="325">
        <f t="shared" si="47"/>
        <v>0</v>
      </c>
      <c r="BZ40" s="325">
        <f t="shared" si="47"/>
        <v>0</v>
      </c>
      <c r="CA40" s="325">
        <f t="shared" si="47"/>
        <v>0</v>
      </c>
      <c r="CB40" s="325">
        <f t="shared" si="47"/>
        <v>0</v>
      </c>
      <c r="CC40" s="325">
        <f t="shared" si="47"/>
        <v>0</v>
      </c>
      <c r="CD40" s="325">
        <f t="shared" si="47"/>
        <v>0</v>
      </c>
      <c r="CE40" s="325">
        <f t="shared" si="47"/>
        <v>0</v>
      </c>
      <c r="CF40" s="325">
        <f t="shared" si="47"/>
        <v>0</v>
      </c>
      <c r="CG40" s="325">
        <f t="shared" si="47"/>
        <v>0</v>
      </c>
      <c r="CH40" s="325">
        <f t="shared" si="47"/>
        <v>0</v>
      </c>
      <c r="CI40" s="325">
        <f t="shared" si="47"/>
        <v>0</v>
      </c>
      <c r="CJ40" s="325">
        <f t="shared" si="47"/>
        <v>0</v>
      </c>
      <c r="CK40" s="325">
        <f t="shared" si="47"/>
        <v>0</v>
      </c>
      <c r="CL40" s="325">
        <f t="shared" si="47"/>
        <v>0</v>
      </c>
    </row>
    <row r="41" spans="1:90" s="333" customFormat="1" x14ac:dyDescent="0.2">
      <c r="A41" s="327" t="s">
        <v>316</v>
      </c>
      <c r="B41" s="349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349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332"/>
      <c r="AG41" s="18"/>
      <c r="AH41" s="18"/>
      <c r="AI41" s="18"/>
      <c r="AJ41" s="18"/>
      <c r="AK41" s="18"/>
      <c r="AL41" s="340"/>
      <c r="AM41" s="18"/>
      <c r="AN41" s="18"/>
      <c r="AO41" s="18"/>
      <c r="AP41" s="350"/>
      <c r="AQ41" s="18"/>
      <c r="AR41" s="351"/>
      <c r="AS41" s="351"/>
      <c r="AT41" s="351"/>
      <c r="AU41" s="18"/>
      <c r="AV41" s="18"/>
      <c r="AW41" s="351"/>
      <c r="AX41" s="18"/>
      <c r="AY41" s="351"/>
      <c r="AZ41" s="18"/>
      <c r="BA41" s="327" t="s">
        <v>316</v>
      </c>
      <c r="BB41" s="338"/>
      <c r="BC41" s="24">
        <v>10</v>
      </c>
      <c r="BD41" s="24">
        <v>5</v>
      </c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</row>
    <row r="42" spans="1:90" s="333" customFormat="1" x14ac:dyDescent="0.2">
      <c r="A42" s="327" t="s">
        <v>317</v>
      </c>
      <c r="B42" s="349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349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332"/>
      <c r="AG42" s="18"/>
      <c r="AH42" s="18"/>
      <c r="AI42" s="18"/>
      <c r="AJ42" s="18"/>
      <c r="AK42" s="18"/>
      <c r="AL42" s="340"/>
      <c r="AM42" s="18"/>
      <c r="AN42" s="18"/>
      <c r="AO42" s="18"/>
      <c r="AP42" s="350"/>
      <c r="AQ42" s="18"/>
      <c r="AR42" s="351"/>
      <c r="AS42" s="351"/>
      <c r="AT42" s="351"/>
      <c r="AU42" s="18"/>
      <c r="AV42" s="18"/>
      <c r="AW42" s="351"/>
      <c r="AX42" s="18"/>
      <c r="AY42" s="351"/>
      <c r="AZ42" s="18"/>
      <c r="BA42" s="327" t="s">
        <v>317</v>
      </c>
      <c r="BB42" s="340"/>
      <c r="BC42" s="25">
        <v>42</v>
      </c>
      <c r="BD42" s="25">
        <v>37</v>
      </c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</row>
    <row r="43" spans="1:90" s="333" customFormat="1" x14ac:dyDescent="0.2">
      <c r="A43" s="324" t="s">
        <v>318</v>
      </c>
      <c r="B43" s="349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349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332"/>
      <c r="AG43" s="18"/>
      <c r="AH43" s="18"/>
      <c r="AI43" s="18"/>
      <c r="AJ43" s="18"/>
      <c r="AK43" s="18"/>
      <c r="AL43" s="340"/>
      <c r="AM43" s="18"/>
      <c r="AN43" s="18"/>
      <c r="AO43" s="18"/>
      <c r="AP43" s="350"/>
      <c r="AQ43" s="18"/>
      <c r="AR43" s="351"/>
      <c r="AS43" s="351"/>
      <c r="AT43" s="351"/>
      <c r="AU43" s="18"/>
      <c r="AV43" s="18"/>
      <c r="AW43" s="351"/>
      <c r="AX43" s="18"/>
      <c r="AY43" s="351"/>
      <c r="AZ43" s="18"/>
      <c r="BA43" s="324" t="s">
        <v>318</v>
      </c>
      <c r="BB43" s="336" t="s">
        <v>319</v>
      </c>
      <c r="BC43" s="325">
        <f>IFERROR((BC44/BC45),0)</f>
        <v>1</v>
      </c>
      <c r="BD43" s="325">
        <f>IFERROR((BD44/BD45),0)</f>
        <v>0</v>
      </c>
      <c r="BE43" s="325">
        <f t="shared" ref="BE43:CL43" si="48">IFERROR((BE44/BE45),0)</f>
        <v>0</v>
      </c>
      <c r="BF43" s="325">
        <f t="shared" si="48"/>
        <v>0</v>
      </c>
      <c r="BG43" s="325">
        <f t="shared" si="48"/>
        <v>0</v>
      </c>
      <c r="BH43" s="325">
        <f t="shared" si="48"/>
        <v>0</v>
      </c>
      <c r="BI43" s="325">
        <f t="shared" si="48"/>
        <v>0</v>
      </c>
      <c r="BJ43" s="325">
        <f t="shared" si="48"/>
        <v>0</v>
      </c>
      <c r="BK43" s="325">
        <f t="shared" si="48"/>
        <v>0</v>
      </c>
      <c r="BL43" s="325">
        <f t="shared" si="48"/>
        <v>0</v>
      </c>
      <c r="BM43" s="325">
        <f t="shared" si="48"/>
        <v>0</v>
      </c>
      <c r="BN43" s="325">
        <f t="shared" si="48"/>
        <v>0</v>
      </c>
      <c r="BO43" s="325">
        <f t="shared" si="48"/>
        <v>0</v>
      </c>
      <c r="BP43" s="325">
        <f t="shared" si="48"/>
        <v>0</v>
      </c>
      <c r="BQ43" s="325">
        <f t="shared" si="48"/>
        <v>0</v>
      </c>
      <c r="BR43" s="325">
        <f t="shared" si="48"/>
        <v>0</v>
      </c>
      <c r="BS43" s="325">
        <f t="shared" si="48"/>
        <v>0</v>
      </c>
      <c r="BT43" s="325">
        <f t="shared" si="48"/>
        <v>0</v>
      </c>
      <c r="BU43" s="325">
        <f t="shared" si="48"/>
        <v>0</v>
      </c>
      <c r="BV43" s="325">
        <f t="shared" si="48"/>
        <v>0</v>
      </c>
      <c r="BW43" s="325">
        <f t="shared" si="48"/>
        <v>0</v>
      </c>
      <c r="BX43" s="325">
        <f t="shared" si="48"/>
        <v>0</v>
      </c>
      <c r="BY43" s="325">
        <f t="shared" si="48"/>
        <v>0</v>
      </c>
      <c r="BZ43" s="325">
        <f t="shared" si="48"/>
        <v>0</v>
      </c>
      <c r="CA43" s="325">
        <f t="shared" si="48"/>
        <v>0</v>
      </c>
      <c r="CB43" s="325">
        <f t="shared" si="48"/>
        <v>0</v>
      </c>
      <c r="CC43" s="325">
        <f t="shared" si="48"/>
        <v>0</v>
      </c>
      <c r="CD43" s="325">
        <f t="shared" si="48"/>
        <v>0</v>
      </c>
      <c r="CE43" s="325">
        <f t="shared" si="48"/>
        <v>0</v>
      </c>
      <c r="CF43" s="325">
        <f t="shared" si="48"/>
        <v>0</v>
      </c>
      <c r="CG43" s="325">
        <f t="shared" si="48"/>
        <v>0</v>
      </c>
      <c r="CH43" s="325">
        <f t="shared" si="48"/>
        <v>0</v>
      </c>
      <c r="CI43" s="325">
        <f t="shared" si="48"/>
        <v>0</v>
      </c>
      <c r="CJ43" s="325">
        <f t="shared" si="48"/>
        <v>0</v>
      </c>
      <c r="CK43" s="325">
        <f t="shared" si="48"/>
        <v>0</v>
      </c>
      <c r="CL43" s="325">
        <f t="shared" si="48"/>
        <v>0</v>
      </c>
    </row>
    <row r="44" spans="1:90" s="333" customFormat="1" x14ac:dyDescent="0.2">
      <c r="A44" s="327" t="s">
        <v>320</v>
      </c>
      <c r="B44" s="349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349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332"/>
      <c r="AG44" s="18"/>
      <c r="AH44" s="18"/>
      <c r="AI44" s="18"/>
      <c r="AJ44" s="18"/>
      <c r="AK44" s="18"/>
      <c r="AL44" s="340"/>
      <c r="AM44" s="18"/>
      <c r="AN44" s="18"/>
      <c r="AO44" s="18"/>
      <c r="AP44" s="350"/>
      <c r="AQ44" s="18"/>
      <c r="AR44" s="351"/>
      <c r="AS44" s="351"/>
      <c r="AT44" s="351"/>
      <c r="AU44" s="18"/>
      <c r="AV44" s="18"/>
      <c r="AW44" s="351"/>
      <c r="AX44" s="18"/>
      <c r="AY44" s="351"/>
      <c r="AZ44" s="18"/>
      <c r="BA44" s="327" t="s">
        <v>320</v>
      </c>
      <c r="BB44" s="338"/>
      <c r="BC44" s="24">
        <v>2</v>
      </c>
      <c r="BD44" s="24">
        <v>0</v>
      </c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</row>
    <row r="45" spans="1:90" s="333" customFormat="1" x14ac:dyDescent="0.2">
      <c r="A45" s="327" t="s">
        <v>321</v>
      </c>
      <c r="B45" s="349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349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332"/>
      <c r="AG45" s="18"/>
      <c r="AH45" s="18"/>
      <c r="AI45" s="18"/>
      <c r="AJ45" s="18"/>
      <c r="AK45" s="18"/>
      <c r="AL45" s="340"/>
      <c r="AM45" s="18"/>
      <c r="AN45" s="18"/>
      <c r="AO45" s="18"/>
      <c r="AP45" s="350"/>
      <c r="AQ45" s="18"/>
      <c r="AR45" s="351"/>
      <c r="AS45" s="351"/>
      <c r="AT45" s="351"/>
      <c r="AU45" s="18"/>
      <c r="AV45" s="18"/>
      <c r="AW45" s="351"/>
      <c r="AX45" s="18"/>
      <c r="AY45" s="351"/>
      <c r="AZ45" s="18"/>
      <c r="BA45" s="327" t="s">
        <v>321</v>
      </c>
      <c r="BB45" s="340"/>
      <c r="BC45" s="25">
        <v>2</v>
      </c>
      <c r="BD45" s="25">
        <v>0</v>
      </c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</row>
    <row r="46" spans="1:90" s="333" customFormat="1" x14ac:dyDescent="0.2">
      <c r="A46" s="324" t="s">
        <v>322</v>
      </c>
      <c r="B46" s="349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349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332"/>
      <c r="AG46" s="18"/>
      <c r="AH46" s="18"/>
      <c r="AI46" s="18"/>
      <c r="AJ46" s="18"/>
      <c r="AK46" s="18"/>
      <c r="AL46" s="340"/>
      <c r="AM46" s="18"/>
      <c r="AN46" s="18"/>
      <c r="AO46" s="18"/>
      <c r="AP46" s="350"/>
      <c r="AQ46" s="18"/>
      <c r="AR46" s="351"/>
      <c r="AS46" s="351"/>
      <c r="AT46" s="351"/>
      <c r="AU46" s="18"/>
      <c r="AV46" s="18"/>
      <c r="AW46" s="351"/>
      <c r="AX46" s="18"/>
      <c r="AY46" s="351"/>
      <c r="AZ46" s="18"/>
      <c r="BA46" s="324" t="s">
        <v>322</v>
      </c>
      <c r="BB46" s="336" t="s">
        <v>323</v>
      </c>
      <c r="BC46" s="325">
        <f>IFERROR((BC47/BC48),0)</f>
        <v>0.6</v>
      </c>
      <c r="BD46" s="325">
        <f>IFERROR((BD47/BD48),0)</f>
        <v>0.7</v>
      </c>
      <c r="BE46" s="325">
        <f t="shared" ref="BE46:CL46" si="49">IFERROR((BE47/BE48),0)</f>
        <v>0</v>
      </c>
      <c r="BF46" s="325">
        <f t="shared" si="49"/>
        <v>0</v>
      </c>
      <c r="BG46" s="325">
        <f t="shared" si="49"/>
        <v>0</v>
      </c>
      <c r="BH46" s="325">
        <f t="shared" si="49"/>
        <v>0</v>
      </c>
      <c r="BI46" s="325">
        <f t="shared" si="49"/>
        <v>0</v>
      </c>
      <c r="BJ46" s="325">
        <f t="shared" si="49"/>
        <v>0</v>
      </c>
      <c r="BK46" s="325">
        <f t="shared" si="49"/>
        <v>0</v>
      </c>
      <c r="BL46" s="325">
        <f t="shared" si="49"/>
        <v>0</v>
      </c>
      <c r="BM46" s="325">
        <f t="shared" si="49"/>
        <v>0</v>
      </c>
      <c r="BN46" s="325">
        <f t="shared" si="49"/>
        <v>0</v>
      </c>
      <c r="BO46" s="325">
        <f t="shared" si="49"/>
        <v>0</v>
      </c>
      <c r="BP46" s="325">
        <f t="shared" si="49"/>
        <v>0</v>
      </c>
      <c r="BQ46" s="325">
        <f t="shared" si="49"/>
        <v>0</v>
      </c>
      <c r="BR46" s="325">
        <f t="shared" si="49"/>
        <v>0</v>
      </c>
      <c r="BS46" s="325">
        <f t="shared" si="49"/>
        <v>0</v>
      </c>
      <c r="BT46" s="325">
        <f t="shared" si="49"/>
        <v>0</v>
      </c>
      <c r="BU46" s="325">
        <f t="shared" si="49"/>
        <v>0</v>
      </c>
      <c r="BV46" s="325">
        <f t="shared" si="49"/>
        <v>0</v>
      </c>
      <c r="BW46" s="325">
        <f t="shared" si="49"/>
        <v>0</v>
      </c>
      <c r="BX46" s="325">
        <f t="shared" si="49"/>
        <v>0</v>
      </c>
      <c r="BY46" s="325">
        <f t="shared" si="49"/>
        <v>0</v>
      </c>
      <c r="BZ46" s="325">
        <f t="shared" si="49"/>
        <v>0</v>
      </c>
      <c r="CA46" s="325">
        <f t="shared" si="49"/>
        <v>0</v>
      </c>
      <c r="CB46" s="325">
        <f t="shared" si="49"/>
        <v>0</v>
      </c>
      <c r="CC46" s="325">
        <f t="shared" si="49"/>
        <v>0</v>
      </c>
      <c r="CD46" s="325">
        <f t="shared" si="49"/>
        <v>0</v>
      </c>
      <c r="CE46" s="325">
        <f t="shared" si="49"/>
        <v>0</v>
      </c>
      <c r="CF46" s="325">
        <f t="shared" si="49"/>
        <v>0</v>
      </c>
      <c r="CG46" s="325">
        <f t="shared" si="49"/>
        <v>0</v>
      </c>
      <c r="CH46" s="325">
        <f t="shared" si="49"/>
        <v>0</v>
      </c>
      <c r="CI46" s="325">
        <f t="shared" si="49"/>
        <v>0</v>
      </c>
      <c r="CJ46" s="325">
        <f t="shared" si="49"/>
        <v>0</v>
      </c>
      <c r="CK46" s="325">
        <f t="shared" si="49"/>
        <v>0</v>
      </c>
      <c r="CL46" s="325">
        <f t="shared" si="49"/>
        <v>0</v>
      </c>
    </row>
    <row r="47" spans="1:90" s="333" customFormat="1" x14ac:dyDescent="0.2">
      <c r="A47" s="327" t="s">
        <v>324</v>
      </c>
      <c r="B47" s="349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349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332"/>
      <c r="AG47" s="18"/>
      <c r="AH47" s="18"/>
      <c r="AI47" s="18"/>
      <c r="AJ47" s="18"/>
      <c r="AK47" s="18"/>
      <c r="AL47" s="340"/>
      <c r="AM47" s="18"/>
      <c r="AN47" s="18"/>
      <c r="AO47" s="18"/>
      <c r="AP47" s="350"/>
      <c r="AQ47" s="18"/>
      <c r="AR47" s="351"/>
      <c r="AS47" s="351"/>
      <c r="AT47" s="351"/>
      <c r="AU47" s="18"/>
      <c r="AV47" s="18"/>
      <c r="AW47" s="351"/>
      <c r="AX47" s="18"/>
      <c r="AY47" s="351"/>
      <c r="AZ47" s="18"/>
      <c r="BA47" s="327" t="s">
        <v>324</v>
      </c>
      <c r="BB47" s="338"/>
      <c r="BC47" s="18">
        <v>6</v>
      </c>
      <c r="BD47" s="24">
        <v>7</v>
      </c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</row>
    <row r="48" spans="1:90" s="333" customFormat="1" x14ac:dyDescent="0.2">
      <c r="A48" s="327" t="s">
        <v>325</v>
      </c>
      <c r="B48" s="349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349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332"/>
      <c r="AG48" s="18"/>
      <c r="AH48" s="18"/>
      <c r="AI48" s="18"/>
      <c r="AJ48" s="18"/>
      <c r="AK48" s="18"/>
      <c r="AL48" s="340"/>
      <c r="AM48" s="18"/>
      <c r="AN48" s="18"/>
      <c r="AO48" s="18"/>
      <c r="AP48" s="350"/>
      <c r="AQ48" s="18"/>
      <c r="AR48" s="351"/>
      <c r="AS48" s="351"/>
      <c r="AT48" s="351"/>
      <c r="AU48" s="18"/>
      <c r="AV48" s="18"/>
      <c r="AW48" s="351"/>
      <c r="AX48" s="18"/>
      <c r="AY48" s="351"/>
      <c r="AZ48" s="18"/>
      <c r="BA48" s="327" t="s">
        <v>325</v>
      </c>
      <c r="BB48" s="340"/>
      <c r="BC48" s="18">
        <v>10</v>
      </c>
      <c r="BD48" s="25">
        <v>10</v>
      </c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</row>
    <row r="49" spans="1:90" s="333" customFormat="1" ht="25.5" x14ac:dyDescent="0.2">
      <c r="A49" s="324" t="s">
        <v>326</v>
      </c>
      <c r="B49" s="349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349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332"/>
      <c r="AG49" s="18"/>
      <c r="AH49" s="18"/>
      <c r="AI49" s="18"/>
      <c r="AJ49" s="18"/>
      <c r="AK49" s="18"/>
      <c r="AL49" s="340"/>
      <c r="AM49" s="18"/>
      <c r="AN49" s="18"/>
      <c r="AO49" s="18"/>
      <c r="AP49" s="350"/>
      <c r="AQ49" s="18"/>
      <c r="AR49" s="351"/>
      <c r="AS49" s="351"/>
      <c r="AT49" s="351"/>
      <c r="AU49" s="18"/>
      <c r="AV49" s="18"/>
      <c r="AW49" s="351"/>
      <c r="AX49" s="18"/>
      <c r="AY49" s="351"/>
      <c r="AZ49" s="18"/>
      <c r="BA49" s="324" t="s">
        <v>326</v>
      </c>
      <c r="BB49" s="336" t="s">
        <v>327</v>
      </c>
      <c r="BC49" s="325">
        <f>IFERROR((BC50/BC51),0)</f>
        <v>0.56934306569343063</v>
      </c>
      <c r="BD49" s="325">
        <f>IFERROR((BD50/BD51),0)</f>
        <v>0.83108108108108103</v>
      </c>
      <c r="BE49" s="325">
        <f t="shared" ref="BE49:CL49" si="50">IFERROR((BE50/BE51),0)</f>
        <v>0</v>
      </c>
      <c r="BF49" s="325">
        <f t="shared" si="50"/>
        <v>0</v>
      </c>
      <c r="BG49" s="325">
        <f t="shared" si="50"/>
        <v>0</v>
      </c>
      <c r="BH49" s="325">
        <f t="shared" si="50"/>
        <v>0</v>
      </c>
      <c r="BI49" s="325">
        <f t="shared" si="50"/>
        <v>0</v>
      </c>
      <c r="BJ49" s="325">
        <f t="shared" si="50"/>
        <v>0</v>
      </c>
      <c r="BK49" s="325">
        <f t="shared" si="50"/>
        <v>0</v>
      </c>
      <c r="BL49" s="325">
        <f t="shared" si="50"/>
        <v>0</v>
      </c>
      <c r="BM49" s="325">
        <f t="shared" si="50"/>
        <v>0</v>
      </c>
      <c r="BN49" s="325">
        <f t="shared" si="50"/>
        <v>0</v>
      </c>
      <c r="BO49" s="325">
        <f t="shared" si="50"/>
        <v>0</v>
      </c>
      <c r="BP49" s="325">
        <f t="shared" si="50"/>
        <v>0</v>
      </c>
      <c r="BQ49" s="325">
        <f t="shared" si="50"/>
        <v>0</v>
      </c>
      <c r="BR49" s="325">
        <f t="shared" si="50"/>
        <v>0</v>
      </c>
      <c r="BS49" s="325">
        <f t="shared" si="50"/>
        <v>0</v>
      </c>
      <c r="BT49" s="325">
        <f t="shared" si="50"/>
        <v>0</v>
      </c>
      <c r="BU49" s="325">
        <f t="shared" si="50"/>
        <v>0</v>
      </c>
      <c r="BV49" s="325">
        <f t="shared" si="50"/>
        <v>0</v>
      </c>
      <c r="BW49" s="325">
        <f t="shared" si="50"/>
        <v>0</v>
      </c>
      <c r="BX49" s="325">
        <f t="shared" si="50"/>
        <v>0</v>
      </c>
      <c r="BY49" s="325">
        <f t="shared" si="50"/>
        <v>0</v>
      </c>
      <c r="BZ49" s="325">
        <f t="shared" si="50"/>
        <v>0</v>
      </c>
      <c r="CA49" s="325">
        <f t="shared" si="50"/>
        <v>0</v>
      </c>
      <c r="CB49" s="325">
        <f t="shared" si="50"/>
        <v>0</v>
      </c>
      <c r="CC49" s="325">
        <f t="shared" si="50"/>
        <v>0</v>
      </c>
      <c r="CD49" s="325">
        <f t="shared" si="50"/>
        <v>0</v>
      </c>
      <c r="CE49" s="325">
        <f t="shared" si="50"/>
        <v>0</v>
      </c>
      <c r="CF49" s="325">
        <f t="shared" si="50"/>
        <v>0</v>
      </c>
      <c r="CG49" s="325">
        <f t="shared" si="50"/>
        <v>0</v>
      </c>
      <c r="CH49" s="325">
        <f t="shared" si="50"/>
        <v>0</v>
      </c>
      <c r="CI49" s="325">
        <f t="shared" si="50"/>
        <v>0</v>
      </c>
      <c r="CJ49" s="325">
        <f t="shared" si="50"/>
        <v>0</v>
      </c>
      <c r="CK49" s="325">
        <f t="shared" si="50"/>
        <v>0</v>
      </c>
      <c r="CL49" s="325">
        <f t="shared" si="50"/>
        <v>0</v>
      </c>
    </row>
    <row r="50" spans="1:90" s="333" customFormat="1" ht="25.5" x14ac:dyDescent="0.2">
      <c r="A50" s="327" t="s">
        <v>328</v>
      </c>
      <c r="B50" s="349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349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332"/>
      <c r="AG50" s="18"/>
      <c r="AH50" s="18"/>
      <c r="AI50" s="18"/>
      <c r="AJ50" s="18"/>
      <c r="AK50" s="18"/>
      <c r="AL50" s="340"/>
      <c r="AM50" s="18"/>
      <c r="AN50" s="18"/>
      <c r="AO50" s="18"/>
      <c r="AP50" s="350"/>
      <c r="AQ50" s="18"/>
      <c r="AR50" s="351"/>
      <c r="AS50" s="351"/>
      <c r="AT50" s="351"/>
      <c r="AU50" s="18"/>
      <c r="AV50" s="18"/>
      <c r="AW50" s="351"/>
      <c r="AX50" s="18"/>
      <c r="AY50" s="351"/>
      <c r="AZ50" s="18"/>
      <c r="BA50" s="327" t="s">
        <v>328</v>
      </c>
      <c r="BB50" s="338"/>
      <c r="BC50" s="18">
        <v>78</v>
      </c>
      <c r="BD50" s="24">
        <v>123</v>
      </c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</row>
    <row r="51" spans="1:90" s="333" customFormat="1" x14ac:dyDescent="0.2">
      <c r="A51" s="327" t="s">
        <v>329</v>
      </c>
      <c r="B51" s="349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349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332"/>
      <c r="AG51" s="18"/>
      <c r="AH51" s="18"/>
      <c r="AI51" s="18"/>
      <c r="AJ51" s="18"/>
      <c r="AK51" s="18"/>
      <c r="AL51" s="340"/>
      <c r="AM51" s="18"/>
      <c r="AN51" s="18"/>
      <c r="AO51" s="18"/>
      <c r="AP51" s="350"/>
      <c r="AQ51" s="18"/>
      <c r="AR51" s="351"/>
      <c r="AS51" s="351"/>
      <c r="AT51" s="351"/>
      <c r="AU51" s="18"/>
      <c r="AV51" s="18"/>
      <c r="AW51" s="351"/>
      <c r="AX51" s="18"/>
      <c r="AY51" s="351"/>
      <c r="AZ51" s="18"/>
      <c r="BA51" s="327" t="s">
        <v>329</v>
      </c>
      <c r="BB51" s="340"/>
      <c r="BC51" s="18">
        <v>137</v>
      </c>
      <c r="BD51" s="25">
        <v>148</v>
      </c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</row>
    <row r="52" spans="1:90" s="333" customFormat="1" ht="25.5" x14ac:dyDescent="0.2">
      <c r="A52" s="324" t="s">
        <v>330</v>
      </c>
      <c r="B52" s="349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349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332"/>
      <c r="AG52" s="18"/>
      <c r="AH52" s="18"/>
      <c r="AI52" s="18"/>
      <c r="AJ52" s="18"/>
      <c r="AK52" s="18"/>
      <c r="AL52" s="340"/>
      <c r="AM52" s="18"/>
      <c r="AN52" s="18"/>
      <c r="AO52" s="18"/>
      <c r="AP52" s="350"/>
      <c r="AQ52" s="18"/>
      <c r="AR52" s="351"/>
      <c r="AS52" s="351"/>
      <c r="AT52" s="351"/>
      <c r="AU52" s="18"/>
      <c r="AV52" s="18"/>
      <c r="AW52" s="351"/>
      <c r="AX52" s="18"/>
      <c r="AY52" s="351"/>
      <c r="AZ52" s="18"/>
      <c r="BA52" s="324" t="s">
        <v>330</v>
      </c>
      <c r="BB52" s="336" t="s">
        <v>331</v>
      </c>
      <c r="BC52" s="325">
        <f>IFERROR((BC53/BC54),0)</f>
        <v>0.94117647058823528</v>
      </c>
      <c r="BD52" s="325">
        <f>IFERROR((BD53/BD54),0)</f>
        <v>0.91596638655462181</v>
      </c>
      <c r="BE52" s="325">
        <f t="shared" ref="BE52:CL52" si="51">IFERROR((BE53/BE54),0)</f>
        <v>0</v>
      </c>
      <c r="BF52" s="325">
        <f t="shared" si="51"/>
        <v>0</v>
      </c>
      <c r="BG52" s="325">
        <f t="shared" si="51"/>
        <v>0</v>
      </c>
      <c r="BH52" s="325">
        <f t="shared" si="51"/>
        <v>0</v>
      </c>
      <c r="BI52" s="325">
        <f t="shared" si="51"/>
        <v>0</v>
      </c>
      <c r="BJ52" s="325">
        <f t="shared" si="51"/>
        <v>0</v>
      </c>
      <c r="BK52" s="325">
        <f t="shared" si="51"/>
        <v>0</v>
      </c>
      <c r="BL52" s="325">
        <f t="shared" si="51"/>
        <v>0</v>
      </c>
      <c r="BM52" s="325">
        <f t="shared" si="51"/>
        <v>0</v>
      </c>
      <c r="BN52" s="325">
        <f t="shared" si="51"/>
        <v>0</v>
      </c>
      <c r="BO52" s="325">
        <f t="shared" si="51"/>
        <v>0</v>
      </c>
      <c r="BP52" s="325">
        <f t="shared" si="51"/>
        <v>0</v>
      </c>
      <c r="BQ52" s="325">
        <f t="shared" si="51"/>
        <v>0</v>
      </c>
      <c r="BR52" s="325">
        <f t="shared" si="51"/>
        <v>0</v>
      </c>
      <c r="BS52" s="325">
        <f t="shared" si="51"/>
        <v>0</v>
      </c>
      <c r="BT52" s="325">
        <f t="shared" si="51"/>
        <v>0</v>
      </c>
      <c r="BU52" s="325">
        <f t="shared" si="51"/>
        <v>0</v>
      </c>
      <c r="BV52" s="325">
        <f t="shared" si="51"/>
        <v>0</v>
      </c>
      <c r="BW52" s="325">
        <f t="shared" si="51"/>
        <v>0</v>
      </c>
      <c r="BX52" s="325">
        <f t="shared" si="51"/>
        <v>0</v>
      </c>
      <c r="BY52" s="325">
        <f t="shared" si="51"/>
        <v>0</v>
      </c>
      <c r="BZ52" s="325">
        <f t="shared" si="51"/>
        <v>0</v>
      </c>
      <c r="CA52" s="325">
        <f t="shared" si="51"/>
        <v>0</v>
      </c>
      <c r="CB52" s="325">
        <f t="shared" si="51"/>
        <v>0</v>
      </c>
      <c r="CC52" s="325">
        <f t="shared" si="51"/>
        <v>0</v>
      </c>
      <c r="CD52" s="325">
        <f t="shared" si="51"/>
        <v>0</v>
      </c>
      <c r="CE52" s="325">
        <f t="shared" si="51"/>
        <v>0</v>
      </c>
      <c r="CF52" s="325">
        <f t="shared" si="51"/>
        <v>0</v>
      </c>
      <c r="CG52" s="325">
        <f t="shared" si="51"/>
        <v>0</v>
      </c>
      <c r="CH52" s="325">
        <f t="shared" si="51"/>
        <v>0</v>
      </c>
      <c r="CI52" s="325">
        <f t="shared" si="51"/>
        <v>0</v>
      </c>
      <c r="CJ52" s="325">
        <f t="shared" si="51"/>
        <v>0</v>
      </c>
      <c r="CK52" s="325">
        <f t="shared" si="51"/>
        <v>0</v>
      </c>
      <c r="CL52" s="325">
        <f t="shared" si="51"/>
        <v>0</v>
      </c>
    </row>
    <row r="53" spans="1:90" s="333" customFormat="1" x14ac:dyDescent="0.2">
      <c r="A53" s="327" t="s">
        <v>332</v>
      </c>
      <c r="B53" s="349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349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332"/>
      <c r="AG53" s="18"/>
      <c r="AH53" s="18"/>
      <c r="AI53" s="18"/>
      <c r="AJ53" s="18"/>
      <c r="AK53" s="18"/>
      <c r="AL53" s="340"/>
      <c r="AM53" s="18"/>
      <c r="AN53" s="18"/>
      <c r="AO53" s="18"/>
      <c r="AP53" s="350"/>
      <c r="AQ53" s="18"/>
      <c r="AR53" s="351"/>
      <c r="AS53" s="351"/>
      <c r="AT53" s="351"/>
      <c r="AU53" s="18"/>
      <c r="AV53" s="18"/>
      <c r="AW53" s="351"/>
      <c r="AX53" s="18"/>
      <c r="AY53" s="351"/>
      <c r="AZ53" s="18"/>
      <c r="BA53" s="327" t="s">
        <v>332</v>
      </c>
      <c r="BB53" s="338"/>
      <c r="BC53" s="18">
        <v>112</v>
      </c>
      <c r="BD53" s="18">
        <v>109</v>
      </c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</row>
    <row r="54" spans="1:90" s="333" customFormat="1" x14ac:dyDescent="0.2">
      <c r="A54" s="327" t="s">
        <v>333</v>
      </c>
      <c r="B54" s="349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349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332"/>
      <c r="AG54" s="18"/>
      <c r="AH54" s="18"/>
      <c r="AI54" s="18"/>
      <c r="AJ54" s="18"/>
      <c r="AK54" s="18"/>
      <c r="AL54" s="340"/>
      <c r="AM54" s="18"/>
      <c r="AN54" s="18"/>
      <c r="AO54" s="18"/>
      <c r="AP54" s="350"/>
      <c r="AQ54" s="18"/>
      <c r="AR54" s="351"/>
      <c r="AS54" s="351"/>
      <c r="AT54" s="351"/>
      <c r="AU54" s="18"/>
      <c r="AV54" s="18"/>
      <c r="AW54" s="351"/>
      <c r="AX54" s="18"/>
      <c r="AY54" s="351"/>
      <c r="AZ54" s="18"/>
      <c r="BA54" s="327" t="s">
        <v>333</v>
      </c>
      <c r="BB54" s="340"/>
      <c r="BC54" s="18">
        <v>119</v>
      </c>
      <c r="BD54" s="18">
        <v>119</v>
      </c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</row>
    <row r="55" spans="1:90" s="333" customFormat="1" ht="25.5" x14ac:dyDescent="0.2">
      <c r="A55" s="324" t="s">
        <v>334</v>
      </c>
      <c r="B55" s="349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349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332"/>
      <c r="AG55" s="18"/>
      <c r="AH55" s="18"/>
      <c r="AI55" s="18"/>
      <c r="AJ55" s="18"/>
      <c r="AK55" s="18"/>
      <c r="AL55" s="340"/>
      <c r="AM55" s="18"/>
      <c r="AN55" s="18"/>
      <c r="AO55" s="18"/>
      <c r="AP55" s="350"/>
      <c r="AQ55" s="18"/>
      <c r="AR55" s="351"/>
      <c r="AS55" s="351"/>
      <c r="AT55" s="351"/>
      <c r="AU55" s="18"/>
      <c r="AV55" s="18"/>
      <c r="AW55" s="351"/>
      <c r="AX55" s="18"/>
      <c r="AY55" s="351"/>
      <c r="AZ55" s="18"/>
      <c r="BA55" s="324" t="s">
        <v>334</v>
      </c>
      <c r="BB55" s="336" t="s">
        <v>335</v>
      </c>
      <c r="BC55" s="325">
        <f>IFERROR((BC56/BC57),0)</f>
        <v>0.15384615384615385</v>
      </c>
      <c r="BD55" s="325">
        <f>IFERROR((BD56/BD57),0)</f>
        <v>0.65517241379310343</v>
      </c>
      <c r="BE55" s="325">
        <f t="shared" ref="BE55:CL55" si="52">IFERROR((BE56/BE57),0)</f>
        <v>0</v>
      </c>
      <c r="BF55" s="325">
        <f t="shared" si="52"/>
        <v>0</v>
      </c>
      <c r="BG55" s="325">
        <f t="shared" si="52"/>
        <v>0</v>
      </c>
      <c r="BH55" s="325">
        <f t="shared" si="52"/>
        <v>0</v>
      </c>
      <c r="BI55" s="325">
        <f t="shared" si="52"/>
        <v>0</v>
      </c>
      <c r="BJ55" s="325">
        <f t="shared" si="52"/>
        <v>0</v>
      </c>
      <c r="BK55" s="325">
        <f t="shared" si="52"/>
        <v>0</v>
      </c>
      <c r="BL55" s="325">
        <f t="shared" si="52"/>
        <v>0</v>
      </c>
      <c r="BM55" s="325">
        <f t="shared" si="52"/>
        <v>0</v>
      </c>
      <c r="BN55" s="325">
        <f t="shared" si="52"/>
        <v>0</v>
      </c>
      <c r="BO55" s="325">
        <f t="shared" si="52"/>
        <v>0</v>
      </c>
      <c r="BP55" s="325">
        <f t="shared" si="52"/>
        <v>0</v>
      </c>
      <c r="BQ55" s="325">
        <f t="shared" si="52"/>
        <v>0</v>
      </c>
      <c r="BR55" s="325">
        <f t="shared" si="52"/>
        <v>0</v>
      </c>
      <c r="BS55" s="325">
        <f t="shared" si="52"/>
        <v>0</v>
      </c>
      <c r="BT55" s="325">
        <f t="shared" si="52"/>
        <v>0</v>
      </c>
      <c r="BU55" s="325">
        <f t="shared" si="52"/>
        <v>0</v>
      </c>
      <c r="BV55" s="325">
        <f t="shared" si="52"/>
        <v>0</v>
      </c>
      <c r="BW55" s="325">
        <f t="shared" si="52"/>
        <v>0</v>
      </c>
      <c r="BX55" s="325">
        <f t="shared" si="52"/>
        <v>0</v>
      </c>
      <c r="BY55" s="325">
        <f t="shared" si="52"/>
        <v>0</v>
      </c>
      <c r="BZ55" s="325">
        <f t="shared" si="52"/>
        <v>0</v>
      </c>
      <c r="CA55" s="325">
        <f t="shared" si="52"/>
        <v>0</v>
      </c>
      <c r="CB55" s="325">
        <f t="shared" si="52"/>
        <v>0</v>
      </c>
      <c r="CC55" s="325">
        <f t="shared" si="52"/>
        <v>0</v>
      </c>
      <c r="CD55" s="325">
        <f t="shared" si="52"/>
        <v>0</v>
      </c>
      <c r="CE55" s="325">
        <f t="shared" si="52"/>
        <v>0</v>
      </c>
      <c r="CF55" s="325">
        <f t="shared" si="52"/>
        <v>0</v>
      </c>
      <c r="CG55" s="325">
        <f t="shared" si="52"/>
        <v>0</v>
      </c>
      <c r="CH55" s="325">
        <f t="shared" si="52"/>
        <v>0</v>
      </c>
      <c r="CI55" s="325">
        <f t="shared" si="52"/>
        <v>0</v>
      </c>
      <c r="CJ55" s="325">
        <f t="shared" si="52"/>
        <v>0</v>
      </c>
      <c r="CK55" s="325">
        <f t="shared" si="52"/>
        <v>0</v>
      </c>
      <c r="CL55" s="325">
        <f t="shared" si="52"/>
        <v>0</v>
      </c>
    </row>
    <row r="56" spans="1:90" s="333" customFormat="1" x14ac:dyDescent="0.2">
      <c r="A56" s="327" t="s">
        <v>336</v>
      </c>
      <c r="B56" s="349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349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332"/>
      <c r="AG56" s="18"/>
      <c r="AH56" s="18"/>
      <c r="AI56" s="18"/>
      <c r="AJ56" s="18"/>
      <c r="AK56" s="18"/>
      <c r="AL56" s="340"/>
      <c r="AM56" s="18"/>
      <c r="AN56" s="18"/>
      <c r="AO56" s="18"/>
      <c r="AP56" s="350"/>
      <c r="AQ56" s="18"/>
      <c r="AR56" s="351"/>
      <c r="AS56" s="351"/>
      <c r="AT56" s="351"/>
      <c r="AU56" s="18"/>
      <c r="AV56" s="18"/>
      <c r="AW56" s="351"/>
      <c r="AX56" s="18"/>
      <c r="AY56" s="351"/>
      <c r="AZ56" s="18"/>
      <c r="BA56" s="327" t="s">
        <v>336</v>
      </c>
      <c r="BB56" s="338"/>
      <c r="BC56" s="24">
        <v>4</v>
      </c>
      <c r="BD56" s="24">
        <v>19</v>
      </c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</row>
    <row r="57" spans="1:90" s="333" customFormat="1" x14ac:dyDescent="0.2">
      <c r="A57" s="327" t="s">
        <v>337</v>
      </c>
      <c r="B57" s="349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349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332"/>
      <c r="AG57" s="18"/>
      <c r="AH57" s="18"/>
      <c r="AI57" s="18"/>
      <c r="AJ57" s="18"/>
      <c r="AK57" s="18"/>
      <c r="AL57" s="340"/>
      <c r="AM57" s="18"/>
      <c r="AN57" s="18"/>
      <c r="AO57" s="18"/>
      <c r="AP57" s="350"/>
      <c r="AQ57" s="18"/>
      <c r="AR57" s="351"/>
      <c r="AS57" s="351"/>
      <c r="AT57" s="351"/>
      <c r="AU57" s="18"/>
      <c r="AV57" s="18"/>
      <c r="AW57" s="351"/>
      <c r="AX57" s="18"/>
      <c r="AY57" s="351"/>
      <c r="AZ57" s="18"/>
      <c r="BA57" s="327" t="s">
        <v>337</v>
      </c>
      <c r="BB57" s="340"/>
      <c r="BC57" s="25">
        <v>26</v>
      </c>
      <c r="BD57" s="25">
        <v>29</v>
      </c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</row>
    <row r="58" spans="1:90" s="348" customFormat="1" x14ac:dyDescent="0.2">
      <c r="A58" s="324" t="s">
        <v>338</v>
      </c>
      <c r="B58" s="325" t="s">
        <v>291</v>
      </c>
      <c r="C58" s="325">
        <f>IF(C60=0,0,(IFERROR((C59/C60),0)))</f>
        <v>0</v>
      </c>
      <c r="D58" s="325">
        <f>IF(D60=0,0,(IFERROR((D59/D60),0)))</f>
        <v>0</v>
      </c>
      <c r="E58" s="325">
        <f>IF(E60=0,0,(IFERROR((E59/E60),0)))</f>
        <v>0</v>
      </c>
      <c r="F58" s="325">
        <f>IF(F60=0,0,(IFERROR((F59/F60),0)))</f>
        <v>0</v>
      </c>
      <c r="G58" s="325">
        <f>IF(G60=0,0,(IFERROR((G59/G60),0)))</f>
        <v>0</v>
      </c>
      <c r="H58" s="325">
        <f t="shared" ref="H58:O58" si="53">IF(H60=0,0,(IFERROR((H59/H60),0)))</f>
        <v>0</v>
      </c>
      <c r="I58" s="325">
        <f t="shared" si="53"/>
        <v>0</v>
      </c>
      <c r="J58" s="325">
        <f t="shared" si="53"/>
        <v>0</v>
      </c>
      <c r="K58" s="325">
        <f t="shared" si="53"/>
        <v>0</v>
      </c>
      <c r="L58" s="325">
        <f t="shared" si="53"/>
        <v>0</v>
      </c>
      <c r="M58" s="325">
        <f t="shared" si="53"/>
        <v>0</v>
      </c>
      <c r="N58" s="325">
        <f t="shared" si="53"/>
        <v>0</v>
      </c>
      <c r="O58" s="325">
        <f t="shared" si="53"/>
        <v>0</v>
      </c>
      <c r="P58" s="325" t="s">
        <v>291</v>
      </c>
      <c r="Q58" s="325">
        <f>IF(Q60=0,0,(IFERROR((Q59/Q60),0)))</f>
        <v>0</v>
      </c>
      <c r="R58" s="325">
        <f>IF(R60=0,0,(IFERROR((R59/R60),0)))</f>
        <v>0</v>
      </c>
      <c r="S58" s="325">
        <f>IF(S60=0,0,(IFERROR((S59/S60),0)))</f>
        <v>0</v>
      </c>
      <c r="T58" s="325">
        <f>IF(T60=0,0,(IFERROR((T59/T60),0)))</f>
        <v>0</v>
      </c>
      <c r="U58" s="325">
        <f t="shared" ref="U58:AB58" si="54">IF(U60=0,0,(IFERROR((U59/U60),0)))</f>
        <v>0</v>
      </c>
      <c r="V58" s="325">
        <f t="shared" si="54"/>
        <v>0</v>
      </c>
      <c r="W58" s="325">
        <f t="shared" si="54"/>
        <v>0</v>
      </c>
      <c r="X58" s="325">
        <f t="shared" si="54"/>
        <v>0</v>
      </c>
      <c r="Y58" s="325">
        <f t="shared" si="54"/>
        <v>0</v>
      </c>
      <c r="Z58" s="325">
        <f t="shared" si="54"/>
        <v>0</v>
      </c>
      <c r="AA58" s="325">
        <f t="shared" si="54"/>
        <v>0</v>
      </c>
      <c r="AB58" s="325">
        <f t="shared" si="54"/>
        <v>0</v>
      </c>
      <c r="AC58" s="325">
        <f>IF(AC60=0,0,(IFERROR((AC59/AC60),0)))</f>
        <v>0</v>
      </c>
      <c r="AD58" s="325">
        <f>IF(AD60=0,0,(IFERROR((AD59/AD60),0)))</f>
        <v>0</v>
      </c>
      <c r="AE58" s="325">
        <f t="shared" ref="AE58:AY58" si="55">IF(AE60=0,0,(IFERROR((AE59/AE60),0)))</f>
        <v>0</v>
      </c>
      <c r="AF58" s="325">
        <f t="shared" si="55"/>
        <v>0</v>
      </c>
      <c r="AG58" s="325">
        <f t="shared" si="55"/>
        <v>0</v>
      </c>
      <c r="AH58" s="325">
        <f t="shared" si="55"/>
        <v>0</v>
      </c>
      <c r="AI58" s="325">
        <f t="shared" si="55"/>
        <v>0</v>
      </c>
      <c r="AJ58" s="325">
        <f t="shared" si="55"/>
        <v>0</v>
      </c>
      <c r="AK58" s="325">
        <f t="shared" si="55"/>
        <v>0</v>
      </c>
      <c r="AL58" s="325" t="s">
        <v>291</v>
      </c>
      <c r="AM58" s="325">
        <f t="shared" si="55"/>
        <v>0</v>
      </c>
      <c r="AN58" s="325">
        <f t="shared" si="55"/>
        <v>0</v>
      </c>
      <c r="AO58" s="325">
        <f>IF(AO60=0,0,(IFERROR((AO59/AO60),0)))</f>
        <v>0</v>
      </c>
      <c r="AP58" s="325">
        <f t="shared" si="55"/>
        <v>0</v>
      </c>
      <c r="AQ58" s="325">
        <f>IF(AQ60=0,0,(IFERROR((AQ59/AQ60),0)))</f>
        <v>0</v>
      </c>
      <c r="AR58" s="325">
        <f>IF(AR60=0,0,(IFERROR((AR59/AR60),0)))</f>
        <v>0</v>
      </c>
      <c r="AS58" s="325">
        <f t="shared" si="55"/>
        <v>0</v>
      </c>
      <c r="AT58" s="325">
        <f>IF(AT60=0,0,(IFERROR((AT59/AT60),0)))</f>
        <v>0</v>
      </c>
      <c r="AU58" s="325">
        <f>IF(AU60=0,0,(IFERROR((AU59/AU60),0)))</f>
        <v>0</v>
      </c>
      <c r="AV58" s="325">
        <f t="shared" si="55"/>
        <v>0</v>
      </c>
      <c r="AW58" s="325">
        <f>IF(AW60=0,0,(IFERROR((AW59/AW60),0)))</f>
        <v>0</v>
      </c>
      <c r="AX58" s="325">
        <f>IF(AX60=0,0,(IFERROR((AX59/AX60),0)))</f>
        <v>0</v>
      </c>
      <c r="AY58" s="325">
        <f t="shared" si="55"/>
        <v>2.5252525252525255E-3</v>
      </c>
      <c r="AZ58" s="325">
        <f>IF(AZ60=0,0,(IFERROR((AZ59/AZ60),0)))</f>
        <v>0</v>
      </c>
      <c r="BA58" s="324" t="s">
        <v>338</v>
      </c>
      <c r="BB58" s="325" t="s">
        <v>291</v>
      </c>
      <c r="BC58" s="325">
        <f>IF(BC60=0,0,(IFERROR((BC59/BC60),0)))</f>
        <v>0</v>
      </c>
      <c r="BD58" s="325">
        <f>IF(BD60=0,0,(IFERROR((BD59/BD60),0)))</f>
        <v>0</v>
      </c>
      <c r="BE58" s="325">
        <f t="shared" ref="BE58:CL58" si="56">IF(BE60=0,0,(IFERROR((BE59/BE60),0)))</f>
        <v>0</v>
      </c>
      <c r="BF58" s="325">
        <f t="shared" si="56"/>
        <v>0</v>
      </c>
      <c r="BG58" s="325">
        <f t="shared" si="56"/>
        <v>0</v>
      </c>
      <c r="BH58" s="325">
        <f t="shared" si="56"/>
        <v>0</v>
      </c>
      <c r="BI58" s="325">
        <f t="shared" si="56"/>
        <v>0</v>
      </c>
      <c r="BJ58" s="325">
        <f t="shared" si="56"/>
        <v>0</v>
      </c>
      <c r="BK58" s="325">
        <f t="shared" si="56"/>
        <v>0</v>
      </c>
      <c r="BL58" s="325">
        <f t="shared" si="56"/>
        <v>0</v>
      </c>
      <c r="BM58" s="325">
        <f t="shared" si="56"/>
        <v>0</v>
      </c>
      <c r="BN58" s="325">
        <f t="shared" si="56"/>
        <v>0</v>
      </c>
      <c r="BO58" s="325">
        <f t="shared" si="56"/>
        <v>0</v>
      </c>
      <c r="BP58" s="325">
        <f t="shared" si="56"/>
        <v>0</v>
      </c>
      <c r="BQ58" s="325">
        <f t="shared" si="56"/>
        <v>0</v>
      </c>
      <c r="BR58" s="325">
        <f t="shared" si="56"/>
        <v>0</v>
      </c>
      <c r="BS58" s="325">
        <f t="shared" si="56"/>
        <v>0</v>
      </c>
      <c r="BT58" s="325">
        <f t="shared" si="56"/>
        <v>0</v>
      </c>
      <c r="BU58" s="325">
        <f t="shared" si="56"/>
        <v>0</v>
      </c>
      <c r="BV58" s="325">
        <f t="shared" si="56"/>
        <v>0</v>
      </c>
      <c r="BW58" s="325">
        <f t="shared" si="56"/>
        <v>0</v>
      </c>
      <c r="BX58" s="325">
        <f t="shared" si="56"/>
        <v>0</v>
      </c>
      <c r="BY58" s="325">
        <f t="shared" si="56"/>
        <v>0</v>
      </c>
      <c r="BZ58" s="325">
        <f t="shared" si="56"/>
        <v>0</v>
      </c>
      <c r="CA58" s="325">
        <f t="shared" si="56"/>
        <v>0</v>
      </c>
      <c r="CB58" s="325">
        <f t="shared" si="56"/>
        <v>0</v>
      </c>
      <c r="CC58" s="325">
        <f t="shared" si="56"/>
        <v>0</v>
      </c>
      <c r="CD58" s="325">
        <f t="shared" si="56"/>
        <v>0</v>
      </c>
      <c r="CE58" s="325">
        <f t="shared" si="56"/>
        <v>0</v>
      </c>
      <c r="CF58" s="325">
        <f t="shared" si="56"/>
        <v>0</v>
      </c>
      <c r="CG58" s="325">
        <f t="shared" si="56"/>
        <v>0</v>
      </c>
      <c r="CH58" s="325">
        <f t="shared" si="56"/>
        <v>0</v>
      </c>
      <c r="CI58" s="325">
        <f t="shared" si="56"/>
        <v>0</v>
      </c>
      <c r="CJ58" s="325">
        <f t="shared" si="56"/>
        <v>0</v>
      </c>
      <c r="CK58" s="325">
        <f t="shared" si="56"/>
        <v>0</v>
      </c>
      <c r="CL58" s="325">
        <f t="shared" si="56"/>
        <v>0</v>
      </c>
    </row>
    <row r="59" spans="1:90" s="333" customFormat="1" x14ac:dyDescent="0.2">
      <c r="A59" s="361" t="s">
        <v>339</v>
      </c>
      <c r="B59" s="79"/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79"/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338"/>
      <c r="AM59" s="18">
        <v>0</v>
      </c>
      <c r="AN59" s="18">
        <v>0</v>
      </c>
      <c r="AO59" s="18"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24">
        <v>0</v>
      </c>
      <c r="AX59" s="18">
        <v>0</v>
      </c>
      <c r="AY59" s="18">
        <v>1</v>
      </c>
      <c r="AZ59" s="18">
        <v>0</v>
      </c>
      <c r="BA59" s="361" t="s">
        <v>339</v>
      </c>
      <c r="BB59" s="338"/>
      <c r="BC59" s="24">
        <v>0</v>
      </c>
      <c r="BD59" s="24">
        <v>0</v>
      </c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</row>
    <row r="60" spans="1:90" s="333" customFormat="1" x14ac:dyDescent="0.2">
      <c r="A60" s="361" t="s">
        <v>340</v>
      </c>
      <c r="B60" s="79"/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12</v>
      </c>
      <c r="K60" s="18">
        <v>26</v>
      </c>
      <c r="L60" s="18">
        <v>44</v>
      </c>
      <c r="M60" s="18">
        <v>60</v>
      </c>
      <c r="N60" s="18">
        <v>64</v>
      </c>
      <c r="O60" s="18">
        <v>82</v>
      </c>
      <c r="P60" s="79"/>
      <c r="Q60" s="18">
        <v>126</v>
      </c>
      <c r="R60" s="18">
        <v>151</v>
      </c>
      <c r="S60" s="18">
        <v>192</v>
      </c>
      <c r="T60" s="18">
        <v>152</v>
      </c>
      <c r="U60" s="18">
        <v>201</v>
      </c>
      <c r="V60" s="18">
        <v>199</v>
      </c>
      <c r="W60" s="18">
        <v>226</v>
      </c>
      <c r="X60" s="18">
        <v>271</v>
      </c>
      <c r="Y60" s="18">
        <v>254</v>
      </c>
      <c r="Z60" s="18">
        <v>298</v>
      </c>
      <c r="AA60" s="18">
        <v>321</v>
      </c>
      <c r="AB60" s="18">
        <v>309</v>
      </c>
      <c r="AC60" s="18">
        <v>375</v>
      </c>
      <c r="AD60" s="18">
        <v>330</v>
      </c>
      <c r="AE60" s="18">
        <v>351</v>
      </c>
      <c r="AF60" s="18">
        <v>398</v>
      </c>
      <c r="AG60" s="18">
        <v>380</v>
      </c>
      <c r="AH60" s="18">
        <v>354</v>
      </c>
      <c r="AI60" s="18">
        <v>406</v>
      </c>
      <c r="AJ60" s="18">
        <v>445</v>
      </c>
      <c r="AK60" s="18">
        <v>418</v>
      </c>
      <c r="AL60" s="340"/>
      <c r="AM60" s="18">
        <v>467</v>
      </c>
      <c r="AN60" s="18">
        <v>427</v>
      </c>
      <c r="AO60" s="18">
        <v>432</v>
      </c>
      <c r="AP60" s="18">
        <v>440</v>
      </c>
      <c r="AQ60" s="18">
        <v>382</v>
      </c>
      <c r="AR60" s="18">
        <v>375</v>
      </c>
      <c r="AS60" s="18">
        <v>355</v>
      </c>
      <c r="AT60" s="18">
        <v>341</v>
      </c>
      <c r="AU60" s="18">
        <v>359</v>
      </c>
      <c r="AV60" s="18">
        <v>376</v>
      </c>
      <c r="AW60" s="25">
        <v>364</v>
      </c>
      <c r="AX60" s="18">
        <v>390</v>
      </c>
      <c r="AY60" s="18">
        <v>396</v>
      </c>
      <c r="AZ60" s="18">
        <v>374</v>
      </c>
      <c r="BA60" s="361" t="s">
        <v>340</v>
      </c>
      <c r="BB60" s="340"/>
      <c r="BC60" s="25">
        <v>430</v>
      </c>
      <c r="BD60" s="25">
        <v>416</v>
      </c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</row>
    <row r="61" spans="1:90" s="348" customFormat="1" ht="25.5" x14ac:dyDescent="0.2">
      <c r="A61" s="324" t="s">
        <v>341</v>
      </c>
      <c r="B61" s="358"/>
      <c r="C61" s="358"/>
      <c r="D61" s="358"/>
      <c r="E61" s="358"/>
      <c r="F61" s="358"/>
      <c r="G61" s="358"/>
      <c r="H61" s="358"/>
      <c r="I61" s="358"/>
      <c r="J61" s="358"/>
      <c r="K61" s="358"/>
      <c r="L61" s="358"/>
      <c r="M61" s="358"/>
      <c r="N61" s="358"/>
      <c r="O61" s="358"/>
      <c r="P61" s="358"/>
      <c r="Q61" s="358"/>
      <c r="R61" s="358"/>
      <c r="S61" s="358"/>
      <c r="T61" s="358"/>
      <c r="U61" s="358"/>
      <c r="V61" s="358"/>
      <c r="W61" s="358"/>
      <c r="X61" s="358"/>
      <c r="Y61" s="358"/>
      <c r="Z61" s="358"/>
      <c r="AA61" s="358"/>
      <c r="AB61" s="358"/>
      <c r="AC61" s="358"/>
      <c r="AD61" s="358"/>
      <c r="AE61" s="358"/>
      <c r="AF61" s="358"/>
      <c r="AG61" s="358"/>
      <c r="AH61" s="358"/>
      <c r="AI61" s="358"/>
      <c r="AJ61" s="358"/>
      <c r="AK61" s="358"/>
      <c r="AL61" s="325" t="s">
        <v>342</v>
      </c>
      <c r="AM61" s="325">
        <f t="shared" ref="AM61:AZ61" si="57">IF(AM63=0,0,(IFERROR((AM62/AM63),0)))</f>
        <v>1</v>
      </c>
      <c r="AN61" s="325">
        <f t="shared" si="57"/>
        <v>1</v>
      </c>
      <c r="AO61" s="325">
        <f t="shared" si="57"/>
        <v>1</v>
      </c>
      <c r="AP61" s="325">
        <f t="shared" si="57"/>
        <v>1</v>
      </c>
      <c r="AQ61" s="325">
        <f t="shared" si="57"/>
        <v>1</v>
      </c>
      <c r="AR61" s="325">
        <f t="shared" si="57"/>
        <v>1</v>
      </c>
      <c r="AS61" s="325">
        <f t="shared" si="57"/>
        <v>1</v>
      </c>
      <c r="AT61" s="325">
        <f t="shared" si="57"/>
        <v>1</v>
      </c>
      <c r="AU61" s="325">
        <f t="shared" si="57"/>
        <v>1</v>
      </c>
      <c r="AV61" s="325">
        <f t="shared" si="57"/>
        <v>1</v>
      </c>
      <c r="AW61" s="325">
        <f t="shared" si="57"/>
        <v>1</v>
      </c>
      <c r="AX61" s="325">
        <f t="shared" si="57"/>
        <v>1</v>
      </c>
      <c r="AY61" s="325">
        <f t="shared" si="57"/>
        <v>1</v>
      </c>
      <c r="AZ61" s="325">
        <f t="shared" si="57"/>
        <v>1</v>
      </c>
      <c r="BA61" s="324" t="s">
        <v>341</v>
      </c>
      <c r="BB61" s="325" t="s">
        <v>342</v>
      </c>
      <c r="BC61" s="325">
        <f>IFERROR((BC62/BC63),0)</f>
        <v>1</v>
      </c>
      <c r="BD61" s="325">
        <f>IFERROR((BD62/BD63),0)</f>
        <v>1</v>
      </c>
      <c r="BE61" s="325">
        <f t="shared" ref="BE61:CL61" si="58">IFERROR((BE62/BE63),0)</f>
        <v>0</v>
      </c>
      <c r="BF61" s="325">
        <f t="shared" si="58"/>
        <v>0</v>
      </c>
      <c r="BG61" s="325">
        <f t="shared" si="58"/>
        <v>0</v>
      </c>
      <c r="BH61" s="325">
        <f t="shared" si="58"/>
        <v>0</v>
      </c>
      <c r="BI61" s="325">
        <f t="shared" si="58"/>
        <v>0</v>
      </c>
      <c r="BJ61" s="325">
        <f t="shared" si="58"/>
        <v>0</v>
      </c>
      <c r="BK61" s="325">
        <f t="shared" si="58"/>
        <v>0</v>
      </c>
      <c r="BL61" s="325">
        <f t="shared" si="58"/>
        <v>0</v>
      </c>
      <c r="BM61" s="325">
        <f t="shared" si="58"/>
        <v>0</v>
      </c>
      <c r="BN61" s="325">
        <f t="shared" si="58"/>
        <v>0</v>
      </c>
      <c r="BO61" s="325">
        <f t="shared" si="58"/>
        <v>0</v>
      </c>
      <c r="BP61" s="325">
        <f t="shared" si="58"/>
        <v>0</v>
      </c>
      <c r="BQ61" s="325">
        <f t="shared" si="58"/>
        <v>0</v>
      </c>
      <c r="BR61" s="325">
        <f t="shared" si="58"/>
        <v>0</v>
      </c>
      <c r="BS61" s="325">
        <f t="shared" si="58"/>
        <v>0</v>
      </c>
      <c r="BT61" s="325">
        <f t="shared" si="58"/>
        <v>0</v>
      </c>
      <c r="BU61" s="325">
        <f t="shared" si="58"/>
        <v>0</v>
      </c>
      <c r="BV61" s="325">
        <f t="shared" si="58"/>
        <v>0</v>
      </c>
      <c r="BW61" s="325">
        <f t="shared" si="58"/>
        <v>0</v>
      </c>
      <c r="BX61" s="325">
        <f t="shared" si="58"/>
        <v>0</v>
      </c>
      <c r="BY61" s="325">
        <f t="shared" si="58"/>
        <v>0</v>
      </c>
      <c r="BZ61" s="325">
        <f t="shared" si="58"/>
        <v>0</v>
      </c>
      <c r="CA61" s="325">
        <f t="shared" si="58"/>
        <v>0</v>
      </c>
      <c r="CB61" s="325">
        <f t="shared" si="58"/>
        <v>0</v>
      </c>
      <c r="CC61" s="325">
        <f t="shared" si="58"/>
        <v>0</v>
      </c>
      <c r="CD61" s="325">
        <f t="shared" si="58"/>
        <v>0</v>
      </c>
      <c r="CE61" s="325">
        <f t="shared" si="58"/>
        <v>0</v>
      </c>
      <c r="CF61" s="325">
        <f t="shared" si="58"/>
        <v>0</v>
      </c>
      <c r="CG61" s="325">
        <f t="shared" si="58"/>
        <v>0</v>
      </c>
      <c r="CH61" s="325">
        <f t="shared" si="58"/>
        <v>0</v>
      </c>
      <c r="CI61" s="325">
        <f t="shared" si="58"/>
        <v>0</v>
      </c>
      <c r="CJ61" s="325">
        <f t="shared" si="58"/>
        <v>0</v>
      </c>
      <c r="CK61" s="325">
        <f t="shared" si="58"/>
        <v>0</v>
      </c>
      <c r="CL61" s="325">
        <f t="shared" si="58"/>
        <v>0</v>
      </c>
    </row>
    <row r="62" spans="1:90" s="333" customFormat="1" x14ac:dyDescent="0.2">
      <c r="A62" s="361" t="s">
        <v>343</v>
      </c>
      <c r="B62" s="36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367"/>
      <c r="Q62" s="368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338"/>
      <c r="AM62" s="18">
        <v>8790</v>
      </c>
      <c r="AN62" s="18">
        <v>6993</v>
      </c>
      <c r="AO62" s="18">
        <v>7052</v>
      </c>
      <c r="AP62" s="331">
        <v>7333</v>
      </c>
      <c r="AQ62" s="18">
        <v>7497</v>
      </c>
      <c r="AR62" s="18">
        <v>7690</v>
      </c>
      <c r="AS62" s="331">
        <v>7892</v>
      </c>
      <c r="AT62" s="331">
        <v>7593</v>
      </c>
      <c r="AU62" s="331">
        <v>7927</v>
      </c>
      <c r="AV62" s="18">
        <v>8519</v>
      </c>
      <c r="AW62" s="331">
        <v>8799</v>
      </c>
      <c r="AX62" s="331">
        <v>8991</v>
      </c>
      <c r="AY62" s="331">
        <v>8969</v>
      </c>
      <c r="AZ62" s="331">
        <v>7911</v>
      </c>
      <c r="BA62" s="361" t="s">
        <v>343</v>
      </c>
      <c r="BB62" s="338"/>
      <c r="BC62" s="331">
        <v>8994</v>
      </c>
      <c r="BD62" s="331">
        <v>8605</v>
      </c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</row>
    <row r="63" spans="1:90" s="333" customFormat="1" x14ac:dyDescent="0.2">
      <c r="A63" s="361" t="s">
        <v>344</v>
      </c>
      <c r="B63" s="36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367"/>
      <c r="Q63" s="128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340"/>
      <c r="AM63" s="18">
        <v>8790</v>
      </c>
      <c r="AN63" s="18">
        <v>6993</v>
      </c>
      <c r="AO63" s="18">
        <v>7052</v>
      </c>
      <c r="AP63" s="197">
        <v>7333</v>
      </c>
      <c r="AQ63" s="18">
        <v>7497</v>
      </c>
      <c r="AR63" s="18">
        <v>7690</v>
      </c>
      <c r="AS63" s="197">
        <v>7892</v>
      </c>
      <c r="AT63" s="197">
        <v>7593</v>
      </c>
      <c r="AU63" s="197">
        <v>7927</v>
      </c>
      <c r="AV63" s="18">
        <v>8519</v>
      </c>
      <c r="AW63" s="197">
        <v>8799</v>
      </c>
      <c r="AX63" s="197">
        <v>8991</v>
      </c>
      <c r="AY63" s="197">
        <v>8969</v>
      </c>
      <c r="AZ63" s="369">
        <v>7911</v>
      </c>
      <c r="BA63" s="361" t="s">
        <v>344</v>
      </c>
      <c r="BB63" s="340"/>
      <c r="BC63" s="197">
        <v>8994</v>
      </c>
      <c r="BD63" s="197">
        <v>8605</v>
      </c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</row>
    <row r="64" spans="1:90" s="348" customFormat="1" x14ac:dyDescent="0.2">
      <c r="A64" s="324" t="s">
        <v>345</v>
      </c>
      <c r="B64" s="358"/>
      <c r="C64" s="358"/>
      <c r="D64" s="358"/>
      <c r="E64" s="358"/>
      <c r="F64" s="358"/>
      <c r="G64" s="358"/>
      <c r="H64" s="358"/>
      <c r="I64" s="358"/>
      <c r="J64" s="358"/>
      <c r="K64" s="358"/>
      <c r="L64" s="358"/>
      <c r="M64" s="358"/>
      <c r="N64" s="358"/>
      <c r="O64" s="358"/>
      <c r="P64" s="358"/>
      <c r="Q64" s="358"/>
      <c r="R64" s="358"/>
      <c r="S64" s="358"/>
      <c r="T64" s="358"/>
      <c r="U64" s="358"/>
      <c r="V64" s="358"/>
      <c r="W64" s="358"/>
      <c r="X64" s="358"/>
      <c r="Y64" s="358"/>
      <c r="Z64" s="358"/>
      <c r="AA64" s="358"/>
      <c r="AB64" s="358"/>
      <c r="AC64" s="358"/>
      <c r="AD64" s="358"/>
      <c r="AE64" s="358"/>
      <c r="AF64" s="358"/>
      <c r="AG64" s="358"/>
      <c r="AH64" s="358"/>
      <c r="AI64" s="358"/>
      <c r="AJ64" s="358"/>
      <c r="AK64" s="358"/>
      <c r="AL64" s="325" t="s">
        <v>327</v>
      </c>
      <c r="AM64" s="325">
        <f t="shared" ref="AM64:AZ64" si="59">IF(AM66=0,0,(IFERROR((AM65/AM66),0)))</f>
        <v>0.97759224923083188</v>
      </c>
      <c r="AN64" s="325">
        <f t="shared" si="59"/>
        <v>0.97759224923083188</v>
      </c>
      <c r="AO64" s="325">
        <f t="shared" si="59"/>
        <v>0.99894951567786772</v>
      </c>
      <c r="AP64" s="325">
        <f t="shared" si="59"/>
        <v>0.99894951567786772</v>
      </c>
      <c r="AQ64" s="325">
        <f t="shared" si="59"/>
        <v>0.99894951567786772</v>
      </c>
      <c r="AR64" s="325">
        <f t="shared" si="59"/>
        <v>0.99940032142771473</v>
      </c>
      <c r="AS64" s="325">
        <f t="shared" si="59"/>
        <v>0.99940032142771473</v>
      </c>
      <c r="AT64" s="325">
        <f t="shared" si="59"/>
        <v>0.99940032142771473</v>
      </c>
      <c r="AU64" s="325">
        <f t="shared" si="59"/>
        <v>0.99940032142771473</v>
      </c>
      <c r="AV64" s="325">
        <f t="shared" si="59"/>
        <v>0.97218213261503816</v>
      </c>
      <c r="AW64" s="325">
        <f t="shared" si="59"/>
        <v>0.97218213261503816</v>
      </c>
      <c r="AX64" s="325">
        <f t="shared" si="59"/>
        <v>0.97218213261503816</v>
      </c>
      <c r="AY64" s="370">
        <f t="shared" si="59"/>
        <v>0.99587747452078157</v>
      </c>
      <c r="AZ64" s="325">
        <f t="shared" si="59"/>
        <v>0.99587747452078157</v>
      </c>
      <c r="BA64" s="324" t="s">
        <v>345</v>
      </c>
      <c r="BB64" s="325" t="s">
        <v>327</v>
      </c>
      <c r="BC64" s="325">
        <f>IFERROR((BC65/BC66),0)</f>
        <v>0.99587747452078157</v>
      </c>
      <c r="BD64" s="325">
        <f>IFERROR((BD65/BD66),0)</f>
        <v>0.99587747452078157</v>
      </c>
      <c r="BE64" s="325">
        <f t="shared" ref="BE64:CL64" si="60">IFERROR((BE65/BE66),0)</f>
        <v>0</v>
      </c>
      <c r="BF64" s="325">
        <f t="shared" si="60"/>
        <v>0</v>
      </c>
      <c r="BG64" s="325">
        <f t="shared" si="60"/>
        <v>0</v>
      </c>
      <c r="BH64" s="325">
        <f t="shared" si="60"/>
        <v>0</v>
      </c>
      <c r="BI64" s="325">
        <f t="shared" si="60"/>
        <v>0</v>
      </c>
      <c r="BJ64" s="325">
        <f t="shared" si="60"/>
        <v>0</v>
      </c>
      <c r="BK64" s="325">
        <f t="shared" si="60"/>
        <v>0</v>
      </c>
      <c r="BL64" s="325">
        <f t="shared" si="60"/>
        <v>0</v>
      </c>
      <c r="BM64" s="325">
        <f t="shared" si="60"/>
        <v>0</v>
      </c>
      <c r="BN64" s="325">
        <f t="shared" si="60"/>
        <v>0</v>
      </c>
      <c r="BO64" s="325">
        <f t="shared" si="60"/>
        <v>0</v>
      </c>
      <c r="BP64" s="325">
        <f t="shared" si="60"/>
        <v>0</v>
      </c>
      <c r="BQ64" s="325">
        <f t="shared" si="60"/>
        <v>0</v>
      </c>
      <c r="BR64" s="325">
        <f t="shared" si="60"/>
        <v>0</v>
      </c>
      <c r="BS64" s="325">
        <f t="shared" si="60"/>
        <v>0</v>
      </c>
      <c r="BT64" s="325">
        <f t="shared" si="60"/>
        <v>0</v>
      </c>
      <c r="BU64" s="325">
        <f t="shared" si="60"/>
        <v>0</v>
      </c>
      <c r="BV64" s="325">
        <f t="shared" si="60"/>
        <v>0</v>
      </c>
      <c r="BW64" s="325">
        <f t="shared" si="60"/>
        <v>0</v>
      </c>
      <c r="BX64" s="325">
        <f t="shared" si="60"/>
        <v>0</v>
      </c>
      <c r="BY64" s="325">
        <f t="shared" si="60"/>
        <v>0</v>
      </c>
      <c r="BZ64" s="325">
        <f t="shared" si="60"/>
        <v>0</v>
      </c>
      <c r="CA64" s="325">
        <f t="shared" si="60"/>
        <v>0</v>
      </c>
      <c r="CB64" s="325">
        <f t="shared" si="60"/>
        <v>0</v>
      </c>
      <c r="CC64" s="325">
        <f t="shared" si="60"/>
        <v>0</v>
      </c>
      <c r="CD64" s="325">
        <f t="shared" si="60"/>
        <v>0</v>
      </c>
      <c r="CE64" s="325">
        <f t="shared" si="60"/>
        <v>0</v>
      </c>
      <c r="CF64" s="325">
        <f t="shared" si="60"/>
        <v>0</v>
      </c>
      <c r="CG64" s="325">
        <f t="shared" si="60"/>
        <v>0</v>
      </c>
      <c r="CH64" s="325">
        <f t="shared" si="60"/>
        <v>0</v>
      </c>
      <c r="CI64" s="325">
        <f t="shared" si="60"/>
        <v>0</v>
      </c>
      <c r="CJ64" s="325">
        <f t="shared" si="60"/>
        <v>0</v>
      </c>
      <c r="CK64" s="325">
        <f t="shared" si="60"/>
        <v>0</v>
      </c>
      <c r="CL64" s="325">
        <f t="shared" si="60"/>
        <v>0</v>
      </c>
    </row>
    <row r="65" spans="1:90" s="333" customFormat="1" x14ac:dyDescent="0.2">
      <c r="A65" s="361" t="s">
        <v>346</v>
      </c>
      <c r="B65" s="36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367"/>
      <c r="Q65" s="368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338"/>
      <c r="AM65" s="331">
        <v>191917</v>
      </c>
      <c r="AN65" s="18">
        <v>191917</v>
      </c>
      <c r="AO65" s="18">
        <v>245343</v>
      </c>
      <c r="AP65" s="331">
        <v>245343</v>
      </c>
      <c r="AQ65" s="331">
        <v>245343</v>
      </c>
      <c r="AR65" s="18">
        <v>83328</v>
      </c>
      <c r="AS65" s="331">
        <v>83328</v>
      </c>
      <c r="AT65" s="331">
        <v>83328</v>
      </c>
      <c r="AU65" s="331">
        <v>83328</v>
      </c>
      <c r="AV65" s="18">
        <v>625117</v>
      </c>
      <c r="AW65" s="18">
        <v>625117</v>
      </c>
      <c r="AX65" s="18">
        <v>625117</v>
      </c>
      <c r="AY65" s="371">
        <v>247609</v>
      </c>
      <c r="AZ65" s="330">
        <v>247609</v>
      </c>
      <c r="BA65" s="361" t="s">
        <v>346</v>
      </c>
      <c r="BB65" s="338"/>
      <c r="BC65" s="331">
        <v>247609</v>
      </c>
      <c r="BD65" s="331">
        <v>247609</v>
      </c>
      <c r="BE65" s="372"/>
      <c r="BF65" s="372"/>
      <c r="BG65" s="372"/>
      <c r="BH65" s="372"/>
      <c r="BI65" s="372"/>
      <c r="BJ65" s="372"/>
      <c r="BK65" s="372"/>
      <c r="BL65" s="372"/>
      <c r="BM65" s="372"/>
      <c r="BN65" s="372"/>
      <c r="BO65" s="372"/>
      <c r="BP65" s="372"/>
      <c r="BQ65" s="372"/>
      <c r="BR65" s="372"/>
      <c r="BS65" s="372"/>
      <c r="BT65" s="372"/>
      <c r="BU65" s="372"/>
      <c r="BV65" s="372"/>
      <c r="BW65" s="372"/>
      <c r="BX65" s="372"/>
      <c r="BY65" s="372"/>
      <c r="BZ65" s="372"/>
      <c r="CA65" s="372"/>
      <c r="CB65" s="372"/>
      <c r="CC65" s="372"/>
      <c r="CD65" s="372"/>
      <c r="CE65" s="372"/>
      <c r="CF65" s="372"/>
      <c r="CG65" s="372"/>
      <c r="CH65" s="372"/>
      <c r="CI65" s="372"/>
      <c r="CJ65" s="372"/>
      <c r="CK65" s="372"/>
      <c r="CL65" s="372"/>
    </row>
    <row r="66" spans="1:90" s="333" customFormat="1" x14ac:dyDescent="0.2">
      <c r="A66" s="361" t="s">
        <v>347</v>
      </c>
      <c r="B66" s="36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367"/>
      <c r="Q66" s="128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340"/>
      <c r="AM66" s="197">
        <v>196316</v>
      </c>
      <c r="AN66" s="18">
        <v>196316</v>
      </c>
      <c r="AO66" s="18">
        <v>245601</v>
      </c>
      <c r="AP66" s="197">
        <v>245601</v>
      </c>
      <c r="AQ66" s="197">
        <v>245601</v>
      </c>
      <c r="AR66" s="18">
        <v>83378</v>
      </c>
      <c r="AS66" s="197">
        <v>83378</v>
      </c>
      <c r="AT66" s="197">
        <v>83378</v>
      </c>
      <c r="AU66" s="197">
        <v>83378</v>
      </c>
      <c r="AV66" s="18">
        <v>643004</v>
      </c>
      <c r="AW66" s="18">
        <v>643004</v>
      </c>
      <c r="AX66" s="18">
        <v>643004</v>
      </c>
      <c r="AY66" s="371">
        <v>248634</v>
      </c>
      <c r="AZ66" s="330">
        <v>248634</v>
      </c>
      <c r="BA66" s="361" t="s">
        <v>347</v>
      </c>
      <c r="BB66" s="340"/>
      <c r="BC66" s="197">
        <v>248634</v>
      </c>
      <c r="BD66" s="197">
        <v>248634</v>
      </c>
      <c r="BE66" s="372"/>
      <c r="BF66" s="372"/>
      <c r="BG66" s="372"/>
      <c r="BH66" s="372"/>
      <c r="BI66" s="372"/>
      <c r="BJ66" s="372"/>
      <c r="BK66" s="372"/>
      <c r="BL66" s="372"/>
      <c r="BM66" s="372"/>
      <c r="BN66" s="372"/>
      <c r="BO66" s="372"/>
      <c r="BP66" s="372"/>
      <c r="BQ66" s="372"/>
      <c r="BR66" s="372"/>
      <c r="BS66" s="372"/>
      <c r="BT66" s="372"/>
      <c r="BU66" s="372"/>
      <c r="BV66" s="372"/>
      <c r="BW66" s="372"/>
      <c r="BX66" s="372"/>
      <c r="BY66" s="372"/>
      <c r="BZ66" s="372"/>
      <c r="CA66" s="372"/>
      <c r="CB66" s="372"/>
      <c r="CC66" s="372"/>
      <c r="CD66" s="372"/>
      <c r="CE66" s="372"/>
      <c r="CF66" s="372"/>
      <c r="CG66" s="372"/>
      <c r="CH66" s="372"/>
      <c r="CI66" s="372"/>
      <c r="CJ66" s="372"/>
      <c r="CK66" s="372"/>
      <c r="CL66" s="372"/>
    </row>
    <row r="67" spans="1:90" s="348" customFormat="1" x14ac:dyDescent="0.2">
      <c r="A67" s="324" t="s">
        <v>348</v>
      </c>
      <c r="B67" s="358"/>
      <c r="C67" s="358"/>
      <c r="D67" s="358"/>
      <c r="E67" s="358"/>
      <c r="F67" s="358"/>
      <c r="G67" s="358"/>
      <c r="H67" s="358"/>
      <c r="I67" s="358"/>
      <c r="J67" s="358"/>
      <c r="K67" s="358"/>
      <c r="L67" s="358"/>
      <c r="M67" s="358"/>
      <c r="N67" s="358"/>
      <c r="O67" s="358"/>
      <c r="P67" s="358"/>
      <c r="Q67" s="358"/>
      <c r="R67" s="358"/>
      <c r="S67" s="358"/>
      <c r="T67" s="358"/>
      <c r="U67" s="358"/>
      <c r="V67" s="358"/>
      <c r="W67" s="358"/>
      <c r="X67" s="358"/>
      <c r="Y67" s="358"/>
      <c r="Z67" s="358"/>
      <c r="AA67" s="358"/>
      <c r="AB67" s="358"/>
      <c r="AC67" s="358"/>
      <c r="AD67" s="358"/>
      <c r="AE67" s="358"/>
      <c r="AF67" s="358"/>
      <c r="AG67" s="358"/>
      <c r="AH67" s="358"/>
      <c r="AI67" s="358"/>
      <c r="AJ67" s="358"/>
      <c r="AK67" s="358"/>
      <c r="AL67" s="325" t="s">
        <v>349</v>
      </c>
      <c r="AM67" s="325">
        <f t="shared" ref="AM67:AZ67" si="61">IF(AM69=0,0,(IFERROR((AM68/AM69),0)))</f>
        <v>3.2218447820330804E-3</v>
      </c>
      <c r="AN67" s="325">
        <f t="shared" si="61"/>
        <v>1.1861003956191824E-3</v>
      </c>
      <c r="AO67" s="325">
        <f t="shared" si="61"/>
        <v>8.0633404814184275E-4</v>
      </c>
      <c r="AP67" s="325">
        <f t="shared" si="61"/>
        <v>7.7012628236101238E-4</v>
      </c>
      <c r="AQ67" s="325">
        <f t="shared" si="61"/>
        <v>2.6124466944395822E-4</v>
      </c>
      <c r="AR67" s="325">
        <f t="shared" si="61"/>
        <v>5.7132235785685445E-3</v>
      </c>
      <c r="AS67" s="325">
        <f t="shared" si="61"/>
        <v>9.7249292985265388E-3</v>
      </c>
      <c r="AT67" s="325">
        <f t="shared" si="61"/>
        <v>5.5264166616707305E-3</v>
      </c>
      <c r="AU67" s="325">
        <f t="shared" si="61"/>
        <v>5.2748750864284504E-3</v>
      </c>
      <c r="AV67" s="373">
        <f t="shared" si="61"/>
        <v>2.826702078422956E-3</v>
      </c>
      <c r="AW67" s="373">
        <f t="shared" si="61"/>
        <v>4.7698337531823136E-3</v>
      </c>
      <c r="AX67" s="373">
        <f t="shared" si="61"/>
        <v>3.7343464265268099E-3</v>
      </c>
      <c r="AY67" s="374">
        <f t="shared" si="61"/>
        <v>2.6618543741678607E-3</v>
      </c>
      <c r="AZ67" s="325">
        <f t="shared" si="61"/>
        <v>6.9302266424163853E-4</v>
      </c>
      <c r="BA67" s="324" t="s">
        <v>348</v>
      </c>
      <c r="BB67" s="325" t="s">
        <v>350</v>
      </c>
      <c r="BC67" s="325">
        <f>IFERROR((BC68/BC69),0)</f>
        <v>4.6221106085262732E-3</v>
      </c>
      <c r="BD67" s="325">
        <f>IFERROR((BD68/BD69),0)</f>
        <v>3.2261380062823029E-4</v>
      </c>
      <c r="BE67" s="325">
        <f t="shared" ref="BE67:CL67" si="62">IFERROR((BE68/BE69),0)</f>
        <v>0</v>
      </c>
      <c r="BF67" s="325">
        <f t="shared" si="62"/>
        <v>0</v>
      </c>
      <c r="BG67" s="325">
        <f t="shared" si="62"/>
        <v>0</v>
      </c>
      <c r="BH67" s="325">
        <f t="shared" si="62"/>
        <v>0</v>
      </c>
      <c r="BI67" s="325">
        <f t="shared" si="62"/>
        <v>0</v>
      </c>
      <c r="BJ67" s="325">
        <f t="shared" si="62"/>
        <v>0</v>
      </c>
      <c r="BK67" s="325">
        <f t="shared" si="62"/>
        <v>0</v>
      </c>
      <c r="BL67" s="325">
        <f t="shared" si="62"/>
        <v>0</v>
      </c>
      <c r="BM67" s="325">
        <f t="shared" si="62"/>
        <v>0</v>
      </c>
      <c r="BN67" s="325">
        <f t="shared" si="62"/>
        <v>0</v>
      </c>
      <c r="BO67" s="325">
        <f t="shared" si="62"/>
        <v>0</v>
      </c>
      <c r="BP67" s="325">
        <f t="shared" si="62"/>
        <v>0</v>
      </c>
      <c r="BQ67" s="325">
        <f t="shared" si="62"/>
        <v>0</v>
      </c>
      <c r="BR67" s="325">
        <f t="shared" si="62"/>
        <v>0</v>
      </c>
      <c r="BS67" s="325">
        <f t="shared" si="62"/>
        <v>0</v>
      </c>
      <c r="BT67" s="325">
        <f t="shared" si="62"/>
        <v>0</v>
      </c>
      <c r="BU67" s="325">
        <f t="shared" si="62"/>
        <v>0</v>
      </c>
      <c r="BV67" s="325">
        <f t="shared" si="62"/>
        <v>0</v>
      </c>
      <c r="BW67" s="325">
        <f t="shared" si="62"/>
        <v>0</v>
      </c>
      <c r="BX67" s="325">
        <f t="shared" si="62"/>
        <v>0</v>
      </c>
      <c r="BY67" s="325">
        <f t="shared" si="62"/>
        <v>0</v>
      </c>
      <c r="BZ67" s="325">
        <f t="shared" si="62"/>
        <v>0</v>
      </c>
      <c r="CA67" s="325">
        <f t="shared" si="62"/>
        <v>0</v>
      </c>
      <c r="CB67" s="325">
        <f t="shared" si="62"/>
        <v>0</v>
      </c>
      <c r="CC67" s="325">
        <f t="shared" si="62"/>
        <v>0</v>
      </c>
      <c r="CD67" s="325">
        <f t="shared" si="62"/>
        <v>0</v>
      </c>
      <c r="CE67" s="325">
        <f t="shared" si="62"/>
        <v>0</v>
      </c>
      <c r="CF67" s="325">
        <f t="shared" si="62"/>
        <v>0</v>
      </c>
      <c r="CG67" s="325">
        <f t="shared" si="62"/>
        <v>0</v>
      </c>
      <c r="CH67" s="325">
        <f t="shared" si="62"/>
        <v>0</v>
      </c>
      <c r="CI67" s="325">
        <f t="shared" si="62"/>
        <v>0</v>
      </c>
      <c r="CJ67" s="325">
        <f t="shared" si="62"/>
        <v>0</v>
      </c>
      <c r="CK67" s="325">
        <f t="shared" si="62"/>
        <v>0</v>
      </c>
      <c r="CL67" s="325">
        <f t="shared" si="62"/>
        <v>0</v>
      </c>
    </row>
    <row r="68" spans="1:90" s="389" customFormat="1" ht="15.75" customHeight="1" x14ac:dyDescent="0.2">
      <c r="A68" s="375" t="s">
        <v>351</v>
      </c>
      <c r="B68" s="376"/>
      <c r="C68" s="377"/>
      <c r="D68" s="377"/>
      <c r="E68" s="377"/>
      <c r="F68" s="377"/>
      <c r="G68" s="377"/>
      <c r="H68" s="377"/>
      <c r="I68" s="377"/>
      <c r="J68" s="377"/>
      <c r="K68" s="377"/>
      <c r="L68" s="377"/>
      <c r="M68" s="377"/>
      <c r="N68" s="377"/>
      <c r="O68" s="377"/>
      <c r="P68" s="376"/>
      <c r="Q68" s="378"/>
      <c r="R68" s="377"/>
      <c r="S68" s="377"/>
      <c r="T68" s="377"/>
      <c r="U68" s="377"/>
      <c r="V68" s="377"/>
      <c r="W68" s="377"/>
      <c r="X68" s="377"/>
      <c r="Y68" s="377"/>
      <c r="Z68" s="377"/>
      <c r="AA68" s="377"/>
      <c r="AB68" s="377"/>
      <c r="AC68" s="377"/>
      <c r="AD68" s="377"/>
      <c r="AE68" s="377"/>
      <c r="AF68" s="377"/>
      <c r="AG68" s="377"/>
      <c r="AH68" s="377"/>
      <c r="AI68" s="377"/>
      <c r="AJ68" s="377"/>
      <c r="AK68" s="377"/>
      <c r="AL68" s="379"/>
      <c r="AM68" s="380">
        <v>1681.6</v>
      </c>
      <c r="AN68" s="381">
        <v>2948.21</v>
      </c>
      <c r="AO68" s="382">
        <v>646.15</v>
      </c>
      <c r="AP68" s="381">
        <v>410.47</v>
      </c>
      <c r="AQ68" s="383">
        <v>149.15</v>
      </c>
      <c r="AR68" s="381">
        <v>2571.16</v>
      </c>
      <c r="AS68" s="384">
        <v>11700.93</v>
      </c>
      <c r="AT68" s="381">
        <v>3284.44</v>
      </c>
      <c r="AU68" s="385">
        <v>1617.34</v>
      </c>
      <c r="AV68" s="383">
        <v>1414.01</v>
      </c>
      <c r="AW68" s="383">
        <v>427.83</v>
      </c>
      <c r="AX68" s="386">
        <v>686.28</v>
      </c>
      <c r="AY68" s="385">
        <v>2416.1</v>
      </c>
      <c r="AZ68" s="387">
        <v>580.57000000000005</v>
      </c>
      <c r="BA68" s="375" t="s">
        <v>351</v>
      </c>
      <c r="BB68" s="379"/>
      <c r="BC68" s="383">
        <v>4976.6899999999996</v>
      </c>
      <c r="BD68" s="383">
        <v>306.38</v>
      </c>
      <c r="BE68" s="388"/>
      <c r="BF68" s="388"/>
      <c r="BG68" s="388"/>
      <c r="BH68" s="388"/>
      <c r="BI68" s="388"/>
      <c r="BJ68" s="388"/>
      <c r="BK68" s="388"/>
      <c r="BL68" s="388"/>
      <c r="BM68" s="388"/>
      <c r="BN68" s="388"/>
      <c r="BO68" s="388"/>
      <c r="BP68" s="388"/>
      <c r="BQ68" s="388"/>
      <c r="BR68" s="388"/>
      <c r="BS68" s="388"/>
      <c r="BT68" s="388"/>
      <c r="BU68" s="388"/>
      <c r="BV68" s="388"/>
      <c r="BW68" s="388"/>
      <c r="BX68" s="388"/>
      <c r="BY68" s="388"/>
      <c r="BZ68" s="388"/>
      <c r="CA68" s="388"/>
      <c r="CB68" s="388"/>
      <c r="CC68" s="388"/>
      <c r="CD68" s="388"/>
      <c r="CE68" s="388"/>
      <c r="CF68" s="388"/>
      <c r="CG68" s="388"/>
      <c r="CH68" s="388"/>
      <c r="CI68" s="388"/>
      <c r="CJ68" s="388"/>
      <c r="CK68" s="388"/>
      <c r="CL68" s="388"/>
    </row>
    <row r="69" spans="1:90" s="389" customFormat="1" x14ac:dyDescent="0.2">
      <c r="A69" s="375" t="s">
        <v>352</v>
      </c>
      <c r="B69" s="376"/>
      <c r="C69" s="377"/>
      <c r="D69" s="377"/>
      <c r="E69" s="377"/>
      <c r="F69" s="377"/>
      <c r="G69" s="377"/>
      <c r="H69" s="377"/>
      <c r="I69" s="377"/>
      <c r="J69" s="377"/>
      <c r="K69" s="377"/>
      <c r="L69" s="377"/>
      <c r="M69" s="377"/>
      <c r="N69" s="377"/>
      <c r="O69" s="377"/>
      <c r="P69" s="376"/>
      <c r="Q69" s="390"/>
      <c r="R69" s="377"/>
      <c r="S69" s="377"/>
      <c r="T69" s="377"/>
      <c r="U69" s="377"/>
      <c r="V69" s="377"/>
      <c r="W69" s="377"/>
      <c r="X69" s="377"/>
      <c r="Y69" s="377"/>
      <c r="Z69" s="377"/>
      <c r="AA69" s="377"/>
      <c r="AB69" s="377"/>
      <c r="AC69" s="377"/>
      <c r="AD69" s="377"/>
      <c r="AE69" s="377"/>
      <c r="AF69" s="377"/>
      <c r="AG69" s="377"/>
      <c r="AH69" s="377"/>
      <c r="AI69" s="377"/>
      <c r="AJ69" s="377"/>
      <c r="AK69" s="377"/>
      <c r="AL69" s="391"/>
      <c r="AM69" s="392">
        <v>521937</v>
      </c>
      <c r="AN69" s="381">
        <v>2485632.7599999998</v>
      </c>
      <c r="AO69" s="393">
        <v>801342.82</v>
      </c>
      <c r="AP69" s="381">
        <v>532990.51</v>
      </c>
      <c r="AQ69" s="394">
        <v>570920.74</v>
      </c>
      <c r="AR69" s="381">
        <v>450036.65</v>
      </c>
      <c r="AS69" s="395">
        <v>1203189.21</v>
      </c>
      <c r="AT69" s="381">
        <v>594316.39</v>
      </c>
      <c r="AU69" s="394">
        <v>306612</v>
      </c>
      <c r="AV69" s="394">
        <v>500233.12</v>
      </c>
      <c r="AW69" s="394">
        <v>89694.95</v>
      </c>
      <c r="AX69" s="394">
        <v>183775.13</v>
      </c>
      <c r="AY69" s="396">
        <v>907675.5</v>
      </c>
      <c r="AZ69" s="387">
        <v>837735.95</v>
      </c>
      <c r="BA69" s="375" t="s">
        <v>352</v>
      </c>
      <c r="BB69" s="391"/>
      <c r="BC69" s="397">
        <v>1076713.74</v>
      </c>
      <c r="BD69" s="383">
        <v>949680.39</v>
      </c>
      <c r="BE69" s="398"/>
      <c r="BF69" s="398"/>
      <c r="BG69" s="398"/>
      <c r="BH69" s="398"/>
      <c r="BI69" s="398"/>
      <c r="BJ69" s="398"/>
      <c r="BK69" s="398"/>
      <c r="BL69" s="398"/>
      <c r="BM69" s="398"/>
      <c r="BN69" s="398"/>
      <c r="BO69" s="398"/>
      <c r="BP69" s="398"/>
      <c r="BQ69" s="398"/>
      <c r="BR69" s="398"/>
      <c r="BS69" s="398"/>
      <c r="BT69" s="398"/>
      <c r="BU69" s="398"/>
      <c r="BV69" s="398"/>
      <c r="BW69" s="398"/>
      <c r="BX69" s="398"/>
      <c r="BY69" s="398"/>
      <c r="BZ69" s="398"/>
      <c r="CA69" s="398"/>
      <c r="CB69" s="398"/>
      <c r="CC69" s="398"/>
      <c r="CD69" s="398"/>
      <c r="CE69" s="398"/>
      <c r="CF69" s="398"/>
      <c r="CG69" s="398"/>
      <c r="CH69" s="398"/>
      <c r="CI69" s="398"/>
      <c r="CJ69" s="398"/>
      <c r="CK69" s="398"/>
      <c r="CL69" s="398"/>
    </row>
    <row r="70" spans="1:90" s="348" customFormat="1" x14ac:dyDescent="0.2">
      <c r="A70" s="324" t="s">
        <v>353</v>
      </c>
      <c r="B70" s="358"/>
      <c r="C70" s="358"/>
      <c r="D70" s="358"/>
      <c r="E70" s="358"/>
      <c r="F70" s="358"/>
      <c r="G70" s="358"/>
      <c r="H70" s="358"/>
      <c r="I70" s="358"/>
      <c r="J70" s="358"/>
      <c r="K70" s="358"/>
      <c r="L70" s="358"/>
      <c r="M70" s="358"/>
      <c r="N70" s="358"/>
      <c r="O70" s="358"/>
      <c r="P70" s="358"/>
      <c r="Q70" s="358"/>
      <c r="R70" s="358"/>
      <c r="S70" s="358"/>
      <c r="T70" s="358"/>
      <c r="U70" s="358"/>
      <c r="V70" s="358"/>
      <c r="W70" s="358"/>
      <c r="X70" s="358"/>
      <c r="Y70" s="358"/>
      <c r="Z70" s="358"/>
      <c r="AA70" s="358"/>
      <c r="AB70" s="358"/>
      <c r="AC70" s="358"/>
      <c r="AD70" s="358"/>
      <c r="AE70" s="358"/>
      <c r="AF70" s="358"/>
      <c r="AG70" s="358"/>
      <c r="AH70" s="358"/>
      <c r="AI70" s="358"/>
      <c r="AJ70" s="358"/>
      <c r="AK70" s="358"/>
      <c r="AL70" s="325" t="s">
        <v>354</v>
      </c>
      <c r="AM70" s="325">
        <f t="shared" ref="AM70:AX70" si="63">IF(AM72=0,0,(IFERROR((AM71/AM72),0)))</f>
        <v>1</v>
      </c>
      <c r="AN70" s="325">
        <f t="shared" si="63"/>
        <v>1</v>
      </c>
      <c r="AO70" s="325">
        <f t="shared" si="63"/>
        <v>1</v>
      </c>
      <c r="AP70" s="325">
        <f t="shared" si="63"/>
        <v>1</v>
      </c>
      <c r="AQ70" s="325">
        <f t="shared" si="63"/>
        <v>1</v>
      </c>
      <c r="AR70" s="325">
        <f t="shared" si="63"/>
        <v>1</v>
      </c>
      <c r="AS70" s="325">
        <f t="shared" si="63"/>
        <v>1</v>
      </c>
      <c r="AT70" s="325">
        <f t="shared" si="63"/>
        <v>1</v>
      </c>
      <c r="AU70" s="325">
        <f t="shared" si="63"/>
        <v>1</v>
      </c>
      <c r="AV70" s="325">
        <f t="shared" si="63"/>
        <v>1</v>
      </c>
      <c r="AW70" s="325">
        <f t="shared" si="63"/>
        <v>1</v>
      </c>
      <c r="AX70" s="325">
        <f t="shared" si="63"/>
        <v>1</v>
      </c>
      <c r="AY70" s="370">
        <v>1</v>
      </c>
      <c r="AZ70" s="325">
        <v>1</v>
      </c>
      <c r="BA70" s="324" t="s">
        <v>353</v>
      </c>
      <c r="BB70" s="325" t="s">
        <v>271</v>
      </c>
      <c r="BC70" s="325">
        <f>IFERROR((BC71/BC72),0)</f>
        <v>1</v>
      </c>
      <c r="BD70" s="325">
        <f>IFERROR((BD71/BD72),0)</f>
        <v>1</v>
      </c>
      <c r="BE70" s="325">
        <f t="shared" ref="BE70:CL70" si="64">IFERROR((BE71/BE72),0)</f>
        <v>0</v>
      </c>
      <c r="BF70" s="325">
        <f t="shared" si="64"/>
        <v>0</v>
      </c>
      <c r="BG70" s="325">
        <f t="shared" si="64"/>
        <v>0</v>
      </c>
      <c r="BH70" s="325">
        <f t="shared" si="64"/>
        <v>0</v>
      </c>
      <c r="BI70" s="325">
        <f t="shared" si="64"/>
        <v>0</v>
      </c>
      <c r="BJ70" s="325">
        <f t="shared" si="64"/>
        <v>0</v>
      </c>
      <c r="BK70" s="325">
        <f t="shared" si="64"/>
        <v>0</v>
      </c>
      <c r="BL70" s="325">
        <f t="shared" si="64"/>
        <v>0</v>
      </c>
      <c r="BM70" s="325">
        <f t="shared" si="64"/>
        <v>0</v>
      </c>
      <c r="BN70" s="325">
        <f t="shared" si="64"/>
        <v>0</v>
      </c>
      <c r="BO70" s="325">
        <f t="shared" si="64"/>
        <v>0</v>
      </c>
      <c r="BP70" s="325">
        <f t="shared" si="64"/>
        <v>0</v>
      </c>
      <c r="BQ70" s="325">
        <f t="shared" si="64"/>
        <v>0</v>
      </c>
      <c r="BR70" s="325">
        <f t="shared" si="64"/>
        <v>0</v>
      </c>
      <c r="BS70" s="325">
        <f t="shared" si="64"/>
        <v>0</v>
      </c>
      <c r="BT70" s="325">
        <f t="shared" si="64"/>
        <v>0</v>
      </c>
      <c r="BU70" s="325">
        <f t="shared" si="64"/>
        <v>0</v>
      </c>
      <c r="BV70" s="325">
        <f t="shared" si="64"/>
        <v>0</v>
      </c>
      <c r="BW70" s="325">
        <f t="shared" si="64"/>
        <v>0</v>
      </c>
      <c r="BX70" s="325">
        <f t="shared" si="64"/>
        <v>0</v>
      </c>
      <c r="BY70" s="325">
        <f t="shared" si="64"/>
        <v>0</v>
      </c>
      <c r="BZ70" s="325">
        <f t="shared" si="64"/>
        <v>0</v>
      </c>
      <c r="CA70" s="325">
        <f t="shared" si="64"/>
        <v>0</v>
      </c>
      <c r="CB70" s="325">
        <f t="shared" si="64"/>
        <v>0</v>
      </c>
      <c r="CC70" s="325">
        <f t="shared" si="64"/>
        <v>0</v>
      </c>
      <c r="CD70" s="325">
        <f t="shared" si="64"/>
        <v>0</v>
      </c>
      <c r="CE70" s="325">
        <f t="shared" si="64"/>
        <v>0</v>
      </c>
      <c r="CF70" s="325">
        <f t="shared" si="64"/>
        <v>0</v>
      </c>
      <c r="CG70" s="325">
        <f t="shared" si="64"/>
        <v>0</v>
      </c>
      <c r="CH70" s="325">
        <f t="shared" si="64"/>
        <v>0</v>
      </c>
      <c r="CI70" s="325">
        <f t="shared" si="64"/>
        <v>0</v>
      </c>
      <c r="CJ70" s="325">
        <f t="shared" si="64"/>
        <v>0</v>
      </c>
      <c r="CK70" s="325">
        <f t="shared" si="64"/>
        <v>0</v>
      </c>
      <c r="CL70" s="325">
        <f t="shared" si="64"/>
        <v>0</v>
      </c>
    </row>
    <row r="71" spans="1:90" s="333" customFormat="1" x14ac:dyDescent="0.2">
      <c r="A71" s="361" t="s">
        <v>355</v>
      </c>
      <c r="B71" s="36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367"/>
      <c r="Q71" s="368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338"/>
      <c r="AM71" s="18">
        <v>19</v>
      </c>
      <c r="AN71" s="18">
        <v>20</v>
      </c>
      <c r="AO71" s="18">
        <v>21</v>
      </c>
      <c r="AP71" s="24">
        <v>29</v>
      </c>
      <c r="AQ71" s="18">
        <v>8</v>
      </c>
      <c r="AR71" s="18">
        <v>43</v>
      </c>
      <c r="AS71" s="18">
        <v>25</v>
      </c>
      <c r="AT71" s="18">
        <v>30</v>
      </c>
      <c r="AU71" s="18">
        <v>11</v>
      </c>
      <c r="AV71" s="18">
        <v>9</v>
      </c>
      <c r="AW71" s="18">
        <v>11</v>
      </c>
      <c r="AX71" s="18">
        <v>2</v>
      </c>
      <c r="AY71" s="18">
        <v>0</v>
      </c>
      <c r="AZ71" s="18">
        <v>0</v>
      </c>
      <c r="BA71" s="361" t="s">
        <v>355</v>
      </c>
      <c r="BB71" s="338"/>
      <c r="BC71" s="18">
        <v>11</v>
      </c>
      <c r="BD71" s="24">
        <v>3</v>
      </c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</row>
    <row r="72" spans="1:90" s="333" customFormat="1" x14ac:dyDescent="0.2">
      <c r="A72" s="361" t="s">
        <v>356</v>
      </c>
      <c r="B72" s="36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367"/>
      <c r="Q72" s="128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340"/>
      <c r="AM72" s="18">
        <v>19</v>
      </c>
      <c r="AN72" s="18">
        <v>20</v>
      </c>
      <c r="AO72" s="18">
        <v>21</v>
      </c>
      <c r="AP72" s="25">
        <v>29</v>
      </c>
      <c r="AQ72" s="18">
        <v>8</v>
      </c>
      <c r="AR72" s="18">
        <v>43</v>
      </c>
      <c r="AS72" s="18">
        <v>25</v>
      </c>
      <c r="AT72" s="18">
        <v>30</v>
      </c>
      <c r="AU72" s="18">
        <v>11</v>
      </c>
      <c r="AV72" s="18">
        <v>9</v>
      </c>
      <c r="AW72" s="18">
        <v>11</v>
      </c>
      <c r="AX72" s="18">
        <v>2</v>
      </c>
      <c r="AY72" s="18">
        <v>0</v>
      </c>
      <c r="AZ72" s="18">
        <v>0</v>
      </c>
      <c r="BA72" s="361" t="s">
        <v>356</v>
      </c>
      <c r="BB72" s="340"/>
      <c r="BC72" s="18">
        <v>11</v>
      </c>
      <c r="BD72" s="25">
        <v>3</v>
      </c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</row>
    <row r="73" spans="1:90" s="348" customFormat="1" ht="25.5" hidden="1" x14ac:dyDescent="0.2">
      <c r="A73" s="324" t="s">
        <v>357</v>
      </c>
      <c r="B73" s="357"/>
      <c r="C73" s="358"/>
      <c r="D73" s="358"/>
      <c r="E73" s="358"/>
      <c r="F73" s="358"/>
      <c r="G73" s="358"/>
      <c r="H73" s="358"/>
      <c r="I73" s="358"/>
      <c r="J73" s="358"/>
      <c r="K73" s="358"/>
      <c r="L73" s="358"/>
      <c r="M73" s="358"/>
      <c r="N73" s="358"/>
      <c r="O73" s="358"/>
      <c r="P73" s="357"/>
      <c r="Q73" s="358"/>
      <c r="R73" s="358"/>
      <c r="S73" s="358"/>
      <c r="T73" s="358"/>
      <c r="U73" s="358"/>
      <c r="V73" s="358"/>
      <c r="W73" s="358"/>
      <c r="X73" s="358"/>
      <c r="Y73" s="358"/>
      <c r="Z73" s="358"/>
      <c r="AA73" s="358"/>
      <c r="AB73" s="358"/>
      <c r="AC73" s="358"/>
      <c r="AD73" s="358"/>
      <c r="AE73" s="358"/>
      <c r="AF73" s="358"/>
      <c r="AG73" s="358"/>
      <c r="AH73" s="358"/>
      <c r="AI73" s="358"/>
      <c r="AJ73" s="358"/>
      <c r="AK73" s="358"/>
      <c r="AL73" s="325" t="s">
        <v>305</v>
      </c>
      <c r="AM73" s="325">
        <f>IF(AM75=0,0,(IFERROR((AM74/AM75),0)))</f>
        <v>0</v>
      </c>
      <c r="AN73" s="325">
        <f>IF(AN75=0,0,(IFERROR((AN74/AN75),0)))</f>
        <v>0</v>
      </c>
      <c r="AO73" s="325">
        <f t="shared" ref="AO73:AZ73" si="65">IF(AO75=0,0,(IFERROR((AO74/AO75),0)))</f>
        <v>0</v>
      </c>
      <c r="AP73" s="325">
        <f t="shared" si="65"/>
        <v>0</v>
      </c>
      <c r="AQ73" s="325">
        <f t="shared" si="65"/>
        <v>0</v>
      </c>
      <c r="AR73" s="325">
        <f t="shared" si="65"/>
        <v>0</v>
      </c>
      <c r="AS73" s="325">
        <f t="shared" si="65"/>
        <v>0</v>
      </c>
      <c r="AT73" s="325">
        <f t="shared" si="65"/>
        <v>0</v>
      </c>
      <c r="AU73" s="325">
        <f t="shared" si="65"/>
        <v>0</v>
      </c>
      <c r="AV73" s="325">
        <f t="shared" si="65"/>
        <v>0</v>
      </c>
      <c r="AW73" s="325">
        <f t="shared" si="65"/>
        <v>0</v>
      </c>
      <c r="AX73" s="325">
        <f t="shared" si="65"/>
        <v>0</v>
      </c>
      <c r="AY73" s="325">
        <f t="shared" si="65"/>
        <v>0</v>
      </c>
      <c r="AZ73" s="325">
        <f t="shared" si="65"/>
        <v>0</v>
      </c>
      <c r="BA73" s="324" t="s">
        <v>357</v>
      </c>
      <c r="BB73" s="325" t="s">
        <v>305</v>
      </c>
      <c r="BC73" s="325"/>
      <c r="BD73" s="325"/>
      <c r="BE73" s="325"/>
      <c r="BF73" s="325"/>
      <c r="BG73" s="325"/>
      <c r="BH73" s="325"/>
      <c r="BI73" s="325"/>
      <c r="BJ73" s="325"/>
      <c r="BK73" s="325"/>
      <c r="BL73" s="325"/>
      <c r="BM73" s="325"/>
      <c r="BN73" s="325"/>
      <c r="BO73" s="325"/>
      <c r="BP73" s="325"/>
      <c r="BQ73" s="325"/>
      <c r="BR73" s="325"/>
      <c r="BS73" s="325"/>
      <c r="BT73" s="325"/>
      <c r="BU73" s="325"/>
      <c r="BV73" s="325"/>
      <c r="BW73" s="325"/>
      <c r="BX73" s="325"/>
      <c r="BY73" s="325"/>
      <c r="BZ73" s="325"/>
      <c r="CA73" s="325"/>
      <c r="CB73" s="325"/>
      <c r="CC73" s="325"/>
      <c r="CD73" s="325"/>
      <c r="CE73" s="325"/>
      <c r="CF73" s="325"/>
      <c r="CG73" s="325"/>
      <c r="CH73" s="325"/>
      <c r="CI73" s="325"/>
      <c r="CJ73" s="325"/>
      <c r="CK73" s="325"/>
      <c r="CL73" s="325"/>
    </row>
    <row r="74" spans="1:90" s="333" customFormat="1" hidden="1" x14ac:dyDescent="0.2">
      <c r="A74" s="361" t="s">
        <v>358</v>
      </c>
      <c r="B74" s="362"/>
      <c r="C74" s="363"/>
      <c r="D74" s="363"/>
      <c r="E74" s="363"/>
      <c r="F74" s="363"/>
      <c r="G74" s="363"/>
      <c r="H74" s="364"/>
      <c r="I74" s="27"/>
      <c r="J74" s="27"/>
      <c r="K74" s="27"/>
      <c r="L74" s="27"/>
      <c r="M74" s="27"/>
      <c r="N74" s="27"/>
      <c r="O74" s="27"/>
      <c r="P74" s="362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365"/>
      <c r="AG74" s="27"/>
      <c r="AH74" s="365"/>
      <c r="AI74" s="27"/>
      <c r="AJ74" s="27"/>
      <c r="AK74" s="27"/>
      <c r="AL74" s="338"/>
      <c r="AM74" s="18">
        <v>0</v>
      </c>
      <c r="AN74" s="18">
        <v>0</v>
      </c>
      <c r="AO74" s="18"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361" t="s">
        <v>358</v>
      </c>
      <c r="BB74" s="33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</row>
    <row r="75" spans="1:90" s="333" customFormat="1" hidden="1" x14ac:dyDescent="0.2">
      <c r="A75" s="327" t="s">
        <v>308</v>
      </c>
      <c r="B75" s="362"/>
      <c r="C75" s="363"/>
      <c r="D75" s="363"/>
      <c r="E75" s="363"/>
      <c r="F75" s="363"/>
      <c r="G75" s="363"/>
      <c r="H75" s="364"/>
      <c r="I75" s="27"/>
      <c r="J75" s="27"/>
      <c r="K75" s="27"/>
      <c r="L75" s="27"/>
      <c r="M75" s="27"/>
      <c r="N75" s="27"/>
      <c r="O75" s="27"/>
      <c r="P75" s="362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366"/>
      <c r="AG75" s="27"/>
      <c r="AH75" s="366"/>
      <c r="AI75" s="27"/>
      <c r="AJ75" s="27"/>
      <c r="AK75" s="27"/>
      <c r="AL75" s="340"/>
      <c r="AM75" s="18">
        <v>0</v>
      </c>
      <c r="AN75" s="18">
        <v>0</v>
      </c>
      <c r="AO75" s="18"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327" t="s">
        <v>308</v>
      </c>
      <c r="BB75" s="340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</row>
    <row r="76" spans="1:90" s="348" customFormat="1" ht="25.5" hidden="1" x14ac:dyDescent="0.2">
      <c r="A76" s="324" t="s">
        <v>359</v>
      </c>
      <c r="B76" s="399" t="s">
        <v>300</v>
      </c>
      <c r="C76" s="325">
        <f>IF(C78=0,0,(IFERROR((C77/C78),0)))</f>
        <v>0</v>
      </c>
      <c r="D76" s="325">
        <f>IF(D78=0,0,(IFERROR((D77/D78),0)))</f>
        <v>4.5977011494252873E-2</v>
      </c>
      <c r="E76" s="325">
        <f>IF(E78=0,0,(IFERROR((E77/E78),0)))</f>
        <v>9.1269841269841265E-2</v>
      </c>
      <c r="F76" s="325">
        <f>IF(F78=0,0,(IFERROR((F77/F78),0)))</f>
        <v>2.6785714285714284E-2</v>
      </c>
      <c r="G76" s="325">
        <f>IF(G78=0,0,(IFERROR((G77/G78),0)))</f>
        <v>0</v>
      </c>
      <c r="H76" s="325">
        <f t="shared" ref="H76:O76" si="66">IF(H78=0,0,(IFERROR((H77/H78),0)))</f>
        <v>0</v>
      </c>
      <c r="I76" s="325">
        <f t="shared" si="66"/>
        <v>1.1286681715575621E-2</v>
      </c>
      <c r="J76" s="325">
        <f t="shared" si="66"/>
        <v>4.4624746450304259E-2</v>
      </c>
      <c r="K76" s="325">
        <f t="shared" si="66"/>
        <v>8.2644628099173556E-3</v>
      </c>
      <c r="L76" s="325">
        <f t="shared" si="66"/>
        <v>0</v>
      </c>
      <c r="M76" s="325">
        <f t="shared" si="66"/>
        <v>0</v>
      </c>
      <c r="N76" s="325">
        <f t="shared" si="66"/>
        <v>0</v>
      </c>
      <c r="O76" s="325">
        <f t="shared" si="66"/>
        <v>1.2750455373406194E-2</v>
      </c>
      <c r="P76" s="399" t="s">
        <v>300</v>
      </c>
      <c r="Q76" s="325">
        <f>IF(Q78=0,0,(IFERROR((Q77/Q78),0)))</f>
        <v>4.815409309791332E-3</v>
      </c>
      <c r="R76" s="325">
        <f>IF(R78=0,0,(IFERROR((R77/R78),0)))</f>
        <v>5.4446460980036296E-3</v>
      </c>
      <c r="S76" s="325">
        <f>IF(S78=0,0,(IFERROR((S77/S78),0)))</f>
        <v>0</v>
      </c>
      <c r="T76" s="325">
        <f>IF(T78=0,0,(IFERROR((T77/T78),0)))</f>
        <v>0</v>
      </c>
      <c r="U76" s="325">
        <f t="shared" ref="U76:AB76" si="67">IF(U78=0,0,(IFERROR((U77/U78),0)))</f>
        <v>1.4471780028943559E-3</v>
      </c>
      <c r="V76" s="325">
        <f t="shared" si="67"/>
        <v>1.4903129657228018E-3</v>
      </c>
      <c r="W76" s="325">
        <f t="shared" si="67"/>
        <v>3.0211480362537764E-3</v>
      </c>
      <c r="X76" s="325">
        <f t="shared" si="67"/>
        <v>1.4367816091954023E-3</v>
      </c>
      <c r="Y76" s="325">
        <f t="shared" si="67"/>
        <v>5.8309037900874635E-3</v>
      </c>
      <c r="Z76" s="325">
        <f t="shared" si="67"/>
        <v>2.7932960893854749E-3</v>
      </c>
      <c r="AA76" s="325">
        <f t="shared" si="67"/>
        <v>2.9717682020802376E-3</v>
      </c>
      <c r="AB76" s="325">
        <f t="shared" si="67"/>
        <v>5.5401662049861496E-3</v>
      </c>
      <c r="AC76" s="325">
        <f>IF(AC78=0,0,(IFERROR((AC77/AC78),0)))</f>
        <v>2.717391304347826E-3</v>
      </c>
      <c r="AD76" s="325">
        <f>IF(AD78=0,0,(IFERROR((AD77/AD78),0)))</f>
        <v>1.4367816091954023E-3</v>
      </c>
      <c r="AE76" s="325">
        <f t="shared" ref="AE76:BD76" si="68">IF(AE78=0,0,(IFERROR((AE77/AE78),0)))</f>
        <v>2.9455081001472753E-3</v>
      </c>
      <c r="AF76" s="325">
        <f t="shared" si="68"/>
        <v>4.7095761381475663E-3</v>
      </c>
      <c r="AG76" s="325">
        <f t="shared" si="68"/>
        <v>1.3550135501355014E-3</v>
      </c>
      <c r="AH76" s="325">
        <f t="shared" si="68"/>
        <v>0</v>
      </c>
      <c r="AI76" s="325">
        <f t="shared" si="68"/>
        <v>0</v>
      </c>
      <c r="AJ76" s="325">
        <f t="shared" si="68"/>
        <v>0</v>
      </c>
      <c r="AK76" s="325">
        <f t="shared" si="68"/>
        <v>0</v>
      </c>
      <c r="AL76" s="399" t="s">
        <v>331</v>
      </c>
      <c r="AM76" s="325">
        <f t="shared" si="68"/>
        <v>0</v>
      </c>
      <c r="AN76" s="325">
        <f t="shared" si="68"/>
        <v>0</v>
      </c>
      <c r="AO76" s="325">
        <f>IF(AO78=0,0,(IFERROR((AO77/AO78),0)))</f>
        <v>0</v>
      </c>
      <c r="AP76" s="325">
        <f t="shared" si="68"/>
        <v>5.2493438320209973E-3</v>
      </c>
      <c r="AQ76" s="325">
        <f>IF(AQ78=0,0,(IFERROR((AQ77/AQ78),0)))</f>
        <v>2.8653295128939827E-3</v>
      </c>
      <c r="AR76" s="325">
        <f>IF(AR78=0,0,(IFERROR((AR77/AR78),0)))</f>
        <v>1.2626262626262627E-3</v>
      </c>
      <c r="AS76" s="325">
        <f t="shared" si="68"/>
        <v>4.0705563093622792E-3</v>
      </c>
      <c r="AT76" s="325">
        <f>IF(AT78=0,0,(IFERROR((AT77/AT78),0)))</f>
        <v>1.4084507042253522E-3</v>
      </c>
      <c r="AU76" s="325">
        <f>IF(AU78=0,0,(IFERROR((AU77/AU78),0)))</f>
        <v>5.2840158520475562E-3</v>
      </c>
      <c r="AV76" s="325">
        <f t="shared" si="68"/>
        <v>5.6577086280056579E-3</v>
      </c>
      <c r="AW76" s="325">
        <f>IF(AW78=0,0,(IFERROR((AW77/AW78),0)))</f>
        <v>2.5906735751295338E-3</v>
      </c>
      <c r="AX76" s="325">
        <f>IF(AX78=0,0,(IFERROR((AX77/AX78),0)))</f>
        <v>1.3947001394700139E-3</v>
      </c>
      <c r="AY76" s="325">
        <f t="shared" si="68"/>
        <v>0</v>
      </c>
      <c r="AZ76" s="325">
        <f>IF(AZ78=0,0,(IFERROR((AZ77/AZ78),0)))</f>
        <v>0</v>
      </c>
      <c r="BA76" s="324" t="s">
        <v>359</v>
      </c>
      <c r="BB76" s="399" t="s">
        <v>331</v>
      </c>
      <c r="BC76" s="325">
        <f>IF(BC78=0,0,(IFERROR((BC77/BC78),0)))</f>
        <v>0</v>
      </c>
      <c r="BD76" s="325">
        <f t="shared" si="68"/>
        <v>0</v>
      </c>
      <c r="BE76" s="325">
        <f>IF(BE78=0,0,(IFERROR((BE77/BE78),0)))</f>
        <v>0</v>
      </c>
      <c r="BF76" s="325">
        <f t="shared" ref="BF76:CL76" si="69">IF(BF78=0,0,(IFERROR((BF77/BF78),0)))</f>
        <v>0</v>
      </c>
      <c r="BG76" s="325">
        <f t="shared" si="69"/>
        <v>0</v>
      </c>
      <c r="BH76" s="325">
        <f t="shared" si="69"/>
        <v>0</v>
      </c>
      <c r="BI76" s="325">
        <f t="shared" si="69"/>
        <v>0</v>
      </c>
      <c r="BJ76" s="325">
        <f t="shared" si="69"/>
        <v>0</v>
      </c>
      <c r="BK76" s="325">
        <f t="shared" si="69"/>
        <v>0</v>
      </c>
      <c r="BL76" s="325">
        <f t="shared" si="69"/>
        <v>0</v>
      </c>
      <c r="BM76" s="325">
        <f t="shared" si="69"/>
        <v>0</v>
      </c>
      <c r="BN76" s="325">
        <f t="shared" si="69"/>
        <v>0</v>
      </c>
      <c r="BO76" s="325">
        <f t="shared" si="69"/>
        <v>0</v>
      </c>
      <c r="BP76" s="325">
        <f t="shared" si="69"/>
        <v>0</v>
      </c>
      <c r="BQ76" s="325">
        <f t="shared" si="69"/>
        <v>0</v>
      </c>
      <c r="BR76" s="325">
        <f t="shared" si="69"/>
        <v>0</v>
      </c>
      <c r="BS76" s="325">
        <f t="shared" si="69"/>
        <v>0</v>
      </c>
      <c r="BT76" s="325">
        <f t="shared" si="69"/>
        <v>0</v>
      </c>
      <c r="BU76" s="325">
        <f t="shared" si="69"/>
        <v>0</v>
      </c>
      <c r="BV76" s="325">
        <f t="shared" si="69"/>
        <v>0</v>
      </c>
      <c r="BW76" s="325">
        <f t="shared" si="69"/>
        <v>0</v>
      </c>
      <c r="BX76" s="325">
        <f t="shared" si="69"/>
        <v>0</v>
      </c>
      <c r="BY76" s="325">
        <f t="shared" si="69"/>
        <v>0</v>
      </c>
      <c r="BZ76" s="325">
        <f t="shared" si="69"/>
        <v>0</v>
      </c>
      <c r="CA76" s="325">
        <f t="shared" si="69"/>
        <v>0</v>
      </c>
      <c r="CB76" s="325">
        <f t="shared" si="69"/>
        <v>0</v>
      </c>
      <c r="CC76" s="325">
        <f t="shared" si="69"/>
        <v>0</v>
      </c>
      <c r="CD76" s="325">
        <f t="shared" si="69"/>
        <v>0</v>
      </c>
      <c r="CE76" s="325">
        <f t="shared" si="69"/>
        <v>0</v>
      </c>
      <c r="CF76" s="325">
        <f t="shared" si="69"/>
        <v>0</v>
      </c>
      <c r="CG76" s="325">
        <f t="shared" si="69"/>
        <v>0</v>
      </c>
      <c r="CH76" s="325">
        <f t="shared" si="69"/>
        <v>0</v>
      </c>
      <c r="CI76" s="325">
        <f t="shared" si="69"/>
        <v>0</v>
      </c>
      <c r="CJ76" s="325">
        <f t="shared" si="69"/>
        <v>0</v>
      </c>
      <c r="CK76" s="325">
        <f t="shared" si="69"/>
        <v>0</v>
      </c>
      <c r="CL76" s="325">
        <f t="shared" si="69"/>
        <v>0</v>
      </c>
    </row>
    <row r="77" spans="1:90" s="333" customFormat="1" ht="25.5" hidden="1" x14ac:dyDescent="0.2">
      <c r="A77" s="361" t="s">
        <v>360</v>
      </c>
      <c r="B77" s="400"/>
      <c r="C77" s="269">
        <v>0</v>
      </c>
      <c r="D77" s="269">
        <v>8</v>
      </c>
      <c r="E77" s="269">
        <v>23</v>
      </c>
      <c r="F77" s="401">
        <v>9</v>
      </c>
      <c r="G77" s="269">
        <v>0</v>
      </c>
      <c r="H77" s="329">
        <v>0</v>
      </c>
      <c r="I77" s="18">
        <v>5</v>
      </c>
      <c r="J77" s="18">
        <v>22</v>
      </c>
      <c r="K77" s="18">
        <v>4</v>
      </c>
      <c r="L77" s="18">
        <v>0</v>
      </c>
      <c r="M77" s="18">
        <v>0</v>
      </c>
      <c r="N77" s="18">
        <v>0</v>
      </c>
      <c r="O77" s="18">
        <v>7</v>
      </c>
      <c r="P77" s="400"/>
      <c r="Q77" s="18">
        <v>3</v>
      </c>
      <c r="R77" s="18">
        <v>3</v>
      </c>
      <c r="S77" s="18">
        <v>0</v>
      </c>
      <c r="T77" s="18">
        <v>0</v>
      </c>
      <c r="U77" s="18">
        <v>1</v>
      </c>
      <c r="V77" s="18">
        <v>1</v>
      </c>
      <c r="W77" s="18">
        <v>2</v>
      </c>
      <c r="X77" s="18">
        <v>1</v>
      </c>
      <c r="Y77" s="18">
        <v>4</v>
      </c>
      <c r="Z77" s="18">
        <v>2</v>
      </c>
      <c r="AA77" s="18">
        <v>2</v>
      </c>
      <c r="AB77" s="18">
        <v>4</v>
      </c>
      <c r="AC77" s="18">
        <v>2</v>
      </c>
      <c r="AD77" s="18">
        <v>1</v>
      </c>
      <c r="AE77" s="18">
        <v>2</v>
      </c>
      <c r="AF77" s="331">
        <v>3</v>
      </c>
      <c r="AG77" s="18">
        <v>1</v>
      </c>
      <c r="AH77" s="331">
        <v>0</v>
      </c>
      <c r="AI77" s="18">
        <v>0</v>
      </c>
      <c r="AJ77" s="18">
        <v>0</v>
      </c>
      <c r="AK77" s="18">
        <v>0</v>
      </c>
      <c r="AL77" s="338"/>
      <c r="AM77" s="18">
        <v>0</v>
      </c>
      <c r="AN77" s="18">
        <v>0</v>
      </c>
      <c r="AO77" s="18">
        <v>0</v>
      </c>
      <c r="AP77" s="18">
        <v>4</v>
      </c>
      <c r="AQ77" s="18">
        <v>2</v>
      </c>
      <c r="AR77" s="18">
        <v>1</v>
      </c>
      <c r="AS77" s="18">
        <v>3</v>
      </c>
      <c r="AT77" s="24">
        <v>1</v>
      </c>
      <c r="AU77" s="18">
        <v>4</v>
      </c>
      <c r="AV77" s="18">
        <v>4</v>
      </c>
      <c r="AW77" s="18">
        <v>2</v>
      </c>
      <c r="AX77" s="18">
        <v>1</v>
      </c>
      <c r="AY77" s="18">
        <v>0</v>
      </c>
      <c r="AZ77" s="18">
        <v>0</v>
      </c>
      <c r="BA77" s="361" t="s">
        <v>360</v>
      </c>
      <c r="BB77" s="33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</row>
    <row r="78" spans="1:90" s="333" customFormat="1" hidden="1" x14ac:dyDescent="0.2">
      <c r="A78" s="402" t="s">
        <v>361</v>
      </c>
      <c r="B78" s="400"/>
      <c r="C78" s="269">
        <v>108</v>
      </c>
      <c r="D78" s="269">
        <v>174</v>
      </c>
      <c r="E78" s="269">
        <v>252</v>
      </c>
      <c r="F78" s="401">
        <v>336</v>
      </c>
      <c r="G78" s="269">
        <v>384</v>
      </c>
      <c r="H78" s="329">
        <v>446</v>
      </c>
      <c r="I78" s="18">
        <v>443</v>
      </c>
      <c r="J78" s="18">
        <v>493</v>
      </c>
      <c r="K78" s="18">
        <v>484</v>
      </c>
      <c r="L78" s="18">
        <v>502</v>
      </c>
      <c r="M78" s="18">
        <v>509</v>
      </c>
      <c r="N78" s="18">
        <v>454</v>
      </c>
      <c r="O78" s="18">
        <v>549</v>
      </c>
      <c r="P78" s="400"/>
      <c r="Q78" s="18">
        <v>623</v>
      </c>
      <c r="R78" s="18">
        <v>551</v>
      </c>
      <c r="S78" s="18">
        <v>638</v>
      </c>
      <c r="T78" s="18">
        <v>637</v>
      </c>
      <c r="U78" s="18">
        <v>691</v>
      </c>
      <c r="V78" s="18">
        <v>671</v>
      </c>
      <c r="W78" s="18">
        <v>662</v>
      </c>
      <c r="X78" s="18">
        <v>696</v>
      </c>
      <c r="Y78" s="18">
        <v>686</v>
      </c>
      <c r="Z78" s="18">
        <v>716</v>
      </c>
      <c r="AA78" s="18">
        <v>673</v>
      </c>
      <c r="AB78" s="18">
        <v>722</v>
      </c>
      <c r="AC78" s="18">
        <v>736</v>
      </c>
      <c r="AD78" s="18">
        <v>696</v>
      </c>
      <c r="AE78" s="18">
        <v>679</v>
      </c>
      <c r="AF78" s="197">
        <v>637</v>
      </c>
      <c r="AG78" s="18">
        <v>738</v>
      </c>
      <c r="AH78" s="197">
        <v>672</v>
      </c>
      <c r="AI78" s="18">
        <v>682</v>
      </c>
      <c r="AJ78" s="18">
        <v>707</v>
      </c>
      <c r="AK78" s="18">
        <v>653</v>
      </c>
      <c r="AL78" s="340"/>
      <c r="AM78" s="18">
        <v>656</v>
      </c>
      <c r="AN78" s="18">
        <v>619</v>
      </c>
      <c r="AO78" s="18">
        <v>702</v>
      </c>
      <c r="AP78" s="18">
        <v>762</v>
      </c>
      <c r="AQ78" s="18">
        <v>698</v>
      </c>
      <c r="AR78" s="18">
        <v>792</v>
      </c>
      <c r="AS78" s="18">
        <v>737</v>
      </c>
      <c r="AT78" s="25">
        <v>710</v>
      </c>
      <c r="AU78" s="18">
        <v>757</v>
      </c>
      <c r="AV78" s="18">
        <v>707</v>
      </c>
      <c r="AW78" s="18">
        <v>772</v>
      </c>
      <c r="AX78" s="18">
        <v>717</v>
      </c>
      <c r="AY78" s="18">
        <v>743</v>
      </c>
      <c r="AZ78" s="18">
        <v>668</v>
      </c>
      <c r="BA78" s="402" t="s">
        <v>361</v>
      </c>
      <c r="BB78" s="340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</row>
    <row r="79" spans="1:90" s="406" customFormat="1" ht="25.5" hidden="1" x14ac:dyDescent="0.2">
      <c r="A79" s="403" t="s">
        <v>362</v>
      </c>
      <c r="B79" s="404" t="s">
        <v>331</v>
      </c>
      <c r="C79" s="405">
        <f>IF(C81=0,0,(IFERROR((C80/C81),0)))</f>
        <v>1.8518518518518517E-2</v>
      </c>
      <c r="D79" s="405">
        <f>IF(D81=0,0,(IFERROR((D80/D81),0)))</f>
        <v>0</v>
      </c>
      <c r="E79" s="405">
        <f>IF(E81=0,0,(IFERROR((E80/E81),0)))</f>
        <v>4.3650793650793648E-2</v>
      </c>
      <c r="F79" s="405">
        <f>IF(F81=0,0,(IFERROR((F80/F81),0)))</f>
        <v>2.3809523809523808E-2</v>
      </c>
      <c r="G79" s="405">
        <f>IF(G81=0,0,(IFERROR((G80/G81),0)))</f>
        <v>5.2083333333333336E-2</v>
      </c>
      <c r="H79" s="405">
        <f t="shared" ref="H79:O79" si="70">IF(H81=0,0,(IFERROR((H80/H81),0)))</f>
        <v>1.5695067264573991E-2</v>
      </c>
      <c r="I79" s="405">
        <f t="shared" si="70"/>
        <v>2.9345372460496615E-2</v>
      </c>
      <c r="J79" s="405">
        <f t="shared" si="70"/>
        <v>1.6227180527383367E-2</v>
      </c>
      <c r="K79" s="405">
        <f t="shared" si="70"/>
        <v>1.859504132231405E-2</v>
      </c>
      <c r="L79" s="405">
        <f t="shared" si="70"/>
        <v>1.7928286852589643E-2</v>
      </c>
      <c r="M79" s="405">
        <f t="shared" si="70"/>
        <v>1.5717092337917484E-2</v>
      </c>
      <c r="N79" s="405">
        <f t="shared" si="70"/>
        <v>2.2026431718061675E-2</v>
      </c>
      <c r="O79" s="405">
        <f t="shared" si="70"/>
        <v>3.2786885245901641E-2</v>
      </c>
      <c r="P79" s="404" t="s">
        <v>331</v>
      </c>
      <c r="Q79" s="405">
        <f>IF(Q81=0,0,(IFERROR((Q80/Q81),0)))</f>
        <v>2.0866773675762441E-2</v>
      </c>
      <c r="R79" s="405">
        <f>IF(R81=0,0,(IFERROR((R80/R81),0)))</f>
        <v>1.8148820326678767E-2</v>
      </c>
      <c r="S79" s="405">
        <f>IF(S81=0,0,(IFERROR((S80/S81),0)))</f>
        <v>1.4106583072100314E-2</v>
      </c>
      <c r="T79" s="405">
        <f>IF(T81=0,0,(IFERROR((T80/T81),0)))</f>
        <v>2.8257456828885402E-2</v>
      </c>
      <c r="U79" s="405">
        <f t="shared" ref="U79:AB79" si="71">IF(U81=0,0,(IFERROR((U80/U81),0)))</f>
        <v>2.3154848046309694E-2</v>
      </c>
      <c r="V79" s="405">
        <f t="shared" si="71"/>
        <v>1.9374068554396422E-2</v>
      </c>
      <c r="W79" s="405">
        <f t="shared" si="71"/>
        <v>9.0634441087613302E-3</v>
      </c>
      <c r="X79" s="405">
        <f t="shared" si="71"/>
        <v>2.1551724137931036E-2</v>
      </c>
      <c r="Y79" s="405">
        <f t="shared" si="71"/>
        <v>1.1661807580174927E-2</v>
      </c>
      <c r="Z79" s="405">
        <f t="shared" si="71"/>
        <v>1.6759776536312849E-2</v>
      </c>
      <c r="AA79" s="405">
        <f t="shared" si="71"/>
        <v>1.188707280832095E-2</v>
      </c>
      <c r="AB79" s="405">
        <f t="shared" si="71"/>
        <v>1.3850415512465374E-2</v>
      </c>
      <c r="AC79" s="405">
        <f>IF(AC81=0,0,(IFERROR((AC80/AC81),0)))</f>
        <v>2.8532608695652172E-2</v>
      </c>
      <c r="AD79" s="405">
        <f>IF(AD81=0,0,(IFERROR((AD80/AD81),0)))</f>
        <v>1.4367816091954023E-2</v>
      </c>
      <c r="AE79" s="405">
        <f t="shared" ref="AE79:BD79" si="72">IF(AE81=0,0,(IFERROR((AE80/AE81),0)))</f>
        <v>1.4727540500736377E-2</v>
      </c>
      <c r="AF79" s="405">
        <f t="shared" si="72"/>
        <v>1.5698587127158554E-2</v>
      </c>
      <c r="AG79" s="405">
        <f t="shared" si="72"/>
        <v>1.0840108401084011E-2</v>
      </c>
      <c r="AH79" s="405">
        <f t="shared" si="72"/>
        <v>1.1904761904761904E-2</v>
      </c>
      <c r="AI79" s="405">
        <f t="shared" si="72"/>
        <v>8.7976539589442824E-3</v>
      </c>
      <c r="AJ79" s="405">
        <f t="shared" si="72"/>
        <v>4.2432814710042432E-3</v>
      </c>
      <c r="AK79" s="405">
        <f t="shared" si="72"/>
        <v>6.1255742725880554E-3</v>
      </c>
      <c r="AL79" s="405"/>
      <c r="AM79" s="405">
        <f t="shared" si="72"/>
        <v>0</v>
      </c>
      <c r="AN79" s="405">
        <f t="shared" si="72"/>
        <v>0</v>
      </c>
      <c r="AO79" s="405">
        <f>IF(AO81=0,0,(IFERROR((AO80/AO81),0)))</f>
        <v>0</v>
      </c>
      <c r="AP79" s="405">
        <f t="shared" si="72"/>
        <v>0</v>
      </c>
      <c r="AQ79" s="405">
        <f>IF(AQ81=0,0,(IFERROR((AQ80/AQ81),0)))</f>
        <v>0</v>
      </c>
      <c r="AR79" s="405">
        <f>IF(AR81=0,0,(IFERROR((AR80/AR81),0)))</f>
        <v>0</v>
      </c>
      <c r="AS79" s="405">
        <f t="shared" si="72"/>
        <v>0</v>
      </c>
      <c r="AT79" s="405">
        <f>IF(AT81=0,0,(IFERROR((AT80/AT81),0)))</f>
        <v>0</v>
      </c>
      <c r="AU79" s="405">
        <f>IF(AU81=0,0,(IFERROR((AU80/AU81),0)))</f>
        <v>0</v>
      </c>
      <c r="AV79" s="405">
        <f t="shared" si="72"/>
        <v>0</v>
      </c>
      <c r="AW79" s="405">
        <f>IF(AW81=0,0,(IFERROR((AW80/AW81),0)))</f>
        <v>0</v>
      </c>
      <c r="AX79" s="405">
        <f>IF(AX81=0,0,(IFERROR((AX80/AX81),0)))</f>
        <v>0</v>
      </c>
      <c r="AY79" s="405">
        <f t="shared" si="72"/>
        <v>0</v>
      </c>
      <c r="AZ79" s="405">
        <f>IF(AZ81=0,0,(IFERROR((AZ80/AZ81),0)))</f>
        <v>0</v>
      </c>
      <c r="BA79" s="403" t="s">
        <v>362</v>
      </c>
      <c r="BB79" s="405"/>
      <c r="BC79" s="405">
        <f>IF(BC81=0,0,(IFERROR((BC80/BC81),0)))</f>
        <v>0</v>
      </c>
      <c r="BD79" s="405">
        <f t="shared" si="72"/>
        <v>0</v>
      </c>
      <c r="BE79" s="405">
        <f>IF(BE81=0,0,(IFERROR((BE80/BE81),0)))</f>
        <v>0</v>
      </c>
      <c r="BF79" s="405">
        <f t="shared" ref="BF79:CL79" si="73">IF(BF81=0,0,(IFERROR((BF80/BF81),0)))</f>
        <v>0</v>
      </c>
      <c r="BG79" s="405">
        <f t="shared" si="73"/>
        <v>0</v>
      </c>
      <c r="BH79" s="405">
        <f t="shared" si="73"/>
        <v>0</v>
      </c>
      <c r="BI79" s="405">
        <f t="shared" si="73"/>
        <v>0</v>
      </c>
      <c r="BJ79" s="405">
        <f t="shared" si="73"/>
        <v>0</v>
      </c>
      <c r="BK79" s="405">
        <f t="shared" si="73"/>
        <v>0</v>
      </c>
      <c r="BL79" s="405">
        <f t="shared" si="73"/>
        <v>0</v>
      </c>
      <c r="BM79" s="405">
        <f t="shared" si="73"/>
        <v>0</v>
      </c>
      <c r="BN79" s="405">
        <f t="shared" si="73"/>
        <v>0</v>
      </c>
      <c r="BO79" s="405">
        <f t="shared" si="73"/>
        <v>0</v>
      </c>
      <c r="BP79" s="405">
        <f t="shared" si="73"/>
        <v>0</v>
      </c>
      <c r="BQ79" s="405">
        <f t="shared" si="73"/>
        <v>0</v>
      </c>
      <c r="BR79" s="405">
        <f t="shared" si="73"/>
        <v>0</v>
      </c>
      <c r="BS79" s="405">
        <f t="shared" si="73"/>
        <v>0</v>
      </c>
      <c r="BT79" s="405">
        <f t="shared" si="73"/>
        <v>0</v>
      </c>
      <c r="BU79" s="405">
        <f t="shared" si="73"/>
        <v>0</v>
      </c>
      <c r="BV79" s="405">
        <f t="shared" si="73"/>
        <v>0</v>
      </c>
      <c r="BW79" s="405">
        <f t="shared" si="73"/>
        <v>0</v>
      </c>
      <c r="BX79" s="405">
        <f t="shared" si="73"/>
        <v>0</v>
      </c>
      <c r="BY79" s="405">
        <f t="shared" si="73"/>
        <v>0</v>
      </c>
      <c r="BZ79" s="405">
        <f t="shared" si="73"/>
        <v>0</v>
      </c>
      <c r="CA79" s="405">
        <f t="shared" si="73"/>
        <v>0</v>
      </c>
      <c r="CB79" s="405">
        <f t="shared" si="73"/>
        <v>0</v>
      </c>
      <c r="CC79" s="405">
        <f t="shared" si="73"/>
        <v>0</v>
      </c>
      <c r="CD79" s="405">
        <f t="shared" si="73"/>
        <v>0</v>
      </c>
      <c r="CE79" s="405">
        <f t="shared" si="73"/>
        <v>0</v>
      </c>
      <c r="CF79" s="405">
        <f t="shared" si="73"/>
        <v>0</v>
      </c>
      <c r="CG79" s="405">
        <f t="shared" si="73"/>
        <v>0</v>
      </c>
      <c r="CH79" s="405">
        <f t="shared" si="73"/>
        <v>0</v>
      </c>
      <c r="CI79" s="405">
        <f t="shared" si="73"/>
        <v>0</v>
      </c>
      <c r="CJ79" s="405">
        <f t="shared" si="73"/>
        <v>0</v>
      </c>
      <c r="CK79" s="405">
        <f t="shared" si="73"/>
        <v>0</v>
      </c>
      <c r="CL79" s="405">
        <f t="shared" si="73"/>
        <v>0</v>
      </c>
    </row>
    <row r="80" spans="1:90" s="333" customFormat="1" ht="25.5" hidden="1" x14ac:dyDescent="0.2">
      <c r="A80" s="361" t="s">
        <v>363</v>
      </c>
      <c r="B80" s="407"/>
      <c r="C80" s="408">
        <v>2</v>
      </c>
      <c r="D80" s="408">
        <v>0</v>
      </c>
      <c r="E80" s="408">
        <v>11</v>
      </c>
      <c r="F80" s="408">
        <v>8</v>
      </c>
      <c r="G80" s="408">
        <v>20</v>
      </c>
      <c r="H80" s="409">
        <v>7</v>
      </c>
      <c r="I80" s="410">
        <v>13</v>
      </c>
      <c r="J80" s="410">
        <v>8</v>
      </c>
      <c r="K80" s="410">
        <v>9</v>
      </c>
      <c r="L80" s="410">
        <v>9</v>
      </c>
      <c r="M80" s="410">
        <v>8</v>
      </c>
      <c r="N80" s="410">
        <v>10</v>
      </c>
      <c r="O80" s="410">
        <v>18</v>
      </c>
      <c r="P80" s="407"/>
      <c r="Q80" s="410">
        <v>13</v>
      </c>
      <c r="R80" s="410">
        <v>10</v>
      </c>
      <c r="S80" s="410">
        <v>9</v>
      </c>
      <c r="T80" s="410">
        <v>18</v>
      </c>
      <c r="U80" s="410">
        <v>16</v>
      </c>
      <c r="V80" s="410">
        <v>13</v>
      </c>
      <c r="W80" s="410">
        <v>6</v>
      </c>
      <c r="X80" s="410">
        <v>15</v>
      </c>
      <c r="Y80" s="410">
        <v>8</v>
      </c>
      <c r="Z80" s="410">
        <v>12</v>
      </c>
      <c r="AA80" s="410">
        <v>8</v>
      </c>
      <c r="AB80" s="410">
        <v>10</v>
      </c>
      <c r="AC80" s="410">
        <v>21</v>
      </c>
      <c r="AD80" s="410">
        <v>10</v>
      </c>
      <c r="AE80" s="410">
        <v>10</v>
      </c>
      <c r="AF80" s="411">
        <v>10</v>
      </c>
      <c r="AG80" s="410">
        <v>8</v>
      </c>
      <c r="AH80" s="411">
        <v>8</v>
      </c>
      <c r="AI80" s="410">
        <v>6</v>
      </c>
      <c r="AJ80" s="410">
        <v>3</v>
      </c>
      <c r="AK80" s="410">
        <v>4</v>
      </c>
      <c r="AL80" s="410"/>
      <c r="AM80" s="410"/>
      <c r="AN80" s="410"/>
      <c r="AO80" s="410"/>
      <c r="AP80" s="410"/>
      <c r="AQ80" s="410"/>
      <c r="AR80" s="410"/>
      <c r="AS80" s="410"/>
      <c r="AT80" s="410"/>
      <c r="AU80" s="410"/>
      <c r="AV80" s="410"/>
      <c r="AW80" s="410"/>
      <c r="AX80" s="410"/>
      <c r="AY80" s="410"/>
      <c r="AZ80" s="410"/>
      <c r="BA80" s="361" t="s">
        <v>363</v>
      </c>
      <c r="BB80" s="410"/>
      <c r="BC80" s="410"/>
      <c r="BD80" s="410"/>
      <c r="BE80" s="410"/>
      <c r="BF80" s="410"/>
      <c r="BG80" s="410"/>
      <c r="BH80" s="410"/>
      <c r="BI80" s="410"/>
      <c r="BJ80" s="410"/>
      <c r="BK80" s="410"/>
      <c r="BL80" s="410"/>
      <c r="BM80" s="410"/>
      <c r="BN80" s="410"/>
      <c r="BO80" s="410"/>
      <c r="BP80" s="410"/>
      <c r="BQ80" s="410"/>
      <c r="BR80" s="410"/>
      <c r="BS80" s="410"/>
      <c r="BT80" s="410"/>
      <c r="BU80" s="410"/>
      <c r="BV80" s="410"/>
      <c r="BW80" s="410"/>
      <c r="BX80" s="410"/>
      <c r="BY80" s="410"/>
      <c r="BZ80" s="410"/>
      <c r="CA80" s="410"/>
      <c r="CB80" s="410"/>
      <c r="CC80" s="410"/>
      <c r="CD80" s="410"/>
      <c r="CE80" s="410"/>
      <c r="CF80" s="410"/>
      <c r="CG80" s="410"/>
      <c r="CH80" s="410"/>
      <c r="CI80" s="410"/>
      <c r="CJ80" s="410"/>
      <c r="CK80" s="410"/>
      <c r="CL80" s="410"/>
    </row>
    <row r="81" spans="1:90" s="333" customFormat="1" hidden="1" x14ac:dyDescent="0.2">
      <c r="A81" s="402" t="s">
        <v>361</v>
      </c>
      <c r="B81" s="407"/>
      <c r="C81" s="408">
        <f>C78</f>
        <v>108</v>
      </c>
      <c r="D81" s="408">
        <f t="shared" ref="D81:O81" si="74">D78</f>
        <v>174</v>
      </c>
      <c r="E81" s="408">
        <f t="shared" si="74"/>
        <v>252</v>
      </c>
      <c r="F81" s="408">
        <f t="shared" si="74"/>
        <v>336</v>
      </c>
      <c r="G81" s="408">
        <v>384</v>
      </c>
      <c r="H81" s="408">
        <f t="shared" si="74"/>
        <v>446</v>
      </c>
      <c r="I81" s="408">
        <f t="shared" si="74"/>
        <v>443</v>
      </c>
      <c r="J81" s="408">
        <f t="shared" si="74"/>
        <v>493</v>
      </c>
      <c r="K81" s="408">
        <f t="shared" si="74"/>
        <v>484</v>
      </c>
      <c r="L81" s="408">
        <f t="shared" si="74"/>
        <v>502</v>
      </c>
      <c r="M81" s="408">
        <f t="shared" si="74"/>
        <v>509</v>
      </c>
      <c r="N81" s="408">
        <f t="shared" si="74"/>
        <v>454</v>
      </c>
      <c r="O81" s="408">
        <f t="shared" si="74"/>
        <v>549</v>
      </c>
      <c r="P81" s="407"/>
      <c r="Q81" s="408">
        <f>Q78</f>
        <v>623</v>
      </c>
      <c r="R81" s="408">
        <f>R78</f>
        <v>551</v>
      </c>
      <c r="S81" s="408">
        <f>S78</f>
        <v>638</v>
      </c>
      <c r="T81" s="408">
        <f>T78</f>
        <v>637</v>
      </c>
      <c r="U81" s="408">
        <f t="shared" ref="U81:AB81" si="75">U78</f>
        <v>691</v>
      </c>
      <c r="V81" s="408">
        <f t="shared" si="75"/>
        <v>671</v>
      </c>
      <c r="W81" s="408">
        <f t="shared" si="75"/>
        <v>662</v>
      </c>
      <c r="X81" s="408">
        <f t="shared" si="75"/>
        <v>696</v>
      </c>
      <c r="Y81" s="408">
        <f t="shared" si="75"/>
        <v>686</v>
      </c>
      <c r="Z81" s="408">
        <f t="shared" si="75"/>
        <v>716</v>
      </c>
      <c r="AA81" s="408">
        <f t="shared" si="75"/>
        <v>673</v>
      </c>
      <c r="AB81" s="408">
        <f t="shared" si="75"/>
        <v>722</v>
      </c>
      <c r="AC81" s="408">
        <v>736</v>
      </c>
      <c r="AD81" s="408">
        <v>696</v>
      </c>
      <c r="AE81" s="408">
        <v>679</v>
      </c>
      <c r="AF81" s="412">
        <v>637</v>
      </c>
      <c r="AG81" s="408">
        <v>738</v>
      </c>
      <c r="AH81" s="412">
        <v>672</v>
      </c>
      <c r="AI81" s="408">
        <v>682</v>
      </c>
      <c r="AJ81" s="408">
        <v>707</v>
      </c>
      <c r="AK81" s="408">
        <v>653</v>
      </c>
      <c r="AL81" s="408"/>
      <c r="AM81" s="408"/>
      <c r="AN81" s="408"/>
      <c r="AO81" s="408"/>
      <c r="AP81" s="408"/>
      <c r="AQ81" s="408"/>
      <c r="AR81" s="408"/>
      <c r="AS81" s="408"/>
      <c r="AT81" s="408"/>
      <c r="AU81" s="408"/>
      <c r="AV81" s="408"/>
      <c r="AW81" s="408"/>
      <c r="AX81" s="408"/>
      <c r="AY81" s="408"/>
      <c r="AZ81" s="408"/>
      <c r="BA81" s="402" t="s">
        <v>361</v>
      </c>
      <c r="BB81" s="408"/>
      <c r="BC81" s="408"/>
      <c r="BD81" s="408"/>
      <c r="BE81" s="408"/>
      <c r="BF81" s="408"/>
      <c r="BG81" s="408"/>
      <c r="BH81" s="408"/>
      <c r="BI81" s="408"/>
      <c r="BJ81" s="408"/>
      <c r="BK81" s="408"/>
      <c r="BL81" s="408"/>
      <c r="BM81" s="408"/>
      <c r="BN81" s="408"/>
      <c r="BO81" s="408"/>
      <c r="BP81" s="408"/>
      <c r="BQ81" s="408"/>
      <c r="BR81" s="408"/>
      <c r="BS81" s="408"/>
      <c r="BT81" s="408"/>
      <c r="BU81" s="408"/>
      <c r="BV81" s="408"/>
      <c r="BW81" s="408"/>
      <c r="BX81" s="408"/>
      <c r="BY81" s="408"/>
      <c r="BZ81" s="408"/>
      <c r="CA81" s="408"/>
      <c r="CB81" s="408"/>
      <c r="CC81" s="408"/>
      <c r="CD81" s="408"/>
      <c r="CE81" s="408"/>
      <c r="CF81" s="408"/>
      <c r="CG81" s="408"/>
      <c r="CH81" s="408"/>
      <c r="CI81" s="408"/>
      <c r="CJ81" s="408"/>
      <c r="CK81" s="408"/>
      <c r="CL81" s="408"/>
    </row>
    <row r="82" spans="1:90" s="348" customFormat="1" hidden="1" x14ac:dyDescent="0.2">
      <c r="A82" s="324" t="s">
        <v>364</v>
      </c>
      <c r="B82" s="399" t="s">
        <v>315</v>
      </c>
      <c r="C82" s="325">
        <f>IF(C84=0,0,(IFERROR((C83/C84),0)))</f>
        <v>0</v>
      </c>
      <c r="D82" s="325">
        <f>IF(D84=0,0,(IFERROR((D83/D84),0)))</f>
        <v>0</v>
      </c>
      <c r="E82" s="325">
        <f>IF(E84=0,0,(IFERROR((E83/E84),0)))</f>
        <v>0</v>
      </c>
      <c r="F82" s="325">
        <f>IF(F84=0,0,(IFERROR((F83/F84),0)))</f>
        <v>0</v>
      </c>
      <c r="G82" s="325">
        <f>IF(G84=0,0,(IFERROR((G83/G84),0)))</f>
        <v>0.5</v>
      </c>
      <c r="H82" s="325">
        <f t="shared" ref="H82:O82" si="76">IF(H84=0,0,(IFERROR((H83/H84),0)))</f>
        <v>0.75</v>
      </c>
      <c r="I82" s="325">
        <f t="shared" si="76"/>
        <v>0.609375</v>
      </c>
      <c r="J82" s="325">
        <f t="shared" si="76"/>
        <v>0.58730158730158732</v>
      </c>
      <c r="K82" s="325">
        <f t="shared" si="76"/>
        <v>0.68604651162790697</v>
      </c>
      <c r="L82" s="325">
        <f t="shared" si="76"/>
        <v>0.67241379310344829</v>
      </c>
      <c r="M82" s="325">
        <f t="shared" si="76"/>
        <v>0.75342465753424659</v>
      </c>
      <c r="N82" s="325">
        <f t="shared" si="76"/>
        <v>0.69620253164556967</v>
      </c>
      <c r="O82" s="325">
        <f t="shared" si="76"/>
        <v>0.71590909090909094</v>
      </c>
      <c r="P82" s="399" t="s">
        <v>315</v>
      </c>
      <c r="Q82" s="325">
        <f>IF(Q84=0,0,(IFERROR((Q83/Q84),0)))</f>
        <v>0.56321839080459768</v>
      </c>
      <c r="R82" s="325">
        <f>IF(R84=0,0,(IFERROR((R83/R84),0)))</f>
        <v>0.70526315789473681</v>
      </c>
      <c r="S82" s="325">
        <f>IF(S84=0,0,(IFERROR((S83/S84),0)))</f>
        <v>0.67010309278350511</v>
      </c>
      <c r="T82" s="325">
        <f>IF(T84=0,0,(IFERROR((T83/T84),0)))</f>
        <v>0.67256637168141598</v>
      </c>
      <c r="U82" s="325">
        <f t="shared" ref="U82:AB82" si="77">IF(U84=0,0,(IFERROR((U83/U84),0)))</f>
        <v>0.69599999999999995</v>
      </c>
      <c r="V82" s="325">
        <f t="shared" si="77"/>
        <v>0.63461538461538458</v>
      </c>
      <c r="W82" s="325">
        <f t="shared" si="77"/>
        <v>0.64220183486238536</v>
      </c>
      <c r="X82" s="325">
        <f t="shared" si="77"/>
        <v>0.60447761194029848</v>
      </c>
      <c r="Y82" s="325">
        <f t="shared" si="77"/>
        <v>0.61157024793388426</v>
      </c>
      <c r="Z82" s="325">
        <f t="shared" si="77"/>
        <v>0.59829059829059827</v>
      </c>
      <c r="AA82" s="325">
        <f t="shared" si="77"/>
        <v>0.58536585365853655</v>
      </c>
      <c r="AB82" s="325">
        <f t="shared" si="77"/>
        <v>0.53921568627450978</v>
      </c>
      <c r="AC82" s="325">
        <f>IF(AC84=0,0,(IFERROR((AC83/AC84),0)))</f>
        <v>0.59433962264150941</v>
      </c>
      <c r="AD82" s="325">
        <f>IF(AD84=0,0,(IFERROR((AD83/AD84),0)))</f>
        <v>0.68041237113402064</v>
      </c>
      <c r="AE82" s="325">
        <f t="shared" ref="AE82:BD82" si="78">IF(AE84=0,0,(IFERROR((AE83/AE84),0)))</f>
        <v>0.59375</v>
      </c>
      <c r="AF82" s="325">
        <f t="shared" si="78"/>
        <v>0.62385321100917435</v>
      </c>
      <c r="AG82" s="325">
        <f t="shared" si="78"/>
        <v>0.55172413793103448</v>
      </c>
      <c r="AH82" s="325">
        <f t="shared" si="78"/>
        <v>0.64516129032258063</v>
      </c>
      <c r="AI82" s="325">
        <f t="shared" si="78"/>
        <v>0.47572815533980584</v>
      </c>
      <c r="AJ82" s="325">
        <f t="shared" si="78"/>
        <v>0.60747663551401865</v>
      </c>
      <c r="AK82" s="325">
        <f t="shared" si="78"/>
        <v>0.6875</v>
      </c>
      <c r="AL82" s="399" t="s">
        <v>315</v>
      </c>
      <c r="AM82" s="325">
        <f t="shared" si="78"/>
        <v>0.58260869565217388</v>
      </c>
      <c r="AN82" s="325">
        <f t="shared" si="78"/>
        <v>0.63478260869565217</v>
      </c>
      <c r="AO82" s="325">
        <f>IF(AO84=0,0,(IFERROR((AO83/AO84),0)))</f>
        <v>0.6517857142857143</v>
      </c>
      <c r="AP82" s="325">
        <f t="shared" si="78"/>
        <v>0.625</v>
      </c>
      <c r="AQ82" s="325">
        <f>IF(AQ84=0,0,(IFERROR((AQ83/AQ84),0)))</f>
        <v>0.59</v>
      </c>
      <c r="AR82" s="325">
        <f>IF(AR84=0,0,(IFERROR((AR83/AR84),0)))</f>
        <v>0.61904761904761907</v>
      </c>
      <c r="AS82" s="325">
        <f t="shared" si="78"/>
        <v>0.65034965034965031</v>
      </c>
      <c r="AT82" s="325">
        <f>IF(AT84=0,0,(IFERROR((AT83/AT84),0)))</f>
        <v>0.62616822429906538</v>
      </c>
      <c r="AU82" s="325">
        <f>IF(AU84=0,0,(IFERROR((AU83/AU84),0)))</f>
        <v>0.63063063063063063</v>
      </c>
      <c r="AV82" s="325">
        <f t="shared" si="78"/>
        <v>0.5714285714285714</v>
      </c>
      <c r="AW82" s="325">
        <f>IF(AW84=0,0,(IFERROR((AW83/AW84),0)))</f>
        <v>0.58536585365853655</v>
      </c>
      <c r="AX82" s="325">
        <f>IF(AX84=0,0,(IFERROR((AX83/AX84),0)))</f>
        <v>0.59459459459459463</v>
      </c>
      <c r="AY82" s="325">
        <f t="shared" si="78"/>
        <v>0.53773584905660377</v>
      </c>
      <c r="AZ82" s="325">
        <f>IF(AZ84=0,0,(IFERROR((AZ83/AZ84),0)))</f>
        <v>0.56481481481481477</v>
      </c>
      <c r="BA82" s="324" t="s">
        <v>364</v>
      </c>
      <c r="BB82" s="399" t="s">
        <v>315</v>
      </c>
      <c r="BC82" s="325">
        <f>IF(BC84=0,0,(IFERROR((BC83/BC84),0)))</f>
        <v>0</v>
      </c>
      <c r="BD82" s="325">
        <f t="shared" si="78"/>
        <v>0</v>
      </c>
      <c r="BE82" s="325">
        <f>IF(BE84=0,0,(IFERROR((BE83/BE84),0)))</f>
        <v>0</v>
      </c>
      <c r="BF82" s="325">
        <f t="shared" ref="BF82:CL82" si="79">IF(BF84=0,0,(IFERROR((BF83/BF84),0)))</f>
        <v>0</v>
      </c>
      <c r="BG82" s="325">
        <f t="shared" si="79"/>
        <v>0</v>
      </c>
      <c r="BH82" s="325">
        <f t="shared" si="79"/>
        <v>0</v>
      </c>
      <c r="BI82" s="325">
        <f t="shared" si="79"/>
        <v>0</v>
      </c>
      <c r="BJ82" s="325">
        <f t="shared" si="79"/>
        <v>0</v>
      </c>
      <c r="BK82" s="325">
        <f t="shared" si="79"/>
        <v>0</v>
      </c>
      <c r="BL82" s="325">
        <f t="shared" si="79"/>
        <v>0</v>
      </c>
      <c r="BM82" s="325">
        <f t="shared" si="79"/>
        <v>0</v>
      </c>
      <c r="BN82" s="325">
        <f t="shared" si="79"/>
        <v>0</v>
      </c>
      <c r="BO82" s="325">
        <f t="shared" si="79"/>
        <v>0</v>
      </c>
      <c r="BP82" s="325">
        <f t="shared" si="79"/>
        <v>0</v>
      </c>
      <c r="BQ82" s="325">
        <f t="shared" si="79"/>
        <v>0</v>
      </c>
      <c r="BR82" s="325">
        <f t="shared" si="79"/>
        <v>0</v>
      </c>
      <c r="BS82" s="325">
        <f t="shared" si="79"/>
        <v>0</v>
      </c>
      <c r="BT82" s="325">
        <f t="shared" si="79"/>
        <v>0</v>
      </c>
      <c r="BU82" s="325">
        <f t="shared" si="79"/>
        <v>0</v>
      </c>
      <c r="BV82" s="325">
        <f t="shared" si="79"/>
        <v>0</v>
      </c>
      <c r="BW82" s="325">
        <f t="shared" si="79"/>
        <v>0</v>
      </c>
      <c r="BX82" s="325">
        <f t="shared" si="79"/>
        <v>0</v>
      </c>
      <c r="BY82" s="325">
        <f t="shared" si="79"/>
        <v>0</v>
      </c>
      <c r="BZ82" s="325">
        <f t="shared" si="79"/>
        <v>0</v>
      </c>
      <c r="CA82" s="325">
        <f t="shared" si="79"/>
        <v>0</v>
      </c>
      <c r="CB82" s="325">
        <f t="shared" si="79"/>
        <v>0</v>
      </c>
      <c r="CC82" s="325">
        <f t="shared" si="79"/>
        <v>0</v>
      </c>
      <c r="CD82" s="325">
        <f t="shared" si="79"/>
        <v>0</v>
      </c>
      <c r="CE82" s="325">
        <f t="shared" si="79"/>
        <v>0</v>
      </c>
      <c r="CF82" s="325">
        <f t="shared" si="79"/>
        <v>0</v>
      </c>
      <c r="CG82" s="325">
        <f t="shared" si="79"/>
        <v>0</v>
      </c>
      <c r="CH82" s="325">
        <f t="shared" si="79"/>
        <v>0</v>
      </c>
      <c r="CI82" s="325">
        <f t="shared" si="79"/>
        <v>0</v>
      </c>
      <c r="CJ82" s="325">
        <f t="shared" si="79"/>
        <v>0</v>
      </c>
      <c r="CK82" s="325">
        <f t="shared" si="79"/>
        <v>0</v>
      </c>
      <c r="CL82" s="325">
        <f t="shared" si="79"/>
        <v>0</v>
      </c>
    </row>
    <row r="83" spans="1:90" s="333" customFormat="1" hidden="1" x14ac:dyDescent="0.2">
      <c r="A83" s="327" t="s">
        <v>312</v>
      </c>
      <c r="B83" s="400"/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329">
        <v>30</v>
      </c>
      <c r="I83" s="18">
        <v>39</v>
      </c>
      <c r="J83" s="18">
        <v>37</v>
      </c>
      <c r="K83" s="354">
        <v>59</v>
      </c>
      <c r="L83" s="18">
        <v>39</v>
      </c>
      <c r="M83" s="18">
        <v>55</v>
      </c>
      <c r="N83" s="18">
        <v>55</v>
      </c>
      <c r="O83" s="18">
        <v>63</v>
      </c>
      <c r="P83" s="400"/>
      <c r="Q83" s="250">
        <v>49</v>
      </c>
      <c r="R83" s="18">
        <v>67</v>
      </c>
      <c r="S83" s="18">
        <v>65</v>
      </c>
      <c r="T83" s="18">
        <v>76</v>
      </c>
      <c r="U83" s="18">
        <v>87</v>
      </c>
      <c r="V83" s="18">
        <v>66</v>
      </c>
      <c r="W83" s="18">
        <v>70</v>
      </c>
      <c r="X83" s="18">
        <v>81</v>
      </c>
      <c r="Y83" s="18">
        <v>74</v>
      </c>
      <c r="Z83" s="18">
        <v>70</v>
      </c>
      <c r="AA83" s="18">
        <v>72</v>
      </c>
      <c r="AB83" s="18">
        <v>55</v>
      </c>
      <c r="AC83" s="18">
        <v>63</v>
      </c>
      <c r="AD83" s="18">
        <v>66</v>
      </c>
      <c r="AE83" s="18">
        <v>57</v>
      </c>
      <c r="AF83" s="331">
        <v>68</v>
      </c>
      <c r="AG83" s="18">
        <v>64</v>
      </c>
      <c r="AH83" s="331">
        <v>60</v>
      </c>
      <c r="AI83" s="18">
        <v>49</v>
      </c>
      <c r="AJ83" s="18">
        <v>65</v>
      </c>
      <c r="AK83" s="18">
        <v>77</v>
      </c>
      <c r="AL83" s="338"/>
      <c r="AM83" s="18">
        <v>67</v>
      </c>
      <c r="AN83" s="18">
        <v>73</v>
      </c>
      <c r="AO83" s="18">
        <v>73</v>
      </c>
      <c r="AP83" s="24">
        <v>65</v>
      </c>
      <c r="AQ83" s="18">
        <v>59</v>
      </c>
      <c r="AR83" s="18">
        <v>78</v>
      </c>
      <c r="AS83" s="18">
        <v>93</v>
      </c>
      <c r="AT83" s="18">
        <v>67</v>
      </c>
      <c r="AU83" s="18">
        <v>70</v>
      </c>
      <c r="AV83" s="18">
        <v>68</v>
      </c>
      <c r="AW83" s="18">
        <v>72</v>
      </c>
      <c r="AX83" s="18">
        <v>66</v>
      </c>
      <c r="AY83" s="18">
        <v>57</v>
      </c>
      <c r="AZ83" s="18">
        <v>61</v>
      </c>
      <c r="BA83" s="327" t="s">
        <v>312</v>
      </c>
      <c r="BB83" s="33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</row>
    <row r="84" spans="1:90" s="333" customFormat="1" hidden="1" x14ac:dyDescent="0.2">
      <c r="A84" s="327" t="s">
        <v>313</v>
      </c>
      <c r="B84" s="400"/>
      <c r="C84" s="18">
        <v>0</v>
      </c>
      <c r="D84" s="18">
        <v>0</v>
      </c>
      <c r="E84" s="18">
        <v>0</v>
      </c>
      <c r="F84" s="18">
        <v>0</v>
      </c>
      <c r="G84" s="18">
        <v>2</v>
      </c>
      <c r="H84" s="329">
        <v>40</v>
      </c>
      <c r="I84" s="18">
        <v>64</v>
      </c>
      <c r="J84" s="18">
        <v>63</v>
      </c>
      <c r="K84" s="354">
        <v>86</v>
      </c>
      <c r="L84" s="18">
        <v>58</v>
      </c>
      <c r="M84" s="18">
        <v>73</v>
      </c>
      <c r="N84" s="18">
        <v>79</v>
      </c>
      <c r="O84" s="18">
        <v>88</v>
      </c>
      <c r="P84" s="400"/>
      <c r="Q84" s="413">
        <v>87</v>
      </c>
      <c r="R84" s="18">
        <v>95</v>
      </c>
      <c r="S84" s="18">
        <v>97</v>
      </c>
      <c r="T84" s="18">
        <v>113</v>
      </c>
      <c r="U84" s="18">
        <v>125</v>
      </c>
      <c r="V84" s="18">
        <v>104</v>
      </c>
      <c r="W84" s="18">
        <v>109</v>
      </c>
      <c r="X84" s="18">
        <v>134</v>
      </c>
      <c r="Y84" s="18">
        <v>121</v>
      </c>
      <c r="Z84" s="18">
        <v>117</v>
      </c>
      <c r="AA84" s="18">
        <v>123</v>
      </c>
      <c r="AB84" s="18">
        <v>102</v>
      </c>
      <c r="AC84" s="18">
        <v>106</v>
      </c>
      <c r="AD84" s="18">
        <v>97</v>
      </c>
      <c r="AE84" s="18">
        <v>96</v>
      </c>
      <c r="AF84" s="197">
        <v>109</v>
      </c>
      <c r="AG84" s="18">
        <v>116</v>
      </c>
      <c r="AH84" s="197">
        <v>93</v>
      </c>
      <c r="AI84" s="18">
        <v>103</v>
      </c>
      <c r="AJ84" s="18">
        <v>107</v>
      </c>
      <c r="AK84" s="18">
        <v>112</v>
      </c>
      <c r="AL84" s="340"/>
      <c r="AM84" s="18">
        <v>115</v>
      </c>
      <c r="AN84" s="18">
        <v>115</v>
      </c>
      <c r="AO84" s="18">
        <v>112</v>
      </c>
      <c r="AP84" s="25">
        <v>104</v>
      </c>
      <c r="AQ84" s="18">
        <v>100</v>
      </c>
      <c r="AR84" s="18">
        <v>126</v>
      </c>
      <c r="AS84" s="18">
        <v>143</v>
      </c>
      <c r="AT84" s="18">
        <v>107</v>
      </c>
      <c r="AU84" s="18">
        <v>111</v>
      </c>
      <c r="AV84" s="18">
        <v>119</v>
      </c>
      <c r="AW84" s="18">
        <v>123</v>
      </c>
      <c r="AX84" s="18">
        <v>111</v>
      </c>
      <c r="AY84" s="18">
        <v>106</v>
      </c>
      <c r="AZ84" s="18">
        <v>108</v>
      </c>
      <c r="BA84" s="327" t="s">
        <v>313</v>
      </c>
      <c r="BB84" s="340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</row>
    <row r="85" spans="1:90" s="348" customFormat="1" ht="25.5" hidden="1" x14ac:dyDescent="0.2">
      <c r="A85" s="324" t="s">
        <v>365</v>
      </c>
      <c r="B85" s="399">
        <v>1</v>
      </c>
      <c r="C85" s="325">
        <f>IF((C87=0),1,IF((ISBLANK(C87)),0,(IFERROR((C86/C87),0))))</f>
        <v>1</v>
      </c>
      <c r="D85" s="325">
        <f>IF((D87=0),1,IF((ISBLANK(D87)),0,(IFERROR((D86/D87),0))))</f>
        <v>1</v>
      </c>
      <c r="E85" s="325">
        <f>IF((E87=0),1,IF((ISBLANK(E87)),0,(IFERROR((E86/E87),0))))</f>
        <v>1</v>
      </c>
      <c r="F85" s="325">
        <f>IF((F87=0),1,IF((ISBLANK(F87)),0,(IFERROR((F86/F87),0))))</f>
        <v>1</v>
      </c>
      <c r="G85" s="325">
        <f>IF((G87=0),1,IF((ISBLANK(G87)),0,(IFERROR((G86/G87),0))))</f>
        <v>1</v>
      </c>
      <c r="H85" s="325">
        <f t="shared" ref="H85:O85" si="80">IF((H87=0),1,IF((ISBLANK(H87)),0,(IFERROR((H86/H87),0))))</f>
        <v>1</v>
      </c>
      <c r="I85" s="325">
        <f t="shared" si="80"/>
        <v>1</v>
      </c>
      <c r="J85" s="325">
        <f t="shared" si="80"/>
        <v>1</v>
      </c>
      <c r="K85" s="325">
        <f t="shared" si="80"/>
        <v>1</v>
      </c>
      <c r="L85" s="325">
        <f t="shared" si="80"/>
        <v>1</v>
      </c>
      <c r="M85" s="325">
        <f t="shared" si="80"/>
        <v>1</v>
      </c>
      <c r="N85" s="325">
        <f t="shared" si="80"/>
        <v>1</v>
      </c>
      <c r="O85" s="325">
        <f t="shared" si="80"/>
        <v>1</v>
      </c>
      <c r="P85" s="399">
        <v>1</v>
      </c>
      <c r="Q85" s="325">
        <f>IF((Q87=0),1,IF((ISBLANK(Q87)),0,(IFERROR((Q86/Q87),0))))</f>
        <v>1</v>
      </c>
      <c r="R85" s="325">
        <f>IF((R87=0),1,IF((ISBLANK(R87)),0,(IFERROR((R86/R87),0))))</f>
        <v>1</v>
      </c>
      <c r="S85" s="325">
        <f>IF((S87=0),1,IF((ISBLANK(S87)),0,(IFERROR((S86/S87),0))))</f>
        <v>1</v>
      </c>
      <c r="T85" s="325">
        <f>IF((T87=0),1,IF((ISBLANK(T87)),0,(IFERROR((T86/T87),0))))</f>
        <v>1</v>
      </c>
      <c r="U85" s="325">
        <f t="shared" ref="U85:AB85" si="81">IF((U87=0),1,IF((ISBLANK(U87)),0,(IFERROR((U86/U87),0))))</f>
        <v>1</v>
      </c>
      <c r="V85" s="325">
        <f t="shared" si="81"/>
        <v>1</v>
      </c>
      <c r="W85" s="325">
        <f t="shared" si="81"/>
        <v>1</v>
      </c>
      <c r="X85" s="325">
        <f t="shared" si="81"/>
        <v>1</v>
      </c>
      <c r="Y85" s="325">
        <f t="shared" si="81"/>
        <v>1</v>
      </c>
      <c r="Z85" s="325">
        <f t="shared" si="81"/>
        <v>1</v>
      </c>
      <c r="AA85" s="325">
        <f t="shared" si="81"/>
        <v>1</v>
      </c>
      <c r="AB85" s="325">
        <f t="shared" si="81"/>
        <v>1</v>
      </c>
      <c r="AC85" s="325">
        <f>IF((AC87=0),1,IF((ISBLANK(AC87)),0,(IFERROR((AC86/AC87),0))))</f>
        <v>1</v>
      </c>
      <c r="AD85" s="325">
        <f>IF((AD87=0),1,IF((ISBLANK(AD87)),0,(IFERROR((AD86/AD87),0))))</f>
        <v>1</v>
      </c>
      <c r="AE85" s="325">
        <f t="shared" ref="AE85:BD85" si="82">IF((AE87=0),1,IF((ISBLANK(AE87)),0,(IFERROR((AE86/AE87),0))))</f>
        <v>1</v>
      </c>
      <c r="AF85" s="325">
        <f t="shared" si="82"/>
        <v>1</v>
      </c>
      <c r="AG85" s="325">
        <f t="shared" si="82"/>
        <v>1</v>
      </c>
      <c r="AH85" s="325">
        <f t="shared" si="82"/>
        <v>1</v>
      </c>
      <c r="AI85" s="325">
        <f t="shared" si="82"/>
        <v>1</v>
      </c>
      <c r="AJ85" s="325">
        <f t="shared" si="82"/>
        <v>1</v>
      </c>
      <c r="AK85" s="325">
        <f t="shared" si="82"/>
        <v>1</v>
      </c>
      <c r="AL85" s="399">
        <v>1</v>
      </c>
      <c r="AM85" s="325">
        <f t="shared" si="82"/>
        <v>1</v>
      </c>
      <c r="AN85" s="325">
        <f t="shared" si="82"/>
        <v>1</v>
      </c>
      <c r="AO85" s="325">
        <f>IF((AO87=0),1,IF((ISBLANK(AO87)),0,(IFERROR((AO86/AO87),0))))</f>
        <v>1</v>
      </c>
      <c r="AP85" s="325">
        <f t="shared" si="82"/>
        <v>1</v>
      </c>
      <c r="AQ85" s="325">
        <f>IF((AQ87=0),1,IF((ISBLANK(AQ87)),0,(IFERROR((AQ86/AQ87),0))))</f>
        <v>1</v>
      </c>
      <c r="AR85" s="325">
        <f>IF((AR87=0),1,IF((ISBLANK(AR87)),0,(IFERROR((AR86/AR87),0))))</f>
        <v>1</v>
      </c>
      <c r="AS85" s="325">
        <f t="shared" si="82"/>
        <v>1</v>
      </c>
      <c r="AT85" s="325">
        <f>IF((AT87=0),1,IF((ISBLANK(AT87)),0,(IFERROR((AT86/AT87),0))))</f>
        <v>1</v>
      </c>
      <c r="AU85" s="325">
        <f>IF((AU87=0),1,IF((ISBLANK(AU87)),0,(IFERROR((AU86/AU87),0))))</f>
        <v>1</v>
      </c>
      <c r="AV85" s="325">
        <f t="shared" si="82"/>
        <v>1</v>
      </c>
      <c r="AW85" s="325">
        <f>IF((AW87=0),1,IF((ISBLANK(AW87)),0,(IFERROR((AW86/AW87),0))))</f>
        <v>1</v>
      </c>
      <c r="AX85" s="325">
        <f>IF((AX87=0),1,IF((ISBLANK(AX87)),0,(IFERROR((AX86/AX87),0))))</f>
        <v>1</v>
      </c>
      <c r="AY85" s="325">
        <f t="shared" si="82"/>
        <v>1</v>
      </c>
      <c r="AZ85" s="325">
        <f>IF((AZ87=0),1,IF((ISBLANK(AZ87)),0,(IFERROR((AZ86/AZ87),0))))</f>
        <v>1</v>
      </c>
      <c r="BA85" s="324" t="s">
        <v>365</v>
      </c>
      <c r="BB85" s="399">
        <v>1</v>
      </c>
      <c r="BC85" s="325">
        <f>IF((BC87=0),1,IF((ISBLANK(BC87)),0,(IFERROR((BC86/BC87),0))))</f>
        <v>0</v>
      </c>
      <c r="BD85" s="325">
        <f t="shared" si="82"/>
        <v>0</v>
      </c>
      <c r="BE85" s="325">
        <f>IF((BE87=0),1,IF((ISBLANK(BE87)),0,(IFERROR((BE86/BE87),0))))</f>
        <v>0</v>
      </c>
      <c r="BF85" s="325">
        <f t="shared" ref="BF85:CL85" si="83">IF((BF87=0),1,IF((ISBLANK(BF87)),0,(IFERROR((BF86/BF87),0))))</f>
        <v>0</v>
      </c>
      <c r="BG85" s="325">
        <f t="shared" si="83"/>
        <v>0</v>
      </c>
      <c r="BH85" s="325">
        <f t="shared" si="83"/>
        <v>0</v>
      </c>
      <c r="BI85" s="325">
        <f t="shared" si="83"/>
        <v>0</v>
      </c>
      <c r="BJ85" s="325">
        <f t="shared" si="83"/>
        <v>0</v>
      </c>
      <c r="BK85" s="325">
        <f t="shared" si="83"/>
        <v>0</v>
      </c>
      <c r="BL85" s="325">
        <f t="shared" si="83"/>
        <v>0</v>
      </c>
      <c r="BM85" s="325">
        <f t="shared" si="83"/>
        <v>0</v>
      </c>
      <c r="BN85" s="325">
        <f t="shared" si="83"/>
        <v>0</v>
      </c>
      <c r="BO85" s="325">
        <f t="shared" si="83"/>
        <v>0</v>
      </c>
      <c r="BP85" s="325">
        <f t="shared" si="83"/>
        <v>0</v>
      </c>
      <c r="BQ85" s="325">
        <f t="shared" si="83"/>
        <v>0</v>
      </c>
      <c r="BR85" s="325">
        <f t="shared" si="83"/>
        <v>0</v>
      </c>
      <c r="BS85" s="325">
        <f t="shared" si="83"/>
        <v>0</v>
      </c>
      <c r="BT85" s="325">
        <f t="shared" si="83"/>
        <v>0</v>
      </c>
      <c r="BU85" s="325">
        <f t="shared" si="83"/>
        <v>0</v>
      </c>
      <c r="BV85" s="325">
        <f t="shared" si="83"/>
        <v>0</v>
      </c>
      <c r="BW85" s="325">
        <f t="shared" si="83"/>
        <v>0</v>
      </c>
      <c r="BX85" s="325">
        <f t="shared" si="83"/>
        <v>0</v>
      </c>
      <c r="BY85" s="325">
        <f t="shared" si="83"/>
        <v>0</v>
      </c>
      <c r="BZ85" s="325">
        <f t="shared" si="83"/>
        <v>0</v>
      </c>
      <c r="CA85" s="325">
        <f t="shared" si="83"/>
        <v>0</v>
      </c>
      <c r="CB85" s="325">
        <f t="shared" si="83"/>
        <v>0</v>
      </c>
      <c r="CC85" s="325">
        <f t="shared" si="83"/>
        <v>0</v>
      </c>
      <c r="CD85" s="325">
        <f t="shared" si="83"/>
        <v>0</v>
      </c>
      <c r="CE85" s="325">
        <f t="shared" si="83"/>
        <v>0</v>
      </c>
      <c r="CF85" s="325">
        <f t="shared" si="83"/>
        <v>0</v>
      </c>
      <c r="CG85" s="325">
        <f t="shared" si="83"/>
        <v>0</v>
      </c>
      <c r="CH85" s="325">
        <f t="shared" si="83"/>
        <v>0</v>
      </c>
      <c r="CI85" s="325">
        <f t="shared" si="83"/>
        <v>0</v>
      </c>
      <c r="CJ85" s="325">
        <f t="shared" si="83"/>
        <v>0</v>
      </c>
      <c r="CK85" s="325">
        <f t="shared" si="83"/>
        <v>0</v>
      </c>
      <c r="CL85" s="325">
        <f t="shared" si="83"/>
        <v>0</v>
      </c>
    </row>
    <row r="86" spans="1:90" s="333" customFormat="1" ht="25.5" hidden="1" x14ac:dyDescent="0.2">
      <c r="A86" s="327" t="s">
        <v>366</v>
      </c>
      <c r="B86" s="400"/>
      <c r="C86" s="18">
        <v>0</v>
      </c>
      <c r="D86" s="18">
        <v>0</v>
      </c>
      <c r="E86" s="18">
        <v>0</v>
      </c>
      <c r="F86" s="18">
        <v>0</v>
      </c>
      <c r="G86" s="18">
        <v>1</v>
      </c>
      <c r="H86" s="18">
        <v>30</v>
      </c>
      <c r="I86" s="18">
        <v>39</v>
      </c>
      <c r="J86" s="18">
        <v>37</v>
      </c>
      <c r="K86" s="354">
        <v>59</v>
      </c>
      <c r="L86" s="18">
        <v>39</v>
      </c>
      <c r="M86" s="18">
        <v>55</v>
      </c>
      <c r="N86" s="18">
        <v>55</v>
      </c>
      <c r="O86" s="18">
        <v>63</v>
      </c>
      <c r="P86" s="400"/>
      <c r="Q86" s="18">
        <v>49</v>
      </c>
      <c r="R86" s="18">
        <v>67</v>
      </c>
      <c r="S86" s="18">
        <v>65</v>
      </c>
      <c r="T86" s="18">
        <v>76</v>
      </c>
      <c r="U86" s="18">
        <v>87</v>
      </c>
      <c r="V86" s="18">
        <v>66</v>
      </c>
      <c r="W86" s="18">
        <v>70</v>
      </c>
      <c r="X86" s="18">
        <v>81</v>
      </c>
      <c r="Y86" s="18">
        <v>74</v>
      </c>
      <c r="Z86" s="18">
        <v>70</v>
      </c>
      <c r="AA86" s="18">
        <v>72</v>
      </c>
      <c r="AB86" s="18">
        <v>55</v>
      </c>
      <c r="AC86" s="18">
        <v>63</v>
      </c>
      <c r="AD86" s="18">
        <v>66</v>
      </c>
      <c r="AE86" s="18">
        <v>57</v>
      </c>
      <c r="AF86" s="18">
        <v>68</v>
      </c>
      <c r="AG86" s="18">
        <v>64</v>
      </c>
      <c r="AH86" s="18">
        <v>60</v>
      </c>
      <c r="AI86" s="18">
        <v>49</v>
      </c>
      <c r="AJ86" s="18">
        <v>65</v>
      </c>
      <c r="AK86" s="18">
        <v>77</v>
      </c>
      <c r="AL86" s="338"/>
      <c r="AM86" s="18">
        <v>67</v>
      </c>
      <c r="AN86" s="18">
        <v>73</v>
      </c>
      <c r="AO86" s="18">
        <v>73</v>
      </c>
      <c r="AP86" s="18">
        <v>65</v>
      </c>
      <c r="AQ86" s="18">
        <v>59</v>
      </c>
      <c r="AR86" s="18">
        <v>78</v>
      </c>
      <c r="AS86" s="18">
        <v>93</v>
      </c>
      <c r="AT86" s="18">
        <v>67</v>
      </c>
      <c r="AU86" s="18">
        <v>70</v>
      </c>
      <c r="AV86" s="18">
        <v>68</v>
      </c>
      <c r="AW86" s="18">
        <v>72</v>
      </c>
      <c r="AX86" s="18">
        <v>66</v>
      </c>
      <c r="AY86" s="18">
        <v>57</v>
      </c>
      <c r="AZ86" s="18">
        <v>61</v>
      </c>
      <c r="BA86" s="327" t="s">
        <v>366</v>
      </c>
      <c r="BB86" s="33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</row>
    <row r="87" spans="1:90" s="333" customFormat="1" hidden="1" x14ac:dyDescent="0.2">
      <c r="A87" s="327" t="s">
        <v>367</v>
      </c>
      <c r="B87" s="400"/>
      <c r="C87" s="18">
        <f>IF(ISBLANK(C83),"",C83)</f>
        <v>0</v>
      </c>
      <c r="D87" s="18">
        <f>IF(ISBLANK(D83),"",D83)</f>
        <v>0</v>
      </c>
      <c r="E87" s="18">
        <f>IF(ISBLANK(E83),"",E83)</f>
        <v>0</v>
      </c>
      <c r="F87" s="18">
        <f>IF(ISBLANK(F83),"",F83)</f>
        <v>0</v>
      </c>
      <c r="G87" s="18">
        <v>1</v>
      </c>
      <c r="H87" s="18">
        <f>IF(ISBLANK(H83),"",H83)</f>
        <v>30</v>
      </c>
      <c r="I87" s="18">
        <f t="shared" ref="I87:O87" si="84">IF(ISBLANK(I83),"",I83)</f>
        <v>39</v>
      </c>
      <c r="J87" s="18">
        <f t="shared" si="84"/>
        <v>37</v>
      </c>
      <c r="K87" s="354">
        <v>59</v>
      </c>
      <c r="L87" s="18">
        <f t="shared" si="84"/>
        <v>39</v>
      </c>
      <c r="M87" s="18">
        <f t="shared" si="84"/>
        <v>55</v>
      </c>
      <c r="N87" s="18">
        <v>55</v>
      </c>
      <c r="O87" s="18">
        <f t="shared" si="84"/>
        <v>63</v>
      </c>
      <c r="P87" s="400"/>
      <c r="Q87" s="18">
        <f>IF(ISBLANK(Q83),"",Q83)</f>
        <v>49</v>
      </c>
      <c r="R87" s="18">
        <f>IF(ISBLANK(R83),"",R83)</f>
        <v>67</v>
      </c>
      <c r="S87" s="18">
        <v>65</v>
      </c>
      <c r="T87" s="18">
        <v>76</v>
      </c>
      <c r="U87" s="18">
        <f t="shared" ref="U87:AB87" si="85">IF(ISBLANK(U83),"",U83)</f>
        <v>87</v>
      </c>
      <c r="V87" s="18">
        <v>66</v>
      </c>
      <c r="W87" s="18">
        <f t="shared" si="85"/>
        <v>70</v>
      </c>
      <c r="X87" s="18">
        <f t="shared" si="85"/>
        <v>81</v>
      </c>
      <c r="Y87" s="18">
        <f t="shared" si="85"/>
        <v>74</v>
      </c>
      <c r="Z87" s="18">
        <f t="shared" si="85"/>
        <v>70</v>
      </c>
      <c r="AA87" s="18">
        <f t="shared" si="85"/>
        <v>72</v>
      </c>
      <c r="AB87" s="18">
        <f t="shared" si="85"/>
        <v>55</v>
      </c>
      <c r="AC87" s="18">
        <f>IF(ISBLANK(AC83),"",AC83)</f>
        <v>63</v>
      </c>
      <c r="AD87" s="18">
        <v>66</v>
      </c>
      <c r="AE87" s="18">
        <f t="shared" ref="AE87:AM87" si="86">IF(ISBLANK(AE83),"",AE83)</f>
        <v>57</v>
      </c>
      <c r="AF87" s="18">
        <f t="shared" si="86"/>
        <v>68</v>
      </c>
      <c r="AG87" s="18">
        <f t="shared" si="86"/>
        <v>64</v>
      </c>
      <c r="AH87" s="18">
        <f t="shared" si="86"/>
        <v>60</v>
      </c>
      <c r="AI87" s="18">
        <f t="shared" si="86"/>
        <v>49</v>
      </c>
      <c r="AJ87" s="18">
        <f t="shared" si="86"/>
        <v>65</v>
      </c>
      <c r="AK87" s="18">
        <f t="shared" si="86"/>
        <v>77</v>
      </c>
      <c r="AL87" s="340"/>
      <c r="AM87" s="18">
        <f t="shared" si="86"/>
        <v>67</v>
      </c>
      <c r="AN87" s="18">
        <v>73</v>
      </c>
      <c r="AO87" s="18">
        <f t="shared" ref="AO87:AZ87" si="87">IF(ISBLANK(AO83),"",AO83)</f>
        <v>73</v>
      </c>
      <c r="AP87" s="18">
        <f t="shared" si="87"/>
        <v>65</v>
      </c>
      <c r="AQ87" s="18">
        <f t="shared" si="87"/>
        <v>59</v>
      </c>
      <c r="AR87" s="18">
        <f t="shared" si="87"/>
        <v>78</v>
      </c>
      <c r="AS87" s="18">
        <f t="shared" si="87"/>
        <v>93</v>
      </c>
      <c r="AT87" s="18">
        <f t="shared" si="87"/>
        <v>67</v>
      </c>
      <c r="AU87" s="18">
        <f t="shared" si="87"/>
        <v>70</v>
      </c>
      <c r="AV87" s="18">
        <f t="shared" si="87"/>
        <v>68</v>
      </c>
      <c r="AW87" s="18">
        <f t="shared" si="87"/>
        <v>72</v>
      </c>
      <c r="AX87" s="18">
        <f t="shared" si="87"/>
        <v>66</v>
      </c>
      <c r="AY87" s="18">
        <f t="shared" si="87"/>
        <v>57</v>
      </c>
      <c r="AZ87" s="18">
        <f t="shared" si="87"/>
        <v>61</v>
      </c>
      <c r="BA87" s="327" t="s">
        <v>367</v>
      </c>
      <c r="BB87" s="340"/>
      <c r="BC87" s="18" t="str">
        <f>IF(ISBLANK(BC83),"",BC83)</f>
        <v/>
      </c>
      <c r="BD87" s="18" t="str">
        <f>IF(ISBLANK(BD83),"",BD83)</f>
        <v/>
      </c>
      <c r="BE87" s="18" t="str">
        <f>IF(ISBLANK(BE83),"",BE83)</f>
        <v/>
      </c>
      <c r="BF87" s="18" t="str">
        <f t="shared" ref="BF87:CL87" si="88">IF(ISBLANK(BF83),"",BF83)</f>
        <v/>
      </c>
      <c r="BG87" s="18" t="str">
        <f t="shared" si="88"/>
        <v/>
      </c>
      <c r="BH87" s="18" t="str">
        <f t="shared" si="88"/>
        <v/>
      </c>
      <c r="BI87" s="18" t="str">
        <f t="shared" si="88"/>
        <v/>
      </c>
      <c r="BJ87" s="18" t="str">
        <f t="shared" si="88"/>
        <v/>
      </c>
      <c r="BK87" s="18" t="str">
        <f t="shared" si="88"/>
        <v/>
      </c>
      <c r="BL87" s="18" t="str">
        <f t="shared" si="88"/>
        <v/>
      </c>
      <c r="BM87" s="18" t="str">
        <f t="shared" si="88"/>
        <v/>
      </c>
      <c r="BN87" s="18" t="str">
        <f t="shared" si="88"/>
        <v/>
      </c>
      <c r="BO87" s="18" t="str">
        <f t="shared" si="88"/>
        <v/>
      </c>
      <c r="BP87" s="18" t="str">
        <f t="shared" si="88"/>
        <v/>
      </c>
      <c r="BQ87" s="18" t="str">
        <f t="shared" si="88"/>
        <v/>
      </c>
      <c r="BR87" s="18" t="str">
        <f t="shared" si="88"/>
        <v/>
      </c>
      <c r="BS87" s="18" t="str">
        <f t="shared" si="88"/>
        <v/>
      </c>
      <c r="BT87" s="18" t="str">
        <f t="shared" si="88"/>
        <v/>
      </c>
      <c r="BU87" s="18" t="str">
        <f t="shared" si="88"/>
        <v/>
      </c>
      <c r="BV87" s="18" t="str">
        <f t="shared" si="88"/>
        <v/>
      </c>
      <c r="BW87" s="18" t="str">
        <f t="shared" si="88"/>
        <v/>
      </c>
      <c r="BX87" s="18" t="str">
        <f t="shared" si="88"/>
        <v/>
      </c>
      <c r="BY87" s="18" t="str">
        <f t="shared" si="88"/>
        <v/>
      </c>
      <c r="BZ87" s="18" t="str">
        <f t="shared" si="88"/>
        <v/>
      </c>
      <c r="CA87" s="18" t="str">
        <f t="shared" si="88"/>
        <v/>
      </c>
      <c r="CB87" s="18" t="str">
        <f t="shared" si="88"/>
        <v/>
      </c>
      <c r="CC87" s="18" t="str">
        <f t="shared" si="88"/>
        <v/>
      </c>
      <c r="CD87" s="18" t="str">
        <f t="shared" si="88"/>
        <v/>
      </c>
      <c r="CE87" s="18" t="str">
        <f t="shared" si="88"/>
        <v/>
      </c>
      <c r="CF87" s="18" t="str">
        <f t="shared" si="88"/>
        <v/>
      </c>
      <c r="CG87" s="18" t="str">
        <f t="shared" si="88"/>
        <v/>
      </c>
      <c r="CH87" s="18" t="str">
        <f t="shared" si="88"/>
        <v/>
      </c>
      <c r="CI87" s="18" t="str">
        <f t="shared" si="88"/>
        <v/>
      </c>
      <c r="CJ87" s="18" t="str">
        <f t="shared" si="88"/>
        <v/>
      </c>
      <c r="CK87" s="18" t="str">
        <f t="shared" si="88"/>
        <v/>
      </c>
      <c r="CL87" s="18" t="str">
        <f t="shared" si="88"/>
        <v/>
      </c>
    </row>
    <row r="88" spans="1:90" s="348" customFormat="1" ht="25.5" hidden="1" x14ac:dyDescent="0.2">
      <c r="A88" s="324" t="s">
        <v>368</v>
      </c>
      <c r="B88" s="325" t="s">
        <v>327</v>
      </c>
      <c r="C88" s="325">
        <f>IF((C90=0),1,IF((ISBLANK(C90)),0,IF((C90=0),1,((IFERROR((C89/C90),0))))))</f>
        <v>1</v>
      </c>
      <c r="D88" s="325">
        <f>IF((D90=0),1,IF((ISBLANK(D90)),0,IF((D90=0),1,((IFERROR((D89/D90),0))))))</f>
        <v>1</v>
      </c>
      <c r="E88" s="325">
        <f>IF((E90=0),1,IF((ISBLANK(E90)),0,IF((E90=0),1,((IFERROR((E89/E90),0))))))</f>
        <v>1</v>
      </c>
      <c r="F88" s="325">
        <f>IF((F90=0),1,IF((ISBLANK(F90)),0,IF((F90=0),1,((IFERROR((F89/F90),0))))))</f>
        <v>1</v>
      </c>
      <c r="G88" s="325">
        <f>IF((G90=0),1,IF((ISBLANK(G90)),0,IF((G90=0),1,((IFERROR((G89/G90),0))))))</f>
        <v>1</v>
      </c>
      <c r="H88" s="325">
        <f t="shared" ref="H88:O88" si="89">IF((H90=0),1,IF((ISBLANK(H90)),0,IF((H90=0),1,((IFERROR((H89/H90),0))))))</f>
        <v>1</v>
      </c>
      <c r="I88" s="325">
        <f t="shared" si="89"/>
        <v>1</v>
      </c>
      <c r="J88" s="325">
        <f t="shared" si="89"/>
        <v>1</v>
      </c>
      <c r="K88" s="325">
        <f t="shared" si="89"/>
        <v>1</v>
      </c>
      <c r="L88" s="325">
        <f t="shared" si="89"/>
        <v>1</v>
      </c>
      <c r="M88" s="325">
        <f t="shared" si="89"/>
        <v>1</v>
      </c>
      <c r="N88" s="325">
        <f t="shared" si="89"/>
        <v>1</v>
      </c>
      <c r="O88" s="325">
        <f t="shared" si="89"/>
        <v>1</v>
      </c>
      <c r="P88" s="325" t="s">
        <v>327</v>
      </c>
      <c r="Q88" s="325">
        <f>IF((Q90=0),1,IF((ISBLANK(Q90)),0,IF((Q90=0),1,((IFERROR((Q89/Q90),0))))))</f>
        <v>1</v>
      </c>
      <c r="R88" s="325">
        <f>IF((R90=0),1,IF((ISBLANK(R90)),0,IF((R90=0),1,((IFERROR((R89/R90),0))))))</f>
        <v>1</v>
      </c>
      <c r="S88" s="325">
        <f>IF((S90=0),1,IF((ISBLANK(S90)),0,IF((S90=0),1,((IFERROR((S89/S90),0))))))</f>
        <v>1</v>
      </c>
      <c r="T88" s="325">
        <f>IF((T90=0),1,IF((ISBLANK(T90)),0,IF((T90=0),1,((IFERROR((T89/T90),0))))))</f>
        <v>1</v>
      </c>
      <c r="U88" s="325">
        <f t="shared" ref="U88:AB88" si="90">IF((U90=0),1,IF((ISBLANK(U90)),0,IF((U90=0),1,((IFERROR((U89/U90),0))))))</f>
        <v>1</v>
      </c>
      <c r="V88" s="325">
        <f t="shared" si="90"/>
        <v>1</v>
      </c>
      <c r="W88" s="325">
        <f t="shared" si="90"/>
        <v>1</v>
      </c>
      <c r="X88" s="325">
        <f t="shared" si="90"/>
        <v>1</v>
      </c>
      <c r="Y88" s="325">
        <f t="shared" si="90"/>
        <v>1</v>
      </c>
      <c r="Z88" s="325">
        <f t="shared" si="90"/>
        <v>1</v>
      </c>
      <c r="AA88" s="325">
        <f t="shared" si="90"/>
        <v>1</v>
      </c>
      <c r="AB88" s="325">
        <f t="shared" si="90"/>
        <v>1</v>
      </c>
      <c r="AC88" s="325">
        <f>IF((AC90=0),1,IF((ISBLANK(AC90)),0,IF((AC90=0),1,((IFERROR((AC89/AC90),0))))))</f>
        <v>1</v>
      </c>
      <c r="AD88" s="325">
        <f>IF((AD90=0),1,IF((ISBLANK(AD90)),0,IF((AD90=0),1,((IFERROR((AD89/AD90),0))))))</f>
        <v>1</v>
      </c>
      <c r="AE88" s="325">
        <f t="shared" ref="AE88:BD88" si="91">IF((AE90=0),1,IF((ISBLANK(AE90)),0,IF((AE90=0),1,((IFERROR((AE89/AE90),0))))))</f>
        <v>1</v>
      </c>
      <c r="AF88" s="325">
        <f t="shared" si="91"/>
        <v>1</v>
      </c>
      <c r="AG88" s="325">
        <f t="shared" si="91"/>
        <v>1</v>
      </c>
      <c r="AH88" s="325">
        <f t="shared" si="91"/>
        <v>1</v>
      </c>
      <c r="AI88" s="325">
        <f t="shared" si="91"/>
        <v>1</v>
      </c>
      <c r="AJ88" s="325">
        <f t="shared" si="91"/>
        <v>1</v>
      </c>
      <c r="AK88" s="325">
        <f t="shared" si="91"/>
        <v>1</v>
      </c>
      <c r="AL88" s="325" t="s">
        <v>327</v>
      </c>
      <c r="AM88" s="325">
        <f t="shared" si="91"/>
        <v>1</v>
      </c>
      <c r="AN88" s="325">
        <f t="shared" si="91"/>
        <v>1</v>
      </c>
      <c r="AO88" s="325">
        <f>IF((AO90=0),1,IF((ISBLANK(AO90)),0,IF((AO90=0),1,((IFERROR((AO89/AO90),0))))))</f>
        <v>1</v>
      </c>
      <c r="AP88" s="325">
        <f t="shared" si="91"/>
        <v>1</v>
      </c>
      <c r="AQ88" s="325">
        <f>IF((AQ90=0),1,IF((ISBLANK(AQ90)),0,IF((AQ90=0),1,((IFERROR((AQ89/AQ90),0))))))</f>
        <v>1</v>
      </c>
      <c r="AR88" s="325">
        <f>IF((AR90=0),1,IF((ISBLANK(AR90)),0,IF((AR90=0),1,((IFERROR((AR89/AR90),0))))))</f>
        <v>1</v>
      </c>
      <c r="AS88" s="325">
        <f t="shared" si="91"/>
        <v>1</v>
      </c>
      <c r="AT88" s="325">
        <f>IF((AT90=0),1,IF((ISBLANK(AT90)),0,IF((AT90=0),1,((IFERROR((AT89/AT90),0))))))</f>
        <v>1</v>
      </c>
      <c r="AU88" s="325">
        <f>IF((AU90=0),1,IF((ISBLANK(AU90)),0,IF((AU90=0),1,((IFERROR((AU89/AU90),0))))))</f>
        <v>1</v>
      </c>
      <c r="AV88" s="325">
        <f t="shared" si="91"/>
        <v>1</v>
      </c>
      <c r="AW88" s="325">
        <f>IF((AW90=0),1,IF((ISBLANK(AW90)),0,IF((AW90=0),1,((IFERROR((AW89/AW90),0))))))</f>
        <v>1</v>
      </c>
      <c r="AX88" s="325">
        <f>IF((AX90=0),1,IF((ISBLANK(AX90)),0,IF((AX90=0),1,((IFERROR((AX89/AX90),0))))))</f>
        <v>1</v>
      </c>
      <c r="AY88" s="325">
        <f t="shared" si="91"/>
        <v>1</v>
      </c>
      <c r="AZ88" s="325">
        <f>IF((AZ90=0),1,IF((ISBLANK(AZ90)),0,IF((AZ90=0),1,((IFERROR((AZ89/AZ90),0))))))</f>
        <v>1</v>
      </c>
      <c r="BA88" s="324" t="s">
        <v>368</v>
      </c>
      <c r="BB88" s="325" t="s">
        <v>327</v>
      </c>
      <c r="BC88" s="325">
        <f>IF((BC90=0),1,IF((ISBLANK(BC90)),0,IF((BC90=0),1,((IFERROR((BC89/BC90),0))))))</f>
        <v>1</v>
      </c>
      <c r="BD88" s="325">
        <f t="shared" si="91"/>
        <v>1</v>
      </c>
      <c r="BE88" s="325">
        <f>IF((BE90=0),1,IF((ISBLANK(BE90)),0,IF((BE90=0),1,((IFERROR((BE89/BE90),0))))))</f>
        <v>1</v>
      </c>
      <c r="BF88" s="325">
        <f t="shared" ref="BF88:CL88" si="92">IF((BF90=0),1,IF((ISBLANK(BF90)),0,IF((BF90=0),1,((IFERROR((BF89/BF90),0))))))</f>
        <v>1</v>
      </c>
      <c r="BG88" s="325">
        <f t="shared" si="92"/>
        <v>1</v>
      </c>
      <c r="BH88" s="325">
        <f t="shared" si="92"/>
        <v>1</v>
      </c>
      <c r="BI88" s="325">
        <f t="shared" si="92"/>
        <v>1</v>
      </c>
      <c r="BJ88" s="325">
        <f t="shared" si="92"/>
        <v>1</v>
      </c>
      <c r="BK88" s="325">
        <f t="shared" si="92"/>
        <v>1</v>
      </c>
      <c r="BL88" s="325">
        <f t="shared" si="92"/>
        <v>1</v>
      </c>
      <c r="BM88" s="325">
        <f t="shared" si="92"/>
        <v>1</v>
      </c>
      <c r="BN88" s="325">
        <f t="shared" si="92"/>
        <v>1</v>
      </c>
      <c r="BO88" s="325">
        <f t="shared" si="92"/>
        <v>1</v>
      </c>
      <c r="BP88" s="325">
        <f t="shared" si="92"/>
        <v>1</v>
      </c>
      <c r="BQ88" s="325">
        <f t="shared" si="92"/>
        <v>1</v>
      </c>
      <c r="BR88" s="325">
        <f t="shared" si="92"/>
        <v>1</v>
      </c>
      <c r="BS88" s="325">
        <f t="shared" si="92"/>
        <v>1</v>
      </c>
      <c r="BT88" s="325">
        <f t="shared" si="92"/>
        <v>1</v>
      </c>
      <c r="BU88" s="325">
        <f t="shared" si="92"/>
        <v>1</v>
      </c>
      <c r="BV88" s="325">
        <f t="shared" si="92"/>
        <v>1</v>
      </c>
      <c r="BW88" s="325">
        <f t="shared" si="92"/>
        <v>1</v>
      </c>
      <c r="BX88" s="325">
        <f t="shared" si="92"/>
        <v>1</v>
      </c>
      <c r="BY88" s="325">
        <f t="shared" si="92"/>
        <v>1</v>
      </c>
      <c r="BZ88" s="325">
        <f t="shared" si="92"/>
        <v>1</v>
      </c>
      <c r="CA88" s="325">
        <f t="shared" si="92"/>
        <v>1</v>
      </c>
      <c r="CB88" s="325">
        <f t="shared" si="92"/>
        <v>1</v>
      </c>
      <c r="CC88" s="325">
        <f t="shared" si="92"/>
        <v>1</v>
      </c>
      <c r="CD88" s="325">
        <f t="shared" si="92"/>
        <v>1</v>
      </c>
      <c r="CE88" s="325">
        <f t="shared" si="92"/>
        <v>1</v>
      </c>
      <c r="CF88" s="325">
        <f t="shared" si="92"/>
        <v>1</v>
      </c>
      <c r="CG88" s="325">
        <f t="shared" si="92"/>
        <v>1</v>
      </c>
      <c r="CH88" s="325">
        <f t="shared" si="92"/>
        <v>1</v>
      </c>
      <c r="CI88" s="325">
        <f t="shared" si="92"/>
        <v>1</v>
      </c>
      <c r="CJ88" s="325">
        <f t="shared" si="92"/>
        <v>1</v>
      </c>
      <c r="CK88" s="325">
        <f t="shared" si="92"/>
        <v>1</v>
      </c>
      <c r="CL88" s="325">
        <f t="shared" si="92"/>
        <v>1</v>
      </c>
    </row>
    <row r="89" spans="1:90" s="333" customFormat="1" hidden="1" x14ac:dyDescent="0.2">
      <c r="A89" s="361" t="s">
        <v>369</v>
      </c>
      <c r="B89" s="79"/>
      <c r="C89" s="18">
        <v>0</v>
      </c>
      <c r="D89" s="18">
        <v>1</v>
      </c>
      <c r="E89" s="18">
        <v>8</v>
      </c>
      <c r="F89" s="18">
        <v>1</v>
      </c>
      <c r="G89" s="18">
        <v>7</v>
      </c>
      <c r="H89" s="18">
        <v>7</v>
      </c>
      <c r="I89" s="18">
        <v>8</v>
      </c>
      <c r="J89" s="18">
        <v>6</v>
      </c>
      <c r="K89" s="18">
        <v>6</v>
      </c>
      <c r="L89" s="18">
        <v>1</v>
      </c>
      <c r="M89" s="18">
        <v>2</v>
      </c>
      <c r="N89" s="18">
        <v>9</v>
      </c>
      <c r="O89" s="18">
        <v>5</v>
      </c>
      <c r="P89" s="79"/>
      <c r="Q89" s="18">
        <v>8</v>
      </c>
      <c r="R89" s="18">
        <v>3</v>
      </c>
      <c r="S89" s="18">
        <v>1</v>
      </c>
      <c r="T89" s="18">
        <v>2</v>
      </c>
      <c r="U89" s="18">
        <v>1</v>
      </c>
      <c r="V89" s="18">
        <v>3</v>
      </c>
      <c r="W89" s="18">
        <v>6</v>
      </c>
      <c r="X89" s="18">
        <v>3</v>
      </c>
      <c r="Y89" s="18">
        <v>2</v>
      </c>
      <c r="Z89" s="18">
        <v>5</v>
      </c>
      <c r="AA89" s="18">
        <v>1</v>
      </c>
      <c r="AB89" s="18">
        <v>10</v>
      </c>
      <c r="AC89" s="18">
        <v>3</v>
      </c>
      <c r="AD89" s="18">
        <v>2</v>
      </c>
      <c r="AE89" s="18">
        <v>1</v>
      </c>
      <c r="AF89" s="18">
        <v>1</v>
      </c>
      <c r="AG89" s="18">
        <v>1</v>
      </c>
      <c r="AH89" s="18">
        <v>2</v>
      </c>
      <c r="AI89" s="18">
        <v>1</v>
      </c>
      <c r="AJ89" s="18">
        <v>0</v>
      </c>
      <c r="AK89" s="18">
        <v>2</v>
      </c>
      <c r="AL89" s="338"/>
      <c r="AM89" s="18">
        <v>1</v>
      </c>
      <c r="AN89" s="18">
        <v>0</v>
      </c>
      <c r="AO89" s="18">
        <v>1</v>
      </c>
      <c r="AP89" s="18">
        <v>2</v>
      </c>
      <c r="AQ89" s="18">
        <v>2</v>
      </c>
      <c r="AR89" s="18">
        <v>1</v>
      </c>
      <c r="AS89" s="18">
        <v>0</v>
      </c>
      <c r="AT89" s="18">
        <v>2</v>
      </c>
      <c r="AU89" s="18">
        <v>0</v>
      </c>
      <c r="AV89" s="18">
        <v>2</v>
      </c>
      <c r="AW89" s="18">
        <v>0</v>
      </c>
      <c r="AX89" s="18">
        <v>0</v>
      </c>
      <c r="AY89" s="18">
        <v>0</v>
      </c>
      <c r="AZ89" s="18">
        <v>0</v>
      </c>
      <c r="BA89" s="361" t="s">
        <v>369</v>
      </c>
      <c r="BB89" s="33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</row>
    <row r="90" spans="1:90" s="333" customFormat="1" hidden="1" x14ac:dyDescent="0.2">
      <c r="A90" s="361" t="s">
        <v>370</v>
      </c>
      <c r="B90" s="79"/>
      <c r="C90" s="18">
        <v>0</v>
      </c>
      <c r="D90" s="18">
        <v>1</v>
      </c>
      <c r="E90" s="18">
        <v>8</v>
      </c>
      <c r="F90" s="18">
        <v>1</v>
      </c>
      <c r="G90" s="18">
        <v>7</v>
      </c>
      <c r="H90" s="18">
        <v>7</v>
      </c>
      <c r="I90" s="18">
        <v>8</v>
      </c>
      <c r="J90" s="18">
        <v>6</v>
      </c>
      <c r="K90" s="18">
        <v>6</v>
      </c>
      <c r="L90" s="18">
        <v>1</v>
      </c>
      <c r="M90" s="18">
        <v>2</v>
      </c>
      <c r="N90" s="18">
        <v>9</v>
      </c>
      <c r="O90" s="18">
        <v>5</v>
      </c>
      <c r="P90" s="79"/>
      <c r="Q90" s="18">
        <v>8</v>
      </c>
      <c r="R90" s="18">
        <v>3</v>
      </c>
      <c r="S90" s="18">
        <v>1</v>
      </c>
      <c r="T90" s="18">
        <v>2</v>
      </c>
      <c r="U90" s="18">
        <v>1</v>
      </c>
      <c r="V90" s="18">
        <v>3</v>
      </c>
      <c r="W90" s="18">
        <v>6</v>
      </c>
      <c r="X90" s="18">
        <v>3</v>
      </c>
      <c r="Y90" s="18">
        <v>2</v>
      </c>
      <c r="Z90" s="18">
        <v>5</v>
      </c>
      <c r="AA90" s="18">
        <v>1</v>
      </c>
      <c r="AB90" s="18">
        <v>10</v>
      </c>
      <c r="AC90" s="18">
        <v>3</v>
      </c>
      <c r="AD90" s="18">
        <v>2</v>
      </c>
      <c r="AE90" s="18">
        <v>1</v>
      </c>
      <c r="AF90" s="18">
        <v>1</v>
      </c>
      <c r="AG90" s="18">
        <v>1</v>
      </c>
      <c r="AH90" s="18">
        <v>2</v>
      </c>
      <c r="AI90" s="18">
        <v>1</v>
      </c>
      <c r="AJ90" s="18">
        <v>0</v>
      </c>
      <c r="AK90" s="18">
        <v>2</v>
      </c>
      <c r="AL90" s="340"/>
      <c r="AM90" s="18">
        <v>1</v>
      </c>
      <c r="AN90" s="18">
        <v>0</v>
      </c>
      <c r="AO90" s="18">
        <v>1</v>
      </c>
      <c r="AP90" s="18">
        <v>2</v>
      </c>
      <c r="AQ90" s="18">
        <v>2</v>
      </c>
      <c r="AR90" s="18">
        <v>1</v>
      </c>
      <c r="AS90" s="18">
        <v>0</v>
      </c>
      <c r="AT90" s="18">
        <v>2</v>
      </c>
      <c r="AU90" s="18">
        <v>0</v>
      </c>
      <c r="AV90" s="18">
        <v>2</v>
      </c>
      <c r="AW90" s="18">
        <v>0</v>
      </c>
      <c r="AX90" s="18">
        <v>0</v>
      </c>
      <c r="AY90" s="18">
        <v>0</v>
      </c>
      <c r="AZ90" s="18">
        <v>0</v>
      </c>
      <c r="BA90" s="361" t="s">
        <v>370</v>
      </c>
      <c r="BB90" s="340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</row>
    <row r="91" spans="1:90" s="337" customFormat="1" hidden="1" x14ac:dyDescent="0.2">
      <c r="A91" s="335" t="s">
        <v>371</v>
      </c>
      <c r="B91" s="414">
        <v>1</v>
      </c>
      <c r="C91" s="336">
        <f>IFERROR((C92/C93),0)</f>
        <v>0</v>
      </c>
      <c r="D91" s="336">
        <f>IFERROR((D92/D93),0)</f>
        <v>1.23</v>
      </c>
      <c r="E91" s="336">
        <f>IFERROR((E92/E93),0)</f>
        <v>1.48</v>
      </c>
      <c r="F91" s="336">
        <f>IFERROR((F92/F93),0)</f>
        <v>1.0974999999999999</v>
      </c>
      <c r="G91" s="336">
        <f>IFERROR((G92/G93),0)</f>
        <v>1.1399999999999999</v>
      </c>
      <c r="H91" s="336">
        <f t="shared" ref="H91:O91" si="93">IFERROR((H92/H93),0)</f>
        <v>1.1599999999999999</v>
      </c>
      <c r="I91" s="336">
        <f t="shared" si="93"/>
        <v>1.1975</v>
      </c>
      <c r="J91" s="336">
        <f t="shared" si="93"/>
        <v>1.4159999999999999</v>
      </c>
      <c r="K91" s="336">
        <f t="shared" si="93"/>
        <v>1.3825000000000001</v>
      </c>
      <c r="L91" s="336">
        <f t="shared" si="93"/>
        <v>1.3725000000000001</v>
      </c>
      <c r="M91" s="336">
        <f t="shared" si="93"/>
        <v>1.1475</v>
      </c>
      <c r="N91" s="336">
        <f t="shared" si="93"/>
        <v>1.125</v>
      </c>
      <c r="O91" s="336">
        <f t="shared" si="93"/>
        <v>1.1245000000000001</v>
      </c>
      <c r="P91" s="414">
        <v>1</v>
      </c>
      <c r="Q91" s="336">
        <f>IFERROR((Q92/Q93),0)</f>
        <v>1.1850000000000001</v>
      </c>
      <c r="R91" s="336">
        <f>IFERROR((R92/R93),0)</f>
        <v>1.1599999999999999</v>
      </c>
      <c r="S91" s="336">
        <f>IFERROR((S92/S93),0)</f>
        <v>1.3105</v>
      </c>
      <c r="T91" s="336">
        <f>IFERROR((T92/T93),0)</f>
        <v>1.151</v>
      </c>
      <c r="U91" s="336">
        <f t="shared" ref="U91:AB91" si="94">IFERROR((U92/U93),0)</f>
        <v>1.2290000000000001</v>
      </c>
      <c r="V91" s="336">
        <f t="shared" si="94"/>
        <v>1.2495000000000001</v>
      </c>
      <c r="W91" s="336">
        <f t="shared" si="94"/>
        <v>1.2144999999999999</v>
      </c>
      <c r="X91" s="336">
        <f t="shared" si="94"/>
        <v>0.71890726096333568</v>
      </c>
      <c r="Y91" s="336">
        <f t="shared" si="94"/>
        <v>0.83857442348008382</v>
      </c>
      <c r="Z91" s="336">
        <f t="shared" si="94"/>
        <v>1.3875</v>
      </c>
      <c r="AA91" s="336">
        <f t="shared" si="94"/>
        <v>1.3769778481012658</v>
      </c>
      <c r="AB91" s="336">
        <f t="shared" si="94"/>
        <v>1.3420000000000001</v>
      </c>
      <c r="AC91" s="336">
        <f>IFERROR((AC92/AC93),0)</f>
        <v>1.4655</v>
      </c>
      <c r="AD91" s="336">
        <f>IFERROR((AD92/AD93),0)</f>
        <v>1.4205000000000001</v>
      </c>
      <c r="AE91" s="336">
        <f t="shared" ref="AE91:BD91" si="95">IFERROR((AE92/AE93),0)</f>
        <v>1.2745</v>
      </c>
      <c r="AF91" s="336">
        <f t="shared" si="95"/>
        <v>1.413</v>
      </c>
      <c r="AG91" s="336">
        <f t="shared" si="95"/>
        <v>1.4165000000000001</v>
      </c>
      <c r="AH91" s="336">
        <f t="shared" si="95"/>
        <v>1.329</v>
      </c>
      <c r="AI91" s="336">
        <f t="shared" si="95"/>
        <v>1.5285</v>
      </c>
      <c r="AJ91" s="336">
        <f t="shared" si="95"/>
        <v>1.429</v>
      </c>
      <c r="AK91" s="336">
        <f t="shared" si="95"/>
        <v>1.4</v>
      </c>
      <c r="AL91" s="414">
        <v>1</v>
      </c>
      <c r="AM91" s="336">
        <f t="shared" si="95"/>
        <v>1.0778571428571428</v>
      </c>
      <c r="AN91" s="336">
        <f t="shared" si="95"/>
        <v>1.1303571428571428</v>
      </c>
      <c r="AO91" s="336">
        <f>IFERROR((AO92/AO93),0)</f>
        <v>1.1964285714285714</v>
      </c>
      <c r="AP91" s="336">
        <f t="shared" si="95"/>
        <v>1.5014285714285713</v>
      </c>
      <c r="AQ91" s="336">
        <f>IFERROR((AQ92/AQ93),0)</f>
        <v>1.3795714285714287</v>
      </c>
      <c r="AR91" s="336">
        <f>IFERROR((AR92/AR93),0)</f>
        <v>1.4139999999999999</v>
      </c>
      <c r="AS91" s="336">
        <f t="shared" si="95"/>
        <v>1.3759999999999999</v>
      </c>
      <c r="AT91" s="336">
        <f>IFERROR((AT92/AT93),0)</f>
        <v>1.3994285714285715</v>
      </c>
      <c r="AU91" s="336">
        <f>IFERROR((AU92/AU93),0)</f>
        <v>1.4247142857142858</v>
      </c>
      <c r="AV91" s="336">
        <f t="shared" si="95"/>
        <v>1.5062857142857142</v>
      </c>
      <c r="AW91" s="336">
        <f>IFERROR((AW92/AW93),0)</f>
        <v>1.4277142857142857</v>
      </c>
      <c r="AX91" s="336">
        <f>IFERROR((AX92/AX93),0)</f>
        <v>1.4457142857142857</v>
      </c>
      <c r="AY91" s="336">
        <f t="shared" si="95"/>
        <v>1.4567142857142856</v>
      </c>
      <c r="AZ91" s="336">
        <f>IFERROR((AZ92/AZ93),0)</f>
        <v>1.3538571428571429</v>
      </c>
      <c r="BA91" s="335" t="s">
        <v>371</v>
      </c>
      <c r="BB91" s="414">
        <v>1</v>
      </c>
      <c r="BC91" s="336">
        <f>IFERROR((BC92/BC93),0)</f>
        <v>0</v>
      </c>
      <c r="BD91" s="336">
        <f t="shared" si="95"/>
        <v>0</v>
      </c>
      <c r="BE91" s="336">
        <f>IFERROR((BE92/BE93),0)</f>
        <v>0</v>
      </c>
      <c r="BF91" s="336">
        <f t="shared" ref="BF91:CL91" si="96">IFERROR((BF92/BF93),0)</f>
        <v>0</v>
      </c>
      <c r="BG91" s="336">
        <f t="shared" si="96"/>
        <v>0</v>
      </c>
      <c r="BH91" s="336">
        <f t="shared" si="96"/>
        <v>0</v>
      </c>
      <c r="BI91" s="336">
        <f t="shared" si="96"/>
        <v>0</v>
      </c>
      <c r="BJ91" s="336">
        <f t="shared" si="96"/>
        <v>0</v>
      </c>
      <c r="BK91" s="336">
        <f t="shared" si="96"/>
        <v>0</v>
      </c>
      <c r="BL91" s="336">
        <f t="shared" si="96"/>
        <v>0</v>
      </c>
      <c r="BM91" s="336">
        <f t="shared" si="96"/>
        <v>0</v>
      </c>
      <c r="BN91" s="336">
        <f t="shared" si="96"/>
        <v>0</v>
      </c>
      <c r="BO91" s="336">
        <f t="shared" si="96"/>
        <v>0</v>
      </c>
      <c r="BP91" s="336">
        <f t="shared" si="96"/>
        <v>0</v>
      </c>
      <c r="BQ91" s="336">
        <f t="shared" si="96"/>
        <v>0</v>
      </c>
      <c r="BR91" s="336">
        <f t="shared" si="96"/>
        <v>0</v>
      </c>
      <c r="BS91" s="336">
        <f t="shared" si="96"/>
        <v>0</v>
      </c>
      <c r="BT91" s="336">
        <f t="shared" si="96"/>
        <v>0</v>
      </c>
      <c r="BU91" s="336">
        <f t="shared" si="96"/>
        <v>0</v>
      </c>
      <c r="BV91" s="336">
        <f t="shared" si="96"/>
        <v>0</v>
      </c>
      <c r="BW91" s="336">
        <f t="shared" si="96"/>
        <v>0</v>
      </c>
      <c r="BX91" s="336">
        <f t="shared" si="96"/>
        <v>0</v>
      </c>
      <c r="BY91" s="336">
        <f t="shared" si="96"/>
        <v>0</v>
      </c>
      <c r="BZ91" s="336">
        <f t="shared" si="96"/>
        <v>0</v>
      </c>
      <c r="CA91" s="336">
        <f t="shared" si="96"/>
        <v>0</v>
      </c>
      <c r="CB91" s="336">
        <f t="shared" si="96"/>
        <v>0</v>
      </c>
      <c r="CC91" s="336">
        <f t="shared" si="96"/>
        <v>0</v>
      </c>
      <c r="CD91" s="336">
        <f t="shared" si="96"/>
        <v>0</v>
      </c>
      <c r="CE91" s="336">
        <f t="shared" si="96"/>
        <v>0</v>
      </c>
      <c r="CF91" s="336">
        <f t="shared" si="96"/>
        <v>0</v>
      </c>
      <c r="CG91" s="336">
        <f t="shared" si="96"/>
        <v>0</v>
      </c>
      <c r="CH91" s="336">
        <f t="shared" si="96"/>
        <v>0</v>
      </c>
      <c r="CI91" s="336">
        <f t="shared" si="96"/>
        <v>0</v>
      </c>
      <c r="CJ91" s="336">
        <f t="shared" si="96"/>
        <v>0</v>
      </c>
      <c r="CK91" s="336">
        <f t="shared" si="96"/>
        <v>0</v>
      </c>
      <c r="CL91" s="336">
        <f t="shared" si="96"/>
        <v>0</v>
      </c>
    </row>
    <row r="92" spans="1:90" s="333" customFormat="1" hidden="1" x14ac:dyDescent="0.2">
      <c r="A92" s="361" t="s">
        <v>372</v>
      </c>
      <c r="B92" s="79"/>
      <c r="C92" s="18">
        <v>0</v>
      </c>
      <c r="D92" s="18">
        <v>2460</v>
      </c>
      <c r="E92" s="18">
        <v>2960</v>
      </c>
      <c r="F92" s="18">
        <v>2195</v>
      </c>
      <c r="G92" s="18">
        <v>2280</v>
      </c>
      <c r="H92" s="329">
        <v>2320</v>
      </c>
      <c r="I92" s="18">
        <v>2395</v>
      </c>
      <c r="J92" s="18">
        <v>2832</v>
      </c>
      <c r="K92" s="18">
        <v>2765</v>
      </c>
      <c r="L92" s="18">
        <v>2745</v>
      </c>
      <c r="M92" s="18">
        <v>2295</v>
      </c>
      <c r="N92" s="18">
        <v>2250</v>
      </c>
      <c r="O92" s="18">
        <v>2249</v>
      </c>
      <c r="P92" s="79"/>
      <c r="Q92" s="250">
        <v>2370</v>
      </c>
      <c r="R92" s="18">
        <v>2320</v>
      </c>
      <c r="S92" s="18">
        <v>2621</v>
      </c>
      <c r="T92" s="18">
        <v>2302</v>
      </c>
      <c r="U92" s="18">
        <v>2458</v>
      </c>
      <c r="V92" s="18">
        <v>2499</v>
      </c>
      <c r="W92" s="18">
        <v>2429</v>
      </c>
      <c r="X92" s="18">
        <v>2000</v>
      </c>
      <c r="Y92" s="18">
        <v>2000</v>
      </c>
      <c r="Z92" s="18">
        <v>2775</v>
      </c>
      <c r="AA92" s="18">
        <v>3481</v>
      </c>
      <c r="AB92" s="18">
        <v>2684</v>
      </c>
      <c r="AC92" s="18">
        <v>2931</v>
      </c>
      <c r="AD92" s="18">
        <v>2841</v>
      </c>
      <c r="AE92" s="18">
        <v>2549</v>
      </c>
      <c r="AF92" s="18">
        <v>2826</v>
      </c>
      <c r="AG92" s="250">
        <v>2833</v>
      </c>
      <c r="AH92" s="18">
        <v>2658</v>
      </c>
      <c r="AI92" s="250">
        <v>3057</v>
      </c>
      <c r="AJ92" s="18">
        <v>2858</v>
      </c>
      <c r="AK92" s="18">
        <v>2800</v>
      </c>
      <c r="AL92" s="338"/>
      <c r="AM92" s="18">
        <v>3018</v>
      </c>
      <c r="AN92" s="18">
        <v>3165</v>
      </c>
      <c r="AO92" s="18">
        <v>3350</v>
      </c>
      <c r="AP92" s="331">
        <v>10510</v>
      </c>
      <c r="AQ92" s="18">
        <v>9657</v>
      </c>
      <c r="AR92" s="331">
        <v>9898</v>
      </c>
      <c r="AS92" s="331">
        <v>9632</v>
      </c>
      <c r="AT92" s="331">
        <v>9796</v>
      </c>
      <c r="AU92" s="331">
        <v>9973</v>
      </c>
      <c r="AV92" s="18">
        <v>10544</v>
      </c>
      <c r="AW92" s="331">
        <v>9994</v>
      </c>
      <c r="AX92" s="331">
        <v>10120</v>
      </c>
      <c r="AY92" s="331">
        <v>10197</v>
      </c>
      <c r="AZ92" s="331">
        <v>9477</v>
      </c>
      <c r="BA92" s="361" t="s">
        <v>372</v>
      </c>
      <c r="BB92" s="33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</row>
    <row r="93" spans="1:90" s="333" customFormat="1" hidden="1" x14ac:dyDescent="0.2">
      <c r="A93" s="361" t="s">
        <v>373</v>
      </c>
      <c r="B93" s="79"/>
      <c r="C93" s="18">
        <v>2000</v>
      </c>
      <c r="D93" s="18">
        <v>2000</v>
      </c>
      <c r="E93" s="18">
        <v>2000</v>
      </c>
      <c r="F93" s="18">
        <v>2000</v>
      </c>
      <c r="G93" s="18">
        <v>2000</v>
      </c>
      <c r="H93" s="329">
        <v>2000</v>
      </c>
      <c r="I93" s="18">
        <v>2000</v>
      </c>
      <c r="J93" s="18">
        <v>2000</v>
      </c>
      <c r="K93" s="18">
        <v>2000</v>
      </c>
      <c r="L93" s="18">
        <v>2000</v>
      </c>
      <c r="M93" s="18">
        <v>2000</v>
      </c>
      <c r="N93" s="18">
        <v>2000</v>
      </c>
      <c r="O93" s="18">
        <v>2000</v>
      </c>
      <c r="P93" s="79"/>
      <c r="Q93" s="413">
        <v>2000</v>
      </c>
      <c r="R93" s="18">
        <v>2000</v>
      </c>
      <c r="S93" s="18">
        <v>2000</v>
      </c>
      <c r="T93" s="18">
        <v>2000</v>
      </c>
      <c r="U93" s="18">
        <v>2000</v>
      </c>
      <c r="V93" s="18">
        <v>2000</v>
      </c>
      <c r="W93" s="18">
        <v>2000</v>
      </c>
      <c r="X93" s="18">
        <v>2782</v>
      </c>
      <c r="Y93" s="18">
        <v>2385</v>
      </c>
      <c r="Z93" s="18">
        <v>2000</v>
      </c>
      <c r="AA93" s="18">
        <v>2528</v>
      </c>
      <c r="AB93" s="18">
        <v>2000</v>
      </c>
      <c r="AC93" s="18">
        <v>2000</v>
      </c>
      <c r="AD93" s="18">
        <v>2000</v>
      </c>
      <c r="AE93" s="18">
        <v>2000</v>
      </c>
      <c r="AF93" s="18">
        <v>2000</v>
      </c>
      <c r="AG93" s="413">
        <v>2000</v>
      </c>
      <c r="AH93" s="18">
        <v>2000</v>
      </c>
      <c r="AI93" s="413">
        <v>2000</v>
      </c>
      <c r="AJ93" s="18">
        <v>2000</v>
      </c>
      <c r="AK93" s="18">
        <v>2000</v>
      </c>
      <c r="AL93" s="340"/>
      <c r="AM93" s="18">
        <v>2800</v>
      </c>
      <c r="AN93" s="18">
        <v>2800</v>
      </c>
      <c r="AO93" s="18">
        <v>2800</v>
      </c>
      <c r="AP93" s="197">
        <v>7000</v>
      </c>
      <c r="AQ93" s="18">
        <v>7000</v>
      </c>
      <c r="AR93" s="197">
        <v>7000</v>
      </c>
      <c r="AS93" s="197">
        <v>7000</v>
      </c>
      <c r="AT93" s="197">
        <v>7000</v>
      </c>
      <c r="AU93" s="197">
        <v>7000</v>
      </c>
      <c r="AV93" s="18">
        <v>7000</v>
      </c>
      <c r="AW93" s="197">
        <v>7000</v>
      </c>
      <c r="AX93" s="197">
        <v>7000</v>
      </c>
      <c r="AY93" s="197">
        <v>7000</v>
      </c>
      <c r="AZ93" s="197">
        <v>7000</v>
      </c>
      <c r="BA93" s="361" t="s">
        <v>373</v>
      </c>
      <c r="BB93" s="340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</row>
    <row r="94" spans="1:90" s="406" customFormat="1" ht="25.5" hidden="1" x14ac:dyDescent="0.2">
      <c r="A94" s="403" t="s">
        <v>374</v>
      </c>
      <c r="B94" s="405" t="s">
        <v>342</v>
      </c>
      <c r="C94" s="405">
        <f>IF((C96=0),1,IF((ISBLANK(C96)),0,IF((C96=0),1,((IFERROR((C95/C96),0))))))</f>
        <v>1</v>
      </c>
      <c r="D94" s="405">
        <f>IF((D96=0),1,IF((ISBLANK(D96)),0,IF((D96=0),1,((IFERROR((D95/D96),0))))))</f>
        <v>1</v>
      </c>
      <c r="E94" s="405">
        <f>IF((E96=0),1,IF((ISBLANK(E96)),0,IF((E96=0),1,((IFERROR((E95/E96),0))))))</f>
        <v>1</v>
      </c>
      <c r="F94" s="405">
        <f>IF((F96=0),1,IF((ISBLANK(F96)),0,IF((F96=0),1,((IFERROR((F95/F96),0))))))</f>
        <v>1</v>
      </c>
      <c r="G94" s="405">
        <f>IF((G96=0),1,IF((ISBLANK(G96)),0,IF((G96=0),1,((IFERROR((G95/G96),0))))))</f>
        <v>1</v>
      </c>
      <c r="H94" s="405">
        <f t="shared" ref="H94:O94" si="97">IF((H96=0),1,IF((ISBLANK(H96)),0,IF((H96=0),1,((IFERROR((H95/H96),0))))))</f>
        <v>1</v>
      </c>
      <c r="I94" s="405">
        <f t="shared" si="97"/>
        <v>1</v>
      </c>
      <c r="J94" s="405">
        <f t="shared" si="97"/>
        <v>1</v>
      </c>
      <c r="K94" s="405">
        <f t="shared" si="97"/>
        <v>1</v>
      </c>
      <c r="L94" s="405">
        <f t="shared" si="97"/>
        <v>1</v>
      </c>
      <c r="M94" s="405">
        <f t="shared" si="97"/>
        <v>1</v>
      </c>
      <c r="N94" s="405">
        <f t="shared" si="97"/>
        <v>1</v>
      </c>
      <c r="O94" s="405">
        <f t="shared" si="97"/>
        <v>1</v>
      </c>
      <c r="P94" s="405" t="s">
        <v>342</v>
      </c>
      <c r="Q94" s="405">
        <f>IF((Q96=0),1,IF((ISBLANK(Q96)),0,IF((Q96=0),1,((IFERROR((Q95/Q96),0))))))</f>
        <v>1</v>
      </c>
      <c r="R94" s="405">
        <f>IF((R96=0),1,IF((ISBLANK(R96)),0,IF((R96=0),1,((IFERROR((R95/R96),0))))))</f>
        <v>1</v>
      </c>
      <c r="S94" s="405">
        <f>IF((S96=0),1,IF((ISBLANK(S96)),0,IF((S96=0),1,((IFERROR((S95/S96),0))))))</f>
        <v>1</v>
      </c>
      <c r="T94" s="405">
        <f>IF((T96=0),1,IF((ISBLANK(T96)),0,IF((T96=0),1,((IFERROR((T95/T96),0))))))</f>
        <v>1</v>
      </c>
      <c r="U94" s="405">
        <f t="shared" ref="U94:AK94" si="98">IF((U96=0),1,IF((ISBLANK(U96)),0,IF((U96=0),1,((IFERROR((U95/U96),0))))))</f>
        <v>1</v>
      </c>
      <c r="V94" s="405">
        <f t="shared" si="98"/>
        <v>1</v>
      </c>
      <c r="W94" s="405">
        <f t="shared" si="98"/>
        <v>1</v>
      </c>
      <c r="X94" s="405">
        <f t="shared" si="98"/>
        <v>1</v>
      </c>
      <c r="Y94" s="405">
        <f t="shared" si="98"/>
        <v>1</v>
      </c>
      <c r="Z94" s="405">
        <f t="shared" si="98"/>
        <v>1</v>
      </c>
      <c r="AA94" s="405">
        <f t="shared" si="98"/>
        <v>1</v>
      </c>
      <c r="AB94" s="405">
        <f t="shared" si="98"/>
        <v>1</v>
      </c>
      <c r="AC94" s="405">
        <f t="shared" si="98"/>
        <v>1</v>
      </c>
      <c r="AD94" s="405">
        <f t="shared" si="98"/>
        <v>1</v>
      </c>
      <c r="AE94" s="405">
        <f t="shared" si="98"/>
        <v>1</v>
      </c>
      <c r="AF94" s="405">
        <f t="shared" si="98"/>
        <v>1</v>
      </c>
      <c r="AG94" s="405">
        <f t="shared" si="98"/>
        <v>1</v>
      </c>
      <c r="AH94" s="405">
        <f t="shared" si="98"/>
        <v>1</v>
      </c>
      <c r="AI94" s="405">
        <f t="shared" si="98"/>
        <v>1</v>
      </c>
      <c r="AJ94" s="405">
        <f t="shared" si="98"/>
        <v>1</v>
      </c>
      <c r="AK94" s="405">
        <f t="shared" si="98"/>
        <v>1</v>
      </c>
      <c r="AL94" s="405"/>
      <c r="AM94" s="405">
        <f t="shared" ref="AM94:AZ94" si="99">IF((AM96=0),1,IF((ISBLANK(AM96)),0,IF((AM96=0),1,((IFERROR((AM95/AM96),0))))))</f>
        <v>1</v>
      </c>
      <c r="AN94" s="405">
        <f t="shared" si="99"/>
        <v>1</v>
      </c>
      <c r="AO94" s="405">
        <f t="shared" si="99"/>
        <v>1</v>
      </c>
      <c r="AP94" s="405">
        <f t="shared" si="99"/>
        <v>1</v>
      </c>
      <c r="AQ94" s="405">
        <f t="shared" si="99"/>
        <v>1</v>
      </c>
      <c r="AR94" s="405">
        <f t="shared" si="99"/>
        <v>1</v>
      </c>
      <c r="AS94" s="405">
        <f t="shared" si="99"/>
        <v>1</v>
      </c>
      <c r="AT94" s="405">
        <f t="shared" si="99"/>
        <v>1</v>
      </c>
      <c r="AU94" s="405">
        <f t="shared" si="99"/>
        <v>1</v>
      </c>
      <c r="AV94" s="405">
        <f t="shared" si="99"/>
        <v>1</v>
      </c>
      <c r="AW94" s="405">
        <f t="shared" si="99"/>
        <v>1</v>
      </c>
      <c r="AX94" s="405">
        <f t="shared" si="99"/>
        <v>1</v>
      </c>
      <c r="AY94" s="405">
        <f t="shared" si="99"/>
        <v>1</v>
      </c>
      <c r="AZ94" s="405">
        <f t="shared" si="99"/>
        <v>1</v>
      </c>
      <c r="BA94" s="403" t="s">
        <v>374</v>
      </c>
      <c r="BB94" s="405"/>
      <c r="BC94" s="405">
        <f t="shared" ref="BC94:CL94" si="100">IF((BC96=0),1,IF((ISBLANK(BC96)),0,IF((BC96=0),1,((IFERROR((BC95/BC96),0))))))</f>
        <v>1</v>
      </c>
      <c r="BD94" s="405">
        <f t="shared" si="100"/>
        <v>1</v>
      </c>
      <c r="BE94" s="405">
        <f t="shared" si="100"/>
        <v>1</v>
      </c>
      <c r="BF94" s="405">
        <f t="shared" si="100"/>
        <v>1</v>
      </c>
      <c r="BG94" s="405">
        <f t="shared" si="100"/>
        <v>1</v>
      </c>
      <c r="BH94" s="405">
        <f t="shared" si="100"/>
        <v>1</v>
      </c>
      <c r="BI94" s="405">
        <f t="shared" si="100"/>
        <v>1</v>
      </c>
      <c r="BJ94" s="405">
        <f t="shared" si="100"/>
        <v>1</v>
      </c>
      <c r="BK94" s="405">
        <f t="shared" si="100"/>
        <v>1</v>
      </c>
      <c r="BL94" s="405">
        <f t="shared" si="100"/>
        <v>1</v>
      </c>
      <c r="BM94" s="405">
        <f t="shared" si="100"/>
        <v>1</v>
      </c>
      <c r="BN94" s="405">
        <f t="shared" si="100"/>
        <v>1</v>
      </c>
      <c r="BO94" s="405">
        <f t="shared" si="100"/>
        <v>1</v>
      </c>
      <c r="BP94" s="405">
        <f t="shared" si="100"/>
        <v>1</v>
      </c>
      <c r="BQ94" s="405">
        <f t="shared" si="100"/>
        <v>1</v>
      </c>
      <c r="BR94" s="405">
        <f t="shared" si="100"/>
        <v>1</v>
      </c>
      <c r="BS94" s="405">
        <f t="shared" si="100"/>
        <v>1</v>
      </c>
      <c r="BT94" s="405">
        <f t="shared" si="100"/>
        <v>1</v>
      </c>
      <c r="BU94" s="405">
        <f t="shared" si="100"/>
        <v>1</v>
      </c>
      <c r="BV94" s="405">
        <f t="shared" si="100"/>
        <v>1</v>
      </c>
      <c r="BW94" s="405">
        <f t="shared" si="100"/>
        <v>1</v>
      </c>
      <c r="BX94" s="405">
        <f t="shared" si="100"/>
        <v>1</v>
      </c>
      <c r="BY94" s="405">
        <f t="shared" si="100"/>
        <v>1</v>
      </c>
      <c r="BZ94" s="405">
        <f t="shared" si="100"/>
        <v>1</v>
      </c>
      <c r="CA94" s="405">
        <f t="shared" si="100"/>
        <v>1</v>
      </c>
      <c r="CB94" s="405">
        <f t="shared" si="100"/>
        <v>1</v>
      </c>
      <c r="CC94" s="405">
        <f t="shared" si="100"/>
        <v>1</v>
      </c>
      <c r="CD94" s="405">
        <f t="shared" si="100"/>
        <v>1</v>
      </c>
      <c r="CE94" s="405">
        <f t="shared" si="100"/>
        <v>1</v>
      </c>
      <c r="CF94" s="405">
        <f t="shared" si="100"/>
        <v>1</v>
      </c>
      <c r="CG94" s="405">
        <f t="shared" si="100"/>
        <v>1</v>
      </c>
      <c r="CH94" s="405">
        <f t="shared" si="100"/>
        <v>1</v>
      </c>
      <c r="CI94" s="405">
        <f t="shared" si="100"/>
        <v>1</v>
      </c>
      <c r="CJ94" s="405">
        <f t="shared" si="100"/>
        <v>1</v>
      </c>
      <c r="CK94" s="405">
        <f t="shared" si="100"/>
        <v>1</v>
      </c>
      <c r="CL94" s="405">
        <f t="shared" si="100"/>
        <v>1</v>
      </c>
    </row>
    <row r="95" spans="1:90" s="333" customFormat="1" hidden="1" x14ac:dyDescent="0.2">
      <c r="A95" s="361" t="s">
        <v>375</v>
      </c>
      <c r="B95" s="415"/>
      <c r="C95" s="410">
        <v>1388</v>
      </c>
      <c r="D95" s="410">
        <v>2027</v>
      </c>
      <c r="E95" s="410">
        <v>2822</v>
      </c>
      <c r="F95" s="410">
        <v>4008</v>
      </c>
      <c r="G95" s="410">
        <v>3414</v>
      </c>
      <c r="H95" s="410">
        <v>4438</v>
      </c>
      <c r="I95" s="410">
        <v>4774</v>
      </c>
      <c r="J95" s="410">
        <v>5003</v>
      </c>
      <c r="K95" s="416">
        <v>5450</v>
      </c>
      <c r="L95" s="410">
        <v>5122</v>
      </c>
      <c r="M95" s="410">
        <v>5711</v>
      </c>
      <c r="N95" s="410">
        <v>5476</v>
      </c>
      <c r="O95" s="410">
        <v>6439</v>
      </c>
      <c r="P95" s="415"/>
      <c r="Q95" s="417">
        <v>6512</v>
      </c>
      <c r="R95" s="410">
        <v>6623</v>
      </c>
      <c r="S95" s="410">
        <v>7769</v>
      </c>
      <c r="T95" s="410">
        <v>7589</v>
      </c>
      <c r="U95" s="410">
        <v>8733</v>
      </c>
      <c r="V95" s="410">
        <v>8639</v>
      </c>
      <c r="W95" s="410">
        <v>8923</v>
      </c>
      <c r="X95" s="410">
        <v>8830</v>
      </c>
      <c r="Y95" s="410">
        <v>8908</v>
      </c>
      <c r="Z95" s="410">
        <v>8987</v>
      </c>
      <c r="AA95" s="410">
        <v>8223</v>
      </c>
      <c r="AB95" s="410">
        <v>8494</v>
      </c>
      <c r="AC95" s="418">
        <v>8300</v>
      </c>
      <c r="AD95" s="410">
        <v>8106</v>
      </c>
      <c r="AE95" s="410">
        <v>8421</v>
      </c>
      <c r="AF95" s="410">
        <v>8935</v>
      </c>
      <c r="AG95" s="410">
        <v>9214</v>
      </c>
      <c r="AH95" s="410">
        <v>8424</v>
      </c>
      <c r="AI95" s="410">
        <v>8661</v>
      </c>
      <c r="AJ95" s="410">
        <v>8541</v>
      </c>
      <c r="AK95" s="410">
        <v>8832</v>
      </c>
      <c r="AL95" s="410"/>
      <c r="AM95" s="410"/>
      <c r="AN95" s="410"/>
      <c r="AO95" s="410"/>
      <c r="AP95" s="410"/>
      <c r="AQ95" s="410"/>
      <c r="AR95" s="410"/>
      <c r="AS95" s="410"/>
      <c r="AT95" s="410"/>
      <c r="AU95" s="410"/>
      <c r="AV95" s="410"/>
      <c r="AW95" s="410"/>
      <c r="AX95" s="410"/>
      <c r="AY95" s="410"/>
      <c r="AZ95" s="410"/>
      <c r="BA95" s="361" t="s">
        <v>375</v>
      </c>
      <c r="BB95" s="410"/>
      <c r="BC95" s="410"/>
      <c r="BD95" s="410"/>
      <c r="BE95" s="410"/>
      <c r="BF95" s="410"/>
      <c r="BG95" s="410"/>
      <c r="BH95" s="410"/>
      <c r="BI95" s="410"/>
      <c r="BJ95" s="410"/>
      <c r="BK95" s="410"/>
      <c r="BL95" s="410"/>
      <c r="BM95" s="410"/>
      <c r="BN95" s="410"/>
      <c r="BO95" s="410"/>
      <c r="BP95" s="410"/>
      <c r="BQ95" s="410"/>
      <c r="BR95" s="410"/>
      <c r="BS95" s="410"/>
      <c r="BT95" s="410"/>
      <c r="BU95" s="410"/>
      <c r="BV95" s="410"/>
      <c r="BW95" s="410"/>
      <c r="BX95" s="410"/>
      <c r="BY95" s="410"/>
      <c r="BZ95" s="410"/>
      <c r="CA95" s="410"/>
      <c r="CB95" s="410"/>
      <c r="CC95" s="410"/>
      <c r="CD95" s="410"/>
      <c r="CE95" s="410"/>
      <c r="CF95" s="410"/>
      <c r="CG95" s="410"/>
      <c r="CH95" s="410"/>
      <c r="CI95" s="410"/>
      <c r="CJ95" s="410"/>
      <c r="CK95" s="410"/>
      <c r="CL95" s="410"/>
    </row>
    <row r="96" spans="1:90" s="333" customFormat="1" hidden="1" x14ac:dyDescent="0.2">
      <c r="A96" s="361" t="s">
        <v>376</v>
      </c>
      <c r="B96" s="415"/>
      <c r="C96" s="410">
        <v>1388</v>
      </c>
      <c r="D96" s="410">
        <v>2027</v>
      </c>
      <c r="E96" s="410">
        <v>2822</v>
      </c>
      <c r="F96" s="410">
        <v>4008</v>
      </c>
      <c r="G96" s="410">
        <v>3414</v>
      </c>
      <c r="H96" s="410">
        <v>4438</v>
      </c>
      <c r="I96" s="410">
        <v>4774</v>
      </c>
      <c r="J96" s="410">
        <v>5003</v>
      </c>
      <c r="K96" s="416">
        <v>5450</v>
      </c>
      <c r="L96" s="410">
        <v>5122</v>
      </c>
      <c r="M96" s="410">
        <v>5711</v>
      </c>
      <c r="N96" s="410">
        <v>5476</v>
      </c>
      <c r="O96" s="410">
        <v>6439</v>
      </c>
      <c r="P96" s="415"/>
      <c r="Q96" s="419">
        <v>6512</v>
      </c>
      <c r="R96" s="410">
        <v>6623</v>
      </c>
      <c r="S96" s="410">
        <v>7769</v>
      </c>
      <c r="T96" s="410">
        <v>7589</v>
      </c>
      <c r="U96" s="410">
        <v>8733</v>
      </c>
      <c r="V96" s="410">
        <v>8639</v>
      </c>
      <c r="W96" s="410">
        <v>8923</v>
      </c>
      <c r="X96" s="410">
        <v>8830</v>
      </c>
      <c r="Y96" s="410">
        <v>8908</v>
      </c>
      <c r="Z96" s="410">
        <v>8987</v>
      </c>
      <c r="AA96" s="410">
        <v>8223</v>
      </c>
      <c r="AB96" s="410">
        <v>8494</v>
      </c>
      <c r="AC96" s="418">
        <v>8300</v>
      </c>
      <c r="AD96" s="410">
        <v>8106</v>
      </c>
      <c r="AE96" s="410">
        <v>8421</v>
      </c>
      <c r="AF96" s="410">
        <v>8935</v>
      </c>
      <c r="AG96" s="410">
        <v>9214</v>
      </c>
      <c r="AH96" s="410">
        <v>8424</v>
      </c>
      <c r="AI96" s="410">
        <v>8661</v>
      </c>
      <c r="AJ96" s="410">
        <v>8541</v>
      </c>
      <c r="AK96" s="410">
        <v>8832</v>
      </c>
      <c r="AL96" s="410"/>
      <c r="AM96" s="410"/>
      <c r="AN96" s="410"/>
      <c r="AO96" s="410"/>
      <c r="AP96" s="410"/>
      <c r="AQ96" s="410"/>
      <c r="AR96" s="410"/>
      <c r="AS96" s="410"/>
      <c r="AT96" s="410"/>
      <c r="AU96" s="410"/>
      <c r="AV96" s="410"/>
      <c r="AW96" s="410"/>
      <c r="AX96" s="410"/>
      <c r="AY96" s="410"/>
      <c r="AZ96" s="410"/>
      <c r="BA96" s="361" t="s">
        <v>376</v>
      </c>
      <c r="BB96" s="410"/>
      <c r="BC96" s="410"/>
      <c r="BD96" s="410"/>
      <c r="BE96" s="410"/>
      <c r="BF96" s="410"/>
      <c r="BG96" s="410"/>
      <c r="BH96" s="410"/>
      <c r="BI96" s="410"/>
      <c r="BJ96" s="410"/>
      <c r="BK96" s="410"/>
      <c r="BL96" s="410"/>
      <c r="BM96" s="410"/>
      <c r="BN96" s="410"/>
      <c r="BO96" s="410"/>
      <c r="BP96" s="410"/>
      <c r="BQ96" s="410"/>
      <c r="BR96" s="410"/>
      <c r="BS96" s="410"/>
      <c r="BT96" s="410"/>
      <c r="BU96" s="410"/>
      <c r="BV96" s="410"/>
      <c r="BW96" s="410"/>
      <c r="BX96" s="410"/>
      <c r="BY96" s="410"/>
      <c r="BZ96" s="410"/>
      <c r="CA96" s="410"/>
      <c r="CB96" s="410"/>
      <c r="CC96" s="410"/>
      <c r="CD96" s="410"/>
      <c r="CE96" s="410"/>
      <c r="CF96" s="410"/>
      <c r="CG96" s="410"/>
      <c r="CH96" s="410"/>
      <c r="CI96" s="410"/>
      <c r="CJ96" s="410"/>
      <c r="CK96" s="410"/>
      <c r="CL96" s="410"/>
    </row>
    <row r="97" spans="1:90" s="406" customFormat="1" ht="25.5" hidden="1" x14ac:dyDescent="0.2">
      <c r="A97" s="403" t="s">
        <v>377</v>
      </c>
      <c r="B97" s="405" t="s">
        <v>291</v>
      </c>
      <c r="C97" s="405">
        <f>IFERROR((C98/C99),0)</f>
        <v>7.619047619047619E-3</v>
      </c>
      <c r="D97" s="405">
        <f>IFERROR((D98/D99),0)</f>
        <v>5.3285968028419185E-3</v>
      </c>
      <c r="E97" s="405">
        <f>IFERROR((E98/E99),0)</f>
        <v>1.7838939857288481E-3</v>
      </c>
      <c r="F97" s="405">
        <f>IFERROR((F98/F99),0)</f>
        <v>1.2681159420289854E-3</v>
      </c>
      <c r="G97" s="405">
        <f>IFERROR((G98/G99),0)</f>
        <v>7.1098471382865266E-4</v>
      </c>
      <c r="H97" s="405">
        <f t="shared" ref="H97:O97" si="101">IFERROR((H98/H99),0)</f>
        <v>2.614720878546215E-3</v>
      </c>
      <c r="I97" s="405">
        <f t="shared" si="101"/>
        <v>4.0860800871697087E-3</v>
      </c>
      <c r="J97" s="405">
        <f t="shared" si="101"/>
        <v>1.4684287812041115E-3</v>
      </c>
      <c r="K97" s="405">
        <f t="shared" si="101"/>
        <v>1.3922728854855553E-3</v>
      </c>
      <c r="L97" s="405">
        <f t="shared" si="101"/>
        <v>2.8279847534735032E-3</v>
      </c>
      <c r="M97" s="405">
        <f t="shared" si="101"/>
        <v>2.5877238381119966E-3</v>
      </c>
      <c r="N97" s="405">
        <f t="shared" si="101"/>
        <v>2.1946669592889279E-3</v>
      </c>
      <c r="O97" s="405">
        <f t="shared" si="101"/>
        <v>4.6836073741903335E-3</v>
      </c>
      <c r="P97" s="405" t="s">
        <v>291</v>
      </c>
      <c r="Q97" s="405">
        <f>IFERROR((Q98/Q99),0)</f>
        <v>2.2215782864870087E-3</v>
      </c>
      <c r="R97" s="405">
        <f>IFERROR((R98/R99),0)</f>
        <v>1.713882447827402E-3</v>
      </c>
      <c r="S97" s="405">
        <f>IFERROR((S98/S99),0)</f>
        <v>1.1631771352608839E-3</v>
      </c>
      <c r="T97" s="405">
        <f>IFERROR((T98/T99),0)</f>
        <v>1.869508319312021E-3</v>
      </c>
      <c r="U97" s="405">
        <f t="shared" ref="U97:AB97" si="102">IFERROR((U98/U99),0)</f>
        <v>1.6876958932733263E-3</v>
      </c>
      <c r="V97" s="405">
        <f t="shared" si="102"/>
        <v>2.1304490331039002E-3</v>
      </c>
      <c r="W97" s="405">
        <f t="shared" si="102"/>
        <v>9.8732927431298347E-4</v>
      </c>
      <c r="X97" s="405">
        <f t="shared" si="102"/>
        <v>2.9852974102544966E-3</v>
      </c>
      <c r="Y97" s="405">
        <f t="shared" si="102"/>
        <v>2.0529016975917884E-3</v>
      </c>
      <c r="Z97" s="405">
        <f t="shared" si="102"/>
        <v>2.0679074111133347E-3</v>
      </c>
      <c r="AA97" s="405">
        <f t="shared" si="102"/>
        <v>2.6111665770678135E-3</v>
      </c>
      <c r="AB97" s="405">
        <f t="shared" si="102"/>
        <v>3.7284449277613795E-3</v>
      </c>
      <c r="AC97" s="405">
        <f>IFERROR((AC98/AC99),0)</f>
        <v>2.9653592128319182E-3</v>
      </c>
      <c r="AD97" s="405">
        <f>IFERROR((AD98/AD99),0)</f>
        <v>2.5197732204101631E-3</v>
      </c>
      <c r="AE97" s="405">
        <f t="shared" ref="AE97:AK97" si="103">IFERROR((AE98/AE99),0)</f>
        <v>1.581709684377022E-3</v>
      </c>
      <c r="AF97" s="405">
        <f t="shared" si="103"/>
        <v>2.0214271275520519E-3</v>
      </c>
      <c r="AG97" s="405">
        <f t="shared" si="103"/>
        <v>5.2495275425211733E-3</v>
      </c>
      <c r="AH97" s="405">
        <f t="shared" si="103"/>
        <v>2.4448066380204476E-3</v>
      </c>
      <c r="AI97" s="405">
        <f t="shared" si="103"/>
        <v>2.4214799515704009E-3</v>
      </c>
      <c r="AJ97" s="405">
        <f t="shared" si="103"/>
        <v>2.9929700006960393E-3</v>
      </c>
      <c r="AK97" s="405">
        <f t="shared" si="103"/>
        <v>2.7063599458728013E-3</v>
      </c>
      <c r="AL97" s="405"/>
      <c r="AM97" s="405"/>
      <c r="AN97" s="405"/>
      <c r="AO97" s="405"/>
      <c r="AP97" s="405"/>
      <c r="AQ97" s="405"/>
      <c r="AR97" s="405"/>
      <c r="AS97" s="405"/>
      <c r="AT97" s="405"/>
      <c r="AU97" s="405"/>
      <c r="AV97" s="405"/>
      <c r="AW97" s="405"/>
      <c r="AX97" s="405"/>
      <c r="AY97" s="405"/>
      <c r="AZ97" s="405"/>
      <c r="BA97" s="403" t="s">
        <v>377</v>
      </c>
      <c r="BB97" s="405"/>
      <c r="BC97" s="405"/>
      <c r="BD97" s="405"/>
      <c r="BE97" s="405"/>
      <c r="BF97" s="405"/>
      <c r="BG97" s="405"/>
      <c r="BH97" s="405"/>
      <c r="BI97" s="405"/>
      <c r="BJ97" s="405"/>
      <c r="BK97" s="405"/>
      <c r="BL97" s="405"/>
      <c r="BM97" s="405"/>
      <c r="BN97" s="405"/>
      <c r="BO97" s="405"/>
      <c r="BP97" s="405"/>
      <c r="BQ97" s="405"/>
      <c r="BR97" s="405"/>
      <c r="BS97" s="405"/>
      <c r="BT97" s="405"/>
      <c r="BU97" s="405"/>
      <c r="BV97" s="405"/>
      <c r="BW97" s="405"/>
      <c r="BX97" s="405"/>
      <c r="BY97" s="405"/>
      <c r="BZ97" s="405"/>
      <c r="CA97" s="405"/>
      <c r="CB97" s="405"/>
      <c r="CC97" s="405"/>
      <c r="CD97" s="405"/>
      <c r="CE97" s="405"/>
      <c r="CF97" s="405"/>
      <c r="CG97" s="405"/>
      <c r="CH97" s="405"/>
      <c r="CI97" s="405"/>
      <c r="CJ97" s="405"/>
      <c r="CK97" s="405"/>
      <c r="CL97" s="405"/>
    </row>
    <row r="98" spans="1:90" s="333" customFormat="1" ht="25.5" hidden="1" x14ac:dyDescent="0.2">
      <c r="A98" s="361" t="s">
        <v>378</v>
      </c>
      <c r="B98" s="415"/>
      <c r="C98" s="410">
        <v>4</v>
      </c>
      <c r="D98" s="410">
        <v>9</v>
      </c>
      <c r="E98" s="410">
        <v>7</v>
      </c>
      <c r="F98" s="410">
        <v>7</v>
      </c>
      <c r="G98" s="410">
        <v>4</v>
      </c>
      <c r="H98" s="409">
        <v>20</v>
      </c>
      <c r="I98" s="410">
        <v>30</v>
      </c>
      <c r="J98" s="410">
        <v>11</v>
      </c>
      <c r="K98" s="410">
        <v>12</v>
      </c>
      <c r="L98" s="410">
        <v>23</v>
      </c>
      <c r="M98" s="410">
        <v>25</v>
      </c>
      <c r="N98" s="410">
        <v>20</v>
      </c>
      <c r="O98" s="410">
        <v>47</v>
      </c>
      <c r="P98" s="415"/>
      <c r="Q98" s="410">
        <v>23</v>
      </c>
      <c r="R98" s="410">
        <v>17</v>
      </c>
      <c r="S98" s="410">
        <v>14</v>
      </c>
      <c r="T98" s="410">
        <v>20</v>
      </c>
      <c r="U98" s="410">
        <v>21</v>
      </c>
      <c r="V98" s="410">
        <v>26</v>
      </c>
      <c r="W98" s="410">
        <v>12</v>
      </c>
      <c r="X98" s="410">
        <v>40</v>
      </c>
      <c r="Y98" s="410">
        <v>26</v>
      </c>
      <c r="Z98" s="410">
        <v>31</v>
      </c>
      <c r="AA98" s="410">
        <v>34</v>
      </c>
      <c r="AB98" s="410">
        <v>48</v>
      </c>
      <c r="AC98" s="410">
        <v>44</v>
      </c>
      <c r="AD98" s="410">
        <v>36</v>
      </c>
      <c r="AE98" s="410">
        <v>22</v>
      </c>
      <c r="AF98" s="410">
        <v>30</v>
      </c>
      <c r="AG98" s="410">
        <v>75</v>
      </c>
      <c r="AH98" s="410">
        <v>33</v>
      </c>
      <c r="AI98" s="410">
        <v>34</v>
      </c>
      <c r="AJ98" s="410">
        <v>43</v>
      </c>
      <c r="AK98" s="410">
        <v>38</v>
      </c>
      <c r="AL98" s="410"/>
      <c r="AM98" s="410"/>
      <c r="AN98" s="410"/>
      <c r="AO98" s="410"/>
      <c r="AP98" s="410"/>
      <c r="AQ98" s="410"/>
      <c r="AR98" s="410"/>
      <c r="AS98" s="410"/>
      <c r="AT98" s="410"/>
      <c r="AU98" s="410"/>
      <c r="AV98" s="410"/>
      <c r="AW98" s="410"/>
      <c r="AX98" s="410"/>
      <c r="AY98" s="410"/>
      <c r="AZ98" s="410"/>
      <c r="BA98" s="361" t="s">
        <v>378</v>
      </c>
      <c r="BB98" s="410"/>
      <c r="BC98" s="410"/>
      <c r="BD98" s="410"/>
      <c r="BE98" s="410"/>
      <c r="BF98" s="410"/>
      <c r="BG98" s="410"/>
      <c r="BH98" s="410"/>
      <c r="BI98" s="410"/>
      <c r="BJ98" s="410"/>
      <c r="BK98" s="410"/>
      <c r="BL98" s="410"/>
      <c r="BM98" s="410"/>
      <c r="BN98" s="410"/>
      <c r="BO98" s="410"/>
      <c r="BP98" s="410"/>
      <c r="BQ98" s="410"/>
      <c r="BR98" s="410"/>
      <c r="BS98" s="410"/>
      <c r="BT98" s="410"/>
      <c r="BU98" s="410"/>
      <c r="BV98" s="410"/>
      <c r="BW98" s="410"/>
      <c r="BX98" s="410"/>
      <c r="BY98" s="410"/>
      <c r="BZ98" s="410"/>
      <c r="CA98" s="410"/>
      <c r="CB98" s="410"/>
      <c r="CC98" s="410"/>
      <c r="CD98" s="410"/>
      <c r="CE98" s="410"/>
      <c r="CF98" s="410"/>
      <c r="CG98" s="410"/>
      <c r="CH98" s="410"/>
      <c r="CI98" s="410"/>
      <c r="CJ98" s="410"/>
      <c r="CK98" s="410"/>
      <c r="CL98" s="410"/>
    </row>
    <row r="99" spans="1:90" s="333" customFormat="1" hidden="1" x14ac:dyDescent="0.2">
      <c r="A99" s="361" t="s">
        <v>379</v>
      </c>
      <c r="B99" s="415"/>
      <c r="C99" s="410">
        <v>525</v>
      </c>
      <c r="D99" s="410">
        <v>1689</v>
      </c>
      <c r="E99" s="410">
        <v>3924</v>
      </c>
      <c r="F99" s="416">
        <v>5520</v>
      </c>
      <c r="G99" s="410">
        <v>5626</v>
      </c>
      <c r="H99" s="409">
        <v>7649</v>
      </c>
      <c r="I99" s="410">
        <v>7342</v>
      </c>
      <c r="J99" s="410">
        <v>7491</v>
      </c>
      <c r="K99" s="410">
        <v>8619</v>
      </c>
      <c r="L99" s="410">
        <v>8133</v>
      </c>
      <c r="M99" s="410">
        <v>9661</v>
      </c>
      <c r="N99" s="410">
        <v>9113</v>
      </c>
      <c r="O99" s="410">
        <v>10035</v>
      </c>
      <c r="P99" s="415"/>
      <c r="Q99" s="410">
        <v>10353</v>
      </c>
      <c r="R99" s="410">
        <v>9919</v>
      </c>
      <c r="S99" s="410">
        <v>12036</v>
      </c>
      <c r="T99" s="410">
        <v>10698</v>
      </c>
      <c r="U99" s="410">
        <v>12443</v>
      </c>
      <c r="V99" s="410">
        <v>12204</v>
      </c>
      <c r="W99" s="410">
        <v>12154</v>
      </c>
      <c r="X99" s="410">
        <v>13399</v>
      </c>
      <c r="Y99" s="410">
        <v>12665</v>
      </c>
      <c r="Z99" s="410">
        <v>14991</v>
      </c>
      <c r="AA99" s="410">
        <v>13021</v>
      </c>
      <c r="AB99" s="410">
        <v>12874</v>
      </c>
      <c r="AC99" s="410">
        <v>14838</v>
      </c>
      <c r="AD99" s="410">
        <v>14287</v>
      </c>
      <c r="AE99" s="410">
        <v>13909</v>
      </c>
      <c r="AF99" s="410">
        <v>14841</v>
      </c>
      <c r="AG99" s="410">
        <v>14287</v>
      </c>
      <c r="AH99" s="410">
        <v>13498</v>
      </c>
      <c r="AI99" s="410">
        <v>14041</v>
      </c>
      <c r="AJ99" s="410">
        <v>14367</v>
      </c>
      <c r="AK99" s="410">
        <v>14041</v>
      </c>
      <c r="AL99" s="410"/>
      <c r="AM99" s="410"/>
      <c r="AN99" s="410"/>
      <c r="AO99" s="410"/>
      <c r="AP99" s="410"/>
      <c r="AQ99" s="410"/>
      <c r="AR99" s="410"/>
      <c r="AS99" s="410"/>
      <c r="AT99" s="410"/>
      <c r="AU99" s="410"/>
      <c r="AV99" s="410"/>
      <c r="AW99" s="410"/>
      <c r="AX99" s="410"/>
      <c r="AY99" s="410"/>
      <c r="AZ99" s="410"/>
      <c r="BA99" s="361" t="s">
        <v>379</v>
      </c>
      <c r="BB99" s="410"/>
      <c r="BC99" s="410"/>
      <c r="BD99" s="410"/>
      <c r="BE99" s="410"/>
      <c r="BF99" s="410"/>
      <c r="BG99" s="410"/>
      <c r="BH99" s="410"/>
      <c r="BI99" s="410"/>
      <c r="BJ99" s="410"/>
      <c r="BK99" s="410"/>
      <c r="BL99" s="410"/>
      <c r="BM99" s="410"/>
      <c r="BN99" s="410"/>
      <c r="BO99" s="410"/>
      <c r="BP99" s="410"/>
      <c r="BQ99" s="410"/>
      <c r="BR99" s="410"/>
      <c r="BS99" s="410"/>
      <c r="BT99" s="410"/>
      <c r="BU99" s="410"/>
      <c r="BV99" s="410"/>
      <c r="BW99" s="410"/>
      <c r="BX99" s="410"/>
      <c r="BY99" s="410"/>
      <c r="BZ99" s="410"/>
      <c r="CA99" s="410"/>
      <c r="CB99" s="410"/>
      <c r="CC99" s="410"/>
      <c r="CD99" s="410"/>
      <c r="CE99" s="410"/>
      <c r="CF99" s="410"/>
      <c r="CG99" s="410"/>
      <c r="CH99" s="410"/>
      <c r="CI99" s="410"/>
      <c r="CJ99" s="410"/>
      <c r="CK99" s="410"/>
      <c r="CL99" s="410"/>
    </row>
    <row r="100" spans="1:90" hidden="1" x14ac:dyDescent="0.2">
      <c r="A100" s="316"/>
      <c r="B100" s="318"/>
      <c r="C100" s="318"/>
      <c r="D100" s="318"/>
      <c r="E100" s="318"/>
      <c r="F100" s="318"/>
      <c r="G100" s="420"/>
      <c r="H100" s="420"/>
      <c r="I100" s="420"/>
      <c r="J100" s="318"/>
      <c r="K100" s="318"/>
      <c r="L100" s="318"/>
      <c r="M100" s="318"/>
      <c r="N100" s="318"/>
      <c r="O100" s="318"/>
      <c r="P100" s="318"/>
      <c r="Q100" s="318"/>
      <c r="R100" s="317"/>
      <c r="S100" s="318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17"/>
      <c r="AH100" s="317"/>
      <c r="AI100" s="318"/>
      <c r="AJ100" s="317"/>
      <c r="AK100" s="317"/>
      <c r="AL100" s="317"/>
      <c r="AM100" s="317"/>
      <c r="AN100" s="317"/>
      <c r="AO100" s="317"/>
      <c r="AP100" s="317"/>
      <c r="AQ100" s="317"/>
      <c r="AR100" s="317"/>
      <c r="AS100" s="317"/>
      <c r="AT100" s="317"/>
      <c r="AU100" s="317"/>
      <c r="AV100" s="317"/>
      <c r="AW100" s="317"/>
      <c r="AX100" s="317"/>
      <c r="AY100" s="317"/>
      <c r="AZ100" s="317"/>
      <c r="BA100" s="316"/>
      <c r="BB100" s="317"/>
      <c r="BC100" s="317"/>
      <c r="BD100" s="317"/>
      <c r="BE100" s="317"/>
      <c r="BF100" s="317"/>
      <c r="BG100" s="317"/>
      <c r="BH100" s="317"/>
      <c r="BI100" s="317"/>
      <c r="BJ100" s="317"/>
      <c r="BK100" s="317"/>
      <c r="BL100" s="317"/>
      <c r="BM100" s="317"/>
      <c r="BN100" s="317"/>
      <c r="BO100" s="317"/>
      <c r="BP100" s="317"/>
      <c r="BQ100" s="317"/>
      <c r="BR100" s="317"/>
      <c r="BS100" s="317"/>
      <c r="BT100" s="317"/>
      <c r="BU100" s="317"/>
      <c r="BV100" s="317"/>
      <c r="BW100" s="317"/>
      <c r="BX100" s="317"/>
      <c r="BY100" s="317"/>
      <c r="BZ100" s="317"/>
      <c r="CA100" s="317"/>
      <c r="CB100" s="317"/>
      <c r="CC100" s="317"/>
      <c r="CD100" s="317"/>
      <c r="CE100" s="317"/>
      <c r="CF100" s="317"/>
      <c r="CG100" s="317"/>
      <c r="CH100" s="317"/>
      <c r="CI100" s="317"/>
      <c r="CJ100" s="317"/>
      <c r="CK100" s="317"/>
      <c r="CL100" s="317"/>
    </row>
    <row r="101" spans="1:90" hidden="1" x14ac:dyDescent="0.2">
      <c r="A101" s="316"/>
      <c r="B101" s="318"/>
      <c r="C101" s="318"/>
      <c r="D101" s="318"/>
      <c r="E101" s="318"/>
      <c r="F101" s="318"/>
      <c r="G101" s="318"/>
      <c r="H101" s="318"/>
      <c r="I101" s="318"/>
      <c r="J101" s="318"/>
      <c r="K101" s="318"/>
      <c r="L101" s="318"/>
      <c r="M101" s="318"/>
      <c r="N101" s="318"/>
      <c r="O101" s="318"/>
      <c r="P101" s="318"/>
      <c r="Q101" s="318"/>
      <c r="R101" s="317"/>
      <c r="S101" s="318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17"/>
      <c r="AH101" s="317"/>
      <c r="AI101" s="318"/>
      <c r="AJ101" s="317"/>
      <c r="AK101" s="317"/>
      <c r="AL101" s="317"/>
      <c r="AM101" s="317"/>
      <c r="AN101" s="317"/>
      <c r="AO101" s="317"/>
      <c r="AP101" s="317"/>
      <c r="AQ101" s="317"/>
      <c r="AR101" s="317"/>
      <c r="AS101" s="317"/>
      <c r="AT101" s="317"/>
      <c r="AU101" s="317"/>
      <c r="AV101" s="317"/>
      <c r="AW101" s="317"/>
      <c r="AX101" s="317"/>
      <c r="AY101" s="317"/>
      <c r="AZ101" s="317"/>
      <c r="BA101" s="316"/>
      <c r="BB101" s="317"/>
      <c r="BC101" s="317"/>
      <c r="BD101" s="317"/>
      <c r="BE101" s="317"/>
      <c r="BF101" s="317"/>
      <c r="BG101" s="317"/>
      <c r="BH101" s="317"/>
      <c r="BI101" s="317"/>
      <c r="BJ101" s="317"/>
      <c r="BK101" s="317"/>
      <c r="BL101" s="317"/>
      <c r="BM101" s="317"/>
      <c r="BN101" s="317"/>
      <c r="BO101" s="317"/>
      <c r="BP101" s="317"/>
      <c r="BQ101" s="317"/>
      <c r="BR101" s="317"/>
      <c r="BS101" s="317"/>
      <c r="BT101" s="317"/>
      <c r="BU101" s="317"/>
      <c r="BV101" s="317"/>
      <c r="BW101" s="317"/>
      <c r="BX101" s="317"/>
      <c r="BY101" s="317"/>
      <c r="BZ101" s="317"/>
      <c r="CA101" s="317"/>
      <c r="CB101" s="317"/>
      <c r="CC101" s="317"/>
      <c r="CD101" s="317"/>
      <c r="CE101" s="317"/>
      <c r="CF101" s="317"/>
      <c r="CG101" s="317"/>
      <c r="CH101" s="317"/>
      <c r="CI101" s="317"/>
      <c r="CJ101" s="317"/>
      <c r="CK101" s="317"/>
      <c r="CL101" s="317"/>
    </row>
    <row r="102" spans="1:90" x14ac:dyDescent="0.2">
      <c r="A102" s="588" t="s">
        <v>266</v>
      </c>
      <c r="B102" s="589"/>
      <c r="C102" s="589"/>
      <c r="D102" s="589"/>
      <c r="E102" s="589"/>
      <c r="F102" s="589"/>
      <c r="G102" s="589"/>
      <c r="H102" s="589"/>
      <c r="I102" s="589"/>
      <c r="J102" s="589"/>
      <c r="K102" s="589"/>
      <c r="L102" s="589"/>
      <c r="M102" s="589"/>
      <c r="N102" s="589"/>
      <c r="O102" s="589"/>
      <c r="P102" s="589"/>
      <c r="Q102" s="589"/>
      <c r="R102" s="589"/>
      <c r="S102" s="589"/>
      <c r="T102" s="589"/>
      <c r="U102" s="589"/>
      <c r="V102" s="589"/>
      <c r="W102" s="589"/>
      <c r="X102" s="589"/>
      <c r="Y102" s="589"/>
      <c r="Z102" s="589"/>
      <c r="AA102" s="589"/>
      <c r="AB102" s="589"/>
      <c r="AC102" s="589"/>
      <c r="AD102" s="589"/>
      <c r="AE102" s="589"/>
      <c r="AF102" s="589"/>
      <c r="AG102" s="589"/>
      <c r="AH102" s="589"/>
      <c r="AI102" s="589"/>
      <c r="AJ102" s="589"/>
      <c r="AK102" s="589"/>
      <c r="AL102" s="589"/>
      <c r="AM102" s="589"/>
      <c r="AN102" s="589"/>
      <c r="AO102" s="589"/>
      <c r="AP102" s="589"/>
      <c r="AQ102" s="589"/>
      <c r="AR102" s="589"/>
      <c r="AS102" s="589"/>
      <c r="AT102" s="589"/>
      <c r="AU102" s="589"/>
      <c r="AV102" s="589"/>
      <c r="AW102" s="589"/>
      <c r="AX102" s="589"/>
      <c r="AY102" s="589"/>
      <c r="AZ102" s="589"/>
      <c r="BA102" s="589"/>
      <c r="BB102" s="589"/>
      <c r="BC102" s="589"/>
      <c r="BD102" s="589"/>
      <c r="BE102" s="589"/>
      <c r="BF102" s="589"/>
      <c r="BG102" s="589"/>
      <c r="BH102" s="589"/>
      <c r="BI102" s="589"/>
      <c r="BJ102" s="589"/>
      <c r="BK102" s="589"/>
      <c r="BL102" s="589"/>
      <c r="BM102" s="589"/>
      <c r="BN102" s="589"/>
      <c r="BO102" s="589"/>
      <c r="BP102" s="589"/>
      <c r="BQ102" s="589"/>
      <c r="BR102" s="589"/>
      <c r="BS102" s="589"/>
      <c r="BT102" s="589"/>
      <c r="BU102" s="589"/>
      <c r="BV102" s="589"/>
      <c r="BW102" s="589"/>
      <c r="BX102" s="589"/>
      <c r="BY102" s="589"/>
      <c r="BZ102" s="589"/>
      <c r="CA102" s="589"/>
      <c r="CB102" s="589"/>
      <c r="CC102" s="589"/>
      <c r="CD102" s="589"/>
      <c r="CE102" s="589"/>
      <c r="CF102" s="589"/>
      <c r="CG102" s="589"/>
      <c r="CH102" s="589"/>
      <c r="CI102" s="589"/>
      <c r="CJ102" s="589"/>
      <c r="CK102" s="589"/>
      <c r="CL102" s="589"/>
    </row>
    <row r="103" spans="1:90" x14ac:dyDescent="0.2">
      <c r="A103" s="590"/>
      <c r="B103" s="589"/>
      <c r="C103" s="589"/>
      <c r="D103" s="589"/>
      <c r="E103" s="589"/>
      <c r="F103" s="589"/>
      <c r="G103" s="589"/>
      <c r="H103" s="589"/>
      <c r="I103" s="589"/>
      <c r="J103" s="589"/>
      <c r="K103" s="589"/>
      <c r="L103" s="589"/>
      <c r="M103" s="589"/>
      <c r="N103" s="589"/>
      <c r="O103" s="589"/>
      <c r="P103" s="589"/>
      <c r="Q103" s="589"/>
      <c r="R103" s="589"/>
      <c r="S103" s="589"/>
      <c r="T103" s="589"/>
      <c r="U103" s="589"/>
      <c r="V103" s="589"/>
      <c r="W103" s="589"/>
      <c r="X103" s="589"/>
      <c r="Y103" s="589"/>
      <c r="Z103" s="589"/>
      <c r="AA103" s="589"/>
      <c r="AB103" s="589"/>
      <c r="AC103" s="589"/>
      <c r="AD103" s="589"/>
      <c r="AE103" s="589"/>
      <c r="AF103" s="589"/>
      <c r="AG103" s="589"/>
      <c r="AH103" s="589"/>
      <c r="AI103" s="589"/>
      <c r="AJ103" s="589"/>
      <c r="AK103" s="589"/>
      <c r="AL103" s="589"/>
      <c r="AM103" s="589"/>
      <c r="AN103" s="589"/>
      <c r="AO103" s="589"/>
      <c r="AP103" s="589"/>
      <c r="AQ103" s="589"/>
      <c r="AR103" s="589"/>
      <c r="AS103" s="589"/>
      <c r="AT103" s="589"/>
      <c r="AU103" s="589"/>
      <c r="AV103" s="589"/>
      <c r="AW103" s="589"/>
      <c r="AX103" s="589"/>
      <c r="AY103" s="589"/>
      <c r="AZ103" s="589"/>
      <c r="BA103" s="589"/>
      <c r="BB103" s="589"/>
      <c r="BC103" s="589"/>
      <c r="BD103" s="589"/>
      <c r="BE103" s="589"/>
      <c r="BF103" s="589"/>
      <c r="BG103" s="589"/>
      <c r="BH103" s="589"/>
      <c r="BI103" s="589"/>
      <c r="BJ103" s="589"/>
      <c r="BK103" s="589"/>
      <c r="BL103" s="589"/>
      <c r="BM103" s="589"/>
      <c r="BN103" s="589"/>
      <c r="BO103" s="589"/>
      <c r="BP103" s="589"/>
      <c r="BQ103" s="589"/>
      <c r="BR103" s="589"/>
      <c r="BS103" s="589"/>
      <c r="BT103" s="589"/>
      <c r="BU103" s="589"/>
      <c r="BV103" s="589"/>
      <c r="BW103" s="589"/>
      <c r="BX103" s="589"/>
      <c r="BY103" s="589"/>
      <c r="BZ103" s="589"/>
      <c r="CA103" s="589"/>
      <c r="CB103" s="589"/>
      <c r="CC103" s="589"/>
      <c r="CD103" s="589"/>
      <c r="CE103" s="589"/>
      <c r="CF103" s="589"/>
      <c r="CG103" s="589"/>
      <c r="CH103" s="589"/>
      <c r="CI103" s="589"/>
      <c r="CJ103" s="589"/>
      <c r="CK103" s="589"/>
      <c r="CL103" s="589"/>
    </row>
    <row r="104" spans="1:90" x14ac:dyDescent="0.2">
      <c r="A104" s="590"/>
      <c r="B104" s="589"/>
      <c r="C104" s="589"/>
      <c r="D104" s="589"/>
      <c r="E104" s="589"/>
      <c r="F104" s="589"/>
      <c r="G104" s="589"/>
      <c r="H104" s="589"/>
      <c r="I104" s="589"/>
      <c r="J104" s="589"/>
      <c r="K104" s="589"/>
      <c r="L104" s="589"/>
      <c r="M104" s="589"/>
      <c r="N104" s="589"/>
      <c r="O104" s="589"/>
      <c r="P104" s="589"/>
      <c r="Q104" s="589"/>
      <c r="R104" s="589"/>
      <c r="S104" s="589"/>
      <c r="T104" s="589"/>
      <c r="U104" s="589"/>
      <c r="V104" s="589"/>
      <c r="W104" s="589"/>
      <c r="X104" s="589"/>
      <c r="Y104" s="589"/>
      <c r="Z104" s="589"/>
      <c r="AA104" s="589"/>
      <c r="AB104" s="589"/>
      <c r="AC104" s="589"/>
      <c r="AD104" s="589"/>
      <c r="AE104" s="589"/>
      <c r="AF104" s="589"/>
      <c r="AG104" s="589"/>
      <c r="AH104" s="589"/>
      <c r="AI104" s="589"/>
      <c r="AJ104" s="589"/>
      <c r="AK104" s="589"/>
      <c r="AL104" s="589"/>
      <c r="AM104" s="589"/>
      <c r="AN104" s="589"/>
      <c r="AO104" s="589"/>
      <c r="AP104" s="589"/>
      <c r="AQ104" s="589"/>
      <c r="AR104" s="589"/>
      <c r="AS104" s="589"/>
      <c r="AT104" s="589"/>
      <c r="AU104" s="589"/>
      <c r="AV104" s="589"/>
      <c r="AW104" s="589"/>
      <c r="AX104" s="589"/>
      <c r="AY104" s="589"/>
      <c r="AZ104" s="589"/>
      <c r="BA104" s="589"/>
      <c r="BB104" s="589"/>
      <c r="BC104" s="589"/>
      <c r="BD104" s="589"/>
      <c r="BE104" s="589"/>
      <c r="BF104" s="589"/>
      <c r="BG104" s="589"/>
      <c r="BH104" s="589"/>
      <c r="BI104" s="589"/>
      <c r="BJ104" s="589"/>
      <c r="BK104" s="589"/>
      <c r="BL104" s="589"/>
      <c r="BM104" s="589"/>
      <c r="BN104" s="589"/>
      <c r="BO104" s="589"/>
      <c r="BP104" s="589"/>
      <c r="BQ104" s="589"/>
      <c r="BR104" s="589"/>
      <c r="BS104" s="589"/>
      <c r="BT104" s="589"/>
      <c r="BU104" s="589"/>
      <c r="BV104" s="589"/>
      <c r="BW104" s="589"/>
      <c r="BX104" s="589"/>
      <c r="BY104" s="589"/>
      <c r="BZ104" s="589"/>
      <c r="CA104" s="589"/>
      <c r="CB104" s="589"/>
      <c r="CC104" s="589"/>
      <c r="CD104" s="589"/>
      <c r="CE104" s="589"/>
      <c r="CF104" s="589"/>
      <c r="CG104" s="589"/>
      <c r="CH104" s="589"/>
      <c r="CI104" s="589"/>
      <c r="CJ104" s="589"/>
      <c r="CK104" s="589"/>
      <c r="CL104" s="589"/>
    </row>
    <row r="105" spans="1:90" x14ac:dyDescent="0.2">
      <c r="A105" s="590"/>
      <c r="B105" s="589"/>
      <c r="C105" s="589"/>
      <c r="D105" s="589"/>
      <c r="E105" s="589"/>
      <c r="F105" s="589"/>
      <c r="G105" s="589"/>
      <c r="H105" s="589"/>
      <c r="I105" s="589"/>
      <c r="J105" s="589"/>
      <c r="K105" s="589"/>
      <c r="L105" s="589"/>
      <c r="M105" s="589"/>
      <c r="N105" s="589"/>
      <c r="O105" s="589"/>
      <c r="P105" s="589"/>
      <c r="Q105" s="589"/>
      <c r="R105" s="589"/>
      <c r="S105" s="589"/>
      <c r="T105" s="589"/>
      <c r="U105" s="589"/>
      <c r="V105" s="589"/>
      <c r="W105" s="589"/>
      <c r="X105" s="589"/>
      <c r="Y105" s="589"/>
      <c r="Z105" s="589"/>
      <c r="AA105" s="589"/>
      <c r="AB105" s="589"/>
      <c r="AC105" s="589"/>
      <c r="AD105" s="589"/>
      <c r="AE105" s="589"/>
      <c r="AF105" s="589"/>
      <c r="AG105" s="589"/>
      <c r="AH105" s="589"/>
      <c r="AI105" s="589"/>
      <c r="AJ105" s="589"/>
      <c r="AK105" s="589"/>
      <c r="AL105" s="589"/>
      <c r="AM105" s="589"/>
      <c r="AN105" s="589"/>
      <c r="AO105" s="589"/>
      <c r="AP105" s="589"/>
      <c r="AQ105" s="589"/>
      <c r="AR105" s="589"/>
      <c r="AS105" s="589"/>
      <c r="AT105" s="589"/>
      <c r="AU105" s="589"/>
      <c r="AV105" s="589"/>
      <c r="AW105" s="589"/>
      <c r="AX105" s="589"/>
      <c r="AY105" s="589"/>
      <c r="AZ105" s="589"/>
      <c r="BA105" s="589"/>
      <c r="BB105" s="589"/>
      <c r="BC105" s="589"/>
      <c r="BD105" s="589"/>
      <c r="BE105" s="589"/>
      <c r="BF105" s="589"/>
      <c r="BG105" s="589"/>
      <c r="BH105" s="589"/>
      <c r="BI105" s="589"/>
      <c r="BJ105" s="589"/>
      <c r="BK105" s="589"/>
      <c r="BL105" s="589"/>
      <c r="BM105" s="589"/>
      <c r="BN105" s="589"/>
      <c r="BO105" s="589"/>
      <c r="BP105" s="589"/>
      <c r="BQ105" s="589"/>
      <c r="BR105" s="589"/>
      <c r="BS105" s="589"/>
      <c r="BT105" s="589"/>
      <c r="BU105" s="589"/>
      <c r="BV105" s="589"/>
      <c r="BW105" s="589"/>
      <c r="BX105" s="589"/>
      <c r="BY105" s="589"/>
      <c r="BZ105" s="589"/>
      <c r="CA105" s="589"/>
      <c r="CB105" s="589"/>
      <c r="CC105" s="589"/>
      <c r="CD105" s="589"/>
      <c r="CE105" s="589"/>
      <c r="CF105" s="589"/>
      <c r="CG105" s="589"/>
      <c r="CH105" s="589"/>
      <c r="CI105" s="589"/>
      <c r="CJ105" s="589"/>
      <c r="CK105" s="589"/>
      <c r="CL105" s="589"/>
    </row>
    <row r="106" spans="1:90" x14ac:dyDescent="0.2">
      <c r="A106" s="590"/>
      <c r="B106" s="589"/>
      <c r="C106" s="589"/>
      <c r="D106" s="589"/>
      <c r="E106" s="589"/>
      <c r="F106" s="589"/>
      <c r="G106" s="589"/>
      <c r="H106" s="589"/>
      <c r="I106" s="589"/>
      <c r="J106" s="589"/>
      <c r="K106" s="589"/>
      <c r="L106" s="589"/>
      <c r="M106" s="589"/>
      <c r="N106" s="589"/>
      <c r="O106" s="589"/>
      <c r="P106" s="589"/>
      <c r="Q106" s="589"/>
      <c r="R106" s="589"/>
      <c r="S106" s="589"/>
      <c r="T106" s="589"/>
      <c r="U106" s="589"/>
      <c r="V106" s="589"/>
      <c r="W106" s="589"/>
      <c r="X106" s="589"/>
      <c r="Y106" s="589"/>
      <c r="Z106" s="589"/>
      <c r="AA106" s="589"/>
      <c r="AB106" s="589"/>
      <c r="AC106" s="589"/>
      <c r="AD106" s="589"/>
      <c r="AE106" s="589"/>
      <c r="AF106" s="589"/>
      <c r="AG106" s="589"/>
      <c r="AH106" s="589"/>
      <c r="AI106" s="589"/>
      <c r="AJ106" s="589"/>
      <c r="AK106" s="589"/>
      <c r="AL106" s="589"/>
      <c r="AM106" s="589"/>
      <c r="AN106" s="589"/>
      <c r="AO106" s="589"/>
      <c r="AP106" s="589"/>
      <c r="AQ106" s="589"/>
      <c r="AR106" s="589"/>
      <c r="AS106" s="589"/>
      <c r="AT106" s="589"/>
      <c r="AU106" s="589"/>
      <c r="AV106" s="589"/>
      <c r="AW106" s="589"/>
      <c r="AX106" s="589"/>
      <c r="AY106" s="589"/>
      <c r="AZ106" s="589"/>
      <c r="BA106" s="589"/>
      <c r="BB106" s="589"/>
      <c r="BC106" s="589"/>
      <c r="BD106" s="589"/>
      <c r="BE106" s="589"/>
      <c r="BF106" s="589"/>
      <c r="BG106" s="589"/>
      <c r="BH106" s="589"/>
      <c r="BI106" s="589"/>
      <c r="BJ106" s="589"/>
      <c r="BK106" s="589"/>
      <c r="BL106" s="589"/>
      <c r="BM106" s="589"/>
      <c r="BN106" s="589"/>
      <c r="BO106" s="589"/>
      <c r="BP106" s="589"/>
      <c r="BQ106" s="589"/>
      <c r="BR106" s="589"/>
      <c r="BS106" s="589"/>
      <c r="BT106" s="589"/>
      <c r="BU106" s="589"/>
      <c r="BV106" s="589"/>
      <c r="BW106" s="589"/>
      <c r="BX106" s="589"/>
      <c r="BY106" s="589"/>
      <c r="BZ106" s="589"/>
      <c r="CA106" s="589"/>
      <c r="CB106" s="589"/>
      <c r="CC106" s="589"/>
      <c r="CD106" s="589"/>
      <c r="CE106" s="589"/>
      <c r="CF106" s="589"/>
      <c r="CG106" s="589"/>
      <c r="CH106" s="589"/>
      <c r="CI106" s="589"/>
      <c r="CJ106" s="589"/>
      <c r="CK106" s="589"/>
      <c r="CL106" s="589"/>
    </row>
    <row r="107" spans="1:90" x14ac:dyDescent="0.2">
      <c r="A107" s="590"/>
      <c r="B107" s="589"/>
      <c r="C107" s="589"/>
      <c r="D107" s="589"/>
      <c r="E107" s="589"/>
      <c r="F107" s="589"/>
      <c r="G107" s="589"/>
      <c r="H107" s="589"/>
      <c r="I107" s="589"/>
      <c r="J107" s="589"/>
      <c r="K107" s="589"/>
      <c r="L107" s="589"/>
      <c r="M107" s="589"/>
      <c r="N107" s="589"/>
      <c r="O107" s="589"/>
      <c r="P107" s="589"/>
      <c r="Q107" s="589"/>
      <c r="R107" s="589"/>
      <c r="S107" s="589"/>
      <c r="T107" s="589"/>
      <c r="U107" s="589"/>
      <c r="V107" s="589"/>
      <c r="W107" s="589"/>
      <c r="X107" s="589"/>
      <c r="Y107" s="589"/>
      <c r="Z107" s="589"/>
      <c r="AA107" s="589"/>
      <c r="AB107" s="589"/>
      <c r="AC107" s="589"/>
      <c r="AD107" s="589"/>
      <c r="AE107" s="589"/>
      <c r="AF107" s="589"/>
      <c r="AG107" s="589"/>
      <c r="AH107" s="589"/>
      <c r="AI107" s="589"/>
      <c r="AJ107" s="589"/>
      <c r="AK107" s="589"/>
      <c r="AL107" s="589"/>
      <c r="AM107" s="589"/>
      <c r="AN107" s="589"/>
      <c r="AO107" s="589"/>
      <c r="AP107" s="589"/>
      <c r="AQ107" s="589"/>
      <c r="AR107" s="589"/>
      <c r="AS107" s="589"/>
      <c r="AT107" s="589"/>
      <c r="AU107" s="589"/>
      <c r="AV107" s="589"/>
      <c r="AW107" s="589"/>
      <c r="AX107" s="589"/>
      <c r="AY107" s="589"/>
      <c r="AZ107" s="589"/>
      <c r="BA107" s="589"/>
      <c r="BB107" s="589"/>
      <c r="BC107" s="589"/>
      <c r="BD107" s="589"/>
      <c r="BE107" s="589"/>
      <c r="BF107" s="589"/>
      <c r="BG107" s="589"/>
      <c r="BH107" s="589"/>
      <c r="BI107" s="589"/>
      <c r="BJ107" s="589"/>
      <c r="BK107" s="589"/>
      <c r="BL107" s="589"/>
      <c r="BM107" s="589"/>
      <c r="BN107" s="589"/>
      <c r="BO107" s="589"/>
      <c r="BP107" s="589"/>
      <c r="BQ107" s="589"/>
      <c r="BR107" s="589"/>
      <c r="BS107" s="589"/>
      <c r="BT107" s="589"/>
      <c r="BU107" s="589"/>
      <c r="BV107" s="589"/>
      <c r="BW107" s="589"/>
      <c r="BX107" s="589"/>
      <c r="BY107" s="589"/>
      <c r="BZ107" s="589"/>
      <c r="CA107" s="589"/>
      <c r="CB107" s="589"/>
      <c r="CC107" s="589"/>
      <c r="CD107" s="589"/>
      <c r="CE107" s="589"/>
      <c r="CF107" s="589"/>
      <c r="CG107" s="589"/>
      <c r="CH107" s="589"/>
      <c r="CI107" s="589"/>
      <c r="CJ107" s="589"/>
      <c r="CK107" s="589"/>
      <c r="CL107" s="589"/>
    </row>
    <row r="108" spans="1:90" x14ac:dyDescent="0.2">
      <c r="A108" s="590"/>
      <c r="B108" s="589"/>
      <c r="C108" s="589"/>
      <c r="D108" s="589"/>
      <c r="E108" s="589"/>
      <c r="F108" s="589"/>
      <c r="G108" s="589"/>
      <c r="H108" s="589"/>
      <c r="I108" s="589"/>
      <c r="J108" s="589"/>
      <c r="K108" s="589"/>
      <c r="L108" s="589"/>
      <c r="M108" s="589"/>
      <c r="N108" s="589"/>
      <c r="O108" s="589"/>
      <c r="P108" s="589"/>
      <c r="Q108" s="589"/>
      <c r="R108" s="589"/>
      <c r="S108" s="589"/>
      <c r="T108" s="589"/>
      <c r="U108" s="589"/>
      <c r="V108" s="589"/>
      <c r="W108" s="589"/>
      <c r="X108" s="589"/>
      <c r="Y108" s="589"/>
      <c r="Z108" s="589"/>
      <c r="AA108" s="589"/>
      <c r="AB108" s="589"/>
      <c r="AC108" s="589"/>
      <c r="AD108" s="589"/>
      <c r="AE108" s="589"/>
      <c r="AF108" s="589"/>
      <c r="AG108" s="589"/>
      <c r="AH108" s="589"/>
      <c r="AI108" s="589"/>
      <c r="AJ108" s="589"/>
      <c r="AK108" s="589"/>
      <c r="AL108" s="589"/>
      <c r="AM108" s="589"/>
      <c r="AN108" s="589"/>
      <c r="AO108" s="589"/>
      <c r="AP108" s="589"/>
      <c r="AQ108" s="589"/>
      <c r="AR108" s="589"/>
      <c r="AS108" s="589"/>
      <c r="AT108" s="589"/>
      <c r="AU108" s="589"/>
      <c r="AV108" s="589"/>
      <c r="AW108" s="589"/>
      <c r="AX108" s="589"/>
      <c r="AY108" s="589"/>
      <c r="AZ108" s="589"/>
      <c r="BA108" s="589"/>
      <c r="BB108" s="589"/>
      <c r="BC108" s="589"/>
      <c r="BD108" s="589"/>
      <c r="BE108" s="589"/>
      <c r="BF108" s="589"/>
      <c r="BG108" s="589"/>
      <c r="BH108" s="589"/>
      <c r="BI108" s="589"/>
      <c r="BJ108" s="589"/>
      <c r="BK108" s="589"/>
      <c r="BL108" s="589"/>
      <c r="BM108" s="589"/>
      <c r="BN108" s="589"/>
      <c r="BO108" s="589"/>
      <c r="BP108" s="589"/>
      <c r="BQ108" s="589"/>
      <c r="BR108" s="589"/>
      <c r="BS108" s="589"/>
      <c r="BT108" s="589"/>
      <c r="BU108" s="589"/>
      <c r="BV108" s="589"/>
      <c r="BW108" s="589"/>
      <c r="BX108" s="589"/>
      <c r="BY108" s="589"/>
      <c r="BZ108" s="589"/>
      <c r="CA108" s="589"/>
      <c r="CB108" s="589"/>
      <c r="CC108" s="589"/>
      <c r="CD108" s="589"/>
      <c r="CE108" s="589"/>
      <c r="CF108" s="589"/>
      <c r="CG108" s="589"/>
      <c r="CH108" s="589"/>
      <c r="CI108" s="589"/>
      <c r="CJ108" s="589"/>
      <c r="CK108" s="589"/>
      <c r="CL108" s="589"/>
    </row>
    <row r="109" spans="1:90" x14ac:dyDescent="0.2">
      <c r="A109" s="590"/>
      <c r="B109" s="589"/>
      <c r="C109" s="589"/>
      <c r="D109" s="589"/>
      <c r="E109" s="589"/>
      <c r="F109" s="589"/>
      <c r="G109" s="589"/>
      <c r="H109" s="589"/>
      <c r="I109" s="589"/>
      <c r="J109" s="589"/>
      <c r="K109" s="589"/>
      <c r="L109" s="589"/>
      <c r="M109" s="589"/>
      <c r="N109" s="589"/>
      <c r="O109" s="589"/>
      <c r="P109" s="589"/>
      <c r="Q109" s="589"/>
      <c r="R109" s="589"/>
      <c r="S109" s="589"/>
      <c r="T109" s="589"/>
      <c r="U109" s="589"/>
      <c r="V109" s="589"/>
      <c r="W109" s="589"/>
      <c r="X109" s="589"/>
      <c r="Y109" s="589"/>
      <c r="Z109" s="589"/>
      <c r="AA109" s="589"/>
      <c r="AB109" s="589"/>
      <c r="AC109" s="589"/>
      <c r="AD109" s="589"/>
      <c r="AE109" s="589"/>
      <c r="AF109" s="589"/>
      <c r="AG109" s="589"/>
      <c r="AH109" s="589"/>
      <c r="AI109" s="589"/>
      <c r="AJ109" s="589"/>
      <c r="AK109" s="589"/>
      <c r="AL109" s="589"/>
      <c r="AM109" s="589"/>
      <c r="AN109" s="589"/>
      <c r="AO109" s="589"/>
      <c r="AP109" s="589"/>
      <c r="AQ109" s="589"/>
      <c r="AR109" s="589"/>
      <c r="AS109" s="589"/>
      <c r="AT109" s="589"/>
      <c r="AU109" s="589"/>
      <c r="AV109" s="589"/>
      <c r="AW109" s="589"/>
      <c r="AX109" s="589"/>
      <c r="AY109" s="589"/>
      <c r="AZ109" s="589"/>
      <c r="BA109" s="589"/>
      <c r="BB109" s="589"/>
      <c r="BC109" s="589"/>
      <c r="BD109" s="589"/>
      <c r="BE109" s="589"/>
      <c r="BF109" s="589"/>
      <c r="BG109" s="589"/>
      <c r="BH109" s="589"/>
      <c r="BI109" s="589"/>
      <c r="BJ109" s="589"/>
      <c r="BK109" s="589"/>
      <c r="BL109" s="589"/>
      <c r="BM109" s="589"/>
      <c r="BN109" s="589"/>
      <c r="BO109" s="589"/>
      <c r="BP109" s="589"/>
      <c r="BQ109" s="589"/>
      <c r="BR109" s="589"/>
      <c r="BS109" s="589"/>
      <c r="BT109" s="589"/>
      <c r="BU109" s="589"/>
      <c r="BV109" s="589"/>
      <c r="BW109" s="589"/>
      <c r="BX109" s="589"/>
      <c r="BY109" s="589"/>
      <c r="BZ109" s="589"/>
      <c r="CA109" s="589"/>
      <c r="CB109" s="589"/>
      <c r="CC109" s="589"/>
      <c r="CD109" s="589"/>
      <c r="CE109" s="589"/>
      <c r="CF109" s="589"/>
      <c r="CG109" s="589"/>
      <c r="CH109" s="589"/>
      <c r="CI109" s="589"/>
      <c r="CJ109" s="589"/>
      <c r="CK109" s="589"/>
      <c r="CL109" s="589"/>
    </row>
    <row r="110" spans="1:90" x14ac:dyDescent="0.2">
      <c r="A110" s="590"/>
      <c r="B110" s="589"/>
      <c r="C110" s="589"/>
      <c r="D110" s="589"/>
      <c r="E110" s="589"/>
      <c r="F110" s="589"/>
      <c r="G110" s="589"/>
      <c r="H110" s="589"/>
      <c r="I110" s="589"/>
      <c r="J110" s="589"/>
      <c r="K110" s="589"/>
      <c r="L110" s="589"/>
      <c r="M110" s="589"/>
      <c r="N110" s="589"/>
      <c r="O110" s="589"/>
      <c r="P110" s="589"/>
      <c r="Q110" s="589"/>
      <c r="R110" s="589"/>
      <c r="S110" s="589"/>
      <c r="T110" s="589"/>
      <c r="U110" s="589"/>
      <c r="V110" s="589"/>
      <c r="W110" s="589"/>
      <c r="X110" s="589"/>
      <c r="Y110" s="589"/>
      <c r="Z110" s="589"/>
      <c r="AA110" s="589"/>
      <c r="AB110" s="589"/>
      <c r="AC110" s="589"/>
      <c r="AD110" s="589"/>
      <c r="AE110" s="589"/>
      <c r="AF110" s="589"/>
      <c r="AG110" s="589"/>
      <c r="AH110" s="589"/>
      <c r="AI110" s="589"/>
      <c r="AJ110" s="589"/>
      <c r="AK110" s="589"/>
      <c r="AL110" s="589"/>
      <c r="AM110" s="589"/>
      <c r="AN110" s="589"/>
      <c r="AO110" s="589"/>
      <c r="AP110" s="589"/>
      <c r="AQ110" s="589"/>
      <c r="AR110" s="589"/>
      <c r="AS110" s="589"/>
      <c r="AT110" s="589"/>
      <c r="AU110" s="589"/>
      <c r="AV110" s="589"/>
      <c r="AW110" s="589"/>
      <c r="AX110" s="589"/>
      <c r="AY110" s="589"/>
      <c r="AZ110" s="589"/>
      <c r="BA110" s="589"/>
      <c r="BB110" s="589"/>
      <c r="BC110" s="589"/>
      <c r="BD110" s="589"/>
      <c r="BE110" s="589"/>
      <c r="BF110" s="589"/>
      <c r="BG110" s="589"/>
      <c r="BH110" s="589"/>
      <c r="BI110" s="589"/>
      <c r="BJ110" s="589"/>
      <c r="BK110" s="589"/>
      <c r="BL110" s="589"/>
      <c r="BM110" s="589"/>
      <c r="BN110" s="589"/>
      <c r="BO110" s="589"/>
      <c r="BP110" s="589"/>
      <c r="BQ110" s="589"/>
      <c r="BR110" s="589"/>
      <c r="BS110" s="589"/>
      <c r="BT110" s="589"/>
      <c r="BU110" s="589"/>
      <c r="BV110" s="589"/>
      <c r="BW110" s="589"/>
      <c r="BX110" s="589"/>
      <c r="BY110" s="589"/>
      <c r="BZ110" s="589"/>
      <c r="CA110" s="589"/>
      <c r="CB110" s="589"/>
      <c r="CC110" s="589"/>
      <c r="CD110" s="589"/>
      <c r="CE110" s="589"/>
      <c r="CF110" s="589"/>
      <c r="CG110" s="589"/>
      <c r="CH110" s="589"/>
      <c r="CI110" s="589"/>
      <c r="CJ110" s="589"/>
      <c r="CK110" s="589"/>
      <c r="CL110" s="589"/>
    </row>
  </sheetData>
  <mergeCells count="8">
    <mergeCell ref="A102:CL110"/>
    <mergeCell ref="A1:AB6"/>
    <mergeCell ref="A7:CL7"/>
    <mergeCell ref="B8:AK8"/>
    <mergeCell ref="AL8:AZ8"/>
    <mergeCell ref="BA8:CL8"/>
    <mergeCell ref="A9:AZ9"/>
    <mergeCell ref="BA9:CL9"/>
  </mergeCells>
  <conditionalFormatting sqref="BA102:BA107">
    <cfRule type="cellIs" dxfId="11" priority="1" operator="equal">
      <formula>"N/A"</formula>
    </cfRule>
  </conditionalFormatting>
  <conditionalFormatting sqref="CM9:IV9 A102:A107 CM102:IV110">
    <cfRule type="cellIs" dxfId="10" priority="2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95" fitToHeight="2" orientation="portrait" useFirstPageNumber="1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60" max="6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90DCA-C37A-401C-AAD3-DE02507789BD}">
  <sheetPr>
    <tabColor theme="5" tint="0.39997558519241921"/>
  </sheetPr>
  <dimension ref="A1:EV219"/>
  <sheetViews>
    <sheetView showGridLines="0" view="pageBreakPreview" topLeftCell="A205" zoomScaleNormal="100" zoomScaleSheetLayoutView="100" workbookViewId="0">
      <selection activeCell="ER213" sqref="ER213"/>
    </sheetView>
  </sheetViews>
  <sheetFormatPr defaultColWidth="8.7109375" defaultRowHeight="12.75" x14ac:dyDescent="0.2"/>
  <cols>
    <col min="1" max="1" width="77" style="425" customWidth="1"/>
    <col min="2" max="9" width="10.7109375" style="425" hidden="1" customWidth="1"/>
    <col min="10" max="11" width="10.7109375" style="585" hidden="1" customWidth="1"/>
    <col min="12" max="21" width="10.7109375" style="425" hidden="1" customWidth="1"/>
    <col min="22" max="23" width="10.7109375" style="585" hidden="1" customWidth="1"/>
    <col min="24" max="24" width="10.42578125" style="585" hidden="1" customWidth="1"/>
    <col min="25" max="25" width="8.7109375" style="585" hidden="1" customWidth="1"/>
    <col min="26" max="26" width="10.42578125" style="585" hidden="1" customWidth="1"/>
    <col min="27" max="27" width="8.7109375" style="585" hidden="1" customWidth="1"/>
    <col min="28" max="28" width="10.42578125" style="585" hidden="1" customWidth="1"/>
    <col min="29" max="29" width="8.7109375" style="585" hidden="1" customWidth="1"/>
    <col min="30" max="30" width="10.42578125" style="585" hidden="1" customWidth="1"/>
    <col min="31" max="31" width="8.7109375" style="585" hidden="1" customWidth="1"/>
    <col min="32" max="32" width="10.42578125" style="585" hidden="1" customWidth="1"/>
    <col min="33" max="33" width="8.7109375" style="585" hidden="1" customWidth="1"/>
    <col min="34" max="35" width="25.7109375" style="585" hidden="1" customWidth="1"/>
    <col min="36" max="43" width="20.7109375" style="425" hidden="1" customWidth="1"/>
    <col min="44" max="45" width="20.7109375" style="585" hidden="1" customWidth="1"/>
    <col min="46" max="47" width="19.7109375" style="585" hidden="1" customWidth="1"/>
    <col min="48" max="53" width="16.7109375" style="425" hidden="1" customWidth="1"/>
    <col min="54" max="87" width="16.7109375" style="585" hidden="1" customWidth="1"/>
    <col min="88" max="122" width="15.7109375" style="586" hidden="1" customWidth="1"/>
    <col min="123" max="137" width="15.7109375" style="587" hidden="1" customWidth="1"/>
    <col min="138" max="147" width="15.7109375" style="425" hidden="1" customWidth="1"/>
    <col min="148" max="152" width="15.7109375" style="425" customWidth="1"/>
    <col min="153" max="16384" width="8.7109375" style="425"/>
  </cols>
  <sheetData>
    <row r="1" spans="1:152" s="319" customFormat="1" x14ac:dyDescent="0.2">
      <c r="A1" s="615"/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616"/>
      <c r="AD1" s="616"/>
      <c r="AE1" s="616"/>
      <c r="AF1" s="616"/>
      <c r="AG1" s="616"/>
      <c r="AH1" s="616"/>
      <c r="AI1" s="616"/>
      <c r="AJ1" s="616"/>
      <c r="AK1" s="616"/>
      <c r="AL1" s="616"/>
      <c r="AM1" s="616"/>
      <c r="AN1" s="616"/>
      <c r="AO1" s="616"/>
      <c r="AP1" s="616"/>
      <c r="AQ1" s="616"/>
      <c r="AR1" s="616"/>
      <c r="AS1" s="616"/>
      <c r="AT1" s="616"/>
      <c r="AU1" s="616"/>
      <c r="AV1" s="616"/>
      <c r="AW1" s="616"/>
      <c r="AX1" s="317"/>
      <c r="AY1" s="317"/>
      <c r="AZ1" s="317"/>
      <c r="BA1" s="317"/>
      <c r="BB1" s="423"/>
      <c r="BC1" s="423"/>
      <c r="BD1" s="423"/>
      <c r="BE1" s="423"/>
      <c r="BF1" s="423"/>
      <c r="BG1" s="423"/>
      <c r="BH1" s="423"/>
      <c r="BI1" s="423"/>
      <c r="BJ1" s="423"/>
      <c r="BK1" s="423"/>
      <c r="BL1" s="423"/>
      <c r="BM1" s="423"/>
      <c r="BN1" s="423"/>
      <c r="BO1" s="423"/>
      <c r="BP1" s="423"/>
      <c r="BQ1" s="423"/>
      <c r="BR1" s="423"/>
      <c r="BS1" s="423"/>
      <c r="BT1" s="423"/>
      <c r="BU1" s="423"/>
      <c r="BV1" s="423"/>
      <c r="BW1" s="423"/>
      <c r="BX1" s="423"/>
      <c r="BY1" s="423"/>
      <c r="BZ1" s="423"/>
      <c r="CA1" s="423"/>
      <c r="CB1" s="423"/>
      <c r="CC1" s="423"/>
      <c r="CD1" s="423"/>
      <c r="CE1" s="423"/>
      <c r="CF1" s="423"/>
      <c r="CG1" s="423"/>
      <c r="CH1" s="423"/>
      <c r="CI1" s="423"/>
      <c r="CJ1" s="318"/>
      <c r="CK1" s="318"/>
      <c r="CL1" s="318"/>
      <c r="CM1" s="318"/>
      <c r="CN1" s="318"/>
      <c r="CO1" s="318"/>
      <c r="CP1" s="318"/>
      <c r="CQ1" s="318"/>
      <c r="CR1" s="318"/>
      <c r="CS1" s="318"/>
      <c r="CT1" s="318"/>
      <c r="CU1" s="318"/>
      <c r="CV1" s="318"/>
      <c r="CW1" s="318"/>
      <c r="CX1" s="318"/>
      <c r="CY1" s="318"/>
      <c r="CZ1" s="318"/>
      <c r="DA1" s="318"/>
      <c r="DB1" s="318"/>
      <c r="DC1" s="318"/>
      <c r="DD1" s="318"/>
      <c r="DE1" s="318"/>
      <c r="DF1" s="318"/>
      <c r="DG1" s="318"/>
      <c r="DH1" s="318"/>
      <c r="DI1" s="318"/>
      <c r="DJ1" s="318"/>
      <c r="DK1" s="318"/>
      <c r="DL1" s="318"/>
      <c r="DM1" s="318"/>
      <c r="DN1" s="318"/>
      <c r="DO1" s="318"/>
      <c r="DP1" s="318"/>
      <c r="DQ1" s="318"/>
      <c r="DR1" s="318"/>
      <c r="DS1" s="318"/>
      <c r="DT1" s="318"/>
      <c r="DU1" s="318"/>
      <c r="DV1" s="318"/>
      <c r="DW1" s="318"/>
      <c r="DX1" s="318"/>
      <c r="DY1" s="318"/>
      <c r="DZ1" s="318"/>
      <c r="EA1" s="318"/>
      <c r="EB1" s="318"/>
      <c r="EC1" s="318"/>
      <c r="ED1" s="318"/>
      <c r="EE1" s="318"/>
      <c r="EF1" s="318"/>
      <c r="EG1" s="318"/>
    </row>
    <row r="2" spans="1:152" s="319" customFormat="1" x14ac:dyDescent="0.2">
      <c r="A2" s="615"/>
      <c r="B2" s="616"/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  <c r="P2" s="616"/>
      <c r="Q2" s="616"/>
      <c r="R2" s="616"/>
      <c r="S2" s="616"/>
      <c r="T2" s="616"/>
      <c r="U2" s="616"/>
      <c r="V2" s="616"/>
      <c r="W2" s="616"/>
      <c r="X2" s="616"/>
      <c r="Y2" s="616"/>
      <c r="Z2" s="616"/>
      <c r="AA2" s="616"/>
      <c r="AB2" s="616"/>
      <c r="AC2" s="616"/>
      <c r="AD2" s="616"/>
      <c r="AE2" s="616"/>
      <c r="AF2" s="616"/>
      <c r="AG2" s="616"/>
      <c r="AH2" s="616"/>
      <c r="AI2" s="616"/>
      <c r="AJ2" s="616"/>
      <c r="AK2" s="616"/>
      <c r="AL2" s="616"/>
      <c r="AM2" s="616"/>
      <c r="AN2" s="616"/>
      <c r="AO2" s="616"/>
      <c r="AP2" s="616"/>
      <c r="AQ2" s="616"/>
      <c r="AR2" s="616"/>
      <c r="AS2" s="616"/>
      <c r="AT2" s="616"/>
      <c r="AU2" s="616"/>
      <c r="AV2" s="616"/>
      <c r="AW2" s="616"/>
      <c r="AX2" s="317"/>
      <c r="AY2" s="317"/>
      <c r="AZ2" s="317"/>
      <c r="BA2" s="317"/>
      <c r="BB2" s="423"/>
      <c r="BC2" s="423"/>
      <c r="BD2" s="423"/>
      <c r="BE2" s="423"/>
      <c r="BF2" s="423"/>
      <c r="BG2" s="423"/>
      <c r="BH2" s="423"/>
      <c r="BI2" s="423"/>
      <c r="BJ2" s="423"/>
      <c r="BK2" s="423"/>
      <c r="BL2" s="423"/>
      <c r="BM2" s="423"/>
      <c r="BN2" s="423"/>
      <c r="BO2" s="423"/>
      <c r="BP2" s="423"/>
      <c r="BQ2" s="423"/>
      <c r="BR2" s="423"/>
      <c r="BS2" s="423"/>
      <c r="BT2" s="423"/>
      <c r="BU2" s="423"/>
      <c r="BV2" s="423"/>
      <c r="BW2" s="423"/>
      <c r="BX2" s="423"/>
      <c r="BY2" s="423"/>
      <c r="BZ2" s="423"/>
      <c r="CA2" s="423"/>
      <c r="CB2" s="423"/>
      <c r="CC2" s="423"/>
      <c r="CD2" s="423"/>
      <c r="CE2" s="423"/>
      <c r="CF2" s="423"/>
      <c r="CG2" s="423"/>
      <c r="CH2" s="423"/>
      <c r="CI2" s="423"/>
      <c r="CJ2" s="318"/>
      <c r="CK2" s="318"/>
      <c r="CL2" s="318"/>
      <c r="CM2" s="318"/>
      <c r="CN2" s="318"/>
      <c r="CO2" s="318"/>
      <c r="CP2" s="318"/>
      <c r="CQ2" s="318"/>
      <c r="CR2" s="318"/>
      <c r="CS2" s="318"/>
      <c r="CT2" s="318"/>
      <c r="CU2" s="318"/>
      <c r="CV2" s="318"/>
      <c r="CW2" s="318"/>
      <c r="CX2" s="318"/>
      <c r="CY2" s="318"/>
      <c r="CZ2" s="318"/>
      <c r="DA2" s="318"/>
      <c r="DB2" s="318"/>
      <c r="DC2" s="318"/>
      <c r="DD2" s="318"/>
      <c r="DE2" s="318"/>
      <c r="DF2" s="318"/>
      <c r="DG2" s="318"/>
      <c r="DH2" s="318"/>
      <c r="DI2" s="318"/>
      <c r="DJ2" s="318"/>
      <c r="DK2" s="318"/>
      <c r="DL2" s="318"/>
      <c r="DM2" s="318"/>
      <c r="DN2" s="318"/>
      <c r="DO2" s="318"/>
      <c r="DP2" s="318"/>
      <c r="DQ2" s="318"/>
      <c r="DR2" s="318"/>
      <c r="DS2" s="318"/>
      <c r="DT2" s="318"/>
      <c r="DU2" s="318"/>
      <c r="DV2" s="318"/>
      <c r="DW2" s="318"/>
      <c r="DX2" s="318"/>
      <c r="DY2" s="318"/>
      <c r="DZ2" s="318"/>
      <c r="EA2" s="318"/>
      <c r="EB2" s="318"/>
      <c r="EC2" s="318"/>
      <c r="ED2" s="318"/>
      <c r="EE2" s="318"/>
      <c r="EF2" s="318"/>
      <c r="EG2" s="318"/>
    </row>
    <row r="3" spans="1:152" s="319" customFormat="1" x14ac:dyDescent="0.2">
      <c r="A3" s="615"/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6"/>
      <c r="S3" s="616"/>
      <c r="T3" s="616"/>
      <c r="U3" s="616"/>
      <c r="V3" s="616"/>
      <c r="W3" s="616"/>
      <c r="X3" s="616"/>
      <c r="Y3" s="616"/>
      <c r="Z3" s="616"/>
      <c r="AA3" s="616"/>
      <c r="AB3" s="616"/>
      <c r="AC3" s="616"/>
      <c r="AD3" s="616"/>
      <c r="AE3" s="616"/>
      <c r="AF3" s="616"/>
      <c r="AG3" s="616"/>
      <c r="AH3" s="616"/>
      <c r="AI3" s="616"/>
      <c r="AJ3" s="616"/>
      <c r="AK3" s="616"/>
      <c r="AL3" s="616"/>
      <c r="AM3" s="616"/>
      <c r="AN3" s="616"/>
      <c r="AO3" s="616"/>
      <c r="AP3" s="616"/>
      <c r="AQ3" s="616"/>
      <c r="AR3" s="616"/>
      <c r="AS3" s="616"/>
      <c r="AT3" s="616"/>
      <c r="AU3" s="616"/>
      <c r="AV3" s="616"/>
      <c r="AW3" s="616"/>
      <c r="AX3" s="317"/>
      <c r="AY3" s="317"/>
      <c r="AZ3" s="317"/>
      <c r="BA3" s="317"/>
      <c r="BB3" s="423"/>
      <c r="BC3" s="423"/>
      <c r="BD3" s="423"/>
      <c r="BE3" s="423"/>
      <c r="BF3" s="423"/>
      <c r="BG3" s="423"/>
      <c r="BH3" s="423"/>
      <c r="BI3" s="423"/>
      <c r="BJ3" s="423"/>
      <c r="BK3" s="423"/>
      <c r="BL3" s="423"/>
      <c r="BM3" s="423"/>
      <c r="BN3" s="423"/>
      <c r="BO3" s="423"/>
      <c r="BP3" s="423"/>
      <c r="BQ3" s="423"/>
      <c r="BR3" s="423"/>
      <c r="BS3" s="423"/>
      <c r="BT3" s="423"/>
      <c r="BU3" s="423"/>
      <c r="BV3" s="423"/>
      <c r="BW3" s="423"/>
      <c r="BX3" s="423"/>
      <c r="BY3" s="423"/>
      <c r="BZ3" s="423"/>
      <c r="CA3" s="423"/>
      <c r="CB3" s="423"/>
      <c r="CC3" s="423"/>
      <c r="CD3" s="423"/>
      <c r="CE3" s="423"/>
      <c r="CF3" s="423"/>
      <c r="CG3" s="423"/>
      <c r="CH3" s="423"/>
      <c r="CI3" s="423"/>
      <c r="CJ3" s="318"/>
      <c r="CK3" s="318"/>
      <c r="CL3" s="318"/>
      <c r="CM3" s="318"/>
      <c r="CN3" s="318"/>
      <c r="CO3" s="318"/>
      <c r="CP3" s="318"/>
      <c r="CQ3" s="318"/>
      <c r="CR3" s="318"/>
      <c r="CS3" s="318"/>
      <c r="CT3" s="318"/>
      <c r="CU3" s="318"/>
      <c r="CV3" s="318"/>
      <c r="CW3" s="318"/>
      <c r="CX3" s="318"/>
      <c r="CY3" s="318"/>
      <c r="CZ3" s="318"/>
      <c r="DA3" s="318"/>
      <c r="DB3" s="318"/>
      <c r="DC3" s="318"/>
      <c r="DD3" s="318"/>
      <c r="DE3" s="318"/>
      <c r="DF3" s="318"/>
      <c r="DG3" s="318"/>
      <c r="DH3" s="318"/>
      <c r="DI3" s="318"/>
      <c r="DJ3" s="318"/>
      <c r="DK3" s="318"/>
      <c r="DL3" s="318"/>
      <c r="DM3" s="318"/>
      <c r="DN3" s="318"/>
      <c r="DO3" s="318"/>
      <c r="DP3" s="318"/>
      <c r="DQ3" s="318"/>
      <c r="DR3" s="318"/>
      <c r="DS3" s="318"/>
      <c r="DT3" s="318"/>
      <c r="DU3" s="318"/>
      <c r="DV3" s="318"/>
      <c r="DW3" s="318"/>
      <c r="DX3" s="318"/>
      <c r="DY3" s="318"/>
      <c r="DZ3" s="318"/>
      <c r="EA3" s="318"/>
      <c r="EB3" s="318"/>
      <c r="EC3" s="318"/>
      <c r="ED3" s="318"/>
      <c r="EE3" s="318"/>
      <c r="EF3" s="318"/>
      <c r="EG3" s="318"/>
    </row>
    <row r="4" spans="1:152" s="319" customFormat="1" x14ac:dyDescent="0.2">
      <c r="A4" s="615"/>
      <c r="B4" s="616"/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616"/>
      <c r="Q4" s="616"/>
      <c r="R4" s="616"/>
      <c r="S4" s="616"/>
      <c r="T4" s="616"/>
      <c r="U4" s="616"/>
      <c r="V4" s="616"/>
      <c r="W4" s="616"/>
      <c r="X4" s="616"/>
      <c r="Y4" s="616"/>
      <c r="Z4" s="616"/>
      <c r="AA4" s="616"/>
      <c r="AB4" s="616"/>
      <c r="AC4" s="616"/>
      <c r="AD4" s="616"/>
      <c r="AE4" s="616"/>
      <c r="AF4" s="616"/>
      <c r="AG4" s="616"/>
      <c r="AH4" s="616"/>
      <c r="AI4" s="616"/>
      <c r="AJ4" s="616"/>
      <c r="AK4" s="616"/>
      <c r="AL4" s="616"/>
      <c r="AM4" s="616"/>
      <c r="AN4" s="616"/>
      <c r="AO4" s="616"/>
      <c r="AP4" s="616"/>
      <c r="AQ4" s="616"/>
      <c r="AR4" s="616"/>
      <c r="AS4" s="616"/>
      <c r="AT4" s="616"/>
      <c r="AU4" s="616"/>
      <c r="AV4" s="616"/>
      <c r="AW4" s="616"/>
      <c r="AX4" s="317"/>
      <c r="AY4" s="317"/>
      <c r="AZ4" s="317"/>
      <c r="BA4" s="317"/>
      <c r="BB4" s="423"/>
      <c r="BC4" s="423"/>
      <c r="BD4" s="423"/>
      <c r="BE4" s="423"/>
      <c r="BF4" s="423"/>
      <c r="BG4" s="423"/>
      <c r="BH4" s="423"/>
      <c r="BI4" s="423"/>
      <c r="BJ4" s="423"/>
      <c r="BK4" s="423"/>
      <c r="BL4" s="423"/>
      <c r="BM4" s="423"/>
      <c r="BN4" s="423"/>
      <c r="BO4" s="423"/>
      <c r="BP4" s="423"/>
      <c r="BQ4" s="423"/>
      <c r="BR4" s="423"/>
      <c r="BS4" s="423"/>
      <c r="BT4" s="423"/>
      <c r="BU4" s="423"/>
      <c r="BV4" s="423"/>
      <c r="BW4" s="423"/>
      <c r="BX4" s="423"/>
      <c r="BY4" s="423"/>
      <c r="BZ4" s="423"/>
      <c r="CA4" s="423"/>
      <c r="CB4" s="423"/>
      <c r="CC4" s="423"/>
      <c r="CD4" s="423"/>
      <c r="CE4" s="423"/>
      <c r="CF4" s="423"/>
      <c r="CG4" s="423"/>
      <c r="CH4" s="423"/>
      <c r="CI4" s="423"/>
      <c r="CJ4" s="318"/>
      <c r="CK4" s="318"/>
      <c r="CL4" s="318"/>
      <c r="CM4" s="318"/>
      <c r="CN4" s="318"/>
      <c r="CO4" s="318"/>
      <c r="CP4" s="318"/>
      <c r="CQ4" s="318"/>
      <c r="CR4" s="318"/>
      <c r="CS4" s="318"/>
      <c r="CT4" s="318"/>
      <c r="CU4" s="318"/>
      <c r="CV4" s="318"/>
      <c r="CW4" s="318"/>
      <c r="CX4" s="318"/>
      <c r="CY4" s="318"/>
      <c r="CZ4" s="318"/>
      <c r="DA4" s="318"/>
      <c r="DB4" s="318"/>
      <c r="DC4" s="318"/>
      <c r="DD4" s="318"/>
      <c r="DE4" s="318"/>
      <c r="DF4" s="318"/>
      <c r="DG4" s="318"/>
      <c r="DH4" s="318"/>
      <c r="DI4" s="318"/>
      <c r="DJ4" s="318"/>
      <c r="DK4" s="318"/>
      <c r="DL4" s="318"/>
      <c r="DM4" s="318"/>
      <c r="DN4" s="318"/>
      <c r="DO4" s="318"/>
      <c r="DP4" s="318"/>
      <c r="DQ4" s="318"/>
      <c r="DR4" s="318"/>
      <c r="DS4" s="318"/>
      <c r="DT4" s="318"/>
      <c r="DU4" s="318"/>
      <c r="DV4" s="318"/>
      <c r="DW4" s="318"/>
      <c r="DX4" s="318"/>
      <c r="DY4" s="318"/>
      <c r="DZ4" s="318"/>
      <c r="EA4" s="318"/>
      <c r="EB4" s="318"/>
      <c r="EC4" s="318"/>
      <c r="ED4" s="318"/>
      <c r="EE4" s="318"/>
      <c r="EF4" s="318"/>
      <c r="EG4" s="318"/>
    </row>
    <row r="5" spans="1:152" s="319" customFormat="1" x14ac:dyDescent="0.2">
      <c r="A5" s="615"/>
      <c r="B5" s="616"/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616"/>
      <c r="Q5" s="616"/>
      <c r="R5" s="616"/>
      <c r="S5" s="616"/>
      <c r="T5" s="616"/>
      <c r="U5" s="616"/>
      <c r="V5" s="616"/>
      <c r="W5" s="616"/>
      <c r="X5" s="616"/>
      <c r="Y5" s="616"/>
      <c r="Z5" s="616"/>
      <c r="AA5" s="616"/>
      <c r="AB5" s="616"/>
      <c r="AC5" s="616"/>
      <c r="AD5" s="616"/>
      <c r="AE5" s="616"/>
      <c r="AF5" s="616"/>
      <c r="AG5" s="616"/>
      <c r="AH5" s="616"/>
      <c r="AI5" s="616"/>
      <c r="AJ5" s="616"/>
      <c r="AK5" s="616"/>
      <c r="AL5" s="616"/>
      <c r="AM5" s="616"/>
      <c r="AN5" s="616"/>
      <c r="AO5" s="616"/>
      <c r="AP5" s="616"/>
      <c r="AQ5" s="616"/>
      <c r="AR5" s="616"/>
      <c r="AS5" s="616"/>
      <c r="AT5" s="616"/>
      <c r="AU5" s="616"/>
      <c r="AV5" s="616"/>
      <c r="AW5" s="616"/>
      <c r="AX5" s="317"/>
      <c r="AY5" s="317"/>
      <c r="AZ5" s="317"/>
      <c r="BA5" s="317"/>
      <c r="BB5" s="423"/>
      <c r="BC5" s="423"/>
      <c r="BD5" s="423"/>
      <c r="BE5" s="423"/>
      <c r="BF5" s="423"/>
      <c r="BG5" s="423"/>
      <c r="BH5" s="423"/>
      <c r="BI5" s="423"/>
      <c r="BJ5" s="423"/>
      <c r="BK5" s="423"/>
      <c r="BL5" s="423"/>
      <c r="BM5" s="423"/>
      <c r="BN5" s="423"/>
      <c r="BO5" s="423"/>
      <c r="BP5" s="423"/>
      <c r="BQ5" s="423"/>
      <c r="BR5" s="423"/>
      <c r="BS5" s="423"/>
      <c r="BT5" s="423"/>
      <c r="BU5" s="423"/>
      <c r="BV5" s="423"/>
      <c r="BW5" s="423"/>
      <c r="BX5" s="423"/>
      <c r="BY5" s="423"/>
      <c r="BZ5" s="423"/>
      <c r="CA5" s="423"/>
      <c r="CB5" s="423"/>
      <c r="CC5" s="423"/>
      <c r="CD5" s="423"/>
      <c r="CE5" s="423"/>
      <c r="CF5" s="423"/>
      <c r="CG5" s="423"/>
      <c r="CH5" s="423"/>
      <c r="CI5" s="423"/>
      <c r="CJ5" s="318"/>
      <c r="CK5" s="318"/>
      <c r="CL5" s="318"/>
      <c r="CM5" s="318"/>
      <c r="CN5" s="318"/>
      <c r="CO5" s="318"/>
      <c r="CP5" s="318"/>
      <c r="CQ5" s="318"/>
      <c r="CR5" s="318"/>
      <c r="CS5" s="318"/>
      <c r="CT5" s="318"/>
      <c r="CU5" s="318"/>
      <c r="CV5" s="318"/>
      <c r="CW5" s="318"/>
      <c r="CX5" s="318"/>
      <c r="CY5" s="318"/>
      <c r="CZ5" s="318"/>
      <c r="DA5" s="318"/>
      <c r="DB5" s="318"/>
      <c r="DC5" s="318"/>
      <c r="DD5" s="318"/>
      <c r="DE5" s="318"/>
      <c r="DF5" s="318"/>
      <c r="DG5" s="318"/>
      <c r="DH5" s="318"/>
      <c r="DI5" s="318"/>
      <c r="DJ5" s="318"/>
      <c r="DK5" s="318"/>
      <c r="DL5" s="318"/>
      <c r="DM5" s="318"/>
      <c r="DN5" s="318"/>
      <c r="DO5" s="318"/>
      <c r="DP5" s="318"/>
      <c r="DQ5" s="318"/>
      <c r="DR5" s="318"/>
      <c r="DS5" s="318"/>
      <c r="DT5" s="318"/>
      <c r="DU5" s="318"/>
      <c r="DV5" s="318"/>
      <c r="DW5" s="318"/>
      <c r="DX5" s="318"/>
      <c r="DY5" s="318"/>
      <c r="DZ5" s="318"/>
      <c r="EA5" s="318"/>
      <c r="EB5" s="318"/>
      <c r="EC5" s="318"/>
      <c r="ED5" s="318"/>
      <c r="EE5" s="318"/>
      <c r="EF5" s="318"/>
      <c r="EG5" s="318"/>
    </row>
    <row r="6" spans="1:152" s="319" customFormat="1" x14ac:dyDescent="0.2">
      <c r="A6" s="615"/>
      <c r="B6" s="616"/>
      <c r="C6" s="616"/>
      <c r="D6" s="616"/>
      <c r="E6" s="616"/>
      <c r="F6" s="616"/>
      <c r="G6" s="616"/>
      <c r="H6" s="616"/>
      <c r="I6" s="616"/>
      <c r="J6" s="616"/>
      <c r="K6" s="616"/>
      <c r="L6" s="616"/>
      <c r="M6" s="616"/>
      <c r="N6" s="616"/>
      <c r="O6" s="616"/>
      <c r="P6" s="616"/>
      <c r="Q6" s="616"/>
      <c r="R6" s="616"/>
      <c r="S6" s="616"/>
      <c r="T6" s="616"/>
      <c r="U6" s="616"/>
      <c r="V6" s="616"/>
      <c r="W6" s="616"/>
      <c r="X6" s="616"/>
      <c r="Y6" s="616"/>
      <c r="Z6" s="616"/>
      <c r="AA6" s="616"/>
      <c r="AB6" s="616"/>
      <c r="AC6" s="616"/>
      <c r="AD6" s="616"/>
      <c r="AE6" s="616"/>
      <c r="AF6" s="616"/>
      <c r="AG6" s="616"/>
      <c r="AH6" s="616"/>
      <c r="AI6" s="616"/>
      <c r="AJ6" s="616"/>
      <c r="AK6" s="616"/>
      <c r="AL6" s="616"/>
      <c r="AM6" s="616"/>
      <c r="AN6" s="616"/>
      <c r="AO6" s="616"/>
      <c r="AP6" s="616"/>
      <c r="AQ6" s="616"/>
      <c r="AR6" s="616"/>
      <c r="AS6" s="616"/>
      <c r="AT6" s="616"/>
      <c r="AU6" s="616"/>
      <c r="AV6" s="616"/>
      <c r="AW6" s="616"/>
      <c r="AX6" s="317"/>
      <c r="AY6" s="317"/>
      <c r="AZ6" s="317"/>
      <c r="BA6" s="317"/>
      <c r="BB6" s="423"/>
      <c r="BC6" s="423"/>
      <c r="BD6" s="423"/>
      <c r="BE6" s="423"/>
      <c r="BF6" s="423"/>
      <c r="BG6" s="423"/>
      <c r="BH6" s="423"/>
      <c r="BI6" s="423"/>
      <c r="BJ6" s="423"/>
      <c r="BK6" s="423"/>
      <c r="BL6" s="423"/>
      <c r="BM6" s="423"/>
      <c r="BN6" s="423"/>
      <c r="BO6" s="423"/>
      <c r="BP6" s="423"/>
      <c r="BQ6" s="423"/>
      <c r="BR6" s="423"/>
      <c r="BS6" s="423"/>
      <c r="BT6" s="423"/>
      <c r="BU6" s="423"/>
      <c r="BV6" s="423"/>
      <c r="BW6" s="423"/>
      <c r="BX6" s="423"/>
      <c r="BY6" s="423"/>
      <c r="BZ6" s="423"/>
      <c r="CA6" s="423"/>
      <c r="CB6" s="423"/>
      <c r="CC6" s="423"/>
      <c r="CD6" s="423"/>
      <c r="CE6" s="423"/>
      <c r="CF6" s="423"/>
      <c r="CG6" s="423"/>
      <c r="CH6" s="423"/>
      <c r="CI6" s="423"/>
      <c r="CJ6" s="318"/>
      <c r="CK6" s="318"/>
      <c r="CL6" s="318"/>
      <c r="CM6" s="318"/>
      <c r="CN6" s="318"/>
      <c r="CO6" s="318"/>
      <c r="CP6" s="318"/>
      <c r="CQ6" s="318"/>
      <c r="CR6" s="318"/>
      <c r="CS6" s="318"/>
      <c r="CT6" s="318"/>
      <c r="CU6" s="318"/>
      <c r="CV6" s="318"/>
      <c r="CW6" s="318"/>
      <c r="CX6" s="318"/>
      <c r="CY6" s="318"/>
      <c r="CZ6" s="318"/>
      <c r="DA6" s="318"/>
      <c r="DB6" s="318"/>
      <c r="DC6" s="318"/>
      <c r="DD6" s="318"/>
      <c r="DE6" s="318"/>
      <c r="DF6" s="318"/>
      <c r="DG6" s="318"/>
      <c r="DH6" s="318"/>
      <c r="DI6" s="318"/>
      <c r="DJ6" s="318"/>
      <c r="DK6" s="318"/>
      <c r="DL6" s="318"/>
      <c r="DM6" s="318"/>
      <c r="DN6" s="318"/>
      <c r="DO6" s="318"/>
      <c r="DP6" s="318"/>
      <c r="DQ6" s="318"/>
      <c r="DR6" s="318"/>
      <c r="DS6" s="318"/>
      <c r="DT6" s="318"/>
      <c r="DU6" s="318"/>
      <c r="DV6" s="318"/>
      <c r="DW6" s="318"/>
      <c r="DX6" s="318"/>
      <c r="DY6" s="318"/>
      <c r="DZ6" s="318"/>
      <c r="EA6" s="318"/>
      <c r="EB6" s="318"/>
      <c r="EC6" s="318"/>
      <c r="ED6" s="318"/>
      <c r="EE6" s="318"/>
      <c r="EF6" s="318"/>
      <c r="EG6" s="318"/>
    </row>
    <row r="7" spans="1:152" s="424" customFormat="1" ht="15" x14ac:dyDescent="0.25">
      <c r="A7" s="593" t="s">
        <v>0</v>
      </c>
      <c r="B7" s="593"/>
      <c r="C7" s="593"/>
      <c r="D7" s="593"/>
      <c r="E7" s="593"/>
      <c r="F7" s="593"/>
      <c r="G7" s="593"/>
      <c r="H7" s="593"/>
      <c r="I7" s="593"/>
      <c r="J7" s="593"/>
      <c r="K7" s="593"/>
      <c r="L7" s="593"/>
      <c r="M7" s="593"/>
      <c r="N7" s="593"/>
      <c r="O7" s="593"/>
      <c r="P7" s="593"/>
      <c r="Q7" s="593"/>
      <c r="R7" s="593"/>
      <c r="S7" s="593"/>
      <c r="T7" s="593"/>
      <c r="U7" s="593"/>
      <c r="V7" s="593"/>
      <c r="W7" s="593"/>
      <c r="X7" s="593"/>
      <c r="Y7" s="593"/>
      <c r="Z7" s="593"/>
      <c r="AA7" s="593"/>
      <c r="AB7" s="593"/>
      <c r="AC7" s="593"/>
      <c r="AD7" s="593"/>
      <c r="AE7" s="593"/>
      <c r="AF7" s="593"/>
      <c r="AG7" s="593"/>
      <c r="AH7" s="593"/>
      <c r="AI7" s="593"/>
      <c r="AJ7" s="593"/>
      <c r="AK7" s="593"/>
      <c r="AL7" s="593"/>
      <c r="AM7" s="593"/>
      <c r="AN7" s="593"/>
      <c r="AO7" s="593"/>
      <c r="AP7" s="593"/>
      <c r="AQ7" s="593"/>
      <c r="AR7" s="593"/>
      <c r="AS7" s="593"/>
      <c r="AT7" s="593"/>
      <c r="AU7" s="593"/>
      <c r="AV7" s="593"/>
      <c r="AW7" s="593"/>
      <c r="AX7" s="593"/>
      <c r="AY7" s="593"/>
      <c r="AZ7" s="593"/>
      <c r="BA7" s="593"/>
      <c r="BB7" s="593"/>
      <c r="BC7" s="593"/>
      <c r="BD7" s="593"/>
      <c r="BE7" s="593"/>
      <c r="BF7" s="593"/>
      <c r="BG7" s="593"/>
      <c r="BH7" s="593"/>
      <c r="BI7" s="593"/>
      <c r="BJ7" s="593"/>
      <c r="BK7" s="593"/>
      <c r="BL7" s="593"/>
      <c r="BM7" s="593"/>
      <c r="BN7" s="593"/>
      <c r="BO7" s="593"/>
      <c r="BP7" s="593"/>
      <c r="BQ7" s="593"/>
      <c r="BR7" s="593"/>
      <c r="BS7" s="593"/>
      <c r="BT7" s="593"/>
      <c r="BU7" s="593"/>
      <c r="BV7" s="593"/>
      <c r="BW7" s="593"/>
      <c r="BX7" s="593"/>
      <c r="BY7" s="593"/>
      <c r="BZ7" s="593"/>
      <c r="CA7" s="593"/>
      <c r="CB7" s="593"/>
      <c r="CC7" s="593"/>
      <c r="CD7" s="593"/>
      <c r="CE7" s="593"/>
      <c r="CF7" s="593"/>
      <c r="CG7" s="593"/>
      <c r="CH7" s="593"/>
      <c r="CI7" s="593"/>
      <c r="CJ7" s="593"/>
      <c r="CK7" s="593"/>
      <c r="CL7" s="593"/>
      <c r="CM7" s="593"/>
      <c r="CN7" s="593"/>
      <c r="CO7" s="593"/>
      <c r="CP7" s="593"/>
      <c r="CQ7" s="593"/>
      <c r="CR7" s="593"/>
      <c r="CS7" s="593"/>
      <c r="CT7" s="593"/>
      <c r="CU7" s="593"/>
      <c r="CV7" s="593"/>
      <c r="CW7" s="593"/>
      <c r="CX7" s="593"/>
      <c r="CY7" s="593"/>
      <c r="CZ7" s="593"/>
      <c r="DA7" s="593"/>
      <c r="DB7" s="593"/>
      <c r="DC7" s="593"/>
      <c r="DD7" s="593"/>
      <c r="DE7" s="593"/>
      <c r="DF7" s="593"/>
      <c r="DG7" s="593"/>
      <c r="DH7" s="593"/>
      <c r="DI7" s="593"/>
      <c r="DJ7" s="593"/>
      <c r="DK7" s="593"/>
      <c r="DL7" s="593"/>
      <c r="DM7" s="593"/>
      <c r="DN7" s="593"/>
      <c r="DO7" s="593"/>
      <c r="DP7" s="593"/>
      <c r="DQ7" s="593"/>
      <c r="DR7" s="593"/>
      <c r="DS7" s="593"/>
      <c r="DT7" s="593"/>
      <c r="DU7" s="593"/>
      <c r="DV7" s="593"/>
      <c r="DW7" s="593"/>
      <c r="DX7" s="593"/>
      <c r="DY7" s="593"/>
      <c r="DZ7" s="593"/>
      <c r="EA7" s="593"/>
      <c r="EB7" s="593"/>
      <c r="EC7" s="593"/>
      <c r="ED7" s="593"/>
      <c r="EE7" s="593"/>
      <c r="EF7" s="593"/>
      <c r="EG7" s="593"/>
      <c r="EH7" s="593"/>
      <c r="EI7" s="593"/>
      <c r="EJ7" s="593"/>
      <c r="EK7" s="593"/>
      <c r="EL7" s="593"/>
      <c r="EM7" s="593"/>
      <c r="EN7" s="593"/>
      <c r="EO7" s="593"/>
      <c r="EP7" s="593"/>
      <c r="EQ7" s="593"/>
      <c r="ER7" s="593"/>
      <c r="ES7" s="593"/>
      <c r="ET7" s="593"/>
      <c r="EU7" s="593"/>
      <c r="EV7" s="593"/>
    </row>
    <row r="8" spans="1:152" x14ac:dyDescent="0.2">
      <c r="A8" s="617" t="s">
        <v>380</v>
      </c>
      <c r="B8" s="617"/>
      <c r="C8" s="617"/>
      <c r="D8" s="617"/>
      <c r="E8" s="617"/>
      <c r="F8" s="617"/>
      <c r="G8" s="617"/>
      <c r="H8" s="617"/>
      <c r="I8" s="617"/>
      <c r="J8" s="617"/>
      <c r="K8" s="617"/>
      <c r="L8" s="617"/>
      <c r="M8" s="617"/>
      <c r="N8" s="617"/>
      <c r="O8" s="617"/>
      <c r="P8" s="617"/>
      <c r="Q8" s="617"/>
      <c r="R8" s="617"/>
      <c r="S8" s="617"/>
      <c r="T8" s="617"/>
      <c r="U8" s="617"/>
      <c r="V8" s="617"/>
      <c r="W8" s="617"/>
      <c r="X8" s="617"/>
      <c r="Y8" s="617"/>
      <c r="Z8" s="617"/>
      <c r="AA8" s="617"/>
      <c r="AB8" s="617"/>
      <c r="AC8" s="617"/>
      <c r="AD8" s="617"/>
      <c r="AE8" s="617"/>
      <c r="AF8" s="617"/>
      <c r="AG8" s="617"/>
      <c r="AH8" s="617"/>
      <c r="AI8" s="617"/>
      <c r="AJ8" s="617"/>
      <c r="AK8" s="617"/>
      <c r="AL8" s="617"/>
      <c r="AM8" s="617"/>
      <c r="AN8" s="617"/>
      <c r="AO8" s="617"/>
      <c r="AP8" s="617"/>
      <c r="AQ8" s="617"/>
      <c r="AR8" s="617"/>
      <c r="AS8" s="617"/>
      <c r="AT8" s="617"/>
      <c r="AU8" s="617"/>
      <c r="AV8" s="617"/>
      <c r="AW8" s="617"/>
      <c r="AX8" s="617"/>
      <c r="AY8" s="617"/>
      <c r="AZ8" s="617"/>
      <c r="BA8" s="617"/>
      <c r="BB8" s="617"/>
      <c r="BC8" s="617"/>
      <c r="BD8" s="617"/>
      <c r="BE8" s="617"/>
      <c r="BF8" s="617"/>
      <c r="BG8" s="617"/>
      <c r="BH8" s="617"/>
      <c r="BI8" s="617"/>
      <c r="BJ8" s="617"/>
      <c r="BK8" s="617"/>
      <c r="BL8" s="617"/>
      <c r="BM8" s="617"/>
      <c r="BN8" s="617"/>
      <c r="BO8" s="617"/>
      <c r="BP8" s="617"/>
      <c r="BQ8" s="617"/>
      <c r="BR8" s="617"/>
      <c r="BS8" s="617"/>
      <c r="BT8" s="617"/>
      <c r="BU8" s="617"/>
      <c r="BV8" s="617"/>
      <c r="BW8" s="617"/>
      <c r="BX8" s="617"/>
      <c r="BY8" s="617"/>
      <c r="BZ8" s="617"/>
      <c r="CA8" s="617"/>
      <c r="CB8" s="617"/>
      <c r="CC8" s="617"/>
      <c r="CD8" s="617"/>
      <c r="CE8" s="617"/>
      <c r="CF8" s="617"/>
      <c r="CG8" s="617"/>
      <c r="CH8" s="617"/>
      <c r="CI8" s="617"/>
      <c r="CJ8" s="617"/>
      <c r="CK8" s="617"/>
      <c r="CL8" s="617"/>
      <c r="CM8" s="617"/>
      <c r="CN8" s="617"/>
      <c r="CO8" s="617"/>
      <c r="CP8" s="617"/>
      <c r="CQ8" s="617"/>
      <c r="CR8" s="617"/>
      <c r="CS8" s="617"/>
      <c r="CT8" s="617"/>
      <c r="CU8" s="617"/>
      <c r="CV8" s="617"/>
      <c r="CW8" s="617"/>
      <c r="CX8" s="617"/>
      <c r="CY8" s="617"/>
      <c r="CZ8" s="617"/>
      <c r="DA8" s="617"/>
      <c r="DB8" s="617"/>
      <c r="DC8" s="617"/>
      <c r="DD8" s="617"/>
      <c r="DE8" s="617"/>
      <c r="DF8" s="617"/>
      <c r="DG8" s="617"/>
      <c r="DH8" s="617"/>
      <c r="DI8" s="617"/>
      <c r="DJ8" s="617"/>
      <c r="DK8" s="617"/>
      <c r="DL8" s="617"/>
      <c r="DM8" s="617"/>
      <c r="DN8" s="617"/>
      <c r="DO8" s="617"/>
      <c r="DP8" s="617"/>
      <c r="DQ8" s="617"/>
      <c r="DR8" s="617"/>
      <c r="DS8" s="617"/>
      <c r="DT8" s="617"/>
      <c r="DU8" s="617"/>
      <c r="DV8" s="617"/>
      <c r="DW8" s="617"/>
      <c r="DX8" s="617"/>
      <c r="DY8" s="617"/>
      <c r="DZ8" s="617"/>
      <c r="EA8" s="617"/>
      <c r="EB8" s="617"/>
      <c r="EC8" s="617"/>
      <c r="ED8" s="617"/>
      <c r="EE8" s="617"/>
      <c r="EF8" s="617"/>
      <c r="EG8" s="617"/>
      <c r="EH8" s="617"/>
      <c r="EI8" s="617"/>
      <c r="EJ8" s="617"/>
      <c r="EK8" s="617"/>
      <c r="EL8" s="617"/>
      <c r="EM8" s="617"/>
      <c r="EN8" s="617"/>
      <c r="EO8" s="617"/>
      <c r="EP8" s="617"/>
      <c r="EQ8" s="617"/>
      <c r="ER8" s="617"/>
      <c r="ES8" s="617"/>
      <c r="ET8" s="617"/>
      <c r="EU8" s="617"/>
      <c r="EV8" s="617"/>
    </row>
    <row r="9" spans="1:152" s="426" customFormat="1" ht="12.75" customHeight="1" x14ac:dyDescent="0.25">
      <c r="A9" s="604" t="s">
        <v>6</v>
      </c>
      <c r="B9" s="604"/>
      <c r="C9" s="604"/>
      <c r="D9" s="604"/>
      <c r="E9" s="604"/>
      <c r="F9" s="604"/>
      <c r="G9" s="604"/>
      <c r="H9" s="604"/>
      <c r="I9" s="604"/>
      <c r="J9" s="604"/>
      <c r="K9" s="604"/>
      <c r="L9" s="604"/>
      <c r="M9" s="604"/>
      <c r="N9" s="604"/>
      <c r="O9" s="604"/>
      <c r="P9" s="604"/>
      <c r="Q9" s="604"/>
      <c r="R9" s="604"/>
      <c r="S9" s="604"/>
      <c r="T9" s="604"/>
      <c r="U9" s="604"/>
      <c r="V9" s="604"/>
      <c r="W9" s="604"/>
      <c r="X9" s="604"/>
      <c r="Y9" s="604"/>
      <c r="Z9" s="604"/>
      <c r="AA9" s="604"/>
      <c r="AB9" s="604"/>
      <c r="AC9" s="604"/>
      <c r="AD9" s="604"/>
      <c r="AE9" s="604"/>
      <c r="AF9" s="604"/>
      <c r="AG9" s="604"/>
      <c r="AH9" s="604"/>
      <c r="AI9" s="604"/>
      <c r="AJ9" s="604"/>
      <c r="AK9" s="604"/>
      <c r="AL9" s="604"/>
      <c r="AM9" s="604"/>
      <c r="AN9" s="604"/>
      <c r="AO9" s="604"/>
      <c r="AP9" s="604"/>
      <c r="AQ9" s="604"/>
      <c r="AR9" s="604"/>
      <c r="AS9" s="604"/>
      <c r="AT9" s="604"/>
      <c r="AU9" s="604"/>
      <c r="AV9" s="604"/>
      <c r="AW9" s="604"/>
      <c r="AX9" s="604"/>
      <c r="AY9" s="604"/>
      <c r="AZ9" s="604"/>
      <c r="BA9" s="604"/>
      <c r="BB9" s="604"/>
      <c r="BC9" s="604"/>
      <c r="BD9" s="604"/>
      <c r="BE9" s="604"/>
      <c r="BF9" s="604"/>
      <c r="BG9" s="604"/>
      <c r="BH9" s="604"/>
      <c r="BI9" s="604"/>
      <c r="BJ9" s="604"/>
      <c r="BK9" s="604"/>
      <c r="BL9" s="604"/>
      <c r="BM9" s="604"/>
      <c r="BN9" s="604"/>
      <c r="BO9" s="604"/>
      <c r="BP9" s="604"/>
      <c r="BQ9" s="604"/>
      <c r="BR9" s="604"/>
      <c r="BS9" s="604"/>
      <c r="BT9" s="604"/>
      <c r="BU9" s="604"/>
      <c r="BV9" s="604"/>
      <c r="BW9" s="604"/>
      <c r="BX9" s="604"/>
      <c r="BY9" s="604"/>
      <c r="BZ9" s="604"/>
      <c r="CA9" s="604"/>
      <c r="CB9" s="604"/>
      <c r="CC9" s="604"/>
      <c r="CD9" s="604"/>
      <c r="CE9" s="604"/>
      <c r="CF9" s="604"/>
      <c r="CG9" s="604"/>
      <c r="CH9" s="604"/>
      <c r="CI9" s="604"/>
      <c r="CJ9" s="604"/>
      <c r="CK9" s="604"/>
      <c r="CL9" s="604"/>
      <c r="CM9" s="604"/>
      <c r="CN9" s="604"/>
      <c r="CO9" s="604"/>
      <c r="CP9" s="604"/>
      <c r="CQ9" s="604"/>
      <c r="CR9" s="604"/>
      <c r="CS9" s="604"/>
      <c r="CT9" s="604"/>
      <c r="CU9" s="604"/>
      <c r="CV9" s="604"/>
      <c r="CW9" s="604"/>
      <c r="CX9" s="604"/>
      <c r="CY9" s="604"/>
      <c r="CZ9" s="604"/>
      <c r="DA9" s="604"/>
      <c r="DB9" s="604"/>
      <c r="DC9" s="604"/>
      <c r="DD9" s="604"/>
      <c r="DE9" s="604"/>
      <c r="DF9" s="604"/>
      <c r="DG9" s="604"/>
      <c r="DH9" s="604"/>
      <c r="DI9" s="604"/>
      <c r="DJ9" s="604"/>
      <c r="DK9" s="604"/>
      <c r="DL9" s="604"/>
      <c r="DM9" s="604"/>
      <c r="DN9" s="604"/>
      <c r="DO9" s="604"/>
      <c r="DP9" s="604"/>
      <c r="DQ9" s="604"/>
      <c r="DR9" s="604"/>
      <c r="DS9" s="604"/>
      <c r="DT9" s="604"/>
      <c r="DU9" s="604"/>
      <c r="DV9" s="604"/>
      <c r="DW9" s="604"/>
      <c r="DX9" s="604"/>
      <c r="DY9" s="604"/>
      <c r="DZ9" s="604"/>
      <c r="EA9" s="604"/>
      <c r="EB9" s="604"/>
      <c r="EC9" s="604"/>
      <c r="ED9" s="604"/>
      <c r="EE9" s="604"/>
      <c r="EF9" s="604"/>
      <c r="EG9" s="604"/>
      <c r="EH9" s="604"/>
      <c r="EI9" s="604"/>
      <c r="EJ9" s="604"/>
      <c r="EK9" s="604"/>
      <c r="EL9" s="604"/>
      <c r="EM9" s="604"/>
      <c r="EN9" s="604"/>
      <c r="EO9" s="604"/>
      <c r="EP9" s="604"/>
      <c r="EQ9" s="604"/>
      <c r="ER9" s="604"/>
      <c r="ES9" s="604"/>
      <c r="ET9" s="604"/>
      <c r="EU9" s="604"/>
      <c r="EV9" s="604"/>
    </row>
    <row r="10" spans="1:152" x14ac:dyDescent="0.2">
      <c r="A10" s="618" t="s">
        <v>381</v>
      </c>
      <c r="B10" s="618"/>
      <c r="C10" s="618"/>
      <c r="D10" s="618"/>
      <c r="E10" s="618"/>
      <c r="F10" s="618"/>
      <c r="G10" s="618"/>
      <c r="H10" s="618"/>
      <c r="I10" s="618"/>
      <c r="J10" s="618"/>
      <c r="K10" s="618"/>
      <c r="L10" s="618"/>
      <c r="M10" s="618"/>
      <c r="N10" s="618"/>
      <c r="O10" s="618"/>
      <c r="P10" s="618"/>
      <c r="Q10" s="618"/>
      <c r="R10" s="618"/>
      <c r="S10" s="618"/>
      <c r="T10" s="618"/>
      <c r="U10" s="618"/>
      <c r="V10" s="618"/>
      <c r="W10" s="618"/>
      <c r="X10" s="618"/>
      <c r="Y10" s="618"/>
      <c r="Z10" s="618"/>
      <c r="AA10" s="618"/>
      <c r="AB10" s="618"/>
      <c r="AC10" s="618"/>
      <c r="AD10" s="618"/>
      <c r="AE10" s="618"/>
      <c r="AF10" s="618"/>
      <c r="AG10" s="618"/>
      <c r="AH10" s="618"/>
      <c r="AI10" s="618"/>
      <c r="AJ10" s="618"/>
      <c r="AK10" s="618"/>
      <c r="AL10" s="618"/>
      <c r="AM10" s="618"/>
      <c r="AN10" s="618"/>
      <c r="AO10" s="618"/>
      <c r="AP10" s="618"/>
      <c r="AQ10" s="618"/>
      <c r="AR10" s="618"/>
      <c r="AS10" s="618"/>
      <c r="AT10" s="618"/>
      <c r="AU10" s="618"/>
      <c r="AV10" s="618"/>
      <c r="AW10" s="618"/>
      <c r="AX10" s="618"/>
      <c r="AY10" s="618"/>
      <c r="AZ10" s="618"/>
      <c r="BA10" s="618"/>
      <c r="BB10" s="618"/>
      <c r="BC10" s="618"/>
      <c r="BD10" s="618"/>
      <c r="BE10" s="618"/>
      <c r="BF10" s="618"/>
      <c r="BG10" s="618"/>
      <c r="BH10" s="618"/>
      <c r="BI10" s="618"/>
      <c r="BJ10" s="618"/>
      <c r="BK10" s="618"/>
      <c r="BL10" s="618"/>
      <c r="BM10" s="618"/>
      <c r="BN10" s="618"/>
      <c r="BO10" s="618"/>
      <c r="BP10" s="618"/>
      <c r="BQ10" s="618"/>
      <c r="BR10" s="618"/>
      <c r="BS10" s="618"/>
      <c r="BT10" s="618"/>
      <c r="BU10" s="618"/>
      <c r="BV10" s="618"/>
      <c r="BW10" s="618"/>
      <c r="BX10" s="618"/>
      <c r="BY10" s="618"/>
      <c r="BZ10" s="618"/>
      <c r="CA10" s="618"/>
      <c r="CB10" s="618"/>
      <c r="CC10" s="618"/>
      <c r="CD10" s="618"/>
      <c r="CE10" s="618"/>
      <c r="CF10" s="618"/>
      <c r="CG10" s="618"/>
      <c r="CH10" s="618"/>
      <c r="CI10" s="618"/>
      <c r="CJ10" s="618"/>
      <c r="CK10" s="618"/>
      <c r="CL10" s="618"/>
      <c r="CM10" s="618"/>
      <c r="CN10" s="618"/>
      <c r="CO10" s="618"/>
      <c r="CP10" s="618"/>
      <c r="CQ10" s="618"/>
      <c r="CR10" s="618"/>
      <c r="CS10" s="618"/>
      <c r="CT10" s="618"/>
      <c r="CU10" s="618"/>
      <c r="CV10" s="618"/>
      <c r="CW10" s="618"/>
      <c r="CX10" s="618"/>
      <c r="CY10" s="618"/>
      <c r="CZ10" s="618"/>
      <c r="DA10" s="618"/>
      <c r="DB10" s="618"/>
      <c r="DC10" s="618"/>
      <c r="DD10" s="618"/>
      <c r="DE10" s="618"/>
      <c r="DF10" s="618"/>
      <c r="DG10" s="618"/>
      <c r="DH10" s="618"/>
      <c r="DI10" s="618"/>
      <c r="DJ10" s="618"/>
      <c r="DK10" s="618"/>
      <c r="DL10" s="618"/>
      <c r="DM10" s="618"/>
      <c r="DN10" s="618"/>
      <c r="DO10" s="618"/>
      <c r="DP10" s="618"/>
      <c r="DQ10" s="618"/>
      <c r="DR10" s="618"/>
      <c r="DS10" s="618"/>
      <c r="DT10" s="618"/>
      <c r="DU10" s="618"/>
      <c r="DV10" s="618"/>
      <c r="DW10" s="618"/>
      <c r="DX10" s="618"/>
      <c r="DY10" s="618"/>
      <c r="DZ10" s="618"/>
      <c r="EA10" s="618"/>
      <c r="EB10" s="618"/>
      <c r="EC10" s="618"/>
      <c r="ED10" s="618"/>
      <c r="EE10" s="618"/>
      <c r="EF10" s="618"/>
      <c r="EG10" s="618"/>
      <c r="EH10" s="618"/>
      <c r="EI10" s="618"/>
      <c r="EJ10" s="618"/>
      <c r="EK10" s="618"/>
      <c r="EL10" s="618"/>
      <c r="EM10" s="618"/>
      <c r="EN10" s="618"/>
      <c r="EO10" s="618"/>
      <c r="EP10" s="618"/>
      <c r="EQ10" s="618"/>
      <c r="ER10" s="618"/>
      <c r="ES10" s="618"/>
      <c r="ET10" s="618"/>
      <c r="EU10" s="618"/>
      <c r="EV10" s="618"/>
    </row>
    <row r="11" spans="1:152" ht="15" x14ac:dyDescent="0.25">
      <c r="A11" s="427" t="s">
        <v>382</v>
      </c>
      <c r="B11" s="619">
        <v>44562</v>
      </c>
      <c r="C11" s="620"/>
      <c r="D11" s="619" t="e">
        <f ca="1">_xll.FIMMÊS(B11,0)+1</f>
        <v>#NAME?</v>
      </c>
      <c r="E11" s="620"/>
      <c r="F11" s="619" t="e">
        <f ca="1">_xll.FIMMÊS(D11,0)+1</f>
        <v>#NAME?</v>
      </c>
      <c r="G11" s="620"/>
      <c r="H11" s="619" t="e">
        <f ca="1">_xll.FIMMÊS(F11,0)+1</f>
        <v>#NAME?</v>
      </c>
      <c r="I11" s="620"/>
      <c r="J11" s="619" t="e">
        <f ca="1">_xll.FIMMÊS(H11,0)+1</f>
        <v>#NAME?</v>
      </c>
      <c r="K11" s="620"/>
      <c r="L11" s="619" t="e">
        <f ca="1">_xll.FIMMÊS(J11,0)+1</f>
        <v>#NAME?</v>
      </c>
      <c r="M11" s="620"/>
      <c r="N11" s="619" t="e">
        <f ca="1">_xll.FIMMÊS(L11,0)+1</f>
        <v>#NAME?</v>
      </c>
      <c r="O11" s="620"/>
      <c r="P11" s="619" t="e">
        <f ca="1">_xll.FIMMÊS(N11,0)+1</f>
        <v>#NAME?</v>
      </c>
      <c r="Q11" s="620"/>
      <c r="R11" s="619" t="e">
        <f ca="1">_xll.FIMMÊS(P11,0)+1</f>
        <v>#NAME?</v>
      </c>
      <c r="S11" s="620"/>
      <c r="T11" s="619" t="e">
        <f ca="1">_xll.FIMMÊS(R11,0)+1</f>
        <v>#NAME?</v>
      </c>
      <c r="U11" s="620"/>
      <c r="V11" s="619" t="e">
        <f ca="1">_xll.FIMMÊS(T11,0)+1</f>
        <v>#NAME?</v>
      </c>
      <c r="W11" s="620"/>
      <c r="X11" s="619" t="e">
        <f ca="1">_xll.FIMMÊS(V11,0)+1</f>
        <v>#NAME?</v>
      </c>
      <c r="Y11" s="620"/>
      <c r="Z11" s="619" t="e">
        <f ca="1">_xll.FIMMÊS(X11,0)+1</f>
        <v>#NAME?</v>
      </c>
      <c r="AA11" s="620"/>
      <c r="AB11" s="619" t="e">
        <f ca="1">_xll.FIMMÊS(Z11,0)+1</f>
        <v>#NAME?</v>
      </c>
      <c r="AC11" s="620"/>
      <c r="AD11" s="619" t="e">
        <f ca="1">_xll.FIMMÊS(AB11,0)+1</f>
        <v>#NAME?</v>
      </c>
      <c r="AE11" s="620"/>
      <c r="AF11" s="619" t="e">
        <f ca="1">_xll.FIMMÊS(AD11,0)+1</f>
        <v>#NAME?</v>
      </c>
      <c r="AG11" s="620"/>
      <c r="AH11" s="619" t="e">
        <f ca="1">_xll.FIMMÊS(AF11,0)+1</f>
        <v>#NAME?</v>
      </c>
      <c r="AI11" s="620"/>
      <c r="AJ11" s="619" t="e">
        <f ca="1">_xll.FIMMÊS(AH11,0)+1</f>
        <v>#NAME?</v>
      </c>
      <c r="AK11" s="620"/>
      <c r="AL11" s="619" t="e">
        <f ca="1">_xll.FIMMÊS(AJ11,0)+1</f>
        <v>#NAME?</v>
      </c>
      <c r="AM11" s="620"/>
      <c r="AN11" s="619" t="e">
        <f ca="1">_xll.FIMMÊS(AL11,0)+1</f>
        <v>#NAME?</v>
      </c>
      <c r="AO11" s="620"/>
      <c r="AP11" s="619" t="e">
        <f ca="1">_xll.FIMMÊS(AN11,0)+1</f>
        <v>#NAME?</v>
      </c>
      <c r="AQ11" s="620"/>
      <c r="AR11" s="619" t="e">
        <f ca="1">_xll.FIMMÊS(AP11,0)+1</f>
        <v>#NAME?</v>
      </c>
      <c r="AS11" s="620"/>
      <c r="AT11" s="619" t="e">
        <f ca="1">_xll.FIMMÊS(AR11,0)+1</f>
        <v>#NAME?</v>
      </c>
      <c r="AU11" s="620"/>
      <c r="AV11" s="619" t="e">
        <f ca="1">_xll.FIMMÊS(AT11,0)+1</f>
        <v>#NAME?</v>
      </c>
      <c r="AW11" s="620"/>
      <c r="AX11" s="619" t="e">
        <f ca="1">_xll.FIMMÊS(AV11,0)+1</f>
        <v>#NAME?</v>
      </c>
      <c r="AY11" s="620"/>
      <c r="AZ11" s="619" t="e">
        <f ca="1">_xll.FIMMÊS(AX11,0)+1</f>
        <v>#NAME?</v>
      </c>
      <c r="BA11" s="620"/>
      <c r="BB11" s="619" t="e">
        <f ca="1">_xll.FIMMÊS(AZ11,0)+1</f>
        <v>#NAME?</v>
      </c>
      <c r="BC11" s="620"/>
      <c r="BD11" s="619" t="e">
        <f ca="1">_xll.FIMMÊS(BB11,0)+1</f>
        <v>#NAME?</v>
      </c>
      <c r="BE11" s="620"/>
      <c r="BF11" s="619" t="e">
        <f ca="1">_xll.FIMMÊS(BD11,0)+1</f>
        <v>#NAME?</v>
      </c>
      <c r="BG11" s="620"/>
      <c r="BH11" s="619" t="e">
        <f ca="1">_xll.FIMMÊS(BF11,0)+1</f>
        <v>#NAME?</v>
      </c>
      <c r="BI11" s="620"/>
      <c r="BJ11" s="619" t="e">
        <f ca="1">_xll.FIMMÊS(BH11,0)+1</f>
        <v>#NAME?</v>
      </c>
      <c r="BK11" s="620"/>
      <c r="BL11" s="619" t="e">
        <f ca="1">_xll.FIMMÊS(BJ11,0)+1</f>
        <v>#NAME?</v>
      </c>
      <c r="BM11" s="620"/>
      <c r="BN11" s="619" t="e">
        <f ca="1">_xll.FIMMÊS(BL11,0)+1</f>
        <v>#NAME?</v>
      </c>
      <c r="BO11" s="620"/>
      <c r="BP11" s="619" t="e">
        <f ca="1">_xll.FIMMÊS(BN11,0)+1</f>
        <v>#NAME?</v>
      </c>
      <c r="BQ11" s="620"/>
      <c r="BR11" s="619" t="e">
        <f ca="1">_xll.FIMMÊS(BP11,0)+1</f>
        <v>#NAME?</v>
      </c>
      <c r="BS11" s="620"/>
      <c r="BT11" s="619" t="e">
        <f ca="1">_xll.FIMMÊS(BR11,0)+1</f>
        <v>#NAME?</v>
      </c>
      <c r="BU11" s="620"/>
      <c r="BV11" s="619" t="e">
        <f ca="1">_xll.FIMMÊS(BT11,0)+1</f>
        <v>#NAME?</v>
      </c>
      <c r="BW11" s="620"/>
      <c r="BX11" s="619" t="e">
        <f ca="1">_xll.FIMMÊS(BV11,0)+1</f>
        <v>#NAME?</v>
      </c>
      <c r="BY11" s="620"/>
      <c r="BZ11" s="619" t="e">
        <f ca="1">_xll.FIMMÊS(BX11,0)+1</f>
        <v>#NAME?</v>
      </c>
      <c r="CA11" s="620"/>
      <c r="CB11" s="619" t="e">
        <f ca="1">_xll.FIMMÊS(BZ11,0)+1</f>
        <v>#NAME?</v>
      </c>
      <c r="CC11" s="620"/>
      <c r="CD11" s="619" t="e">
        <f ca="1">_xll.FIMMÊS(CB11,0)+1</f>
        <v>#NAME?</v>
      </c>
      <c r="CE11" s="620"/>
      <c r="CF11" s="619" t="e">
        <f ca="1">_xll.FIMMÊS(CD11,0)+1</f>
        <v>#NAME?</v>
      </c>
      <c r="CG11" s="620"/>
      <c r="CH11" s="619" t="e">
        <f ca="1">_xll.FIMMÊS(CF11,0)+1</f>
        <v>#NAME?</v>
      </c>
      <c r="CI11" s="620"/>
      <c r="CJ11" s="428">
        <v>45658</v>
      </c>
      <c r="CK11"/>
      <c r="CL11"/>
      <c r="CM11"/>
      <c r="CN11"/>
      <c r="CO11" s="428">
        <v>45689</v>
      </c>
      <c r="CP11"/>
      <c r="CQ11"/>
      <c r="CR11"/>
      <c r="CS11"/>
      <c r="CT11" s="428">
        <v>45717</v>
      </c>
      <c r="CU11"/>
      <c r="CV11"/>
      <c r="CW11"/>
      <c r="CX11"/>
      <c r="CY11" s="428">
        <v>45748</v>
      </c>
      <c r="CZ11"/>
      <c r="DA11"/>
      <c r="DB11"/>
      <c r="DC11"/>
      <c r="DD11" s="428">
        <v>45778</v>
      </c>
      <c r="DE11"/>
      <c r="DF11"/>
      <c r="DG11"/>
      <c r="DH11"/>
      <c r="DI11" s="428">
        <v>45809</v>
      </c>
      <c r="DJ11"/>
      <c r="DK11"/>
      <c r="DL11"/>
      <c r="DM11"/>
      <c r="DN11" s="428">
        <v>45839</v>
      </c>
      <c r="DO11"/>
      <c r="DP11"/>
      <c r="DQ11"/>
      <c r="DR11"/>
      <c r="DS11" s="428">
        <v>45870</v>
      </c>
      <c r="DT11"/>
      <c r="DU11"/>
      <c r="DV11"/>
      <c r="DW11"/>
      <c r="DX11" s="429">
        <v>45901</v>
      </c>
      <c r="DY11"/>
      <c r="DZ11"/>
      <c r="EA11"/>
      <c r="EB11"/>
      <c r="EC11" s="429">
        <v>45931</v>
      </c>
      <c r="ED11" s="430"/>
      <c r="EE11"/>
      <c r="EF11"/>
      <c r="EG11"/>
      <c r="EH11" s="429">
        <v>45962</v>
      </c>
      <c r="EI11" s="430"/>
      <c r="EJ11"/>
      <c r="EK11"/>
      <c r="EL11"/>
      <c r="EM11" s="429">
        <v>45992</v>
      </c>
      <c r="EN11" s="430"/>
      <c r="EO11"/>
      <c r="EP11"/>
      <c r="EQ11"/>
      <c r="ER11" s="429">
        <v>46023</v>
      </c>
      <c r="ES11" s="430"/>
      <c r="ET11"/>
      <c r="EU11"/>
      <c r="EV11"/>
    </row>
    <row r="12" spans="1:152" s="442" customFormat="1" ht="15" x14ac:dyDescent="0.25">
      <c r="A12" s="431" t="s">
        <v>174</v>
      </c>
      <c r="B12" s="621">
        <v>0.76</v>
      </c>
      <c r="C12" s="621"/>
      <c r="D12" s="621">
        <v>0.82020000000000004</v>
      </c>
      <c r="E12" s="621"/>
      <c r="F12" s="621">
        <v>0.59360000000000002</v>
      </c>
      <c r="G12" s="621"/>
      <c r="H12" s="621">
        <v>0.66220000000000001</v>
      </c>
      <c r="I12" s="621"/>
      <c r="J12" s="622">
        <v>0.69140000000000001</v>
      </c>
      <c r="K12" s="622"/>
      <c r="L12" s="622">
        <v>0.69110000000000005</v>
      </c>
      <c r="M12" s="622"/>
      <c r="N12" s="621">
        <v>0.89459999999999995</v>
      </c>
      <c r="O12" s="621"/>
      <c r="P12" s="623">
        <v>0.90429999999999999</v>
      </c>
      <c r="Q12" s="623"/>
      <c r="R12" s="624">
        <v>0.61699999999999999</v>
      </c>
      <c r="S12" s="621"/>
      <c r="T12" s="622">
        <v>0.51180000000000003</v>
      </c>
      <c r="U12" s="622"/>
      <c r="V12" s="621">
        <v>0.5272</v>
      </c>
      <c r="W12" s="621"/>
      <c r="X12" s="622">
        <v>0.77849999999999997</v>
      </c>
      <c r="Y12" s="622"/>
      <c r="Z12" s="622">
        <v>0.90600000000000003</v>
      </c>
      <c r="AA12" s="622"/>
      <c r="AB12" s="622">
        <v>0.85829999999999995</v>
      </c>
      <c r="AC12" s="622"/>
      <c r="AD12" s="622">
        <v>0.87760000000000005</v>
      </c>
      <c r="AE12" s="622"/>
      <c r="AF12" s="622">
        <v>0.88670000000000004</v>
      </c>
      <c r="AG12" s="622"/>
      <c r="AH12" s="625">
        <v>0.87429999999999997</v>
      </c>
      <c r="AI12" s="625"/>
      <c r="AJ12" s="622">
        <v>0.90329999999999999</v>
      </c>
      <c r="AK12" s="622"/>
      <c r="AL12" s="622">
        <v>0.91610000000000003</v>
      </c>
      <c r="AM12" s="622"/>
      <c r="AN12" s="622">
        <v>0.85350000000000004</v>
      </c>
      <c r="AO12" s="622"/>
      <c r="AP12" s="622">
        <v>0.88770000000000004</v>
      </c>
      <c r="AQ12" s="622"/>
      <c r="AR12" s="622">
        <v>0.89190000000000003</v>
      </c>
      <c r="AS12" s="622"/>
      <c r="AT12" s="622">
        <v>0.86719999999999997</v>
      </c>
      <c r="AU12" s="622"/>
      <c r="AV12" s="622">
        <v>0.94099999999999995</v>
      </c>
      <c r="AW12" s="622"/>
      <c r="AX12" s="622">
        <v>0.97099999999999997</v>
      </c>
      <c r="AY12" s="622"/>
      <c r="AZ12" s="622">
        <v>0.97399999999999998</v>
      </c>
      <c r="BA12" s="622"/>
      <c r="BB12" s="622">
        <v>0.97399999999999998</v>
      </c>
      <c r="BC12" s="622"/>
      <c r="BD12" s="622">
        <v>0.98399999999999999</v>
      </c>
      <c r="BE12" s="622"/>
      <c r="BF12" s="622">
        <v>0.97799999999999998</v>
      </c>
      <c r="BG12" s="622"/>
      <c r="BH12" s="622">
        <v>0.97299999999999998</v>
      </c>
      <c r="BI12" s="622"/>
      <c r="BJ12" s="622">
        <v>0.98599999999999999</v>
      </c>
      <c r="BK12" s="622"/>
      <c r="BL12" s="627">
        <v>0.98199999999999998</v>
      </c>
      <c r="BM12" s="627"/>
      <c r="BN12" s="622">
        <v>0.98899999999999999</v>
      </c>
      <c r="BO12" s="622"/>
      <c r="BP12" s="622">
        <v>0.98</v>
      </c>
      <c r="BQ12" s="622"/>
      <c r="BR12" s="622">
        <v>1</v>
      </c>
      <c r="BS12" s="622"/>
      <c r="BT12" s="622">
        <v>0.95089999999999997</v>
      </c>
      <c r="BU12" s="626"/>
      <c r="BV12" s="622">
        <v>0.9839</v>
      </c>
      <c r="BW12" s="626"/>
      <c r="BX12" s="622">
        <v>0.98960000000000004</v>
      </c>
      <c r="BY12" s="626"/>
      <c r="BZ12" s="622">
        <v>0.9879</v>
      </c>
      <c r="CA12" s="626"/>
      <c r="CB12" s="622">
        <v>0.97360000000000002</v>
      </c>
      <c r="CC12" s="626"/>
      <c r="CD12" s="622">
        <v>0.9798</v>
      </c>
      <c r="CE12" s="626"/>
      <c r="CF12" s="622">
        <v>0.97219999999999995</v>
      </c>
      <c r="CG12" s="626"/>
      <c r="CH12" s="622">
        <v>0.9778</v>
      </c>
      <c r="CI12" s="626"/>
      <c r="CJ12" s="436">
        <v>0.9839</v>
      </c>
      <c r="CK12" s="438"/>
      <c r="CL12" s="438"/>
      <c r="CM12" s="438"/>
      <c r="CN12" s="438"/>
      <c r="CO12" s="436">
        <v>0.98960000000000004</v>
      </c>
      <c r="CP12" s="438"/>
      <c r="CQ12" s="438"/>
      <c r="CR12" s="438"/>
      <c r="CS12" s="438"/>
      <c r="CT12" s="436">
        <v>0.9879</v>
      </c>
      <c r="CU12" s="438"/>
      <c r="CV12" s="438"/>
      <c r="CW12" s="438"/>
      <c r="CX12" s="438"/>
      <c r="CY12" s="436">
        <v>0.97360000000000002</v>
      </c>
      <c r="CZ12" s="438"/>
      <c r="DA12" s="438"/>
      <c r="DB12" s="438"/>
      <c r="DC12" s="438"/>
      <c r="DD12" s="436">
        <v>0.9798</v>
      </c>
      <c r="DE12" s="438"/>
      <c r="DF12" s="438"/>
      <c r="DG12" s="438"/>
      <c r="DH12" s="438"/>
      <c r="DI12" s="436">
        <v>0.97219999999999995</v>
      </c>
      <c r="DJ12" s="438"/>
      <c r="DK12" s="438"/>
      <c r="DL12" s="438"/>
      <c r="DM12" s="438"/>
      <c r="DN12" s="436">
        <v>0.9778</v>
      </c>
      <c r="DO12" s="438"/>
      <c r="DP12" s="438"/>
      <c r="DQ12" s="438"/>
      <c r="DR12" s="438"/>
      <c r="DS12" s="436">
        <v>0.9657</v>
      </c>
      <c r="DT12" s="438"/>
      <c r="DU12" s="438"/>
      <c r="DV12" s="438"/>
      <c r="DW12" s="438"/>
      <c r="DX12" s="439">
        <v>0.96109999999999995</v>
      </c>
      <c r="DY12" s="440"/>
      <c r="DZ12" s="438"/>
      <c r="EA12" s="438"/>
      <c r="EB12" s="438"/>
      <c r="EC12" s="439">
        <v>0.97109999999999996</v>
      </c>
      <c r="ED12" s="441"/>
      <c r="EE12" s="438"/>
      <c r="EF12" s="438"/>
      <c r="EG12" s="438"/>
      <c r="EH12" s="439">
        <v>0.95830000000000004</v>
      </c>
      <c r="EI12" s="441"/>
      <c r="EJ12" s="438"/>
      <c r="EK12" s="438"/>
      <c r="EL12" s="438"/>
      <c r="EM12" s="439">
        <v>0.97109999999999996</v>
      </c>
      <c r="EN12" s="441"/>
      <c r="EO12" s="438"/>
      <c r="EP12" s="438"/>
      <c r="EQ12" s="438"/>
      <c r="ER12" s="439">
        <v>0.96709999999999996</v>
      </c>
      <c r="ES12" s="441"/>
      <c r="ET12" s="438"/>
      <c r="EU12" s="438"/>
      <c r="EV12" s="438"/>
    </row>
    <row r="13" spans="1:152" s="442" customFormat="1" ht="15" x14ac:dyDescent="0.25">
      <c r="A13" s="431" t="s">
        <v>383</v>
      </c>
      <c r="B13" s="621">
        <v>0.95</v>
      </c>
      <c r="C13" s="621"/>
      <c r="D13" s="621">
        <v>0.7742</v>
      </c>
      <c r="E13" s="621"/>
      <c r="F13" s="621">
        <v>0.75860000000000005</v>
      </c>
      <c r="G13" s="621"/>
      <c r="H13" s="621">
        <v>0.84389999999999998</v>
      </c>
      <c r="I13" s="621"/>
      <c r="J13" s="622">
        <v>0.71230000000000004</v>
      </c>
      <c r="K13" s="622"/>
      <c r="L13" s="622">
        <v>0.73209999999999997</v>
      </c>
      <c r="M13" s="622"/>
      <c r="N13" s="621">
        <v>0.80859999999999999</v>
      </c>
      <c r="O13" s="621"/>
      <c r="P13" s="623">
        <v>0.86240000000000006</v>
      </c>
      <c r="Q13" s="623"/>
      <c r="R13" s="624">
        <v>0.90439999999999998</v>
      </c>
      <c r="S13" s="621"/>
      <c r="T13" s="622">
        <v>0.81820000000000004</v>
      </c>
      <c r="U13" s="622"/>
      <c r="V13" s="621">
        <v>0.81830000000000003</v>
      </c>
      <c r="W13" s="621"/>
      <c r="X13" s="622">
        <v>0.8962</v>
      </c>
      <c r="Y13" s="622"/>
      <c r="Z13" s="622">
        <v>0.91790000000000005</v>
      </c>
      <c r="AA13" s="622"/>
      <c r="AB13" s="622">
        <v>0.87429999999999997</v>
      </c>
      <c r="AC13" s="622"/>
      <c r="AD13" s="622">
        <v>0.88429999999999997</v>
      </c>
      <c r="AE13" s="622"/>
      <c r="AF13" s="622">
        <v>0.85550000000000004</v>
      </c>
      <c r="AG13" s="622"/>
      <c r="AH13" s="625">
        <v>0.878</v>
      </c>
      <c r="AI13" s="625"/>
      <c r="AJ13" s="622">
        <v>0.87250000000000005</v>
      </c>
      <c r="AK13" s="622"/>
      <c r="AL13" s="622">
        <v>0.89459999999999995</v>
      </c>
      <c r="AM13" s="622"/>
      <c r="AN13" s="622">
        <v>0.92400000000000004</v>
      </c>
      <c r="AO13" s="622"/>
      <c r="AP13" s="622">
        <v>0.85109999999999997</v>
      </c>
      <c r="AQ13" s="622"/>
      <c r="AR13" s="622">
        <v>0.94079999999999997</v>
      </c>
      <c r="AS13" s="622"/>
      <c r="AT13" s="622">
        <v>0.92879999999999996</v>
      </c>
      <c r="AU13" s="622"/>
      <c r="AV13" s="622">
        <v>0.96899999999999997</v>
      </c>
      <c r="AW13" s="622"/>
      <c r="AX13" s="622">
        <v>0.96599999999999997</v>
      </c>
      <c r="AY13" s="622"/>
      <c r="AZ13" s="622">
        <v>0.93899999999999995</v>
      </c>
      <c r="BA13" s="622"/>
      <c r="BB13" s="622">
        <v>0.94099999999999995</v>
      </c>
      <c r="BC13" s="622"/>
      <c r="BD13" s="622">
        <v>0.92</v>
      </c>
      <c r="BE13" s="622"/>
      <c r="BF13" s="622">
        <v>0.96799999999999997</v>
      </c>
      <c r="BG13" s="622"/>
      <c r="BH13" s="622">
        <v>0.99</v>
      </c>
      <c r="BI13" s="622"/>
      <c r="BJ13" s="622">
        <v>0.97</v>
      </c>
      <c r="BK13" s="622"/>
      <c r="BL13" s="627">
        <v>0.99299999999999999</v>
      </c>
      <c r="BM13" s="627"/>
      <c r="BN13" s="622">
        <v>0.99199999999999999</v>
      </c>
      <c r="BO13" s="622"/>
      <c r="BP13" s="622">
        <v>0.98</v>
      </c>
      <c r="BQ13" s="622"/>
      <c r="BR13" s="622">
        <v>0.99809999999999999</v>
      </c>
      <c r="BS13" s="622"/>
      <c r="BT13" s="622">
        <v>0.97989999999999999</v>
      </c>
      <c r="BU13" s="626"/>
      <c r="BV13" s="622">
        <v>0.98350000000000004</v>
      </c>
      <c r="BW13" s="626"/>
      <c r="BX13" s="622">
        <v>0.96789999999999998</v>
      </c>
      <c r="BY13" s="626"/>
      <c r="BZ13" s="622">
        <v>0.98419999999999996</v>
      </c>
      <c r="CA13" s="626"/>
      <c r="CB13" s="622">
        <v>0.98560000000000003</v>
      </c>
      <c r="CC13" s="626"/>
      <c r="CD13" s="622">
        <v>0.9849</v>
      </c>
      <c r="CE13" s="626"/>
      <c r="CF13" s="622">
        <v>0.97219999999999995</v>
      </c>
      <c r="CG13" s="626"/>
      <c r="CH13" s="622">
        <v>0.98850000000000005</v>
      </c>
      <c r="CI13" s="626"/>
      <c r="CJ13" s="436">
        <v>0.98350000000000004</v>
      </c>
      <c r="CK13" s="438"/>
      <c r="CL13" s="438"/>
      <c r="CM13" s="438"/>
      <c r="CN13" s="438"/>
      <c r="CO13" s="436">
        <v>0.96789999999999998</v>
      </c>
      <c r="CP13" s="438"/>
      <c r="CQ13" s="438"/>
      <c r="CR13" s="438"/>
      <c r="CS13" s="438"/>
      <c r="CT13" s="436">
        <v>0.98419999999999996</v>
      </c>
      <c r="CU13" s="438"/>
      <c r="CV13" s="438"/>
      <c r="CW13" s="438"/>
      <c r="CX13" s="438"/>
      <c r="CY13" s="436">
        <v>0.98560000000000003</v>
      </c>
      <c r="CZ13" s="438"/>
      <c r="DA13" s="438"/>
      <c r="DB13" s="438"/>
      <c r="DC13" s="438"/>
      <c r="DD13" s="436">
        <v>0.9849</v>
      </c>
      <c r="DE13" s="438"/>
      <c r="DF13" s="438"/>
      <c r="DG13" s="438"/>
      <c r="DH13" s="438"/>
      <c r="DI13" s="436">
        <v>0.97219999999999995</v>
      </c>
      <c r="DJ13" s="438"/>
      <c r="DK13" s="438"/>
      <c r="DL13" s="438"/>
      <c r="DM13" s="438"/>
      <c r="DN13" s="436">
        <v>0.98850000000000005</v>
      </c>
      <c r="DO13" s="438"/>
      <c r="DP13" s="438"/>
      <c r="DQ13" s="438"/>
      <c r="DR13" s="438"/>
      <c r="DS13" s="436">
        <v>0.99350000000000005</v>
      </c>
      <c r="DT13" s="438"/>
      <c r="DU13" s="438"/>
      <c r="DV13" s="438"/>
      <c r="DW13" s="438"/>
      <c r="DX13" s="439">
        <v>0.98699999999999999</v>
      </c>
      <c r="DY13" s="440"/>
      <c r="DZ13" s="438"/>
      <c r="EA13" s="438"/>
      <c r="EB13" s="438"/>
      <c r="EC13" s="439">
        <v>0.97850000000000004</v>
      </c>
      <c r="ED13" s="441"/>
      <c r="EE13" s="438"/>
      <c r="EF13" s="438"/>
      <c r="EG13" s="438"/>
      <c r="EH13" s="439">
        <v>0.9556</v>
      </c>
      <c r="EI13" s="441"/>
      <c r="EJ13" s="438"/>
      <c r="EK13" s="438"/>
      <c r="EL13" s="438"/>
      <c r="EM13" s="443">
        <v>0.98240000000000005</v>
      </c>
      <c r="EN13" s="441"/>
      <c r="EO13" s="438"/>
      <c r="EP13" s="438"/>
      <c r="EQ13" s="438"/>
      <c r="ER13" s="443">
        <v>0.96950000000000003</v>
      </c>
      <c r="ES13" s="441"/>
      <c r="ET13" s="438"/>
      <c r="EU13" s="438"/>
      <c r="EV13" s="438"/>
    </row>
    <row r="14" spans="1:152" s="442" customFormat="1" ht="15" x14ac:dyDescent="0.25">
      <c r="A14" s="431" t="s">
        <v>384</v>
      </c>
      <c r="B14" s="621">
        <v>0</v>
      </c>
      <c r="C14" s="621"/>
      <c r="D14" s="621">
        <v>0</v>
      </c>
      <c r="E14" s="621"/>
      <c r="F14" s="621" t="s">
        <v>76</v>
      </c>
      <c r="G14" s="621"/>
      <c r="H14" s="621" t="s">
        <v>76</v>
      </c>
      <c r="I14" s="621"/>
      <c r="J14" s="628" t="s">
        <v>76</v>
      </c>
      <c r="K14" s="628"/>
      <c r="L14" s="622">
        <v>0</v>
      </c>
      <c r="M14" s="622"/>
      <c r="N14" s="621">
        <v>4.3200000000000002E-2</v>
      </c>
      <c r="O14" s="621"/>
      <c r="P14" s="623">
        <v>0.28420000000000001</v>
      </c>
      <c r="Q14" s="623"/>
      <c r="R14" s="624">
        <v>0.25080000000000002</v>
      </c>
      <c r="S14" s="621"/>
      <c r="T14" s="622">
        <v>0.33789999999999998</v>
      </c>
      <c r="U14" s="622"/>
      <c r="V14" s="621">
        <v>0.43330000000000002</v>
      </c>
      <c r="W14" s="621"/>
      <c r="X14" s="622">
        <v>0.73580000000000001</v>
      </c>
      <c r="Y14" s="622"/>
      <c r="Z14" s="622">
        <v>0.86939999999999995</v>
      </c>
      <c r="AA14" s="622"/>
      <c r="AB14" s="622">
        <v>0.74660000000000004</v>
      </c>
      <c r="AC14" s="622"/>
      <c r="AD14" s="622">
        <v>0.79569999999999996</v>
      </c>
      <c r="AE14" s="622"/>
      <c r="AF14" s="622">
        <v>0.86509999999999998</v>
      </c>
      <c r="AG14" s="622"/>
      <c r="AH14" s="625">
        <v>0.84950000000000003</v>
      </c>
      <c r="AI14" s="625"/>
      <c r="AJ14" s="622">
        <v>0.87619999999999998</v>
      </c>
      <c r="AK14" s="622"/>
      <c r="AL14" s="622">
        <v>0.89090000000000003</v>
      </c>
      <c r="AM14" s="622"/>
      <c r="AN14" s="622">
        <v>0.88170000000000004</v>
      </c>
      <c r="AO14" s="622"/>
      <c r="AP14" s="622">
        <v>0.84599999999999997</v>
      </c>
      <c r="AQ14" s="622"/>
      <c r="AR14" s="622">
        <v>0.91549999999999998</v>
      </c>
      <c r="AS14" s="622"/>
      <c r="AT14" s="622">
        <v>0.84760000000000002</v>
      </c>
      <c r="AU14" s="622"/>
      <c r="AV14" s="622">
        <v>0.874</v>
      </c>
      <c r="AW14" s="622"/>
      <c r="AX14" s="622">
        <v>0.96299999999999997</v>
      </c>
      <c r="AY14" s="622"/>
      <c r="AZ14" s="622">
        <v>0.91600000000000004</v>
      </c>
      <c r="BA14" s="622"/>
      <c r="BB14" s="622">
        <v>0.92600000000000005</v>
      </c>
      <c r="BC14" s="622"/>
      <c r="BD14" s="622">
        <v>0.91300000000000003</v>
      </c>
      <c r="BE14" s="622"/>
      <c r="BF14" s="622">
        <v>0.92500000000000004</v>
      </c>
      <c r="BG14" s="622"/>
      <c r="BH14" s="622">
        <v>0.92500000000000004</v>
      </c>
      <c r="BI14" s="622"/>
      <c r="BJ14" s="622">
        <v>0.92</v>
      </c>
      <c r="BK14" s="622"/>
      <c r="BL14" s="627">
        <v>0.95099999999999996</v>
      </c>
      <c r="BM14" s="627"/>
      <c r="BN14" s="622">
        <v>0.93</v>
      </c>
      <c r="BO14" s="622"/>
      <c r="BP14" s="622">
        <v>0.97</v>
      </c>
      <c r="BQ14" s="622"/>
      <c r="BR14" s="622">
        <v>0.80769999999999997</v>
      </c>
      <c r="BS14" s="622"/>
      <c r="BT14" s="622">
        <v>0.85589999999999999</v>
      </c>
      <c r="BU14" s="626"/>
      <c r="BV14" s="622">
        <v>0.90649999999999997</v>
      </c>
      <c r="BW14" s="626"/>
      <c r="BX14" s="622">
        <v>0.93100000000000005</v>
      </c>
      <c r="BY14" s="626"/>
      <c r="BZ14" s="622">
        <v>0.95050000000000001</v>
      </c>
      <c r="CA14" s="626"/>
      <c r="CB14" s="622">
        <v>0.9022</v>
      </c>
      <c r="CC14" s="626"/>
      <c r="CD14" s="622">
        <v>0.92689999999999995</v>
      </c>
      <c r="CE14" s="626"/>
      <c r="CF14" s="622">
        <v>0.94330000000000003</v>
      </c>
      <c r="CG14" s="626"/>
      <c r="CH14" s="622">
        <v>0.93979999999999997</v>
      </c>
      <c r="CI14" s="626"/>
      <c r="CJ14" s="436">
        <v>0.90649999999999997</v>
      </c>
      <c r="CK14" s="438"/>
      <c r="CL14" s="438"/>
      <c r="CM14" s="438"/>
      <c r="CN14" s="438"/>
      <c r="CO14" s="436">
        <v>0.93100000000000005</v>
      </c>
      <c r="CP14" s="438"/>
      <c r="CQ14" s="438"/>
      <c r="CR14" s="438"/>
      <c r="CS14" s="438"/>
      <c r="CT14" s="436">
        <v>0.95050000000000001</v>
      </c>
      <c r="CU14" s="438"/>
      <c r="CV14" s="438"/>
      <c r="CW14" s="438"/>
      <c r="CX14" s="438"/>
      <c r="CY14" s="436">
        <v>0.9022</v>
      </c>
      <c r="CZ14" s="438"/>
      <c r="DA14" s="438"/>
      <c r="DB14" s="438"/>
      <c r="DC14" s="438"/>
      <c r="DD14" s="436">
        <v>0.92689999999999995</v>
      </c>
      <c r="DE14" s="438"/>
      <c r="DF14" s="438"/>
      <c r="DG14" s="438"/>
      <c r="DH14" s="438"/>
      <c r="DI14" s="436">
        <v>0.94330000000000003</v>
      </c>
      <c r="DJ14" s="438"/>
      <c r="DK14" s="438"/>
      <c r="DL14" s="438"/>
      <c r="DM14" s="438"/>
      <c r="DN14" s="436">
        <v>0.93979999999999997</v>
      </c>
      <c r="DO14" s="438"/>
      <c r="DP14" s="438"/>
      <c r="DQ14" s="438"/>
      <c r="DR14" s="438"/>
      <c r="DS14" s="436">
        <v>0.91180000000000005</v>
      </c>
      <c r="DT14" s="438"/>
      <c r="DU14" s="438"/>
      <c r="DV14" s="438"/>
      <c r="DW14" s="438"/>
      <c r="DX14" s="439">
        <v>0.92669999999999997</v>
      </c>
      <c r="DY14" s="440"/>
      <c r="DZ14" s="438"/>
      <c r="EA14" s="438"/>
      <c r="EB14" s="438"/>
      <c r="EC14" s="439">
        <v>0.88060000000000005</v>
      </c>
      <c r="ED14" s="441"/>
      <c r="EE14" s="438"/>
      <c r="EF14" s="438"/>
      <c r="EG14" s="438"/>
      <c r="EH14" s="439">
        <v>0.76780000000000004</v>
      </c>
      <c r="EI14" s="441"/>
      <c r="EJ14" s="438"/>
      <c r="EK14" s="438"/>
      <c r="EL14" s="438"/>
      <c r="EM14" s="443">
        <v>0.84409999999999996</v>
      </c>
      <c r="EN14" s="441"/>
      <c r="EO14" s="438"/>
      <c r="EP14" s="438"/>
      <c r="EQ14" s="438"/>
      <c r="ER14" s="443">
        <v>0.86460000000000004</v>
      </c>
      <c r="ES14" s="441"/>
      <c r="ET14" s="438"/>
      <c r="EU14" s="438"/>
      <c r="EV14" s="438"/>
    </row>
    <row r="15" spans="1:152" s="442" customFormat="1" ht="15" x14ac:dyDescent="0.25">
      <c r="A15" s="431" t="s">
        <v>385</v>
      </c>
      <c r="B15" s="621">
        <v>0</v>
      </c>
      <c r="C15" s="621"/>
      <c r="D15" s="621">
        <v>0</v>
      </c>
      <c r="E15" s="621"/>
      <c r="F15" s="621" t="s">
        <v>76</v>
      </c>
      <c r="G15" s="621"/>
      <c r="H15" s="621" t="s">
        <v>76</v>
      </c>
      <c r="I15" s="621"/>
      <c r="J15" s="622">
        <v>0.1797</v>
      </c>
      <c r="K15" s="622"/>
      <c r="L15" s="622">
        <v>0.25779999999999997</v>
      </c>
      <c r="M15" s="622"/>
      <c r="N15" s="621">
        <v>0.26019999999999999</v>
      </c>
      <c r="O15" s="621"/>
      <c r="P15" s="623">
        <v>0.34520000000000001</v>
      </c>
      <c r="Q15" s="623"/>
      <c r="R15" s="624">
        <v>0.26329999999999998</v>
      </c>
      <c r="S15" s="621"/>
      <c r="T15" s="622">
        <v>0.29249999999999998</v>
      </c>
      <c r="U15" s="622"/>
      <c r="V15" s="621">
        <v>0.34670000000000001</v>
      </c>
      <c r="W15" s="621"/>
      <c r="X15" s="622">
        <v>0.50109999999999999</v>
      </c>
      <c r="Y15" s="622"/>
      <c r="Z15" s="622">
        <v>0.60540000000000005</v>
      </c>
      <c r="AA15" s="622"/>
      <c r="AB15" s="622">
        <v>0.64400000000000002</v>
      </c>
      <c r="AC15" s="622"/>
      <c r="AD15" s="622">
        <v>0.56669999999999998</v>
      </c>
      <c r="AE15" s="622"/>
      <c r="AF15" s="622">
        <v>0.6633</v>
      </c>
      <c r="AG15" s="622"/>
      <c r="AH15" s="625">
        <v>0.63119999999999998</v>
      </c>
      <c r="AI15" s="625"/>
      <c r="AJ15" s="622">
        <v>0.56440000000000001</v>
      </c>
      <c r="AK15" s="622"/>
      <c r="AL15" s="622">
        <v>0.63439999999999996</v>
      </c>
      <c r="AM15" s="622"/>
      <c r="AN15" s="622">
        <v>0.79779999999999995</v>
      </c>
      <c r="AO15" s="622"/>
      <c r="AP15" s="622">
        <v>0.74329999999999996</v>
      </c>
      <c r="AQ15" s="622"/>
      <c r="AR15" s="622">
        <v>0.75700000000000001</v>
      </c>
      <c r="AS15" s="622"/>
      <c r="AT15" s="622">
        <v>0.85219999999999996</v>
      </c>
      <c r="AU15" s="622"/>
      <c r="AV15" s="622">
        <v>0.745</v>
      </c>
      <c r="AW15" s="622"/>
      <c r="AX15" s="622">
        <v>0.81599999999999995</v>
      </c>
      <c r="AY15" s="622"/>
      <c r="AZ15" s="622">
        <v>0.82199999999999995</v>
      </c>
      <c r="BA15" s="622"/>
      <c r="BB15" s="622">
        <v>0.70799999999999996</v>
      </c>
      <c r="BC15" s="622"/>
      <c r="BD15" s="622">
        <v>0.753</v>
      </c>
      <c r="BE15" s="622"/>
      <c r="BF15" s="622">
        <v>0.83899999999999997</v>
      </c>
      <c r="BG15" s="622"/>
      <c r="BH15" s="622">
        <v>0.754</v>
      </c>
      <c r="BI15" s="622"/>
      <c r="BJ15" s="622">
        <v>0.72699999999999998</v>
      </c>
      <c r="BK15" s="622"/>
      <c r="BL15" s="627">
        <v>0.89800000000000002</v>
      </c>
      <c r="BM15" s="627"/>
      <c r="BN15" s="622">
        <v>0.88400000000000001</v>
      </c>
      <c r="BO15" s="622"/>
      <c r="BP15" s="622">
        <v>0.82</v>
      </c>
      <c r="BQ15" s="622"/>
      <c r="BR15" s="622">
        <v>0.83440000000000003</v>
      </c>
      <c r="BS15" s="622"/>
      <c r="BT15" s="622">
        <v>0.86129999999999995</v>
      </c>
      <c r="BU15" s="626"/>
      <c r="BV15" s="622">
        <v>0.78920000000000001</v>
      </c>
      <c r="BW15" s="626"/>
      <c r="BX15" s="622">
        <v>0.9214</v>
      </c>
      <c r="BY15" s="626"/>
      <c r="BZ15" s="622">
        <v>0.94410000000000005</v>
      </c>
      <c r="CA15" s="626"/>
      <c r="CB15" s="622">
        <v>0.86670000000000003</v>
      </c>
      <c r="CC15" s="626"/>
      <c r="CD15" s="622">
        <v>0.78600000000000003</v>
      </c>
      <c r="CE15" s="626"/>
      <c r="CF15" s="622">
        <v>0.81440000000000001</v>
      </c>
      <c r="CG15" s="626"/>
      <c r="CH15" s="622">
        <v>0.89459999999999995</v>
      </c>
      <c r="CI15" s="626"/>
      <c r="CJ15" s="436">
        <v>0.78920000000000001</v>
      </c>
      <c r="CK15" s="438"/>
      <c r="CL15" s="438"/>
      <c r="CM15" s="438"/>
      <c r="CN15" s="438"/>
      <c r="CO15" s="436">
        <v>0.9214</v>
      </c>
      <c r="CP15" s="438"/>
      <c r="CQ15" s="438"/>
      <c r="CR15" s="438"/>
      <c r="CS15" s="438"/>
      <c r="CT15" s="436">
        <v>0.94410000000000005</v>
      </c>
      <c r="CU15" s="438"/>
      <c r="CV15" s="438"/>
      <c r="CW15" s="438"/>
      <c r="CX15" s="438"/>
      <c r="CY15" s="436">
        <v>0.86670000000000003</v>
      </c>
      <c r="CZ15" s="438"/>
      <c r="DA15" s="438"/>
      <c r="DB15" s="438"/>
      <c r="DC15" s="438"/>
      <c r="DD15" s="436">
        <v>0.78600000000000003</v>
      </c>
      <c r="DE15" s="438"/>
      <c r="DF15" s="438"/>
      <c r="DG15" s="438"/>
      <c r="DH15" s="438"/>
      <c r="DI15" s="436">
        <v>0.81440000000000001</v>
      </c>
      <c r="DJ15" s="438"/>
      <c r="DK15" s="438"/>
      <c r="DL15" s="438"/>
      <c r="DM15" s="438"/>
      <c r="DN15" s="436">
        <v>0.89459999999999995</v>
      </c>
      <c r="DO15" s="438"/>
      <c r="DP15" s="438"/>
      <c r="DQ15" s="438"/>
      <c r="DR15" s="438"/>
      <c r="DS15" s="436">
        <v>0.872</v>
      </c>
      <c r="DT15" s="438"/>
      <c r="DU15" s="438"/>
      <c r="DV15" s="438"/>
      <c r="DW15" s="438"/>
      <c r="DX15" s="439">
        <v>0.85</v>
      </c>
      <c r="DY15" s="440"/>
      <c r="DZ15" s="438"/>
      <c r="EA15" s="438"/>
      <c r="EB15" s="438"/>
      <c r="EC15" s="439">
        <v>0.8538</v>
      </c>
      <c r="ED15" s="441"/>
      <c r="EE15" s="438"/>
      <c r="EF15" s="438"/>
      <c r="EG15" s="438"/>
      <c r="EH15" s="439">
        <v>0.85780000000000001</v>
      </c>
      <c r="EI15" s="441"/>
      <c r="EJ15" s="438"/>
      <c r="EK15" s="438"/>
      <c r="EL15" s="438"/>
      <c r="EM15" s="443">
        <v>0.86990000000000001</v>
      </c>
      <c r="EN15" s="441"/>
      <c r="EO15" s="438"/>
      <c r="EP15" s="438"/>
      <c r="EQ15" s="438"/>
      <c r="ER15" s="443">
        <v>0.89890000000000003</v>
      </c>
      <c r="ES15" s="441"/>
      <c r="ET15" s="438"/>
      <c r="EU15" s="438"/>
      <c r="EV15" s="438"/>
    </row>
    <row r="16" spans="1:152" s="442" customFormat="1" ht="15" x14ac:dyDescent="0.25">
      <c r="A16" s="431" t="s">
        <v>386</v>
      </c>
      <c r="B16" s="621">
        <v>0.13550000000000001</v>
      </c>
      <c r="C16" s="621"/>
      <c r="D16" s="621">
        <v>0.33929999999999999</v>
      </c>
      <c r="E16" s="621"/>
      <c r="F16" s="621">
        <v>0.66290000000000004</v>
      </c>
      <c r="G16" s="621"/>
      <c r="H16" s="621">
        <v>0.40329999999999999</v>
      </c>
      <c r="I16" s="621"/>
      <c r="J16" s="622">
        <v>0.59419999999999995</v>
      </c>
      <c r="K16" s="622"/>
      <c r="L16" s="622">
        <v>0.57830000000000004</v>
      </c>
      <c r="M16" s="622"/>
      <c r="N16" s="621">
        <v>0.20849999999999999</v>
      </c>
      <c r="O16" s="621"/>
      <c r="P16" s="623">
        <v>0.1452</v>
      </c>
      <c r="Q16" s="623"/>
      <c r="R16" s="624">
        <v>0.32740000000000002</v>
      </c>
      <c r="S16" s="621"/>
      <c r="T16" s="622">
        <v>0.31680000000000003</v>
      </c>
      <c r="U16" s="622"/>
      <c r="V16" s="621">
        <v>0.22020000000000001</v>
      </c>
      <c r="W16" s="621"/>
      <c r="X16" s="622">
        <v>0.2039</v>
      </c>
      <c r="Y16" s="622"/>
      <c r="Z16" s="622">
        <v>0.22700000000000001</v>
      </c>
      <c r="AA16" s="622"/>
      <c r="AB16" s="622">
        <v>0.43230000000000002</v>
      </c>
      <c r="AC16" s="622"/>
      <c r="AD16" s="622">
        <v>0.72699999999999998</v>
      </c>
      <c r="AE16" s="622"/>
      <c r="AF16" s="622">
        <v>0.4667</v>
      </c>
      <c r="AG16" s="622"/>
      <c r="AH16" s="625">
        <v>0.4551</v>
      </c>
      <c r="AI16" s="625"/>
      <c r="AJ16" s="622">
        <v>0.43099999999999999</v>
      </c>
      <c r="AK16" s="622"/>
      <c r="AL16" s="622">
        <v>0.38250000000000001</v>
      </c>
      <c r="AM16" s="622"/>
      <c r="AN16" s="622">
        <v>0.37669999999999998</v>
      </c>
      <c r="AO16" s="622"/>
      <c r="AP16" s="622">
        <v>0.4798</v>
      </c>
      <c r="AQ16" s="622"/>
      <c r="AR16" s="622">
        <v>0.58989999999999998</v>
      </c>
      <c r="AS16" s="622"/>
      <c r="AT16" s="622">
        <v>0.62619999999999998</v>
      </c>
      <c r="AU16" s="622"/>
      <c r="AV16" s="622">
        <v>0.66900000000000004</v>
      </c>
      <c r="AW16" s="622"/>
      <c r="AX16" s="622">
        <v>0.64300000000000002</v>
      </c>
      <c r="AY16" s="622"/>
      <c r="AZ16" s="622">
        <v>0.79400000000000004</v>
      </c>
      <c r="BA16" s="622"/>
      <c r="BB16" s="622">
        <v>0.85599999999999998</v>
      </c>
      <c r="BC16" s="622"/>
      <c r="BD16" s="622">
        <v>0.94499999999999995</v>
      </c>
      <c r="BE16" s="622"/>
      <c r="BF16" s="622">
        <v>0.83299999999999996</v>
      </c>
      <c r="BG16" s="622"/>
      <c r="BH16" s="622">
        <v>0.78100000000000003</v>
      </c>
      <c r="BI16" s="622"/>
      <c r="BJ16" s="622">
        <v>0.67500000000000004</v>
      </c>
      <c r="BK16" s="622"/>
      <c r="BL16" s="627">
        <v>0.71499999999999997</v>
      </c>
      <c r="BM16" s="627"/>
      <c r="BN16" s="622">
        <v>0.81899999999999995</v>
      </c>
      <c r="BO16" s="622"/>
      <c r="BP16" s="622">
        <v>0.79</v>
      </c>
      <c r="BQ16" s="622"/>
      <c r="BR16" s="622">
        <v>0.93049999999999999</v>
      </c>
      <c r="BS16" s="622"/>
      <c r="BT16" s="622">
        <v>0.93010000000000004</v>
      </c>
      <c r="BU16" s="626"/>
      <c r="BV16" s="622">
        <v>0.87370000000000003</v>
      </c>
      <c r="BW16" s="626"/>
      <c r="BX16" s="622">
        <v>0.89880000000000004</v>
      </c>
      <c r="BY16" s="626"/>
      <c r="BZ16" s="622">
        <v>0.871</v>
      </c>
      <c r="CA16" s="626"/>
      <c r="CB16" s="622">
        <v>0.82220000000000004</v>
      </c>
      <c r="CC16" s="626"/>
      <c r="CD16" s="622">
        <v>0.80910000000000004</v>
      </c>
      <c r="CE16" s="626"/>
      <c r="CF16" s="622">
        <v>0.96389999999999998</v>
      </c>
      <c r="CG16" s="626"/>
      <c r="CH16" s="622">
        <v>0.8548</v>
      </c>
      <c r="CI16" s="626"/>
      <c r="CJ16" s="436">
        <v>0.87370000000000003</v>
      </c>
      <c r="CK16" s="438"/>
      <c r="CL16" s="438"/>
      <c r="CM16" s="438"/>
      <c r="CN16" s="438"/>
      <c r="CO16" s="436">
        <v>0.89880000000000004</v>
      </c>
      <c r="CP16" s="438"/>
      <c r="CQ16" s="438"/>
      <c r="CR16" s="438"/>
      <c r="CS16" s="438"/>
      <c r="CT16" s="436">
        <v>0.871</v>
      </c>
      <c r="CU16" s="438"/>
      <c r="CV16" s="438"/>
      <c r="CW16" s="438"/>
      <c r="CX16" s="438"/>
      <c r="CY16" s="436">
        <v>0.82220000000000004</v>
      </c>
      <c r="CZ16" s="438"/>
      <c r="DA16" s="438"/>
      <c r="DB16" s="438"/>
      <c r="DC16" s="438"/>
      <c r="DD16" s="436">
        <v>0.80910000000000004</v>
      </c>
      <c r="DE16" s="438"/>
      <c r="DF16" s="438"/>
      <c r="DG16" s="438"/>
      <c r="DH16" s="438"/>
      <c r="DI16" s="436">
        <v>0.96389999999999998</v>
      </c>
      <c r="DJ16" s="438"/>
      <c r="DK16" s="438"/>
      <c r="DL16" s="438"/>
      <c r="DM16" s="438"/>
      <c r="DN16" s="436">
        <v>0.8548</v>
      </c>
      <c r="DO16" s="438"/>
      <c r="DP16" s="438"/>
      <c r="DQ16" s="438"/>
      <c r="DR16" s="438"/>
      <c r="DS16" s="436">
        <v>0.8145</v>
      </c>
      <c r="DT16" s="438"/>
      <c r="DU16" s="438"/>
      <c r="DV16" s="438"/>
      <c r="DW16" s="438"/>
      <c r="DX16" s="439">
        <v>0.84719999999999995</v>
      </c>
      <c r="DY16" s="440"/>
      <c r="DZ16" s="438"/>
      <c r="EA16" s="438"/>
      <c r="EB16" s="438"/>
      <c r="EC16" s="439">
        <v>0.76339999999999997</v>
      </c>
      <c r="ED16" s="441"/>
      <c r="EE16" s="438"/>
      <c r="EF16" s="438"/>
      <c r="EG16" s="438"/>
      <c r="EH16" s="439">
        <v>0.74719999999999998</v>
      </c>
      <c r="EI16" s="441"/>
      <c r="EJ16" s="438"/>
      <c r="EK16" s="438"/>
      <c r="EL16" s="438"/>
      <c r="EM16" s="443">
        <v>0.7339</v>
      </c>
      <c r="EN16" s="441"/>
      <c r="EO16" s="438"/>
      <c r="EP16" s="438"/>
      <c r="EQ16" s="438"/>
      <c r="ER16" s="443">
        <v>0.65859999999999996</v>
      </c>
      <c r="ES16" s="441"/>
      <c r="ET16" s="438"/>
      <c r="EU16" s="438"/>
      <c r="EV16" s="438"/>
    </row>
    <row r="17" spans="1:152" s="442" customFormat="1" ht="15" x14ac:dyDescent="0.25">
      <c r="A17" s="431" t="s">
        <v>23</v>
      </c>
      <c r="B17" s="621">
        <v>0.33500000000000002</v>
      </c>
      <c r="C17" s="621"/>
      <c r="D17" s="621">
        <v>0.7913</v>
      </c>
      <c r="E17" s="621"/>
      <c r="F17" s="621">
        <v>0.90680000000000005</v>
      </c>
      <c r="G17" s="621"/>
      <c r="H17" s="621">
        <v>0.88890000000000002</v>
      </c>
      <c r="I17" s="621"/>
      <c r="J17" s="622">
        <v>0.73839999999999995</v>
      </c>
      <c r="K17" s="622"/>
      <c r="L17" s="622">
        <v>0.54810000000000003</v>
      </c>
      <c r="M17" s="622"/>
      <c r="N17" s="621">
        <v>0.50539999999999996</v>
      </c>
      <c r="O17" s="621"/>
      <c r="P17" s="623">
        <v>0.48749999999999999</v>
      </c>
      <c r="Q17" s="623"/>
      <c r="R17" s="624">
        <v>0.47410000000000002</v>
      </c>
      <c r="S17" s="621"/>
      <c r="T17" s="622">
        <v>0.60219999999999996</v>
      </c>
      <c r="U17" s="622"/>
      <c r="V17" s="621">
        <v>0.54069999999999996</v>
      </c>
      <c r="W17" s="621"/>
      <c r="X17" s="622">
        <v>0.7742</v>
      </c>
      <c r="Y17" s="622"/>
      <c r="Z17" s="622">
        <v>0.84230000000000005</v>
      </c>
      <c r="AA17" s="622"/>
      <c r="AB17" s="622">
        <v>0.84919999999999995</v>
      </c>
      <c r="AC17" s="622"/>
      <c r="AD17" s="622">
        <v>0.71330000000000005</v>
      </c>
      <c r="AE17" s="622"/>
      <c r="AF17" s="622">
        <v>0.94069999999999998</v>
      </c>
      <c r="AG17" s="622"/>
      <c r="AH17" s="625">
        <v>0.9032</v>
      </c>
      <c r="AI17" s="625"/>
      <c r="AJ17" s="622">
        <v>0.86670000000000003</v>
      </c>
      <c r="AK17" s="622"/>
      <c r="AL17" s="622">
        <v>0.8387</v>
      </c>
      <c r="AM17" s="622"/>
      <c r="AN17" s="622">
        <v>0.91759999999999997</v>
      </c>
      <c r="AO17" s="622"/>
      <c r="AP17" s="622">
        <v>0.86670000000000003</v>
      </c>
      <c r="AQ17" s="622"/>
      <c r="AR17" s="622">
        <v>0.86019999999999996</v>
      </c>
      <c r="AS17" s="622"/>
      <c r="AT17" s="622">
        <v>0.83699999999999997</v>
      </c>
      <c r="AU17" s="622"/>
      <c r="AV17" s="622">
        <v>0.85299999999999998</v>
      </c>
      <c r="AW17" s="622"/>
      <c r="AX17" s="622">
        <v>0.97499999999999998</v>
      </c>
      <c r="AY17" s="622"/>
      <c r="AZ17" s="622">
        <v>0.97299999999999998</v>
      </c>
      <c r="BA17" s="622"/>
      <c r="BB17" s="622">
        <v>0.91800000000000004</v>
      </c>
      <c r="BC17" s="622"/>
      <c r="BD17" s="622">
        <v>0.93700000000000006</v>
      </c>
      <c r="BE17" s="622"/>
      <c r="BF17" s="622">
        <v>0.92800000000000005</v>
      </c>
      <c r="BG17" s="622"/>
      <c r="BH17" s="622">
        <v>0.94099999999999995</v>
      </c>
      <c r="BI17" s="622"/>
      <c r="BJ17" s="622">
        <v>0.80300000000000005</v>
      </c>
      <c r="BK17" s="622"/>
      <c r="BL17" s="627">
        <v>0.79200000000000004</v>
      </c>
      <c r="BM17" s="627"/>
      <c r="BN17" s="622">
        <v>0.874</v>
      </c>
      <c r="BO17" s="622"/>
      <c r="BP17" s="622">
        <v>0.84</v>
      </c>
      <c r="BQ17" s="622"/>
      <c r="BR17" s="622">
        <v>0.58330000000000004</v>
      </c>
      <c r="BS17" s="622"/>
      <c r="BT17" s="622">
        <v>0.68010000000000004</v>
      </c>
      <c r="BU17" s="626"/>
      <c r="BV17" s="622">
        <v>0.60219999999999996</v>
      </c>
      <c r="BW17" s="626"/>
      <c r="BX17" s="622">
        <v>0.49109999999999998</v>
      </c>
      <c r="BY17" s="626"/>
      <c r="BZ17" s="622">
        <v>0.56720000000000004</v>
      </c>
      <c r="CA17" s="626"/>
      <c r="CB17" s="622">
        <v>0.4667</v>
      </c>
      <c r="CC17" s="626"/>
      <c r="CD17" s="622">
        <v>0.38979999999999998</v>
      </c>
      <c r="CE17" s="626"/>
      <c r="CF17" s="622">
        <v>0.61939999999999995</v>
      </c>
      <c r="CG17" s="626"/>
      <c r="CH17" s="622">
        <v>0.59409999999999996</v>
      </c>
      <c r="CI17" s="626"/>
      <c r="CJ17" s="436">
        <v>0.60219999999999996</v>
      </c>
      <c r="CK17" s="438"/>
      <c r="CL17" s="438"/>
      <c r="CM17" s="438"/>
      <c r="CN17" s="438"/>
      <c r="CO17" s="436">
        <v>0.49109999999999998</v>
      </c>
      <c r="CP17" s="438"/>
      <c r="CQ17" s="438"/>
      <c r="CR17" s="438"/>
      <c r="CS17" s="438"/>
      <c r="CT17" s="436">
        <v>0.56720000000000004</v>
      </c>
      <c r="CU17" s="438"/>
      <c r="CV17" s="438"/>
      <c r="CW17" s="438"/>
      <c r="CX17" s="438"/>
      <c r="CY17" s="436">
        <v>0.4667</v>
      </c>
      <c r="CZ17" s="438"/>
      <c r="DA17" s="438"/>
      <c r="DB17" s="438"/>
      <c r="DC17" s="438"/>
      <c r="DD17" s="436">
        <v>0.38979999999999998</v>
      </c>
      <c r="DE17" s="438"/>
      <c r="DF17" s="438"/>
      <c r="DG17" s="438"/>
      <c r="DH17" s="438"/>
      <c r="DI17" s="436">
        <v>0.61939999999999995</v>
      </c>
      <c r="DJ17" s="438"/>
      <c r="DK17" s="438"/>
      <c r="DL17" s="438"/>
      <c r="DM17" s="438"/>
      <c r="DN17" s="436">
        <v>0.59409999999999996</v>
      </c>
      <c r="DO17" s="438"/>
      <c r="DP17" s="438"/>
      <c r="DQ17" s="438"/>
      <c r="DR17" s="438"/>
      <c r="DS17" s="436">
        <v>0.62370000000000003</v>
      </c>
      <c r="DT17" s="438"/>
      <c r="DU17" s="438"/>
      <c r="DV17" s="438"/>
      <c r="DW17" s="438"/>
      <c r="DX17" s="439">
        <v>0.67779999999999996</v>
      </c>
      <c r="DY17" s="440"/>
      <c r="DZ17" s="438"/>
      <c r="EA17" s="438"/>
      <c r="EB17" s="438"/>
      <c r="EC17" s="439">
        <v>0.73119999999999996</v>
      </c>
      <c r="ED17" s="441"/>
      <c r="EE17" s="438"/>
      <c r="EF17" s="438"/>
      <c r="EG17" s="438"/>
      <c r="EH17" s="439">
        <v>0.88060000000000005</v>
      </c>
      <c r="EI17" s="441"/>
      <c r="EJ17" s="438"/>
      <c r="EK17" s="438"/>
      <c r="EL17" s="438"/>
      <c r="EM17" s="443">
        <v>0.84950000000000003</v>
      </c>
      <c r="EN17" s="441"/>
      <c r="EO17" s="438"/>
      <c r="EP17" s="438"/>
      <c r="EQ17" s="438"/>
      <c r="ER17" s="443">
        <v>0.6532</v>
      </c>
      <c r="ES17" s="441"/>
      <c r="ET17" s="438"/>
      <c r="EU17" s="438"/>
      <c r="EV17" s="438"/>
    </row>
    <row r="18" spans="1:152" s="449" customFormat="1" ht="15" hidden="1" customHeight="1" x14ac:dyDescent="0.25">
      <c r="A18" s="431" t="s">
        <v>387</v>
      </c>
      <c r="B18" s="621">
        <v>0.31900000000000001</v>
      </c>
      <c r="C18" s="621"/>
      <c r="D18" s="621">
        <v>0.3024</v>
      </c>
      <c r="E18" s="621"/>
      <c r="F18" s="621">
        <v>0.17610000000000001</v>
      </c>
      <c r="G18" s="621"/>
      <c r="H18" s="621" t="s">
        <v>76</v>
      </c>
      <c r="I18" s="621"/>
      <c r="J18" s="628" t="s">
        <v>76</v>
      </c>
      <c r="K18" s="628"/>
      <c r="L18" s="622">
        <v>0.59499999999999997</v>
      </c>
      <c r="M18" s="622"/>
      <c r="N18" s="621">
        <v>0.4516</v>
      </c>
      <c r="O18" s="621"/>
      <c r="P18" s="623">
        <v>6.7699999999999996E-2</v>
      </c>
      <c r="Q18" s="623"/>
      <c r="R18" s="621" t="s">
        <v>217</v>
      </c>
      <c r="S18" s="621"/>
      <c r="T18" s="629" t="s">
        <v>217</v>
      </c>
      <c r="U18" s="629"/>
      <c r="V18" s="621">
        <v>6.6699999999999995E-2</v>
      </c>
      <c r="W18" s="621"/>
      <c r="X18" s="622">
        <v>0.27960000000000002</v>
      </c>
      <c r="Y18" s="622"/>
      <c r="Z18" s="622">
        <v>0.35120000000000001</v>
      </c>
      <c r="AA18" s="622"/>
      <c r="AB18" s="622">
        <v>0.8357</v>
      </c>
      <c r="AC18" s="622"/>
      <c r="AD18" s="622">
        <v>0.92259999999999998</v>
      </c>
      <c r="AE18" s="622"/>
      <c r="AF18" s="622">
        <v>0.88</v>
      </c>
      <c r="AG18" s="622"/>
      <c r="AH18" s="625">
        <v>0.86450000000000005</v>
      </c>
      <c r="AI18" s="625"/>
      <c r="AJ18" s="622">
        <v>0</v>
      </c>
      <c r="AK18" s="622"/>
      <c r="AL18" s="622">
        <v>0</v>
      </c>
      <c r="AM18" s="622"/>
      <c r="AN18" s="622"/>
      <c r="AO18" s="622"/>
      <c r="AP18" s="622"/>
      <c r="AQ18" s="622"/>
      <c r="AR18" s="622"/>
      <c r="AS18" s="622"/>
      <c r="AT18" s="622"/>
      <c r="AU18" s="622"/>
      <c r="AV18" s="622"/>
      <c r="AW18" s="622"/>
      <c r="AX18" s="630"/>
      <c r="AY18" s="630"/>
      <c r="AZ18" s="630"/>
      <c r="BA18" s="630"/>
      <c r="BB18" s="622"/>
      <c r="BC18" s="622"/>
      <c r="BD18" s="630"/>
      <c r="BE18" s="630"/>
      <c r="BF18" s="630"/>
      <c r="BG18" s="630"/>
      <c r="BH18" s="632"/>
      <c r="BI18" s="632"/>
      <c r="BJ18" s="632"/>
      <c r="BK18" s="632"/>
      <c r="BL18" s="633"/>
      <c r="BM18" s="633"/>
      <c r="BN18" s="632"/>
      <c r="BO18" s="632"/>
      <c r="BP18" s="630"/>
      <c r="BQ18" s="630"/>
      <c r="BR18" s="630"/>
      <c r="BS18" s="630"/>
      <c r="BT18" s="631"/>
      <c r="BU18" s="631"/>
      <c r="BV18" s="631"/>
      <c r="BW18" s="631"/>
      <c r="BX18" s="631"/>
      <c r="BY18" s="631"/>
      <c r="BZ18" s="631"/>
      <c r="CA18" s="631"/>
      <c r="CB18" s="631"/>
      <c r="CC18" s="631"/>
      <c r="CD18" s="631"/>
      <c r="CE18" s="631"/>
      <c r="CF18" s="631"/>
      <c r="CG18" s="631"/>
      <c r="CH18" s="631"/>
      <c r="CI18" s="631"/>
      <c r="CJ18" s="444">
        <v>0</v>
      </c>
      <c r="CK18" s="438"/>
      <c r="CL18" s="438"/>
      <c r="CM18" s="438"/>
      <c r="CN18" s="438"/>
      <c r="CO18" s="444">
        <v>0</v>
      </c>
      <c r="CP18" s="438"/>
      <c r="CQ18" s="438"/>
      <c r="CR18" s="438"/>
      <c r="CS18" s="438"/>
      <c r="CT18" s="444">
        <v>0</v>
      </c>
      <c r="CU18" s="438"/>
      <c r="CV18" s="438"/>
      <c r="CW18" s="438"/>
      <c r="CX18" s="438"/>
      <c r="CY18" s="444">
        <v>0</v>
      </c>
      <c r="CZ18" s="438"/>
      <c r="DA18" s="438"/>
      <c r="DB18" s="438"/>
      <c r="DC18" s="438"/>
      <c r="DD18" s="444">
        <v>0</v>
      </c>
      <c r="DE18" s="438"/>
      <c r="DF18" s="438"/>
      <c r="DG18" s="438"/>
      <c r="DH18" s="438"/>
      <c r="DI18" s="444">
        <v>0</v>
      </c>
      <c r="DJ18" s="438"/>
      <c r="DK18" s="438"/>
      <c r="DL18" s="438"/>
      <c r="DM18" s="438"/>
      <c r="DN18" s="444">
        <v>0</v>
      </c>
      <c r="DO18" s="438"/>
      <c r="DP18" s="438"/>
      <c r="DQ18" s="438"/>
      <c r="DR18" s="438"/>
      <c r="DS18" s="444"/>
      <c r="DT18" s="438"/>
      <c r="DU18" s="438"/>
      <c r="DV18" s="438"/>
      <c r="DW18" s="438"/>
      <c r="DX18" s="445"/>
      <c r="DY18" s="446"/>
      <c r="DZ18" s="438"/>
      <c r="EA18" s="438"/>
      <c r="EB18" s="438"/>
      <c r="EC18" s="445"/>
      <c r="ED18" s="447"/>
      <c r="EE18" s="438"/>
      <c r="EF18" s="438"/>
      <c r="EG18" s="438"/>
      <c r="EH18" s="445"/>
      <c r="EI18" s="447"/>
      <c r="EJ18" s="438"/>
      <c r="EK18" s="438"/>
      <c r="EL18" s="438"/>
      <c r="EM18" s="448"/>
      <c r="EN18" s="447"/>
      <c r="EO18" s="438"/>
      <c r="EP18" s="438"/>
      <c r="EQ18" s="438"/>
      <c r="ER18" s="448"/>
      <c r="ES18" s="447"/>
      <c r="ET18" s="438"/>
      <c r="EU18" s="438"/>
      <c r="EV18" s="438"/>
    </row>
    <row r="19" spans="1:152" s="442" customFormat="1" ht="15" hidden="1" customHeight="1" x14ac:dyDescent="0.25">
      <c r="A19" s="431" t="s">
        <v>388</v>
      </c>
      <c r="B19" s="621">
        <v>0.75700000000000001</v>
      </c>
      <c r="C19" s="621"/>
      <c r="D19" s="621">
        <v>0.35</v>
      </c>
      <c r="E19" s="621"/>
      <c r="F19" s="621">
        <v>0.35970000000000002</v>
      </c>
      <c r="G19" s="621"/>
      <c r="H19" s="621" t="s">
        <v>76</v>
      </c>
      <c r="I19" s="621"/>
      <c r="J19" s="628" t="s">
        <v>76</v>
      </c>
      <c r="K19" s="628"/>
      <c r="L19" s="622">
        <v>0.48330000000000001</v>
      </c>
      <c r="M19" s="622"/>
      <c r="N19" s="621">
        <v>0.56940000000000002</v>
      </c>
      <c r="O19" s="621"/>
      <c r="P19" s="623">
        <v>9.2899999999999996E-2</v>
      </c>
      <c r="Q19" s="623"/>
      <c r="R19" s="621" t="s">
        <v>217</v>
      </c>
      <c r="S19" s="621"/>
      <c r="T19" s="629" t="s">
        <v>217</v>
      </c>
      <c r="U19" s="629"/>
      <c r="V19" s="621" t="s">
        <v>217</v>
      </c>
      <c r="W19" s="621"/>
      <c r="X19" s="629" t="s">
        <v>217</v>
      </c>
      <c r="Y19" s="629"/>
      <c r="Z19" s="629"/>
      <c r="AA19" s="629"/>
      <c r="AB19" s="622">
        <v>0</v>
      </c>
      <c r="AC19" s="622"/>
      <c r="AD19" s="630"/>
      <c r="AE19" s="630"/>
      <c r="AF19" s="630"/>
      <c r="AG19" s="630"/>
      <c r="AH19" s="625">
        <v>0</v>
      </c>
      <c r="AI19" s="625"/>
      <c r="AJ19" s="629">
        <v>0</v>
      </c>
      <c r="AK19" s="629"/>
      <c r="AL19" s="629">
        <v>0</v>
      </c>
      <c r="AM19" s="629"/>
      <c r="AN19" s="629"/>
      <c r="AO19" s="629"/>
      <c r="AP19" s="629"/>
      <c r="AQ19" s="629"/>
      <c r="AR19" s="629"/>
      <c r="AS19" s="629"/>
      <c r="AT19" s="629"/>
      <c r="AU19" s="629"/>
      <c r="AV19" s="629"/>
      <c r="AW19" s="629"/>
      <c r="AX19" s="630"/>
      <c r="AY19" s="630"/>
      <c r="AZ19" s="630"/>
      <c r="BA19" s="630"/>
      <c r="BB19" s="629"/>
      <c r="BC19" s="629"/>
      <c r="BD19" s="630"/>
      <c r="BE19" s="630"/>
      <c r="BF19" s="630"/>
      <c r="BG19" s="630"/>
      <c r="BH19" s="632"/>
      <c r="BI19" s="632"/>
      <c r="BJ19" s="632"/>
      <c r="BK19" s="632"/>
      <c r="BL19" s="633"/>
      <c r="BM19" s="633"/>
      <c r="BN19" s="632"/>
      <c r="BO19" s="632"/>
      <c r="BP19" s="630"/>
      <c r="BQ19" s="630"/>
      <c r="BR19" s="630"/>
      <c r="BS19" s="630"/>
      <c r="BT19" s="631"/>
      <c r="BU19" s="631"/>
      <c r="BV19" s="631"/>
      <c r="BW19" s="631"/>
      <c r="BX19" s="631"/>
      <c r="BY19" s="631"/>
      <c r="BZ19" s="631"/>
      <c r="CA19" s="631"/>
      <c r="CB19" s="631"/>
      <c r="CC19" s="631"/>
      <c r="CD19" s="631"/>
      <c r="CE19" s="631"/>
      <c r="CF19" s="631"/>
      <c r="CG19" s="631"/>
      <c r="CH19" s="631"/>
      <c r="CI19" s="631"/>
      <c r="CJ19" s="444">
        <v>0</v>
      </c>
      <c r="CK19" s="438"/>
      <c r="CL19" s="438"/>
      <c r="CM19" s="438"/>
      <c r="CN19" s="438"/>
      <c r="CO19" s="444">
        <v>0</v>
      </c>
      <c r="CP19" s="438"/>
      <c r="CQ19" s="438"/>
      <c r="CR19" s="438"/>
      <c r="CS19" s="438"/>
      <c r="CT19" s="444">
        <v>0</v>
      </c>
      <c r="CU19" s="438"/>
      <c r="CV19" s="438"/>
      <c r="CW19" s="438"/>
      <c r="CX19" s="438"/>
      <c r="CY19" s="444">
        <v>0</v>
      </c>
      <c r="CZ19" s="438"/>
      <c r="DA19" s="438"/>
      <c r="DB19" s="438"/>
      <c r="DC19" s="438"/>
      <c r="DD19" s="444">
        <v>0</v>
      </c>
      <c r="DE19" s="438"/>
      <c r="DF19" s="438"/>
      <c r="DG19" s="438"/>
      <c r="DH19" s="438"/>
      <c r="DI19" s="444">
        <v>0</v>
      </c>
      <c r="DJ19" s="438"/>
      <c r="DK19" s="438"/>
      <c r="DL19" s="438"/>
      <c r="DM19" s="438"/>
      <c r="DN19" s="444">
        <v>0</v>
      </c>
      <c r="DO19" s="438"/>
      <c r="DP19" s="438"/>
      <c r="DQ19" s="438"/>
      <c r="DR19" s="438"/>
      <c r="DS19" s="444"/>
      <c r="DT19" s="438"/>
      <c r="DU19" s="438"/>
      <c r="DV19" s="438"/>
      <c r="DW19" s="438"/>
      <c r="DX19" s="445"/>
      <c r="DY19" s="446"/>
      <c r="DZ19" s="438"/>
      <c r="EA19" s="438"/>
      <c r="EB19" s="438"/>
      <c r="EC19" s="445"/>
      <c r="ED19" s="447"/>
      <c r="EE19" s="438"/>
      <c r="EF19" s="438"/>
      <c r="EG19" s="438"/>
      <c r="EH19" s="445"/>
      <c r="EI19" s="447"/>
      <c r="EJ19" s="438"/>
      <c r="EK19" s="438"/>
      <c r="EL19" s="438"/>
      <c r="EM19" s="448"/>
      <c r="EN19" s="447"/>
      <c r="EO19" s="438"/>
      <c r="EP19" s="438"/>
      <c r="EQ19" s="438"/>
      <c r="ER19" s="448"/>
      <c r="ES19" s="447"/>
      <c r="ET19" s="438"/>
      <c r="EU19" s="438"/>
      <c r="EV19" s="438"/>
    </row>
    <row r="20" spans="1:152" s="442" customFormat="1" ht="15" x14ac:dyDescent="0.25">
      <c r="A20" s="431" t="s">
        <v>389</v>
      </c>
      <c r="B20" s="621">
        <v>0.92930000000000001</v>
      </c>
      <c r="C20" s="621"/>
      <c r="D20" s="621">
        <v>0.93920000000000003</v>
      </c>
      <c r="E20" s="621"/>
      <c r="F20" s="621">
        <v>0.76290000000000002</v>
      </c>
      <c r="G20" s="621"/>
      <c r="H20" s="621">
        <v>0.93</v>
      </c>
      <c r="I20" s="621"/>
      <c r="J20" s="622">
        <v>0.88060000000000005</v>
      </c>
      <c r="K20" s="622"/>
      <c r="L20" s="622">
        <v>0.97</v>
      </c>
      <c r="M20" s="622"/>
      <c r="N20" s="621">
        <v>0.9919</v>
      </c>
      <c r="O20" s="621"/>
      <c r="P20" s="623">
        <v>0.97740000000000005</v>
      </c>
      <c r="Q20" s="623"/>
      <c r="R20" s="621">
        <v>0.96830000000000005</v>
      </c>
      <c r="S20" s="621"/>
      <c r="T20" s="622">
        <v>0.95640000000000003</v>
      </c>
      <c r="U20" s="622"/>
      <c r="V20" s="621">
        <v>0.9667</v>
      </c>
      <c r="W20" s="621"/>
      <c r="X20" s="622">
        <v>0.96609999999999996</v>
      </c>
      <c r="Y20" s="622"/>
      <c r="Z20" s="622">
        <v>0.95640000000000003</v>
      </c>
      <c r="AA20" s="622"/>
      <c r="AB20" s="622">
        <v>0.96960000000000002</v>
      </c>
      <c r="AC20" s="622"/>
      <c r="AD20" s="622">
        <v>0.95320000000000005</v>
      </c>
      <c r="AE20" s="622"/>
      <c r="AF20" s="622">
        <v>0.96</v>
      </c>
      <c r="AG20" s="622"/>
      <c r="AH20" s="625">
        <v>0.96</v>
      </c>
      <c r="AI20" s="625"/>
      <c r="AJ20" s="622">
        <v>0.95660000000000001</v>
      </c>
      <c r="AK20" s="622"/>
      <c r="AL20" s="622">
        <v>0.94669999999999999</v>
      </c>
      <c r="AM20" s="622"/>
      <c r="AN20" s="622">
        <v>0.94510000000000005</v>
      </c>
      <c r="AO20" s="622"/>
      <c r="AP20" s="622">
        <v>0.94159999999999999</v>
      </c>
      <c r="AQ20" s="622"/>
      <c r="AR20" s="622">
        <v>0.92900000000000005</v>
      </c>
      <c r="AS20" s="622"/>
      <c r="AT20" s="622">
        <v>0.87329999999999997</v>
      </c>
      <c r="AU20" s="622"/>
      <c r="AV20" s="622">
        <v>0.995</v>
      </c>
      <c r="AW20" s="622"/>
      <c r="AX20" s="622">
        <v>1</v>
      </c>
      <c r="AY20" s="622"/>
      <c r="AZ20" s="622">
        <v>0.998</v>
      </c>
      <c r="BA20" s="622"/>
      <c r="BB20" s="622">
        <v>0.998</v>
      </c>
      <c r="BC20" s="622"/>
      <c r="BD20" s="622">
        <v>0.997</v>
      </c>
      <c r="BE20" s="622"/>
      <c r="BF20" s="622">
        <v>1</v>
      </c>
      <c r="BG20" s="622"/>
      <c r="BH20" s="622">
        <v>0.997</v>
      </c>
      <c r="BI20" s="622"/>
      <c r="BJ20" s="622">
        <v>0.998</v>
      </c>
      <c r="BK20" s="622"/>
      <c r="BL20" s="627" t="s">
        <v>390</v>
      </c>
      <c r="BM20" s="627"/>
      <c r="BN20" s="622">
        <v>1</v>
      </c>
      <c r="BO20" s="622"/>
      <c r="BP20" s="622">
        <v>1</v>
      </c>
      <c r="BQ20" s="622"/>
      <c r="BR20" s="622">
        <v>1</v>
      </c>
      <c r="BS20" s="622"/>
      <c r="BT20" s="622">
        <v>0.98599999999999999</v>
      </c>
      <c r="BU20" s="626"/>
      <c r="BV20" s="622">
        <v>0.97529999999999994</v>
      </c>
      <c r="BW20" s="626"/>
      <c r="BX20" s="622">
        <v>0.99050000000000005</v>
      </c>
      <c r="BY20" s="626"/>
      <c r="BZ20" s="622">
        <v>0.99250000000000005</v>
      </c>
      <c r="CA20" s="626"/>
      <c r="CB20" s="622">
        <v>0.99109999999999998</v>
      </c>
      <c r="CC20" s="626"/>
      <c r="CD20" s="622">
        <v>0.98919999999999997</v>
      </c>
      <c r="CE20" s="626"/>
      <c r="CF20" s="622">
        <v>0.99560000000000004</v>
      </c>
      <c r="CG20" s="626"/>
      <c r="CH20" s="622">
        <v>0.98599999999999999</v>
      </c>
      <c r="CI20" s="626"/>
      <c r="CJ20" s="436">
        <v>0.97529999999999994</v>
      </c>
      <c r="CK20" s="438"/>
      <c r="CL20" s="438"/>
      <c r="CM20" s="438"/>
      <c r="CN20" s="438"/>
      <c r="CO20" s="436">
        <v>0.99050000000000005</v>
      </c>
      <c r="CP20" s="438"/>
      <c r="CQ20" s="438"/>
      <c r="CR20" s="438"/>
      <c r="CS20" s="438"/>
      <c r="CT20" s="436">
        <v>0.99250000000000005</v>
      </c>
      <c r="CU20" s="438"/>
      <c r="CV20" s="438"/>
      <c r="CW20" s="438"/>
      <c r="CX20" s="438"/>
      <c r="CY20" s="436">
        <v>0.99109999999999998</v>
      </c>
      <c r="CZ20" s="438"/>
      <c r="DA20" s="438"/>
      <c r="DB20" s="438"/>
      <c r="DC20" s="438"/>
      <c r="DD20" s="436">
        <v>0.98919999999999997</v>
      </c>
      <c r="DE20" s="438"/>
      <c r="DF20" s="438"/>
      <c r="DG20" s="438"/>
      <c r="DH20" s="438"/>
      <c r="DI20" s="436">
        <v>0.99560000000000004</v>
      </c>
      <c r="DJ20" s="438"/>
      <c r="DK20" s="438"/>
      <c r="DL20" s="438"/>
      <c r="DM20" s="438"/>
      <c r="DN20" s="436">
        <v>0.98599999999999999</v>
      </c>
      <c r="DO20" s="438"/>
      <c r="DP20" s="438"/>
      <c r="DQ20" s="438"/>
      <c r="DR20" s="438"/>
      <c r="DS20" s="436">
        <v>0.98819999999999997</v>
      </c>
      <c r="DT20" s="438"/>
      <c r="DU20" s="438"/>
      <c r="DV20" s="438"/>
      <c r="DW20" s="438"/>
      <c r="DX20" s="439">
        <v>0.99560000000000004</v>
      </c>
      <c r="DY20" s="440"/>
      <c r="DZ20" s="438"/>
      <c r="EA20" s="438"/>
      <c r="EB20" s="438"/>
      <c r="EC20" s="439">
        <v>0.99139999999999995</v>
      </c>
      <c r="ED20" s="441"/>
      <c r="EE20" s="438"/>
      <c r="EF20" s="438"/>
      <c r="EG20" s="438"/>
      <c r="EH20" s="439">
        <v>0.99780000000000002</v>
      </c>
      <c r="EI20" s="441"/>
      <c r="EJ20" s="438"/>
      <c r="EK20" s="438"/>
      <c r="EL20" s="438"/>
      <c r="EM20" s="443">
        <v>0.99780000000000002</v>
      </c>
      <c r="EN20" s="441"/>
      <c r="EO20" s="438"/>
      <c r="EP20" s="438"/>
      <c r="EQ20" s="438"/>
      <c r="ER20" s="443">
        <v>0.98280000000000001</v>
      </c>
      <c r="ES20" s="441"/>
      <c r="ET20" s="438"/>
      <c r="EU20" s="438"/>
      <c r="EV20" s="438"/>
    </row>
    <row r="21" spans="1:152" s="442" customFormat="1" ht="15" x14ac:dyDescent="0.25">
      <c r="A21" s="431" t="s">
        <v>391</v>
      </c>
      <c r="B21" s="621"/>
      <c r="C21" s="621"/>
      <c r="D21" s="621"/>
      <c r="E21" s="621"/>
      <c r="F21" s="621"/>
      <c r="G21" s="621"/>
      <c r="H21" s="621">
        <v>0.52669999999999995</v>
      </c>
      <c r="I21" s="621"/>
      <c r="J21" s="622">
        <v>0.64839999999999998</v>
      </c>
      <c r="K21" s="622"/>
      <c r="L21" s="622">
        <v>0.63329999999999997</v>
      </c>
      <c r="M21" s="622"/>
      <c r="N21" s="621">
        <v>0.39029999999999998</v>
      </c>
      <c r="O21" s="621"/>
      <c r="P21" s="623">
        <v>0.3871</v>
      </c>
      <c r="Q21" s="623"/>
      <c r="R21" s="624">
        <v>0.36</v>
      </c>
      <c r="S21" s="621"/>
      <c r="T21" s="622">
        <v>0.3387</v>
      </c>
      <c r="U21" s="622"/>
      <c r="V21" s="621">
        <v>0.28670000000000001</v>
      </c>
      <c r="W21" s="621"/>
      <c r="X21" s="622">
        <v>0.25480000000000003</v>
      </c>
      <c r="Y21" s="622"/>
      <c r="Z21" s="622">
        <v>0.30649999999999999</v>
      </c>
      <c r="AA21" s="622"/>
      <c r="AB21" s="622">
        <v>0.7107</v>
      </c>
      <c r="AC21" s="622"/>
      <c r="AD21" s="622">
        <v>0.88060000000000005</v>
      </c>
      <c r="AE21" s="622"/>
      <c r="AF21" s="622">
        <v>0.84</v>
      </c>
      <c r="AG21" s="622"/>
      <c r="AH21" s="625">
        <v>0.71940000000000004</v>
      </c>
      <c r="AI21" s="625"/>
      <c r="AJ21" s="622">
        <v>0.7167</v>
      </c>
      <c r="AK21" s="622"/>
      <c r="AL21" s="622">
        <v>0.54520000000000002</v>
      </c>
      <c r="AM21" s="622"/>
      <c r="AN21" s="622">
        <v>0.23230000000000001</v>
      </c>
      <c r="AO21" s="622"/>
      <c r="AP21" s="622">
        <v>0.5867</v>
      </c>
      <c r="AQ21" s="622"/>
      <c r="AR21" s="622">
        <v>0.80320000000000003</v>
      </c>
      <c r="AS21" s="622"/>
      <c r="AT21" s="622">
        <v>0.57999999999999996</v>
      </c>
      <c r="AU21" s="622"/>
      <c r="AV21" s="622">
        <v>0.59</v>
      </c>
      <c r="AW21" s="622"/>
      <c r="AX21" s="622">
        <v>0.59</v>
      </c>
      <c r="AY21" s="622"/>
      <c r="AZ21" s="622">
        <v>0.97599999999999998</v>
      </c>
      <c r="BA21" s="622"/>
      <c r="BB21" s="622">
        <v>0.92900000000000005</v>
      </c>
      <c r="BC21" s="622"/>
      <c r="BD21" s="622">
        <v>1</v>
      </c>
      <c r="BE21" s="622"/>
      <c r="BF21" s="622">
        <v>0.96099999999999997</v>
      </c>
      <c r="BG21" s="622"/>
      <c r="BH21" s="622">
        <v>0.877</v>
      </c>
      <c r="BI21" s="622"/>
      <c r="BJ21" s="622">
        <v>0.80300000000000005</v>
      </c>
      <c r="BK21" s="622"/>
      <c r="BL21" s="627">
        <v>0.61</v>
      </c>
      <c r="BM21" s="627"/>
      <c r="BN21" s="622">
        <v>0.73</v>
      </c>
      <c r="BO21" s="622"/>
      <c r="BP21" s="622">
        <v>0.87</v>
      </c>
      <c r="BQ21" s="622"/>
      <c r="BR21" s="622">
        <v>0.91</v>
      </c>
      <c r="BS21" s="622"/>
      <c r="BT21" s="622">
        <v>0.72260000000000002</v>
      </c>
      <c r="BU21" s="626"/>
      <c r="BV21" s="622">
        <v>0.56769999999999998</v>
      </c>
      <c r="BW21" s="626"/>
      <c r="BX21" s="622">
        <v>0.82499999999999996</v>
      </c>
      <c r="BY21" s="626"/>
      <c r="BZ21" s="622">
        <v>0.93869999999999998</v>
      </c>
      <c r="CA21" s="626"/>
      <c r="CB21" s="622">
        <v>0.86670000000000003</v>
      </c>
      <c r="CC21" s="626"/>
      <c r="CD21" s="622">
        <v>0.96450000000000002</v>
      </c>
      <c r="CE21" s="626"/>
      <c r="CF21" s="622">
        <v>0.95669999999999999</v>
      </c>
      <c r="CG21" s="626"/>
      <c r="CH21" s="622">
        <v>0.66449999999999998</v>
      </c>
      <c r="CI21" s="626"/>
      <c r="CJ21" s="436">
        <v>0.56769999999999998</v>
      </c>
      <c r="CK21" s="438"/>
      <c r="CL21" s="438"/>
      <c r="CM21" s="438"/>
      <c r="CN21" s="438"/>
      <c r="CO21" s="436">
        <v>0.82499999999999996</v>
      </c>
      <c r="CP21" s="438"/>
      <c r="CQ21" s="438"/>
      <c r="CR21" s="438"/>
      <c r="CS21" s="438"/>
      <c r="CT21" s="436">
        <v>0.93869999999999998</v>
      </c>
      <c r="CU21" s="438"/>
      <c r="CV21" s="438"/>
      <c r="CW21" s="438"/>
      <c r="CX21" s="438"/>
      <c r="CY21" s="436">
        <v>0.86670000000000003</v>
      </c>
      <c r="CZ21" s="438"/>
      <c r="DA21" s="438"/>
      <c r="DB21" s="438"/>
      <c r="DC21" s="438"/>
      <c r="DD21" s="436">
        <v>0.96450000000000002</v>
      </c>
      <c r="DE21" s="438"/>
      <c r="DF21" s="438"/>
      <c r="DG21" s="438"/>
      <c r="DH21" s="438"/>
      <c r="DI21" s="436">
        <v>0.95669999999999999</v>
      </c>
      <c r="DJ21" s="438"/>
      <c r="DK21" s="438"/>
      <c r="DL21" s="438"/>
      <c r="DM21" s="438"/>
      <c r="DN21" s="436">
        <v>0.66449999999999998</v>
      </c>
      <c r="DO21" s="438"/>
      <c r="DP21" s="438"/>
      <c r="DQ21" s="438"/>
      <c r="DR21" s="438"/>
      <c r="DS21" s="436">
        <v>0.63549999999999995</v>
      </c>
      <c r="DT21" s="438"/>
      <c r="DU21" s="438"/>
      <c r="DV21" s="438"/>
      <c r="DW21" s="438"/>
      <c r="DX21" s="439">
        <v>0.66669999999999996</v>
      </c>
      <c r="DY21" s="440"/>
      <c r="DZ21" s="438"/>
      <c r="EA21" s="438"/>
      <c r="EB21" s="438"/>
      <c r="EC21" s="439">
        <v>0.64190000000000003</v>
      </c>
      <c r="ED21" s="441"/>
      <c r="EE21" s="438"/>
      <c r="EF21" s="438"/>
      <c r="EG21" s="438"/>
      <c r="EH21" s="439">
        <v>0.62</v>
      </c>
      <c r="EI21" s="441"/>
      <c r="EJ21" s="438"/>
      <c r="EK21" s="438"/>
      <c r="EL21" s="438"/>
      <c r="EM21" s="443">
        <v>0.64839999999999998</v>
      </c>
      <c r="EN21" s="441"/>
      <c r="EO21" s="438"/>
      <c r="EP21" s="438"/>
      <c r="EQ21" s="438"/>
      <c r="ER21" s="443">
        <v>0.54190000000000005</v>
      </c>
      <c r="ES21" s="441"/>
      <c r="ET21" s="438"/>
      <c r="EU21" s="438"/>
      <c r="EV21" s="438"/>
    </row>
    <row r="22" spans="1:152" s="442" customFormat="1" ht="15" x14ac:dyDescent="0.25">
      <c r="A22" s="431" t="s">
        <v>392</v>
      </c>
      <c r="B22" s="621"/>
      <c r="C22" s="621"/>
      <c r="D22" s="621"/>
      <c r="E22" s="621"/>
      <c r="F22" s="621"/>
      <c r="G22" s="621"/>
      <c r="H22" s="621"/>
      <c r="I22" s="621"/>
      <c r="J22" s="622"/>
      <c r="K22" s="622"/>
      <c r="L22" s="622">
        <v>0.6</v>
      </c>
      <c r="M22" s="622"/>
      <c r="N22" s="621">
        <v>0.66769999999999996</v>
      </c>
      <c r="O22" s="621"/>
      <c r="P22" s="623">
        <v>0.37740000000000001</v>
      </c>
      <c r="Q22" s="623"/>
      <c r="R22" s="624">
        <v>0.7</v>
      </c>
      <c r="S22" s="621"/>
      <c r="T22" s="622">
        <v>0.90969999999999995</v>
      </c>
      <c r="U22" s="622"/>
      <c r="V22" s="621">
        <v>0.71330000000000005</v>
      </c>
      <c r="W22" s="621"/>
      <c r="X22" s="622">
        <v>0.74519999999999997</v>
      </c>
      <c r="Y22" s="622"/>
      <c r="Z22" s="622">
        <v>0.93230000000000002</v>
      </c>
      <c r="AA22" s="622"/>
      <c r="AB22" s="622">
        <v>0.95709999999999995</v>
      </c>
      <c r="AC22" s="622"/>
      <c r="AD22" s="622">
        <v>0.80969999999999998</v>
      </c>
      <c r="AE22" s="622"/>
      <c r="AF22" s="622">
        <v>0.84</v>
      </c>
      <c r="AG22" s="622"/>
      <c r="AH22" s="625">
        <v>0.9839</v>
      </c>
      <c r="AI22" s="625"/>
      <c r="AJ22" s="622">
        <v>0.90329999999999999</v>
      </c>
      <c r="AK22" s="622"/>
      <c r="AL22" s="622">
        <v>0.88390000000000002</v>
      </c>
      <c r="AM22" s="622"/>
      <c r="AN22" s="622">
        <v>0.73870000000000002</v>
      </c>
      <c r="AO22" s="622"/>
      <c r="AP22" s="622">
        <v>0.94669999999999999</v>
      </c>
      <c r="AQ22" s="622"/>
      <c r="AR22" s="622">
        <v>0.8548</v>
      </c>
      <c r="AS22" s="622"/>
      <c r="AT22" s="622">
        <v>0.90329999999999999</v>
      </c>
      <c r="AU22" s="622"/>
      <c r="AV22" s="622">
        <v>0.99</v>
      </c>
      <c r="AW22" s="622"/>
      <c r="AX22" s="622">
        <v>0.96099999999999997</v>
      </c>
      <c r="AY22" s="622"/>
      <c r="AZ22" s="622">
        <v>0.99</v>
      </c>
      <c r="BA22" s="622"/>
      <c r="BB22" s="622">
        <v>0.93899999999999995</v>
      </c>
      <c r="BC22" s="622"/>
      <c r="BD22" s="622">
        <v>0.98699999999999999</v>
      </c>
      <c r="BE22" s="622"/>
      <c r="BF22" s="622">
        <v>0.95799999999999996</v>
      </c>
      <c r="BG22" s="622"/>
      <c r="BH22" s="622">
        <v>0.77700000000000002</v>
      </c>
      <c r="BI22" s="622"/>
      <c r="BJ22" s="622">
        <v>0.97399999999999998</v>
      </c>
      <c r="BK22" s="622"/>
      <c r="BL22" s="627">
        <v>0.99</v>
      </c>
      <c r="BM22" s="627"/>
      <c r="BN22" s="622">
        <v>0.95</v>
      </c>
      <c r="BO22" s="622"/>
      <c r="BP22" s="622">
        <v>0.98</v>
      </c>
      <c r="BQ22" s="622"/>
      <c r="BR22" s="622">
        <v>1</v>
      </c>
      <c r="BS22" s="622"/>
      <c r="BT22" s="622">
        <v>0.96130000000000004</v>
      </c>
      <c r="BU22" s="626"/>
      <c r="BV22" s="622">
        <v>0.99029999999999996</v>
      </c>
      <c r="BW22" s="626"/>
      <c r="BX22" s="622">
        <v>0.98570000000000002</v>
      </c>
      <c r="BY22" s="626"/>
      <c r="BZ22" s="622">
        <v>0.98060000000000003</v>
      </c>
      <c r="CA22" s="626"/>
      <c r="CB22" s="622">
        <v>0.99</v>
      </c>
      <c r="CC22" s="626"/>
      <c r="CD22" s="622">
        <v>0.9839</v>
      </c>
      <c r="CE22" s="626"/>
      <c r="CF22" s="622">
        <v>0.96330000000000005</v>
      </c>
      <c r="CG22" s="626"/>
      <c r="CH22" s="622">
        <v>0.84840000000000004</v>
      </c>
      <c r="CI22" s="626"/>
      <c r="CJ22" s="436">
        <v>0.99029999999999996</v>
      </c>
      <c r="CK22" s="438"/>
      <c r="CL22" s="438"/>
      <c r="CM22" s="438"/>
      <c r="CN22" s="438"/>
      <c r="CO22" s="436">
        <v>0.98570000000000002</v>
      </c>
      <c r="CP22" s="438"/>
      <c r="CQ22" s="438"/>
      <c r="CR22" s="438"/>
      <c r="CS22" s="438"/>
      <c r="CT22" s="436">
        <v>0.98060000000000003</v>
      </c>
      <c r="CU22" s="438"/>
      <c r="CV22" s="438"/>
      <c r="CW22" s="438"/>
      <c r="CX22" s="438"/>
      <c r="CY22" s="436">
        <v>0.99</v>
      </c>
      <c r="CZ22" s="438"/>
      <c r="DA22" s="438"/>
      <c r="DB22" s="438"/>
      <c r="DC22" s="438"/>
      <c r="DD22" s="436">
        <v>0.9839</v>
      </c>
      <c r="DE22" s="438"/>
      <c r="DF22" s="438"/>
      <c r="DG22" s="438"/>
      <c r="DH22" s="438"/>
      <c r="DI22" s="436">
        <v>0.96330000000000005</v>
      </c>
      <c r="DJ22" s="438"/>
      <c r="DK22" s="438"/>
      <c r="DL22" s="438"/>
      <c r="DM22" s="438"/>
      <c r="DN22" s="436">
        <v>0.84840000000000004</v>
      </c>
      <c r="DO22" s="438"/>
      <c r="DP22" s="438"/>
      <c r="DQ22" s="438"/>
      <c r="DR22" s="438"/>
      <c r="DS22" s="436">
        <v>0.9839</v>
      </c>
      <c r="DT22" s="438"/>
      <c r="DU22" s="438"/>
      <c r="DV22" s="438"/>
      <c r="DW22" s="438"/>
      <c r="DX22" s="439">
        <v>0.90329999999999999</v>
      </c>
      <c r="DY22" s="440"/>
      <c r="DZ22" s="438"/>
      <c r="EA22" s="438"/>
      <c r="EB22" s="438"/>
      <c r="EC22" s="439">
        <v>0.89680000000000004</v>
      </c>
      <c r="ED22" s="441"/>
      <c r="EE22" s="438"/>
      <c r="EF22" s="438"/>
      <c r="EG22" s="438"/>
      <c r="EH22" s="439">
        <v>0.96</v>
      </c>
      <c r="EI22" s="441"/>
      <c r="EJ22" s="438"/>
      <c r="EK22" s="438"/>
      <c r="EL22" s="438"/>
      <c r="EM22" s="443">
        <v>0.93230000000000002</v>
      </c>
      <c r="EN22" s="441"/>
      <c r="EO22" s="438"/>
      <c r="EP22" s="438"/>
      <c r="EQ22" s="438"/>
      <c r="ER22" s="443">
        <v>0.97099999999999997</v>
      </c>
      <c r="ES22" s="441"/>
      <c r="ET22" s="438"/>
      <c r="EU22" s="438"/>
      <c r="EV22" s="438"/>
    </row>
    <row r="23" spans="1:152" s="442" customFormat="1" ht="15" x14ac:dyDescent="0.25">
      <c r="A23" s="431" t="s">
        <v>393</v>
      </c>
      <c r="B23" s="621"/>
      <c r="C23" s="621"/>
      <c r="D23" s="621"/>
      <c r="E23" s="621"/>
      <c r="F23" s="621"/>
      <c r="G23" s="621"/>
      <c r="H23" s="621"/>
      <c r="I23" s="621"/>
      <c r="J23" s="622"/>
      <c r="K23" s="622"/>
      <c r="L23" s="622">
        <v>0.37330000000000002</v>
      </c>
      <c r="M23" s="622"/>
      <c r="N23" s="621">
        <v>0.62580000000000002</v>
      </c>
      <c r="O23" s="621"/>
      <c r="P23" s="623">
        <v>0.4</v>
      </c>
      <c r="Q23" s="623"/>
      <c r="R23" s="624">
        <v>0.38669999999999999</v>
      </c>
      <c r="S23" s="621"/>
      <c r="T23" s="622">
        <v>6.4999999999999997E-3</v>
      </c>
      <c r="U23" s="622"/>
      <c r="V23" s="621">
        <v>0</v>
      </c>
      <c r="W23" s="621"/>
      <c r="X23" s="622">
        <v>0.26450000000000001</v>
      </c>
      <c r="Y23" s="622"/>
      <c r="Z23" s="622">
        <v>0.6452</v>
      </c>
      <c r="AA23" s="622"/>
      <c r="AB23" s="622">
        <v>0.63570000000000004</v>
      </c>
      <c r="AC23" s="622"/>
      <c r="AD23" s="622">
        <v>0.2387</v>
      </c>
      <c r="AE23" s="622"/>
      <c r="AF23" s="622">
        <v>0.46</v>
      </c>
      <c r="AG23" s="622"/>
      <c r="AH23" s="625">
        <v>0.62580000000000002</v>
      </c>
      <c r="AI23" s="625"/>
      <c r="AJ23" s="622">
        <v>0.4733</v>
      </c>
      <c r="AK23" s="622"/>
      <c r="AL23" s="622">
        <v>0.67100000000000004</v>
      </c>
      <c r="AM23" s="622"/>
      <c r="AN23" s="622">
        <v>0.39350000000000002</v>
      </c>
      <c r="AO23" s="622"/>
      <c r="AP23" s="622">
        <v>0.71330000000000005</v>
      </c>
      <c r="AQ23" s="622"/>
      <c r="AR23" s="622">
        <v>0.6</v>
      </c>
      <c r="AS23" s="622"/>
      <c r="AT23" s="622">
        <v>0.7</v>
      </c>
      <c r="AU23" s="622"/>
      <c r="AV23" s="622">
        <v>0.81299999999999994</v>
      </c>
      <c r="AW23" s="622"/>
      <c r="AX23" s="622">
        <v>0.74199999999999999</v>
      </c>
      <c r="AY23" s="622"/>
      <c r="AZ23" s="622">
        <v>0.745</v>
      </c>
      <c r="BA23" s="622"/>
      <c r="BB23" s="622">
        <v>0.82599999999999996</v>
      </c>
      <c r="BC23" s="622"/>
      <c r="BD23" s="622">
        <v>0.81299999999999994</v>
      </c>
      <c r="BE23" s="622"/>
      <c r="BF23" s="622">
        <v>0.78100000000000003</v>
      </c>
      <c r="BG23" s="622"/>
      <c r="BH23" s="622">
        <v>0.58699999999999997</v>
      </c>
      <c r="BI23" s="622"/>
      <c r="BJ23" s="622">
        <v>0.65200000000000002</v>
      </c>
      <c r="BK23" s="622"/>
      <c r="BL23" s="627">
        <v>0.79400000000000004</v>
      </c>
      <c r="BM23" s="627"/>
      <c r="BN23" s="622">
        <v>0.70699999999999996</v>
      </c>
      <c r="BO23" s="622"/>
      <c r="BP23" s="622">
        <v>0.79</v>
      </c>
      <c r="BQ23" s="622"/>
      <c r="BR23" s="622">
        <v>0.77329999999999999</v>
      </c>
      <c r="BS23" s="622"/>
      <c r="BT23" s="622">
        <v>0.86450000000000005</v>
      </c>
      <c r="BU23" s="626"/>
      <c r="BV23" s="622">
        <v>0.91610000000000003</v>
      </c>
      <c r="BW23" s="626"/>
      <c r="BX23" s="622">
        <v>0.85</v>
      </c>
      <c r="BY23" s="626"/>
      <c r="BZ23" s="622">
        <v>0.6774</v>
      </c>
      <c r="CA23" s="626"/>
      <c r="CB23" s="622">
        <v>0.74670000000000003</v>
      </c>
      <c r="CC23" s="626"/>
      <c r="CD23" s="622">
        <v>0.84519999999999995</v>
      </c>
      <c r="CE23" s="626"/>
      <c r="CF23" s="622">
        <v>0.85329999999999995</v>
      </c>
      <c r="CG23" s="626"/>
      <c r="CH23" s="622">
        <v>0.42580000000000001</v>
      </c>
      <c r="CI23" s="626"/>
      <c r="CJ23" s="436">
        <v>0.91610000000000003</v>
      </c>
      <c r="CK23" s="438"/>
      <c r="CL23" s="438"/>
      <c r="CM23" s="438"/>
      <c r="CN23" s="438"/>
      <c r="CO23" s="436">
        <v>0.85</v>
      </c>
      <c r="CP23" s="438"/>
      <c r="CQ23" s="438"/>
      <c r="CR23" s="438"/>
      <c r="CS23" s="438"/>
      <c r="CT23" s="436">
        <v>0.6774</v>
      </c>
      <c r="CU23" s="438"/>
      <c r="CV23" s="438"/>
      <c r="CW23" s="438"/>
      <c r="CX23" s="438"/>
      <c r="CY23" s="436">
        <v>0.74670000000000003</v>
      </c>
      <c r="CZ23" s="438"/>
      <c r="DA23" s="438"/>
      <c r="DB23" s="438"/>
      <c r="DC23" s="438"/>
      <c r="DD23" s="436">
        <v>0.84519999999999995</v>
      </c>
      <c r="DE23" s="438"/>
      <c r="DF23" s="438"/>
      <c r="DG23" s="438"/>
      <c r="DH23" s="438"/>
      <c r="DI23" s="436">
        <v>0.85329999999999995</v>
      </c>
      <c r="DJ23" s="438"/>
      <c r="DK23" s="438"/>
      <c r="DL23" s="438"/>
      <c r="DM23" s="438"/>
      <c r="DN23" s="436">
        <v>0.42580000000000001</v>
      </c>
      <c r="DO23" s="438"/>
      <c r="DP23" s="438"/>
      <c r="DQ23" s="438"/>
      <c r="DR23" s="438"/>
      <c r="DS23" s="436">
        <v>0.47739999999999999</v>
      </c>
      <c r="DT23" s="438"/>
      <c r="DU23" s="438"/>
      <c r="DV23" s="438"/>
      <c r="DW23" s="438"/>
      <c r="DX23" s="439">
        <v>0.5333</v>
      </c>
      <c r="DY23" s="440"/>
      <c r="DZ23" s="438"/>
      <c r="EA23" s="438"/>
      <c r="EB23" s="438"/>
      <c r="EC23" s="439">
        <v>0.54190000000000005</v>
      </c>
      <c r="ED23" s="441"/>
      <c r="EE23" s="438"/>
      <c r="EF23" s="438"/>
      <c r="EG23" s="438"/>
      <c r="EH23" s="439">
        <v>0.70669999999999999</v>
      </c>
      <c r="EI23" s="441"/>
      <c r="EJ23" s="438"/>
      <c r="EK23" s="438"/>
      <c r="EL23" s="438"/>
      <c r="EM23" s="443">
        <v>0.6129</v>
      </c>
      <c r="EN23" s="441"/>
      <c r="EO23" s="438"/>
      <c r="EP23" s="438"/>
      <c r="EQ23" s="438"/>
      <c r="ER23" s="443">
        <v>0.72260000000000002</v>
      </c>
      <c r="ES23" s="441"/>
      <c r="ET23" s="438"/>
      <c r="EU23" s="438"/>
      <c r="EV23" s="438"/>
    </row>
    <row r="24" spans="1:152" s="442" customFormat="1" ht="15" x14ac:dyDescent="0.25">
      <c r="A24" s="431" t="s">
        <v>394</v>
      </c>
      <c r="B24" s="342"/>
      <c r="C24" s="342"/>
      <c r="D24" s="342"/>
      <c r="E24" s="342"/>
      <c r="F24" s="342"/>
      <c r="G24" s="342"/>
      <c r="H24" s="342"/>
      <c r="I24" s="342"/>
      <c r="J24" s="432"/>
      <c r="K24" s="432"/>
      <c r="L24" s="432"/>
      <c r="M24" s="432"/>
      <c r="N24" s="342"/>
      <c r="O24" s="342"/>
      <c r="P24" s="433"/>
      <c r="Q24" s="433"/>
      <c r="R24" s="434"/>
      <c r="S24" s="342"/>
      <c r="T24" s="432"/>
      <c r="U24" s="432"/>
      <c r="V24" s="342"/>
      <c r="W24" s="342"/>
      <c r="X24" s="432"/>
      <c r="Y24" s="432"/>
      <c r="Z24" s="432"/>
      <c r="AA24" s="432"/>
      <c r="AB24" s="432"/>
      <c r="AC24" s="432"/>
      <c r="AD24" s="432"/>
      <c r="AE24" s="432"/>
      <c r="AF24" s="432"/>
      <c r="AG24" s="432"/>
      <c r="AH24" s="435"/>
      <c r="AI24" s="435"/>
      <c r="AJ24" s="432"/>
      <c r="AK24" s="432"/>
      <c r="AL24" s="432"/>
      <c r="AM24" s="432"/>
      <c r="AN24" s="432"/>
      <c r="AO24" s="432"/>
      <c r="AP24" s="432"/>
      <c r="AQ24" s="432"/>
      <c r="AR24" s="432"/>
      <c r="AS24" s="432"/>
      <c r="AT24" s="432"/>
      <c r="AU24" s="432"/>
      <c r="AV24" s="432"/>
      <c r="AW24" s="432"/>
      <c r="AX24" s="432"/>
      <c r="AY24" s="432"/>
      <c r="AZ24" s="432"/>
      <c r="BA24" s="432"/>
      <c r="BB24" s="432"/>
      <c r="BC24" s="432"/>
      <c r="BD24" s="432"/>
      <c r="BE24" s="432"/>
      <c r="BF24" s="432"/>
      <c r="BG24" s="432"/>
      <c r="BH24" s="432"/>
      <c r="BI24" s="432"/>
      <c r="BJ24" s="432"/>
      <c r="BK24" s="432"/>
      <c r="BL24" s="436"/>
      <c r="BM24" s="436"/>
      <c r="BN24" s="432"/>
      <c r="BO24" s="432"/>
      <c r="BP24" s="432"/>
      <c r="BQ24" s="432"/>
      <c r="BR24" s="432"/>
      <c r="BS24" s="432"/>
      <c r="BT24" s="432"/>
      <c r="BU24" s="437"/>
      <c r="BV24" s="432"/>
      <c r="BW24" s="437"/>
      <c r="BX24" s="432"/>
      <c r="BY24" s="437"/>
      <c r="BZ24" s="432"/>
      <c r="CA24" s="437"/>
      <c r="CB24" s="432"/>
      <c r="CC24" s="437"/>
      <c r="CD24" s="432"/>
      <c r="CE24" s="437"/>
      <c r="CF24" s="432"/>
      <c r="CG24" s="437"/>
      <c r="CH24" s="432"/>
      <c r="CI24" s="437"/>
      <c r="CJ24" s="436">
        <v>0.5796</v>
      </c>
      <c r="CK24" s="438"/>
      <c r="CL24" s="438"/>
      <c r="CM24" s="438"/>
      <c r="CN24" s="438"/>
      <c r="CO24" s="436">
        <v>0.57769999999999999</v>
      </c>
      <c r="CP24" s="438"/>
      <c r="CQ24" s="438"/>
      <c r="CR24" s="438"/>
      <c r="CS24" s="438"/>
      <c r="CT24" s="436">
        <v>0.56559999999999999</v>
      </c>
      <c r="CU24" s="438"/>
      <c r="CV24" s="438"/>
      <c r="CW24" s="438"/>
      <c r="CX24" s="438"/>
      <c r="CY24" s="436">
        <v>0.61470000000000002</v>
      </c>
      <c r="CZ24" s="438"/>
      <c r="DA24" s="438"/>
      <c r="DB24" s="438"/>
      <c r="DC24" s="438"/>
      <c r="DD24" s="436">
        <v>0.63090000000000002</v>
      </c>
      <c r="DE24" s="438"/>
      <c r="DF24" s="438"/>
      <c r="DG24" s="438"/>
      <c r="DH24" s="438"/>
      <c r="DI24" s="436">
        <v>0.62739999999999996</v>
      </c>
      <c r="DJ24" s="438"/>
      <c r="DK24" s="438"/>
      <c r="DL24" s="438"/>
      <c r="DM24" s="438"/>
      <c r="DN24" s="436">
        <v>0.67449999999999999</v>
      </c>
      <c r="DO24" s="438"/>
      <c r="DP24" s="438"/>
      <c r="DQ24" s="438"/>
      <c r="DR24" s="438"/>
      <c r="DS24" s="436">
        <v>0.74099999999999999</v>
      </c>
      <c r="DT24" s="438"/>
      <c r="DU24" s="438"/>
      <c r="DV24" s="438"/>
      <c r="DW24" s="438"/>
      <c r="DX24" s="450">
        <v>0.64800000000000002</v>
      </c>
      <c r="DY24" s="438"/>
      <c r="DZ24" s="438"/>
      <c r="EA24" s="438"/>
      <c r="EB24" s="438"/>
      <c r="EC24" s="451">
        <v>0.69159999999999999</v>
      </c>
      <c r="ED24" s="452"/>
      <c r="EE24" s="438"/>
      <c r="EF24" s="438"/>
      <c r="EG24" s="438"/>
      <c r="EH24" s="451">
        <v>0.6431</v>
      </c>
      <c r="EI24" s="452"/>
      <c r="EJ24" s="438"/>
      <c r="EK24" s="438"/>
      <c r="EL24" s="438"/>
      <c r="EM24" s="453">
        <v>0.68500000000000005</v>
      </c>
      <c r="EN24" s="452"/>
      <c r="EO24" s="438"/>
      <c r="EP24" s="438"/>
      <c r="EQ24" s="438"/>
      <c r="ER24" s="453">
        <v>0.7087</v>
      </c>
      <c r="ES24" s="452"/>
      <c r="ET24" s="438"/>
      <c r="EU24" s="438"/>
      <c r="EV24" s="438"/>
    </row>
    <row r="25" spans="1:152" s="442" customFormat="1" ht="15" x14ac:dyDescent="0.25">
      <c r="A25" s="454" t="s">
        <v>395</v>
      </c>
      <c r="B25" s="634">
        <v>0.59309999999999996</v>
      </c>
      <c r="C25" s="634"/>
      <c r="D25" s="634">
        <v>0.60870000000000002</v>
      </c>
      <c r="E25" s="634"/>
      <c r="F25" s="634">
        <v>0.53490000000000004</v>
      </c>
      <c r="G25" s="634"/>
      <c r="H25" s="634">
        <v>0.63460000000000005</v>
      </c>
      <c r="I25" s="634"/>
      <c r="J25" s="634">
        <v>0.55620000000000003</v>
      </c>
      <c r="K25" s="634"/>
      <c r="L25" s="634">
        <v>0.61129999999999995</v>
      </c>
      <c r="M25" s="634"/>
      <c r="N25" s="634">
        <v>0.54100000000000004</v>
      </c>
      <c r="O25" s="634"/>
      <c r="P25" s="634">
        <v>0.52490000000000003</v>
      </c>
      <c r="Q25" s="634"/>
      <c r="R25" s="634">
        <v>0.54290000000000005</v>
      </c>
      <c r="S25" s="634"/>
      <c r="T25" s="634">
        <v>0.51239999999999997</v>
      </c>
      <c r="U25" s="634"/>
      <c r="V25" s="634">
        <v>0.56999999999999995</v>
      </c>
      <c r="W25" s="634"/>
      <c r="X25" s="634">
        <v>0.66890000000000005</v>
      </c>
      <c r="Y25" s="634"/>
      <c r="Z25" s="634">
        <v>0.70069999999999999</v>
      </c>
      <c r="AA25" s="634"/>
      <c r="AB25" s="634">
        <v>0.83330000000000004</v>
      </c>
      <c r="AC25" s="634"/>
      <c r="AD25" s="634">
        <v>0.85409999999999997</v>
      </c>
      <c r="AE25" s="634"/>
      <c r="AF25" s="634">
        <v>0.83930000000000005</v>
      </c>
      <c r="AG25" s="634"/>
      <c r="AH25" s="634">
        <v>0.84909999999999997</v>
      </c>
      <c r="AI25" s="634"/>
      <c r="AJ25" s="634">
        <v>0.58289999999999997</v>
      </c>
      <c r="AK25" s="634"/>
      <c r="AL25" s="634">
        <v>0.873</v>
      </c>
      <c r="AM25" s="634"/>
      <c r="AN25" s="634">
        <v>0.85799999999999998</v>
      </c>
      <c r="AO25" s="634"/>
      <c r="AP25" s="634">
        <v>0.86929999999999996</v>
      </c>
      <c r="AQ25" s="634"/>
      <c r="AR25" s="634">
        <v>0.92310000000000003</v>
      </c>
      <c r="AS25" s="634"/>
      <c r="AT25" s="634">
        <v>0.89929999999999999</v>
      </c>
      <c r="AU25" s="634"/>
      <c r="AV25" s="634">
        <v>0.88500000000000001</v>
      </c>
      <c r="AW25" s="634"/>
      <c r="AX25" s="634">
        <v>0.90429999999999999</v>
      </c>
      <c r="AY25" s="634"/>
      <c r="AZ25" s="634">
        <v>0.92290000000000005</v>
      </c>
      <c r="BA25" s="634"/>
      <c r="BB25" s="634">
        <v>0.91439999999999999</v>
      </c>
      <c r="BC25" s="634"/>
      <c r="BD25" s="634">
        <v>0.92720000000000002</v>
      </c>
      <c r="BE25" s="634"/>
      <c r="BF25" s="637">
        <v>0.93689999999999996</v>
      </c>
      <c r="BG25" s="637"/>
      <c r="BH25" s="634">
        <v>0.91610000000000003</v>
      </c>
      <c r="BI25" s="634"/>
      <c r="BJ25" s="634">
        <v>0.89990000000000003</v>
      </c>
      <c r="BK25" s="634"/>
      <c r="BL25" s="634">
        <v>0.92679999999999996</v>
      </c>
      <c r="BM25" s="634"/>
      <c r="BN25" s="634">
        <v>0.94</v>
      </c>
      <c r="BO25" s="634"/>
      <c r="BP25" s="634">
        <v>0.93</v>
      </c>
      <c r="BQ25" s="634"/>
      <c r="BR25" s="637">
        <v>0.93899999999999995</v>
      </c>
      <c r="BS25" s="637"/>
      <c r="BT25" s="637">
        <v>0.92210000000000003</v>
      </c>
      <c r="BU25" s="638"/>
      <c r="BV25" s="634">
        <v>0.91600000000000004</v>
      </c>
      <c r="BW25" s="634"/>
      <c r="BX25" s="637">
        <v>0.93479999999999996</v>
      </c>
      <c r="BY25" s="638"/>
      <c r="BZ25" s="637">
        <v>0.94750000000000001</v>
      </c>
      <c r="CA25" s="638"/>
      <c r="CB25" s="637">
        <v>0.9264</v>
      </c>
      <c r="CC25" s="638"/>
      <c r="CD25" s="637">
        <v>0.92</v>
      </c>
      <c r="CE25" s="638"/>
      <c r="CF25" s="637">
        <v>0.93589999999999995</v>
      </c>
      <c r="CG25" s="638"/>
      <c r="CH25" s="637">
        <v>0.92120000000000002</v>
      </c>
      <c r="CI25" s="638"/>
      <c r="CJ25" s="456">
        <v>0.91600000000000004</v>
      </c>
      <c r="CK25" s="438"/>
      <c r="CL25" s="438"/>
      <c r="CM25" s="438"/>
      <c r="CN25" s="438"/>
      <c r="CO25" s="456">
        <v>0.93479999999999996</v>
      </c>
      <c r="CP25" s="438"/>
      <c r="CQ25" s="438"/>
      <c r="CR25" s="438"/>
      <c r="CS25" s="438"/>
      <c r="CT25" s="456">
        <v>0.94750000000000001</v>
      </c>
      <c r="CU25" s="438"/>
      <c r="CV25" s="438"/>
      <c r="CW25" s="438"/>
      <c r="CX25" s="438"/>
      <c r="CY25" s="456">
        <v>0.9264</v>
      </c>
      <c r="CZ25" s="438"/>
      <c r="DA25" s="438"/>
      <c r="DB25" s="438"/>
      <c r="DC25" s="438"/>
      <c r="DD25" s="456">
        <v>0.92</v>
      </c>
      <c r="DE25" s="438"/>
      <c r="DF25" s="438"/>
      <c r="DG25" s="438"/>
      <c r="DH25" s="438"/>
      <c r="DI25" s="456">
        <v>0.93589999999999995</v>
      </c>
      <c r="DJ25" s="438"/>
      <c r="DK25" s="438"/>
      <c r="DL25" s="438"/>
      <c r="DM25" s="438"/>
      <c r="DN25" s="456">
        <v>0.92120000000000002</v>
      </c>
      <c r="DO25" s="438"/>
      <c r="DP25" s="438"/>
      <c r="DQ25" s="438"/>
      <c r="DR25" s="438"/>
      <c r="DS25" s="456">
        <v>0.91979999999999995</v>
      </c>
      <c r="DT25" s="438"/>
      <c r="DU25" s="438"/>
      <c r="DV25" s="438"/>
      <c r="DW25" s="438"/>
      <c r="DX25" s="457">
        <v>0.91990000000000005</v>
      </c>
      <c r="DY25" s="438"/>
      <c r="DZ25" s="438"/>
      <c r="EA25" s="438"/>
      <c r="EB25" s="438"/>
      <c r="EC25" s="457">
        <v>0.91149999999999998</v>
      </c>
      <c r="ED25" s="438"/>
      <c r="EE25" s="438"/>
      <c r="EF25" s="438"/>
      <c r="EG25" s="438"/>
      <c r="EH25" s="457">
        <v>0.90100000000000002</v>
      </c>
      <c r="EI25" s="438"/>
      <c r="EJ25" s="438"/>
      <c r="EK25" s="438"/>
      <c r="EL25" s="438"/>
      <c r="EM25" s="458">
        <v>0.91790000000000005</v>
      </c>
      <c r="EN25" s="438"/>
      <c r="EO25" s="438"/>
      <c r="EP25" s="438"/>
      <c r="EQ25" s="438"/>
      <c r="ER25" s="458">
        <v>0.90780000000000005</v>
      </c>
      <c r="ES25" s="438"/>
      <c r="ET25" s="438"/>
      <c r="EU25" s="438"/>
      <c r="EV25" s="438"/>
    </row>
    <row r="26" spans="1:152" s="460" customFormat="1" ht="15" x14ac:dyDescent="0.25">
      <c r="A26" s="312"/>
      <c r="B26" s="459"/>
      <c r="C26" s="459"/>
      <c r="D26" s="459"/>
      <c r="E26" s="459"/>
      <c r="F26" s="459"/>
      <c r="G26" s="459"/>
      <c r="H26" s="459"/>
      <c r="I26" s="459"/>
      <c r="J26" s="459"/>
      <c r="K26" s="459"/>
      <c r="L26" s="459"/>
      <c r="M26" s="459"/>
      <c r="N26" s="459"/>
      <c r="O26" s="459"/>
      <c r="P26" s="459"/>
      <c r="Q26" s="459"/>
      <c r="R26" s="459"/>
      <c r="S26" s="459"/>
      <c r="T26" s="459"/>
      <c r="U26" s="459"/>
      <c r="V26" s="459"/>
      <c r="W26" s="459"/>
      <c r="X26" s="459"/>
      <c r="Y26" s="459"/>
      <c r="Z26" s="459"/>
      <c r="AA26" s="459"/>
      <c r="AB26" s="459"/>
      <c r="AC26" s="459"/>
      <c r="AD26" s="459"/>
      <c r="AE26" s="459"/>
      <c r="AF26" s="459"/>
      <c r="AG26" s="459"/>
      <c r="AH26" s="459"/>
      <c r="AI26" s="459"/>
      <c r="AJ26" s="459"/>
      <c r="AK26" s="459"/>
      <c r="AL26" s="459"/>
      <c r="AM26" s="459"/>
      <c r="AN26" s="459"/>
      <c r="AO26" s="459"/>
      <c r="AP26" s="459"/>
      <c r="AQ26" s="459"/>
      <c r="AR26" s="459"/>
      <c r="AS26" s="459"/>
      <c r="AT26" s="459"/>
      <c r="AU26" s="459"/>
      <c r="AV26" s="459"/>
      <c r="AW26" s="459"/>
      <c r="AX26" s="459"/>
      <c r="AY26" s="459"/>
      <c r="AZ26" s="459"/>
      <c r="BA26" s="459"/>
      <c r="BB26" s="459"/>
      <c r="BC26" s="459"/>
      <c r="BD26" s="459"/>
      <c r="BE26" s="459"/>
      <c r="BF26" s="459"/>
      <c r="BG26" s="459"/>
      <c r="BH26" s="459"/>
      <c r="BI26" s="459"/>
      <c r="BJ26" s="459"/>
      <c r="BK26" s="459"/>
      <c r="BL26" s="459"/>
      <c r="BM26" s="459"/>
      <c r="BN26" s="459"/>
      <c r="BO26" s="459"/>
      <c r="BP26" s="459"/>
      <c r="BQ26" s="459"/>
      <c r="BR26" s="459"/>
      <c r="BS26" s="459"/>
      <c r="BT26" s="459"/>
      <c r="BU26" s="459"/>
      <c r="BV26" s="459"/>
      <c r="BW26" s="459"/>
      <c r="BX26" s="459"/>
      <c r="BY26" s="459"/>
      <c r="BZ26" s="459"/>
      <c r="CA26" s="459"/>
      <c r="CB26" s="459"/>
      <c r="CC26" s="459"/>
      <c r="CD26" s="459"/>
      <c r="CE26" s="459"/>
      <c r="CF26" s="459"/>
      <c r="CG26" s="459"/>
      <c r="CH26" s="459"/>
      <c r="CI26" s="459"/>
      <c r="CJ26" s="459"/>
      <c r="CK26"/>
      <c r="CL26"/>
      <c r="CM26"/>
      <c r="CN26"/>
      <c r="CO26" s="459"/>
      <c r="CP26"/>
      <c r="CQ26"/>
      <c r="CR26"/>
      <c r="CS26"/>
      <c r="CT26" s="459"/>
      <c r="CU26"/>
      <c r="CV26"/>
      <c r="CW26"/>
      <c r="CX26"/>
      <c r="CY26" s="459"/>
      <c r="CZ26"/>
      <c r="DA26"/>
      <c r="DB26"/>
      <c r="DC26"/>
      <c r="DD26" s="459"/>
      <c r="DE26"/>
      <c r="DF26"/>
      <c r="DG26"/>
      <c r="DH26"/>
      <c r="DI26" s="459"/>
      <c r="DJ26"/>
      <c r="DK26"/>
      <c r="DL26"/>
      <c r="DM26"/>
      <c r="DN26" s="459"/>
      <c r="DO26"/>
      <c r="DP26"/>
      <c r="DQ26"/>
      <c r="DR26"/>
      <c r="DS26" s="459"/>
      <c r="DT26"/>
      <c r="DU26"/>
      <c r="DV26"/>
      <c r="DW26"/>
      <c r="DX26" s="459"/>
      <c r="DY26"/>
      <c r="DZ26"/>
      <c r="EA26"/>
      <c r="EB26"/>
      <c r="EC26" s="459"/>
      <c r="ED26"/>
      <c r="EE26"/>
      <c r="EF26"/>
      <c r="EG26"/>
      <c r="EH26" s="459"/>
      <c r="EI26"/>
      <c r="EJ26"/>
      <c r="EK26"/>
      <c r="EL26"/>
      <c r="EM26" s="459"/>
      <c r="EN26"/>
      <c r="EO26"/>
      <c r="EP26"/>
      <c r="EQ26"/>
      <c r="ER26" s="459"/>
      <c r="ES26"/>
      <c r="ET26"/>
      <c r="EU26"/>
      <c r="EV26"/>
    </row>
    <row r="27" spans="1:152" s="460" customFormat="1" ht="15" x14ac:dyDescent="0.25">
      <c r="A27" s="461" t="s">
        <v>396</v>
      </c>
      <c r="B27" s="462"/>
      <c r="C27" s="462"/>
      <c r="D27" s="462"/>
      <c r="E27" s="462"/>
      <c r="F27" s="462"/>
      <c r="G27" s="462"/>
      <c r="H27" s="462"/>
      <c r="I27" s="462"/>
      <c r="J27" s="463"/>
      <c r="K27" s="463"/>
      <c r="L27" s="462"/>
      <c r="M27" s="462"/>
      <c r="N27" s="462"/>
      <c r="O27" s="462"/>
      <c r="P27" s="462"/>
      <c r="Q27" s="462"/>
      <c r="R27" s="462"/>
      <c r="S27" s="462"/>
      <c r="T27" s="462"/>
      <c r="U27" s="462"/>
      <c r="V27" s="463"/>
      <c r="W27" s="463"/>
      <c r="X27" s="462"/>
      <c r="Y27" s="462"/>
      <c r="Z27" s="463"/>
      <c r="AA27" s="463"/>
      <c r="AB27" s="463"/>
      <c r="AC27" s="463"/>
      <c r="AD27" s="463"/>
      <c r="AE27" s="463"/>
      <c r="AF27" s="462"/>
      <c r="AG27" s="462"/>
      <c r="AH27" s="463"/>
      <c r="AI27" s="463"/>
      <c r="AJ27" s="462"/>
      <c r="AK27" s="462"/>
      <c r="AL27" s="462"/>
      <c r="AM27" s="462"/>
      <c r="AN27" s="639"/>
      <c r="AO27" s="639"/>
      <c r="AP27" s="462"/>
      <c r="AQ27" s="462"/>
      <c r="AR27" s="463"/>
      <c r="AS27" s="463"/>
      <c r="AT27" s="463"/>
      <c r="AU27" s="463"/>
      <c r="AV27" s="462"/>
      <c r="AW27" s="462"/>
      <c r="AX27" s="462"/>
      <c r="AY27" s="462"/>
      <c r="AZ27" s="462"/>
      <c r="BA27" s="462"/>
      <c r="BB27" s="463"/>
      <c r="BC27" s="463"/>
      <c r="BD27" s="463"/>
      <c r="BE27" s="463"/>
      <c r="BF27" s="463"/>
      <c r="BG27" s="463"/>
      <c r="BH27" s="463"/>
      <c r="BI27" s="463"/>
      <c r="BJ27" s="463"/>
      <c r="BK27" s="463"/>
      <c r="BL27" s="463"/>
      <c r="BM27" s="463"/>
      <c r="BN27" s="463"/>
      <c r="BO27" s="463"/>
      <c r="BP27" s="463"/>
      <c r="BQ27" s="463"/>
      <c r="BR27" s="463"/>
      <c r="BS27" s="463"/>
      <c r="BT27" s="463"/>
      <c r="BU27" s="463"/>
      <c r="BV27" s="463"/>
      <c r="BW27" s="463"/>
      <c r="BX27" s="463"/>
      <c r="BY27" s="463"/>
      <c r="BZ27" s="463"/>
      <c r="CA27" s="463"/>
      <c r="CB27" s="463"/>
      <c r="CC27" s="463"/>
      <c r="CD27" s="463"/>
      <c r="CE27" s="463"/>
      <c r="CF27" s="463"/>
      <c r="CG27" s="463"/>
      <c r="CH27" s="463"/>
      <c r="CI27" s="463"/>
      <c r="CJ27" s="464"/>
      <c r="CK27"/>
      <c r="CL27"/>
      <c r="CM27"/>
      <c r="CN27"/>
      <c r="CO27" s="464"/>
      <c r="CP27"/>
      <c r="CQ27"/>
      <c r="CR27"/>
      <c r="CS27"/>
      <c r="CT27" s="464"/>
      <c r="CU27"/>
      <c r="CV27"/>
      <c r="CW27"/>
      <c r="CX27"/>
      <c r="CY27" s="464"/>
      <c r="CZ27"/>
      <c r="DA27"/>
      <c r="DB27"/>
      <c r="DC27"/>
      <c r="DD27" s="464"/>
      <c r="DE27"/>
      <c r="DF27"/>
      <c r="DG27"/>
      <c r="DH27"/>
      <c r="DI27" s="464"/>
      <c r="DJ27"/>
      <c r="DK27"/>
      <c r="DL27"/>
      <c r="DM27"/>
      <c r="DN27" s="464"/>
      <c r="DO27"/>
      <c r="DP27"/>
      <c r="DQ27"/>
      <c r="DR27"/>
      <c r="DS27" s="464"/>
      <c r="DT27"/>
      <c r="DU27"/>
      <c r="DV27"/>
      <c r="DW27"/>
      <c r="DX27" s="464"/>
      <c r="DY27"/>
      <c r="DZ27"/>
      <c r="EA27"/>
      <c r="EB27"/>
      <c r="EC27" s="464"/>
      <c r="ED27"/>
      <c r="EE27"/>
      <c r="EF27"/>
      <c r="EG27"/>
      <c r="EH27" s="464"/>
      <c r="EI27"/>
      <c r="EJ27"/>
      <c r="EK27"/>
      <c r="EL27"/>
      <c r="EM27" s="464"/>
      <c r="EN27"/>
      <c r="EO27"/>
      <c r="EP27"/>
      <c r="EQ27"/>
      <c r="ER27" s="464"/>
      <c r="ES27"/>
      <c r="ET27"/>
      <c r="EU27"/>
      <c r="EV27"/>
    </row>
    <row r="28" spans="1:152" s="460" customFormat="1" ht="15" x14ac:dyDescent="0.25">
      <c r="A28" s="465" t="s">
        <v>397</v>
      </c>
      <c r="B28" s="635">
        <v>44562</v>
      </c>
      <c r="C28" s="636"/>
      <c r="D28" s="635" t="e">
        <f ca="1">_xll.FIMMÊS(B28,0)+1</f>
        <v>#NAME?</v>
      </c>
      <c r="E28" s="636"/>
      <c r="F28" s="635" t="e">
        <f ca="1">_xll.FIMMÊS(D28,0)+1</f>
        <v>#NAME?</v>
      </c>
      <c r="G28" s="636"/>
      <c r="H28" s="635" t="e">
        <f ca="1">_xll.FIMMÊS(F28,0)+1</f>
        <v>#NAME?</v>
      </c>
      <c r="I28" s="636"/>
      <c r="J28" s="635" t="e">
        <f ca="1">_xll.FIMMÊS(H28,0)+1</f>
        <v>#NAME?</v>
      </c>
      <c r="K28" s="636"/>
      <c r="L28" s="635" t="e">
        <f ca="1">_xll.FIMMÊS(J28,0)+1</f>
        <v>#NAME?</v>
      </c>
      <c r="M28" s="636"/>
      <c r="N28" s="635" t="e">
        <f ca="1">_xll.FIMMÊS(L28,0)+1</f>
        <v>#NAME?</v>
      </c>
      <c r="O28" s="636"/>
      <c r="P28" s="635" t="e">
        <f ca="1">_xll.FIMMÊS(N28,0)+1</f>
        <v>#NAME?</v>
      </c>
      <c r="Q28" s="636"/>
      <c r="R28" s="635" t="e">
        <f ca="1">_xll.FIMMÊS(P28,0)+1</f>
        <v>#NAME?</v>
      </c>
      <c r="S28" s="636"/>
      <c r="T28" s="635" t="e">
        <f ca="1">_xll.FIMMÊS(R28,0)+1</f>
        <v>#NAME?</v>
      </c>
      <c r="U28" s="636"/>
      <c r="V28" s="635" t="e">
        <f ca="1">_xll.FIMMÊS(T28,0)+1</f>
        <v>#NAME?</v>
      </c>
      <c r="W28" s="636"/>
      <c r="X28" s="635" t="e">
        <f ca="1">_xll.FIMMÊS(V28,0)+1</f>
        <v>#NAME?</v>
      </c>
      <c r="Y28" s="636"/>
      <c r="Z28" s="635" t="e">
        <f ca="1">_xll.FIMMÊS(X28,0)+1</f>
        <v>#NAME?</v>
      </c>
      <c r="AA28" s="636"/>
      <c r="AB28" s="635" t="e">
        <f ca="1">_xll.FIMMÊS(Z28,0)+1</f>
        <v>#NAME?</v>
      </c>
      <c r="AC28" s="636"/>
      <c r="AD28" s="635" t="e">
        <f ca="1">_xll.FIMMÊS(AB28,0)+1</f>
        <v>#NAME?</v>
      </c>
      <c r="AE28" s="636"/>
      <c r="AF28" s="635" t="e">
        <f ca="1">_xll.FIMMÊS(AD28,0)+1</f>
        <v>#NAME?</v>
      </c>
      <c r="AG28" s="636"/>
      <c r="AH28" s="635" t="e">
        <f ca="1">_xll.FIMMÊS(AF28,0)+1</f>
        <v>#NAME?</v>
      </c>
      <c r="AI28" s="636"/>
      <c r="AJ28" s="635" t="e">
        <f ca="1">_xll.FIMMÊS(AH28,0)+1</f>
        <v>#NAME?</v>
      </c>
      <c r="AK28" s="636"/>
      <c r="AL28" s="635" t="e">
        <f ca="1">_xll.FIMMÊS(AJ28,0)+1</f>
        <v>#NAME?</v>
      </c>
      <c r="AM28" s="636"/>
      <c r="AN28" s="635" t="e">
        <f ca="1">_xll.FIMMÊS(AL28,0)+1</f>
        <v>#NAME?</v>
      </c>
      <c r="AO28" s="636"/>
      <c r="AP28" s="635" t="e">
        <f ca="1">_xll.FIMMÊS(AN28,0)+1</f>
        <v>#NAME?</v>
      </c>
      <c r="AQ28" s="636"/>
      <c r="AR28" s="635" t="e">
        <f ca="1">_xll.FIMMÊS(AP28,0)+1</f>
        <v>#NAME?</v>
      </c>
      <c r="AS28" s="636"/>
      <c r="AT28" s="635" t="e">
        <f ca="1">_xll.FIMMÊS(AR28,0)+1</f>
        <v>#NAME?</v>
      </c>
      <c r="AU28" s="636"/>
      <c r="AV28" s="635" t="e">
        <f ca="1">_xll.FIMMÊS(AT28,0)+1</f>
        <v>#NAME?</v>
      </c>
      <c r="AW28" s="636"/>
      <c r="AX28" s="635" t="e">
        <f ca="1">_xll.FIMMÊS(AV28,0)+1</f>
        <v>#NAME?</v>
      </c>
      <c r="AY28" s="636"/>
      <c r="AZ28" s="635" t="e">
        <f ca="1">_xll.FIMMÊS(AX28,0)+1</f>
        <v>#NAME?</v>
      </c>
      <c r="BA28" s="636"/>
      <c r="BB28" s="635" t="e">
        <f ca="1">_xll.FIMMÊS(AZ28,0)+1</f>
        <v>#NAME?</v>
      </c>
      <c r="BC28" s="636"/>
      <c r="BD28" s="635" t="e">
        <f ca="1">_xll.FIMMÊS(BB28,0)+1</f>
        <v>#NAME?</v>
      </c>
      <c r="BE28" s="636"/>
      <c r="BF28" s="635" t="e">
        <f ca="1">_xll.FIMMÊS(BD28,0)+1</f>
        <v>#NAME?</v>
      </c>
      <c r="BG28" s="636"/>
      <c r="BH28" s="635" t="e">
        <f ca="1">_xll.FIMMÊS(BF28,0)+1</f>
        <v>#NAME?</v>
      </c>
      <c r="BI28" s="636"/>
      <c r="BJ28" s="635" t="e">
        <f ca="1">_xll.FIMMÊS(BH28,0)+1</f>
        <v>#NAME?</v>
      </c>
      <c r="BK28" s="636"/>
      <c r="BL28" s="635" t="e">
        <f ca="1">_xll.FIMMÊS(BJ28,0)+1</f>
        <v>#NAME?</v>
      </c>
      <c r="BM28" s="636"/>
      <c r="BN28" s="635" t="e">
        <f ca="1">_xll.FIMMÊS(BL28,0)+1</f>
        <v>#NAME?</v>
      </c>
      <c r="BO28" s="636"/>
      <c r="BP28" s="635" t="e">
        <f ca="1">_xll.FIMMÊS(BN28,0)+1</f>
        <v>#NAME?</v>
      </c>
      <c r="BQ28" s="636"/>
      <c r="BR28" s="635" t="e">
        <f ca="1">_xll.FIMMÊS(BP28,0)+1</f>
        <v>#NAME?</v>
      </c>
      <c r="BS28" s="636"/>
      <c r="BT28" s="635" t="e">
        <f ca="1">_xll.FIMMÊS(BR28,0)+1</f>
        <v>#NAME?</v>
      </c>
      <c r="BU28" s="636"/>
      <c r="BV28" s="635" t="e">
        <f ca="1">_xll.FIMMÊS(BT28,0)+1</f>
        <v>#NAME?</v>
      </c>
      <c r="BW28" s="636"/>
      <c r="BX28" s="635" t="e">
        <f ca="1">_xll.FIMMÊS(BV28,0)+1</f>
        <v>#NAME?</v>
      </c>
      <c r="BY28" s="636"/>
      <c r="BZ28" s="635" t="e">
        <f ca="1">_xll.FIMMÊS(BX28,0)+1</f>
        <v>#NAME?</v>
      </c>
      <c r="CA28" s="636"/>
      <c r="CB28" s="635" t="e">
        <f ca="1">_xll.FIMMÊS(BZ28,0)+1</f>
        <v>#NAME?</v>
      </c>
      <c r="CC28" s="636"/>
      <c r="CD28" s="635" t="e">
        <f ca="1">_xll.FIMMÊS(CB28,0)+1</f>
        <v>#NAME?</v>
      </c>
      <c r="CE28" s="636"/>
      <c r="CF28" s="635" t="e">
        <f ca="1">_xll.FIMMÊS(CD28,0)+1</f>
        <v>#NAME?</v>
      </c>
      <c r="CG28" s="636"/>
      <c r="CH28" s="635" t="e">
        <f ca="1">_xll.FIMMÊS(CF28,0)+1</f>
        <v>#NAME?</v>
      </c>
      <c r="CI28" s="636"/>
      <c r="CJ28" s="466">
        <f>CJ11</f>
        <v>45658</v>
      </c>
      <c r="CK28"/>
      <c r="CL28"/>
      <c r="CM28"/>
      <c r="CN28"/>
      <c r="CO28" s="466">
        <f>CO11</f>
        <v>45689</v>
      </c>
      <c r="CP28"/>
      <c r="CQ28"/>
      <c r="CR28"/>
      <c r="CS28"/>
      <c r="CT28" s="466">
        <f>CT11</f>
        <v>45717</v>
      </c>
      <c r="CU28"/>
      <c r="CV28"/>
      <c r="CW28"/>
      <c r="CX28"/>
      <c r="CY28" s="466">
        <f>CY11</f>
        <v>45748</v>
      </c>
      <c r="CZ28"/>
      <c r="DA28"/>
      <c r="DB28"/>
      <c r="DC28"/>
      <c r="DD28" s="466">
        <f>DD11</f>
        <v>45778</v>
      </c>
      <c r="DE28"/>
      <c r="DF28"/>
      <c r="DG28"/>
      <c r="DH28"/>
      <c r="DI28" s="466">
        <f>DI11</f>
        <v>45809</v>
      </c>
      <c r="DJ28"/>
      <c r="DK28"/>
      <c r="DL28"/>
      <c r="DM28"/>
      <c r="DN28" s="466">
        <f>DN11</f>
        <v>45839</v>
      </c>
      <c r="DO28"/>
      <c r="DP28"/>
      <c r="DQ28"/>
      <c r="DR28"/>
      <c r="DS28" s="466">
        <f>DS11</f>
        <v>45870</v>
      </c>
      <c r="DT28"/>
      <c r="DU28"/>
      <c r="DV28"/>
      <c r="DW28"/>
      <c r="DX28" s="466">
        <f>DX$11</f>
        <v>45901</v>
      </c>
      <c r="DY28"/>
      <c r="DZ28"/>
      <c r="EA28"/>
      <c r="EB28"/>
      <c r="EC28" s="466">
        <f>EC$11</f>
        <v>45931</v>
      </c>
      <c r="ED28"/>
      <c r="EE28"/>
      <c r="EF28"/>
      <c r="EG28"/>
      <c r="EH28" s="466">
        <f>EH$11</f>
        <v>45962</v>
      </c>
      <c r="EI28"/>
      <c r="EJ28"/>
      <c r="EK28"/>
      <c r="EL28"/>
      <c r="EM28" s="466">
        <f>EM$11</f>
        <v>45992</v>
      </c>
      <c r="EN28"/>
      <c r="EO28"/>
      <c r="EP28"/>
      <c r="EQ28"/>
      <c r="ER28" s="466">
        <f>ER$11</f>
        <v>46023</v>
      </c>
      <c r="ES28"/>
      <c r="ET28"/>
      <c r="EU28"/>
      <c r="EV28"/>
    </row>
    <row r="29" spans="1:152" s="460" customFormat="1" ht="15" x14ac:dyDescent="0.25">
      <c r="A29" s="431" t="s">
        <v>174</v>
      </c>
      <c r="B29" s="621">
        <v>0.76</v>
      </c>
      <c r="C29" s="621"/>
      <c r="D29" s="621">
        <v>0.82020000000000004</v>
      </c>
      <c r="E29" s="621"/>
      <c r="F29" s="621">
        <v>0.59360000000000002</v>
      </c>
      <c r="G29" s="621"/>
      <c r="H29" s="621">
        <v>0.66220000000000001</v>
      </c>
      <c r="I29" s="621"/>
      <c r="J29" s="622">
        <v>0.69140000000000001</v>
      </c>
      <c r="K29" s="622"/>
      <c r="L29" s="622">
        <v>0.69110000000000005</v>
      </c>
      <c r="M29" s="622"/>
      <c r="N29" s="621">
        <v>0.89459999999999995</v>
      </c>
      <c r="O29" s="621"/>
      <c r="P29" s="623">
        <v>0.90429999999999999</v>
      </c>
      <c r="Q29" s="623"/>
      <c r="R29" s="624">
        <v>0.61699999999999999</v>
      </c>
      <c r="S29" s="621"/>
      <c r="T29" s="622">
        <v>0.51180000000000003</v>
      </c>
      <c r="U29" s="622"/>
      <c r="V29" s="621">
        <v>0.5272</v>
      </c>
      <c r="W29" s="621"/>
      <c r="X29" s="622">
        <v>0.77849999999999997</v>
      </c>
      <c r="Y29" s="622"/>
      <c r="Z29" s="622">
        <v>0.90600000000000003</v>
      </c>
      <c r="AA29" s="622"/>
      <c r="AB29" s="622">
        <v>0.85829999999999995</v>
      </c>
      <c r="AC29" s="622"/>
      <c r="AD29" s="622">
        <v>0.87760000000000005</v>
      </c>
      <c r="AE29" s="622"/>
      <c r="AF29" s="622">
        <v>0.88670000000000004</v>
      </c>
      <c r="AG29" s="622"/>
      <c r="AH29" s="625">
        <v>0.87429999999999997</v>
      </c>
      <c r="AI29" s="625"/>
      <c r="AJ29" s="622">
        <v>0.90329999999999999</v>
      </c>
      <c r="AK29" s="622"/>
      <c r="AL29" s="622">
        <v>0.91610000000000003</v>
      </c>
      <c r="AM29" s="622"/>
      <c r="AN29" s="622">
        <v>0.85350000000000004</v>
      </c>
      <c r="AO29" s="622"/>
      <c r="AP29" s="622">
        <v>0.88770000000000004</v>
      </c>
      <c r="AQ29" s="622"/>
      <c r="AR29" s="622">
        <v>0.89190000000000003</v>
      </c>
      <c r="AS29" s="622"/>
      <c r="AT29" s="622">
        <v>0.86719999999999997</v>
      </c>
      <c r="AU29" s="622"/>
      <c r="AV29" s="622">
        <v>0.94099999999999995</v>
      </c>
      <c r="AW29" s="622"/>
      <c r="AX29" s="622">
        <v>0.97099999999999997</v>
      </c>
      <c r="AY29" s="622"/>
      <c r="AZ29" s="622">
        <v>0.97399999999999998</v>
      </c>
      <c r="BA29" s="622"/>
      <c r="BB29" s="622">
        <v>0.97399999999999998</v>
      </c>
      <c r="BC29" s="622"/>
      <c r="BD29" s="622">
        <v>0.98399999999999999</v>
      </c>
      <c r="BE29" s="622"/>
      <c r="BF29" s="622">
        <v>0.97799999999999998</v>
      </c>
      <c r="BG29" s="622"/>
      <c r="BH29" s="622">
        <v>0.97299999999999998</v>
      </c>
      <c r="BI29" s="622"/>
      <c r="BJ29" s="622">
        <v>0.98599999999999999</v>
      </c>
      <c r="BK29" s="622"/>
      <c r="BL29" s="627">
        <v>0.98199999999999998</v>
      </c>
      <c r="BM29" s="627"/>
      <c r="BN29" s="622">
        <v>0.98899999999999999</v>
      </c>
      <c r="BO29" s="622"/>
      <c r="BP29" s="622">
        <v>0.98</v>
      </c>
      <c r="BQ29" s="622"/>
      <c r="BR29" s="622">
        <v>1</v>
      </c>
      <c r="BS29" s="622"/>
      <c r="BT29" s="622">
        <v>0.95089999999999997</v>
      </c>
      <c r="BU29" s="626"/>
      <c r="BV29" s="622"/>
      <c r="BW29" s="626"/>
      <c r="BX29" s="622"/>
      <c r="BY29" s="626"/>
      <c r="BZ29" s="622"/>
      <c r="CA29" s="626"/>
      <c r="CB29" s="622"/>
      <c r="CC29" s="626"/>
      <c r="CD29" s="622"/>
      <c r="CE29" s="626"/>
      <c r="CF29" s="622"/>
      <c r="CG29" s="626"/>
      <c r="CH29" s="622"/>
      <c r="CI29" s="626"/>
      <c r="CJ29" s="467">
        <v>48</v>
      </c>
      <c r="CK29" s="468"/>
      <c r="CL29" s="468"/>
      <c r="CM29" s="468"/>
      <c r="CN29" s="468"/>
      <c r="CO29" s="467">
        <v>48</v>
      </c>
      <c r="CP29" s="468"/>
      <c r="CQ29" s="468"/>
      <c r="CR29" s="468"/>
      <c r="CS29" s="468"/>
      <c r="CT29" s="467">
        <v>48</v>
      </c>
      <c r="CU29" s="468"/>
      <c r="CV29" s="468"/>
      <c r="CW29" s="468"/>
      <c r="CX29" s="468"/>
      <c r="CY29" s="467">
        <v>48</v>
      </c>
      <c r="CZ29" s="468"/>
      <c r="DA29" s="468"/>
      <c r="DB29" s="468"/>
      <c r="DC29" s="468"/>
      <c r="DD29" s="467">
        <v>48</v>
      </c>
      <c r="DE29" s="468"/>
      <c r="DF29" s="468"/>
      <c r="DG29" s="468"/>
      <c r="DH29" s="468"/>
      <c r="DI29" s="467">
        <v>48</v>
      </c>
      <c r="DJ29" s="468"/>
      <c r="DK29" s="468"/>
      <c r="DL29" s="468"/>
      <c r="DM29" s="468"/>
      <c r="DN29" s="467">
        <v>48</v>
      </c>
      <c r="DO29" s="468"/>
      <c r="DP29" s="468"/>
      <c r="DQ29" s="468"/>
      <c r="DR29" s="468"/>
      <c r="DS29" s="467">
        <v>48</v>
      </c>
      <c r="DT29" s="468"/>
      <c r="DU29" s="468"/>
      <c r="DV29" s="468"/>
      <c r="DW29" s="468"/>
      <c r="DX29" s="467">
        <v>48</v>
      </c>
      <c r="DY29" s="468"/>
      <c r="DZ29" s="468"/>
      <c r="EA29" s="468"/>
      <c r="EB29" s="468"/>
      <c r="EC29" s="467">
        <v>48</v>
      </c>
      <c r="ED29" s="468"/>
      <c r="EE29" s="468"/>
      <c r="EF29" s="468"/>
      <c r="EG29" s="468"/>
      <c r="EH29" s="467">
        <v>48</v>
      </c>
      <c r="EI29" s="468"/>
      <c r="EJ29" s="468"/>
      <c r="EK29" s="468"/>
      <c r="EL29" s="468"/>
      <c r="EM29" s="24">
        <v>48</v>
      </c>
      <c r="EN29" s="468"/>
      <c r="EO29" s="468"/>
      <c r="EP29" s="468"/>
      <c r="EQ29" s="468"/>
      <c r="ER29" s="24">
        <v>48</v>
      </c>
      <c r="ES29" s="468"/>
      <c r="ET29" s="468"/>
      <c r="EU29" s="468"/>
      <c r="EV29" s="468"/>
    </row>
    <row r="30" spans="1:152" s="460" customFormat="1" ht="15" x14ac:dyDescent="0.25">
      <c r="A30" s="431" t="s">
        <v>383</v>
      </c>
      <c r="B30" s="621">
        <v>0.95</v>
      </c>
      <c r="C30" s="621"/>
      <c r="D30" s="621">
        <v>0.7742</v>
      </c>
      <c r="E30" s="621"/>
      <c r="F30" s="621">
        <v>0.75860000000000005</v>
      </c>
      <c r="G30" s="621"/>
      <c r="H30" s="621">
        <v>0.84389999999999998</v>
      </c>
      <c r="I30" s="621"/>
      <c r="J30" s="622">
        <v>0.71230000000000004</v>
      </c>
      <c r="K30" s="622"/>
      <c r="L30" s="622">
        <v>0.73209999999999997</v>
      </c>
      <c r="M30" s="622"/>
      <c r="N30" s="621">
        <v>0.80859999999999999</v>
      </c>
      <c r="O30" s="621"/>
      <c r="P30" s="623">
        <v>0.86240000000000006</v>
      </c>
      <c r="Q30" s="623"/>
      <c r="R30" s="624">
        <v>0.90439999999999998</v>
      </c>
      <c r="S30" s="621"/>
      <c r="T30" s="622">
        <v>0.81820000000000004</v>
      </c>
      <c r="U30" s="622"/>
      <c r="V30" s="621">
        <v>0.81830000000000003</v>
      </c>
      <c r="W30" s="621"/>
      <c r="X30" s="622">
        <v>0.8962</v>
      </c>
      <c r="Y30" s="622"/>
      <c r="Z30" s="622">
        <v>0.91790000000000005</v>
      </c>
      <c r="AA30" s="622"/>
      <c r="AB30" s="622">
        <v>0.87429999999999997</v>
      </c>
      <c r="AC30" s="622"/>
      <c r="AD30" s="622">
        <v>0.88429999999999997</v>
      </c>
      <c r="AE30" s="622"/>
      <c r="AF30" s="622">
        <v>0.85550000000000004</v>
      </c>
      <c r="AG30" s="622"/>
      <c r="AH30" s="625">
        <v>0.878</v>
      </c>
      <c r="AI30" s="625"/>
      <c r="AJ30" s="622">
        <v>0.87250000000000005</v>
      </c>
      <c r="AK30" s="622"/>
      <c r="AL30" s="622">
        <v>0.89459999999999995</v>
      </c>
      <c r="AM30" s="622"/>
      <c r="AN30" s="622">
        <v>0.92400000000000004</v>
      </c>
      <c r="AO30" s="622"/>
      <c r="AP30" s="622">
        <v>0.85109999999999997</v>
      </c>
      <c r="AQ30" s="622"/>
      <c r="AR30" s="622">
        <v>0.94079999999999997</v>
      </c>
      <c r="AS30" s="622"/>
      <c r="AT30" s="622">
        <v>0.92879999999999996</v>
      </c>
      <c r="AU30" s="622"/>
      <c r="AV30" s="622">
        <v>0.96899999999999997</v>
      </c>
      <c r="AW30" s="622"/>
      <c r="AX30" s="622">
        <v>0.96599999999999997</v>
      </c>
      <c r="AY30" s="622"/>
      <c r="AZ30" s="622">
        <v>0.93899999999999995</v>
      </c>
      <c r="BA30" s="622"/>
      <c r="BB30" s="622">
        <v>0.94099999999999995</v>
      </c>
      <c r="BC30" s="622"/>
      <c r="BD30" s="622">
        <v>0.92</v>
      </c>
      <c r="BE30" s="622"/>
      <c r="BF30" s="622">
        <v>0.96799999999999997</v>
      </c>
      <c r="BG30" s="622"/>
      <c r="BH30" s="622">
        <v>0.99</v>
      </c>
      <c r="BI30" s="622"/>
      <c r="BJ30" s="622">
        <v>0.97</v>
      </c>
      <c r="BK30" s="622"/>
      <c r="BL30" s="627">
        <v>0.99299999999999999</v>
      </c>
      <c r="BM30" s="627"/>
      <c r="BN30" s="622">
        <v>0.99199999999999999</v>
      </c>
      <c r="BO30" s="622"/>
      <c r="BP30" s="622">
        <v>0.98</v>
      </c>
      <c r="BQ30" s="622"/>
      <c r="BR30" s="622">
        <v>0.99809999999999999</v>
      </c>
      <c r="BS30" s="622"/>
      <c r="BT30" s="622">
        <v>0.97989999999999999</v>
      </c>
      <c r="BU30" s="626"/>
      <c r="BV30" s="622"/>
      <c r="BW30" s="626"/>
      <c r="BX30" s="622"/>
      <c r="BY30" s="626"/>
      <c r="BZ30" s="622"/>
      <c r="CA30" s="626"/>
      <c r="CB30" s="622"/>
      <c r="CC30" s="626"/>
      <c r="CD30" s="622"/>
      <c r="CE30" s="626"/>
      <c r="CF30" s="622"/>
      <c r="CG30" s="626"/>
      <c r="CH30" s="622"/>
      <c r="CI30" s="626"/>
      <c r="CJ30" s="467">
        <v>90</v>
      </c>
      <c r="CK30" s="468"/>
      <c r="CL30" s="468"/>
      <c r="CM30" s="468"/>
      <c r="CN30" s="468"/>
      <c r="CO30" s="467">
        <v>90</v>
      </c>
      <c r="CP30" s="468"/>
      <c r="CQ30" s="468"/>
      <c r="CR30" s="468"/>
      <c r="CS30" s="468"/>
      <c r="CT30" s="467">
        <v>90</v>
      </c>
      <c r="CU30" s="468"/>
      <c r="CV30" s="468"/>
      <c r="CW30" s="468"/>
      <c r="CX30" s="468"/>
      <c r="CY30" s="467">
        <v>90</v>
      </c>
      <c r="CZ30" s="468"/>
      <c r="DA30" s="468"/>
      <c r="DB30" s="468"/>
      <c r="DC30" s="468"/>
      <c r="DD30" s="467">
        <v>90</v>
      </c>
      <c r="DE30" s="468"/>
      <c r="DF30" s="468"/>
      <c r="DG30" s="468"/>
      <c r="DH30" s="468"/>
      <c r="DI30" s="467">
        <v>90</v>
      </c>
      <c r="DJ30" s="468"/>
      <c r="DK30" s="468"/>
      <c r="DL30" s="468"/>
      <c r="DM30" s="468"/>
      <c r="DN30" s="467">
        <v>90</v>
      </c>
      <c r="DO30" s="468"/>
      <c r="DP30" s="468"/>
      <c r="DQ30" s="468"/>
      <c r="DR30" s="468"/>
      <c r="DS30" s="467">
        <v>90</v>
      </c>
      <c r="DT30" s="468"/>
      <c r="DU30" s="468"/>
      <c r="DV30" s="468"/>
      <c r="DW30" s="468"/>
      <c r="DX30" s="467">
        <v>90</v>
      </c>
      <c r="DY30" s="468"/>
      <c r="DZ30" s="468"/>
      <c r="EA30" s="468"/>
      <c r="EB30" s="468"/>
      <c r="EC30" s="467">
        <v>90</v>
      </c>
      <c r="ED30" s="468"/>
      <c r="EE30" s="468"/>
      <c r="EF30" s="468"/>
      <c r="EG30" s="468"/>
      <c r="EH30" s="467">
        <v>90</v>
      </c>
      <c r="EI30" s="468"/>
      <c r="EJ30" s="468"/>
      <c r="EK30" s="468"/>
      <c r="EL30" s="468"/>
      <c r="EM30" s="25">
        <v>90</v>
      </c>
      <c r="EN30" s="468"/>
      <c r="EO30" s="468"/>
      <c r="EP30" s="468"/>
      <c r="EQ30" s="468"/>
      <c r="ER30" s="25">
        <v>90</v>
      </c>
      <c r="ES30" s="468"/>
      <c r="ET30" s="468"/>
      <c r="EU30" s="468"/>
      <c r="EV30" s="468"/>
    </row>
    <row r="31" spans="1:152" s="460" customFormat="1" ht="15" x14ac:dyDescent="0.25">
      <c r="A31" s="431" t="s">
        <v>384</v>
      </c>
      <c r="B31" s="621">
        <v>0</v>
      </c>
      <c r="C31" s="621"/>
      <c r="D31" s="621">
        <v>0</v>
      </c>
      <c r="E31" s="621"/>
      <c r="F31" s="621" t="s">
        <v>76</v>
      </c>
      <c r="G31" s="621"/>
      <c r="H31" s="621" t="s">
        <v>76</v>
      </c>
      <c r="I31" s="621"/>
      <c r="J31" s="628" t="s">
        <v>76</v>
      </c>
      <c r="K31" s="628"/>
      <c r="L31" s="622">
        <v>0</v>
      </c>
      <c r="M31" s="622"/>
      <c r="N31" s="621">
        <v>4.3200000000000002E-2</v>
      </c>
      <c r="O31" s="621"/>
      <c r="P31" s="623">
        <v>0.28420000000000001</v>
      </c>
      <c r="Q31" s="623"/>
      <c r="R31" s="624">
        <v>0.25080000000000002</v>
      </c>
      <c r="S31" s="621"/>
      <c r="T31" s="622">
        <v>0.33789999999999998</v>
      </c>
      <c r="U31" s="622"/>
      <c r="V31" s="621">
        <v>0.43330000000000002</v>
      </c>
      <c r="W31" s="621"/>
      <c r="X31" s="622">
        <v>0.73580000000000001</v>
      </c>
      <c r="Y31" s="622"/>
      <c r="Z31" s="622">
        <v>0.86939999999999995</v>
      </c>
      <c r="AA31" s="622"/>
      <c r="AB31" s="622">
        <v>0.74660000000000004</v>
      </c>
      <c r="AC31" s="622"/>
      <c r="AD31" s="622">
        <v>0.79569999999999996</v>
      </c>
      <c r="AE31" s="622"/>
      <c r="AF31" s="622">
        <v>0.86509999999999998</v>
      </c>
      <c r="AG31" s="622"/>
      <c r="AH31" s="625">
        <v>0.84950000000000003</v>
      </c>
      <c r="AI31" s="625"/>
      <c r="AJ31" s="622">
        <v>0.87619999999999998</v>
      </c>
      <c r="AK31" s="622"/>
      <c r="AL31" s="622">
        <v>0.89090000000000003</v>
      </c>
      <c r="AM31" s="622"/>
      <c r="AN31" s="622">
        <v>0.88170000000000004</v>
      </c>
      <c r="AO31" s="622"/>
      <c r="AP31" s="622">
        <v>0.84599999999999997</v>
      </c>
      <c r="AQ31" s="622"/>
      <c r="AR31" s="622">
        <v>0.91549999999999998</v>
      </c>
      <c r="AS31" s="622"/>
      <c r="AT31" s="622">
        <v>0.84760000000000002</v>
      </c>
      <c r="AU31" s="622"/>
      <c r="AV31" s="622">
        <v>0.874</v>
      </c>
      <c r="AW31" s="622"/>
      <c r="AX31" s="622">
        <v>0.96299999999999997</v>
      </c>
      <c r="AY31" s="622"/>
      <c r="AZ31" s="622">
        <v>0.91600000000000004</v>
      </c>
      <c r="BA31" s="622"/>
      <c r="BB31" s="622">
        <v>0.92600000000000005</v>
      </c>
      <c r="BC31" s="622"/>
      <c r="BD31" s="622">
        <v>0.91300000000000003</v>
      </c>
      <c r="BE31" s="622"/>
      <c r="BF31" s="622">
        <v>0.92500000000000004</v>
      </c>
      <c r="BG31" s="622"/>
      <c r="BH31" s="622">
        <v>0.92500000000000004</v>
      </c>
      <c r="BI31" s="622"/>
      <c r="BJ31" s="622">
        <v>0.92</v>
      </c>
      <c r="BK31" s="622"/>
      <c r="BL31" s="627">
        <v>0.95099999999999996</v>
      </c>
      <c r="BM31" s="627"/>
      <c r="BN31" s="622">
        <v>0.93</v>
      </c>
      <c r="BO31" s="622"/>
      <c r="BP31" s="622">
        <v>0.97</v>
      </c>
      <c r="BQ31" s="622"/>
      <c r="BR31" s="622">
        <v>0.80769999999999997</v>
      </c>
      <c r="BS31" s="622"/>
      <c r="BT31" s="622">
        <v>0.85589999999999999</v>
      </c>
      <c r="BU31" s="626"/>
      <c r="BV31" s="622"/>
      <c r="BW31" s="626"/>
      <c r="BX31" s="622"/>
      <c r="BY31" s="626"/>
      <c r="BZ31" s="622"/>
      <c r="CA31" s="626"/>
      <c r="CB31" s="622"/>
      <c r="CC31" s="626"/>
      <c r="CD31" s="622"/>
      <c r="CE31" s="626"/>
      <c r="CF31" s="622"/>
      <c r="CG31" s="626"/>
      <c r="CH31" s="622"/>
      <c r="CI31" s="626"/>
      <c r="CJ31" s="467">
        <v>30</v>
      </c>
      <c r="CK31" s="468"/>
      <c r="CL31" s="468"/>
      <c r="CM31" s="468"/>
      <c r="CN31" s="468"/>
      <c r="CO31" s="467">
        <v>30</v>
      </c>
      <c r="CP31" s="468"/>
      <c r="CQ31" s="468"/>
      <c r="CR31" s="468"/>
      <c r="CS31" s="468"/>
      <c r="CT31" s="467">
        <v>30</v>
      </c>
      <c r="CU31" s="468"/>
      <c r="CV31" s="468"/>
      <c r="CW31" s="468"/>
      <c r="CX31" s="468"/>
      <c r="CY31" s="467">
        <v>30</v>
      </c>
      <c r="CZ31" s="468"/>
      <c r="DA31" s="468"/>
      <c r="DB31" s="468"/>
      <c r="DC31" s="468"/>
      <c r="DD31" s="467">
        <v>30</v>
      </c>
      <c r="DE31" s="468"/>
      <c r="DF31" s="468"/>
      <c r="DG31" s="468"/>
      <c r="DH31" s="468"/>
      <c r="DI31" s="467">
        <v>30</v>
      </c>
      <c r="DJ31" s="468"/>
      <c r="DK31" s="468"/>
      <c r="DL31" s="468"/>
      <c r="DM31" s="468"/>
      <c r="DN31" s="467">
        <v>30</v>
      </c>
      <c r="DO31" s="468"/>
      <c r="DP31" s="468"/>
      <c r="DQ31" s="468"/>
      <c r="DR31" s="468"/>
      <c r="DS31" s="467">
        <v>30</v>
      </c>
      <c r="DT31" s="468"/>
      <c r="DU31" s="468"/>
      <c r="DV31" s="468"/>
      <c r="DW31" s="468"/>
      <c r="DX31" s="467">
        <v>30</v>
      </c>
      <c r="DY31" s="468"/>
      <c r="DZ31" s="468"/>
      <c r="EA31" s="468"/>
      <c r="EB31" s="468"/>
      <c r="EC31" s="467">
        <v>30</v>
      </c>
      <c r="ED31" s="468"/>
      <c r="EE31" s="468"/>
      <c r="EF31" s="468"/>
      <c r="EG31" s="468"/>
      <c r="EH31" s="467">
        <v>30</v>
      </c>
      <c r="EI31" s="468"/>
      <c r="EJ31" s="468"/>
      <c r="EK31" s="468"/>
      <c r="EL31" s="468"/>
      <c r="EM31" s="25">
        <v>30</v>
      </c>
      <c r="EN31" s="468"/>
      <c r="EO31" s="468"/>
      <c r="EP31" s="468"/>
      <c r="EQ31" s="468"/>
      <c r="ER31" s="25">
        <v>30</v>
      </c>
      <c r="ES31" s="468"/>
      <c r="ET31" s="468"/>
      <c r="EU31" s="468"/>
      <c r="EV31" s="468"/>
    </row>
    <row r="32" spans="1:152" s="460" customFormat="1" ht="15" x14ac:dyDescent="0.25">
      <c r="A32" s="431" t="s">
        <v>385</v>
      </c>
      <c r="B32" s="621">
        <v>0</v>
      </c>
      <c r="C32" s="621"/>
      <c r="D32" s="621">
        <v>0</v>
      </c>
      <c r="E32" s="621"/>
      <c r="F32" s="621" t="s">
        <v>76</v>
      </c>
      <c r="G32" s="621"/>
      <c r="H32" s="621" t="s">
        <v>76</v>
      </c>
      <c r="I32" s="621"/>
      <c r="J32" s="622">
        <v>0.1797</v>
      </c>
      <c r="K32" s="622"/>
      <c r="L32" s="622">
        <v>0.25779999999999997</v>
      </c>
      <c r="M32" s="622"/>
      <c r="N32" s="621">
        <v>0.26019999999999999</v>
      </c>
      <c r="O32" s="621"/>
      <c r="P32" s="623">
        <v>0.34520000000000001</v>
      </c>
      <c r="Q32" s="623"/>
      <c r="R32" s="624">
        <v>0.26329999999999998</v>
      </c>
      <c r="S32" s="621"/>
      <c r="T32" s="622">
        <v>0.29249999999999998</v>
      </c>
      <c r="U32" s="622"/>
      <c r="V32" s="621">
        <v>0.34670000000000001</v>
      </c>
      <c r="W32" s="621"/>
      <c r="X32" s="622">
        <v>0.50109999999999999</v>
      </c>
      <c r="Y32" s="622"/>
      <c r="Z32" s="622">
        <v>0.60540000000000005</v>
      </c>
      <c r="AA32" s="622"/>
      <c r="AB32" s="622">
        <v>0.64400000000000002</v>
      </c>
      <c r="AC32" s="622"/>
      <c r="AD32" s="622">
        <v>0.56669999999999998</v>
      </c>
      <c r="AE32" s="622"/>
      <c r="AF32" s="622">
        <v>0.6633</v>
      </c>
      <c r="AG32" s="622"/>
      <c r="AH32" s="625">
        <v>0.63119999999999998</v>
      </c>
      <c r="AI32" s="625"/>
      <c r="AJ32" s="622">
        <v>0.56440000000000001</v>
      </c>
      <c r="AK32" s="622"/>
      <c r="AL32" s="622">
        <v>0.63439999999999996</v>
      </c>
      <c r="AM32" s="622"/>
      <c r="AN32" s="622">
        <v>0.79779999999999995</v>
      </c>
      <c r="AO32" s="622"/>
      <c r="AP32" s="622">
        <v>0.74329999999999996</v>
      </c>
      <c r="AQ32" s="622"/>
      <c r="AR32" s="622">
        <v>0.75700000000000001</v>
      </c>
      <c r="AS32" s="622"/>
      <c r="AT32" s="622">
        <v>0.85219999999999996</v>
      </c>
      <c r="AU32" s="622"/>
      <c r="AV32" s="622">
        <v>0.745</v>
      </c>
      <c r="AW32" s="622"/>
      <c r="AX32" s="622">
        <v>0.81599999999999995</v>
      </c>
      <c r="AY32" s="622"/>
      <c r="AZ32" s="622">
        <v>0.82199999999999995</v>
      </c>
      <c r="BA32" s="622"/>
      <c r="BB32" s="622">
        <v>0.70799999999999996</v>
      </c>
      <c r="BC32" s="622"/>
      <c r="BD32" s="622">
        <v>0.753</v>
      </c>
      <c r="BE32" s="622"/>
      <c r="BF32" s="622">
        <v>0.83899999999999997</v>
      </c>
      <c r="BG32" s="622"/>
      <c r="BH32" s="622">
        <v>0.754</v>
      </c>
      <c r="BI32" s="622"/>
      <c r="BJ32" s="622">
        <v>0.72699999999999998</v>
      </c>
      <c r="BK32" s="622"/>
      <c r="BL32" s="627">
        <v>0.89800000000000002</v>
      </c>
      <c r="BM32" s="627"/>
      <c r="BN32" s="622">
        <v>0.88400000000000001</v>
      </c>
      <c r="BO32" s="622"/>
      <c r="BP32" s="622">
        <v>0.82</v>
      </c>
      <c r="BQ32" s="622"/>
      <c r="BR32" s="622">
        <v>0.83440000000000003</v>
      </c>
      <c r="BS32" s="622"/>
      <c r="BT32" s="622">
        <v>0.86129999999999995</v>
      </c>
      <c r="BU32" s="626"/>
      <c r="BV32" s="622"/>
      <c r="BW32" s="626"/>
      <c r="BX32" s="622"/>
      <c r="BY32" s="626"/>
      <c r="BZ32" s="622"/>
      <c r="CA32" s="626"/>
      <c r="CB32" s="622"/>
      <c r="CC32" s="626"/>
      <c r="CD32" s="622"/>
      <c r="CE32" s="626"/>
      <c r="CF32" s="622"/>
      <c r="CG32" s="626"/>
      <c r="CH32" s="622"/>
      <c r="CI32" s="626"/>
      <c r="CJ32" s="467">
        <v>30</v>
      </c>
      <c r="CK32" s="468"/>
      <c r="CL32" s="468"/>
      <c r="CM32" s="468"/>
      <c r="CN32" s="468"/>
      <c r="CO32" s="467">
        <v>30</v>
      </c>
      <c r="CP32" s="468"/>
      <c r="CQ32" s="468"/>
      <c r="CR32" s="468"/>
      <c r="CS32" s="468"/>
      <c r="CT32" s="467">
        <v>30</v>
      </c>
      <c r="CU32" s="468"/>
      <c r="CV32" s="468"/>
      <c r="CW32" s="468"/>
      <c r="CX32" s="468"/>
      <c r="CY32" s="467">
        <v>30</v>
      </c>
      <c r="CZ32" s="468"/>
      <c r="DA32" s="468"/>
      <c r="DB32" s="468"/>
      <c r="DC32" s="468"/>
      <c r="DD32" s="467">
        <v>30</v>
      </c>
      <c r="DE32" s="468"/>
      <c r="DF32" s="468"/>
      <c r="DG32" s="468"/>
      <c r="DH32" s="468"/>
      <c r="DI32" s="467">
        <v>30</v>
      </c>
      <c r="DJ32" s="468"/>
      <c r="DK32" s="468"/>
      <c r="DL32" s="468"/>
      <c r="DM32" s="468"/>
      <c r="DN32" s="467">
        <v>30</v>
      </c>
      <c r="DO32" s="468"/>
      <c r="DP32" s="468"/>
      <c r="DQ32" s="468"/>
      <c r="DR32" s="468"/>
      <c r="DS32" s="467">
        <v>30</v>
      </c>
      <c r="DT32" s="468"/>
      <c r="DU32" s="468"/>
      <c r="DV32" s="468"/>
      <c r="DW32" s="468"/>
      <c r="DX32" s="467">
        <v>30</v>
      </c>
      <c r="DY32" s="468"/>
      <c r="DZ32" s="468"/>
      <c r="EA32" s="468"/>
      <c r="EB32" s="468"/>
      <c r="EC32" s="467">
        <v>30</v>
      </c>
      <c r="ED32" s="468"/>
      <c r="EE32" s="468"/>
      <c r="EF32" s="468"/>
      <c r="EG32" s="468"/>
      <c r="EH32" s="467">
        <v>30</v>
      </c>
      <c r="EI32" s="468"/>
      <c r="EJ32" s="468"/>
      <c r="EK32" s="468"/>
      <c r="EL32" s="468"/>
      <c r="EM32" s="25">
        <v>30</v>
      </c>
      <c r="EN32" s="468"/>
      <c r="EO32" s="468"/>
      <c r="EP32" s="468"/>
      <c r="EQ32" s="468"/>
      <c r="ER32" s="25">
        <v>30</v>
      </c>
      <c r="ES32" s="468"/>
      <c r="ET32" s="468"/>
      <c r="EU32" s="468"/>
      <c r="EV32" s="468"/>
    </row>
    <row r="33" spans="1:152" s="460" customFormat="1" ht="15" x14ac:dyDescent="0.25">
      <c r="A33" s="431" t="s">
        <v>386</v>
      </c>
      <c r="B33" s="621">
        <v>0.13550000000000001</v>
      </c>
      <c r="C33" s="621"/>
      <c r="D33" s="621">
        <v>0.33929999999999999</v>
      </c>
      <c r="E33" s="621"/>
      <c r="F33" s="621">
        <v>0.66290000000000004</v>
      </c>
      <c r="G33" s="621"/>
      <c r="H33" s="621">
        <v>0.40329999999999999</v>
      </c>
      <c r="I33" s="621"/>
      <c r="J33" s="622">
        <v>0.59419999999999995</v>
      </c>
      <c r="K33" s="622"/>
      <c r="L33" s="622">
        <v>0.57830000000000004</v>
      </c>
      <c r="M33" s="622"/>
      <c r="N33" s="621">
        <v>0.20849999999999999</v>
      </c>
      <c r="O33" s="621"/>
      <c r="P33" s="623">
        <v>0.1452</v>
      </c>
      <c r="Q33" s="623"/>
      <c r="R33" s="624">
        <v>0.32740000000000002</v>
      </c>
      <c r="S33" s="621"/>
      <c r="T33" s="622">
        <v>0.31680000000000003</v>
      </c>
      <c r="U33" s="622"/>
      <c r="V33" s="621">
        <v>0.22020000000000001</v>
      </c>
      <c r="W33" s="621"/>
      <c r="X33" s="622">
        <v>0.2039</v>
      </c>
      <c r="Y33" s="622"/>
      <c r="Z33" s="622">
        <v>0.22700000000000001</v>
      </c>
      <c r="AA33" s="622"/>
      <c r="AB33" s="622">
        <v>0.43230000000000002</v>
      </c>
      <c r="AC33" s="622"/>
      <c r="AD33" s="622">
        <v>0.72699999999999998</v>
      </c>
      <c r="AE33" s="622"/>
      <c r="AF33" s="622">
        <v>0.4667</v>
      </c>
      <c r="AG33" s="622"/>
      <c r="AH33" s="625">
        <v>0.4551</v>
      </c>
      <c r="AI33" s="625"/>
      <c r="AJ33" s="622">
        <v>0.43099999999999999</v>
      </c>
      <c r="AK33" s="622"/>
      <c r="AL33" s="622">
        <v>0.38250000000000001</v>
      </c>
      <c r="AM33" s="622"/>
      <c r="AN33" s="622">
        <v>0.37669999999999998</v>
      </c>
      <c r="AO33" s="622"/>
      <c r="AP33" s="622">
        <v>0.4798</v>
      </c>
      <c r="AQ33" s="622"/>
      <c r="AR33" s="622">
        <v>0.58989999999999998</v>
      </c>
      <c r="AS33" s="622"/>
      <c r="AT33" s="622">
        <v>0.62619999999999998</v>
      </c>
      <c r="AU33" s="622"/>
      <c r="AV33" s="622">
        <v>0.66900000000000004</v>
      </c>
      <c r="AW33" s="622"/>
      <c r="AX33" s="622">
        <v>0.64300000000000002</v>
      </c>
      <c r="AY33" s="622"/>
      <c r="AZ33" s="622">
        <v>0.79400000000000004</v>
      </c>
      <c r="BA33" s="622"/>
      <c r="BB33" s="622">
        <v>0.85599999999999998</v>
      </c>
      <c r="BC33" s="622"/>
      <c r="BD33" s="622">
        <v>0.94499999999999995</v>
      </c>
      <c r="BE33" s="622"/>
      <c r="BF33" s="622">
        <v>0.83299999999999996</v>
      </c>
      <c r="BG33" s="622"/>
      <c r="BH33" s="622">
        <v>0.78100000000000003</v>
      </c>
      <c r="BI33" s="622"/>
      <c r="BJ33" s="622">
        <v>0.67500000000000004</v>
      </c>
      <c r="BK33" s="622"/>
      <c r="BL33" s="627">
        <v>0.71499999999999997</v>
      </c>
      <c r="BM33" s="627"/>
      <c r="BN33" s="622">
        <v>0.81899999999999995</v>
      </c>
      <c r="BO33" s="622"/>
      <c r="BP33" s="622">
        <v>0.79</v>
      </c>
      <c r="BQ33" s="622"/>
      <c r="BR33" s="622">
        <v>0.93049999999999999</v>
      </c>
      <c r="BS33" s="622"/>
      <c r="BT33" s="622">
        <v>0.93010000000000004</v>
      </c>
      <c r="BU33" s="626"/>
      <c r="BV33" s="622"/>
      <c r="BW33" s="626"/>
      <c r="BX33" s="622"/>
      <c r="BY33" s="626"/>
      <c r="BZ33" s="622"/>
      <c r="CA33" s="626"/>
      <c r="CB33" s="622"/>
      <c r="CC33" s="626"/>
      <c r="CD33" s="622"/>
      <c r="CE33" s="626"/>
      <c r="CF33" s="622"/>
      <c r="CG33" s="626"/>
      <c r="CH33" s="622"/>
      <c r="CI33" s="626"/>
      <c r="CJ33" s="467">
        <v>12</v>
      </c>
      <c r="CK33" s="468"/>
      <c r="CL33" s="468"/>
      <c r="CM33" s="468"/>
      <c r="CN33" s="468"/>
      <c r="CO33" s="467">
        <v>12</v>
      </c>
      <c r="CP33" s="468"/>
      <c r="CQ33" s="468"/>
      <c r="CR33" s="468"/>
      <c r="CS33" s="468"/>
      <c r="CT33" s="467">
        <v>12</v>
      </c>
      <c r="CU33" s="468"/>
      <c r="CV33" s="468"/>
      <c r="CW33" s="468"/>
      <c r="CX33" s="468"/>
      <c r="CY33" s="467">
        <v>12</v>
      </c>
      <c r="CZ33" s="468"/>
      <c r="DA33" s="468"/>
      <c r="DB33" s="468"/>
      <c r="DC33" s="468"/>
      <c r="DD33" s="467">
        <v>12</v>
      </c>
      <c r="DE33" s="468"/>
      <c r="DF33" s="468"/>
      <c r="DG33" s="468"/>
      <c r="DH33" s="468"/>
      <c r="DI33" s="467">
        <v>12</v>
      </c>
      <c r="DJ33" s="468"/>
      <c r="DK33" s="468"/>
      <c r="DL33" s="468"/>
      <c r="DM33" s="468"/>
      <c r="DN33" s="467">
        <v>12</v>
      </c>
      <c r="DO33" s="468"/>
      <c r="DP33" s="468"/>
      <c r="DQ33" s="468"/>
      <c r="DR33" s="468"/>
      <c r="DS33" s="467">
        <v>12</v>
      </c>
      <c r="DT33" s="468"/>
      <c r="DU33" s="468"/>
      <c r="DV33" s="468"/>
      <c r="DW33" s="468"/>
      <c r="DX33" s="467">
        <v>12</v>
      </c>
      <c r="DY33" s="468"/>
      <c r="DZ33" s="468"/>
      <c r="EA33" s="468"/>
      <c r="EB33" s="468"/>
      <c r="EC33" s="467">
        <v>12</v>
      </c>
      <c r="ED33" s="468"/>
      <c r="EE33" s="468"/>
      <c r="EF33" s="468"/>
      <c r="EG33" s="468"/>
      <c r="EH33" s="467">
        <v>12</v>
      </c>
      <c r="EI33" s="468"/>
      <c r="EJ33" s="468"/>
      <c r="EK33" s="468"/>
      <c r="EL33" s="468"/>
      <c r="EM33" s="25">
        <v>12</v>
      </c>
      <c r="EN33" s="468"/>
      <c r="EO33" s="468"/>
      <c r="EP33" s="468"/>
      <c r="EQ33" s="468"/>
      <c r="ER33" s="25">
        <v>12</v>
      </c>
      <c r="ES33" s="468"/>
      <c r="ET33" s="468"/>
      <c r="EU33" s="468"/>
      <c r="EV33" s="468"/>
    </row>
    <row r="34" spans="1:152" s="460" customFormat="1" ht="15" x14ac:dyDescent="0.25">
      <c r="A34" s="431" t="s">
        <v>23</v>
      </c>
      <c r="B34" s="621">
        <v>0.33500000000000002</v>
      </c>
      <c r="C34" s="621"/>
      <c r="D34" s="621">
        <v>0.7913</v>
      </c>
      <c r="E34" s="621"/>
      <c r="F34" s="621">
        <v>0.90680000000000005</v>
      </c>
      <c r="G34" s="621"/>
      <c r="H34" s="621">
        <v>0.88890000000000002</v>
      </c>
      <c r="I34" s="621"/>
      <c r="J34" s="622">
        <v>0.73839999999999995</v>
      </c>
      <c r="K34" s="622"/>
      <c r="L34" s="622">
        <v>0.54810000000000003</v>
      </c>
      <c r="M34" s="622"/>
      <c r="N34" s="621">
        <v>0.50539999999999996</v>
      </c>
      <c r="O34" s="621"/>
      <c r="P34" s="623">
        <v>0.48749999999999999</v>
      </c>
      <c r="Q34" s="623"/>
      <c r="R34" s="624">
        <v>0.47410000000000002</v>
      </c>
      <c r="S34" s="621"/>
      <c r="T34" s="622">
        <v>0.60219999999999996</v>
      </c>
      <c r="U34" s="622"/>
      <c r="V34" s="621">
        <v>0.54069999999999996</v>
      </c>
      <c r="W34" s="621"/>
      <c r="X34" s="622">
        <v>0.7742</v>
      </c>
      <c r="Y34" s="622"/>
      <c r="Z34" s="622">
        <v>0.84230000000000005</v>
      </c>
      <c r="AA34" s="622"/>
      <c r="AB34" s="622">
        <v>0.84919999999999995</v>
      </c>
      <c r="AC34" s="622"/>
      <c r="AD34" s="622">
        <v>0.71330000000000005</v>
      </c>
      <c r="AE34" s="622"/>
      <c r="AF34" s="622">
        <v>0.94069999999999998</v>
      </c>
      <c r="AG34" s="622"/>
      <c r="AH34" s="625">
        <v>0.9032</v>
      </c>
      <c r="AI34" s="625"/>
      <c r="AJ34" s="622">
        <v>0.86670000000000003</v>
      </c>
      <c r="AK34" s="622"/>
      <c r="AL34" s="622">
        <v>0.8387</v>
      </c>
      <c r="AM34" s="622"/>
      <c r="AN34" s="622">
        <v>0.91759999999999997</v>
      </c>
      <c r="AO34" s="622"/>
      <c r="AP34" s="622">
        <v>0.86670000000000003</v>
      </c>
      <c r="AQ34" s="622"/>
      <c r="AR34" s="622">
        <v>0.86019999999999996</v>
      </c>
      <c r="AS34" s="622"/>
      <c r="AT34" s="622">
        <v>0.83699999999999997</v>
      </c>
      <c r="AU34" s="622"/>
      <c r="AV34" s="622">
        <v>0.85299999999999998</v>
      </c>
      <c r="AW34" s="622"/>
      <c r="AX34" s="622">
        <v>0.97499999999999998</v>
      </c>
      <c r="AY34" s="622"/>
      <c r="AZ34" s="622">
        <v>0.97299999999999998</v>
      </c>
      <c r="BA34" s="622"/>
      <c r="BB34" s="622">
        <v>0.91800000000000004</v>
      </c>
      <c r="BC34" s="622"/>
      <c r="BD34" s="622">
        <v>0.93700000000000006</v>
      </c>
      <c r="BE34" s="622"/>
      <c r="BF34" s="622">
        <v>0.92800000000000005</v>
      </c>
      <c r="BG34" s="622"/>
      <c r="BH34" s="622">
        <v>0.94099999999999995</v>
      </c>
      <c r="BI34" s="622"/>
      <c r="BJ34" s="622">
        <v>0.80300000000000005</v>
      </c>
      <c r="BK34" s="622"/>
      <c r="BL34" s="627">
        <v>0.79200000000000004</v>
      </c>
      <c r="BM34" s="627"/>
      <c r="BN34" s="622">
        <v>0.874</v>
      </c>
      <c r="BO34" s="622"/>
      <c r="BP34" s="622">
        <v>0.84</v>
      </c>
      <c r="BQ34" s="622"/>
      <c r="BR34" s="622">
        <v>0.58330000000000004</v>
      </c>
      <c r="BS34" s="622"/>
      <c r="BT34" s="622">
        <v>0.68010000000000004</v>
      </c>
      <c r="BU34" s="626"/>
      <c r="BV34" s="622"/>
      <c r="BW34" s="626"/>
      <c r="BX34" s="622"/>
      <c r="BY34" s="626"/>
      <c r="BZ34" s="622"/>
      <c r="CA34" s="626"/>
      <c r="CB34" s="622"/>
      <c r="CC34" s="626"/>
      <c r="CD34" s="622"/>
      <c r="CE34" s="626"/>
      <c r="CF34" s="622"/>
      <c r="CG34" s="626"/>
      <c r="CH34" s="622"/>
      <c r="CI34" s="626"/>
      <c r="CJ34" s="467">
        <v>12</v>
      </c>
      <c r="CK34" s="468"/>
      <c r="CL34" s="468"/>
      <c r="CM34" s="468"/>
      <c r="CN34" s="468"/>
      <c r="CO34" s="467">
        <v>12</v>
      </c>
      <c r="CP34" s="468"/>
      <c r="CQ34" s="468"/>
      <c r="CR34" s="468"/>
      <c r="CS34" s="468"/>
      <c r="CT34" s="467">
        <v>12</v>
      </c>
      <c r="CU34" s="468"/>
      <c r="CV34" s="468"/>
      <c r="CW34" s="468"/>
      <c r="CX34" s="468"/>
      <c r="CY34" s="467">
        <v>12</v>
      </c>
      <c r="CZ34" s="468"/>
      <c r="DA34" s="468"/>
      <c r="DB34" s="468"/>
      <c r="DC34" s="468"/>
      <c r="DD34" s="467">
        <v>12</v>
      </c>
      <c r="DE34" s="468"/>
      <c r="DF34" s="468"/>
      <c r="DG34" s="468"/>
      <c r="DH34" s="468"/>
      <c r="DI34" s="467">
        <v>12</v>
      </c>
      <c r="DJ34" s="468"/>
      <c r="DK34" s="468"/>
      <c r="DL34" s="468"/>
      <c r="DM34" s="468"/>
      <c r="DN34" s="467">
        <v>12</v>
      </c>
      <c r="DO34" s="468"/>
      <c r="DP34" s="468"/>
      <c r="DQ34" s="468"/>
      <c r="DR34" s="468"/>
      <c r="DS34" s="467">
        <v>12</v>
      </c>
      <c r="DT34" s="468"/>
      <c r="DU34" s="468"/>
      <c r="DV34" s="468"/>
      <c r="DW34" s="468"/>
      <c r="DX34" s="467">
        <v>12</v>
      </c>
      <c r="DY34" s="468"/>
      <c r="DZ34" s="468"/>
      <c r="EA34" s="468"/>
      <c r="EB34" s="468"/>
      <c r="EC34" s="467">
        <v>12</v>
      </c>
      <c r="ED34" s="468"/>
      <c r="EE34" s="468"/>
      <c r="EF34" s="468"/>
      <c r="EG34" s="468"/>
      <c r="EH34" s="467">
        <v>12</v>
      </c>
      <c r="EI34" s="468"/>
      <c r="EJ34" s="468"/>
      <c r="EK34" s="468"/>
      <c r="EL34" s="468"/>
      <c r="EM34" s="25">
        <v>12</v>
      </c>
      <c r="EN34" s="468"/>
      <c r="EO34" s="468"/>
      <c r="EP34" s="468"/>
      <c r="EQ34" s="468"/>
      <c r="ER34" s="25">
        <v>12</v>
      </c>
      <c r="ES34" s="468"/>
      <c r="ET34" s="468"/>
      <c r="EU34" s="468"/>
      <c r="EV34" s="468"/>
    </row>
    <row r="35" spans="1:152" s="460" customFormat="1" ht="15" x14ac:dyDescent="0.25">
      <c r="A35" s="431" t="s">
        <v>389</v>
      </c>
      <c r="B35" s="621">
        <v>0.92930000000000001</v>
      </c>
      <c r="C35" s="621"/>
      <c r="D35" s="621">
        <v>0.93920000000000003</v>
      </c>
      <c r="E35" s="621"/>
      <c r="F35" s="621">
        <v>0.76290000000000002</v>
      </c>
      <c r="G35" s="621"/>
      <c r="H35" s="621">
        <v>0.93</v>
      </c>
      <c r="I35" s="621"/>
      <c r="J35" s="622">
        <v>0.88060000000000005</v>
      </c>
      <c r="K35" s="622"/>
      <c r="L35" s="622">
        <v>0.97</v>
      </c>
      <c r="M35" s="622"/>
      <c r="N35" s="621">
        <v>0.9919</v>
      </c>
      <c r="O35" s="621"/>
      <c r="P35" s="623">
        <v>0.97740000000000005</v>
      </c>
      <c r="Q35" s="623"/>
      <c r="R35" s="621">
        <v>0.96830000000000005</v>
      </c>
      <c r="S35" s="621"/>
      <c r="T35" s="622">
        <v>0.95640000000000003</v>
      </c>
      <c r="U35" s="622"/>
      <c r="V35" s="621">
        <v>0.9667</v>
      </c>
      <c r="W35" s="621"/>
      <c r="X35" s="622">
        <v>0.96609999999999996</v>
      </c>
      <c r="Y35" s="622"/>
      <c r="Z35" s="622">
        <v>0.95640000000000003</v>
      </c>
      <c r="AA35" s="622"/>
      <c r="AB35" s="622">
        <v>0.96960000000000002</v>
      </c>
      <c r="AC35" s="622"/>
      <c r="AD35" s="622">
        <v>0.95320000000000005</v>
      </c>
      <c r="AE35" s="622"/>
      <c r="AF35" s="622">
        <v>0.96</v>
      </c>
      <c r="AG35" s="622"/>
      <c r="AH35" s="625">
        <v>0.96</v>
      </c>
      <c r="AI35" s="625"/>
      <c r="AJ35" s="622">
        <v>0.95660000000000001</v>
      </c>
      <c r="AK35" s="622"/>
      <c r="AL35" s="622">
        <v>0.94669999999999999</v>
      </c>
      <c r="AM35" s="622"/>
      <c r="AN35" s="622">
        <v>0.94510000000000005</v>
      </c>
      <c r="AO35" s="622"/>
      <c r="AP35" s="622">
        <v>0.94159999999999999</v>
      </c>
      <c r="AQ35" s="622"/>
      <c r="AR35" s="622">
        <v>0.92900000000000005</v>
      </c>
      <c r="AS35" s="622"/>
      <c r="AT35" s="622">
        <v>0.87329999999999997</v>
      </c>
      <c r="AU35" s="622"/>
      <c r="AV35" s="622">
        <v>0.995</v>
      </c>
      <c r="AW35" s="622"/>
      <c r="AX35" s="622">
        <v>1</v>
      </c>
      <c r="AY35" s="622"/>
      <c r="AZ35" s="622">
        <v>0.998</v>
      </c>
      <c r="BA35" s="622"/>
      <c r="BB35" s="622">
        <v>0.998</v>
      </c>
      <c r="BC35" s="622"/>
      <c r="BD35" s="622">
        <v>0.997</v>
      </c>
      <c r="BE35" s="622"/>
      <c r="BF35" s="622">
        <v>1</v>
      </c>
      <c r="BG35" s="622"/>
      <c r="BH35" s="622">
        <v>0.997</v>
      </c>
      <c r="BI35" s="622"/>
      <c r="BJ35" s="622">
        <v>0.998</v>
      </c>
      <c r="BK35" s="622"/>
      <c r="BL35" s="627" t="s">
        <v>390</v>
      </c>
      <c r="BM35" s="627"/>
      <c r="BN35" s="622">
        <v>1</v>
      </c>
      <c r="BO35" s="622"/>
      <c r="BP35" s="622">
        <v>1</v>
      </c>
      <c r="BQ35" s="622"/>
      <c r="BR35" s="622">
        <v>1</v>
      </c>
      <c r="BS35" s="622"/>
      <c r="BT35" s="622">
        <v>0.98599999999999999</v>
      </c>
      <c r="BU35" s="626"/>
      <c r="BV35" s="622"/>
      <c r="BW35" s="626"/>
      <c r="BX35" s="622"/>
      <c r="BY35" s="626"/>
      <c r="BZ35" s="622"/>
      <c r="CA35" s="626"/>
      <c r="CB35" s="622"/>
      <c r="CC35" s="626"/>
      <c r="CD35" s="622"/>
      <c r="CE35" s="626"/>
      <c r="CF35" s="622"/>
      <c r="CG35" s="626"/>
      <c r="CH35" s="622"/>
      <c r="CI35" s="626"/>
      <c r="CJ35" s="467">
        <v>30</v>
      </c>
      <c r="CK35" s="468"/>
      <c r="CL35" s="468"/>
      <c r="CM35" s="468"/>
      <c r="CN35" s="468"/>
      <c r="CO35" s="467">
        <v>30</v>
      </c>
      <c r="CP35" s="468"/>
      <c r="CQ35" s="468"/>
      <c r="CR35" s="468"/>
      <c r="CS35" s="468"/>
      <c r="CT35" s="467">
        <v>30</v>
      </c>
      <c r="CU35" s="468"/>
      <c r="CV35" s="468"/>
      <c r="CW35" s="468"/>
      <c r="CX35" s="468"/>
      <c r="CY35" s="467">
        <v>30</v>
      </c>
      <c r="CZ35" s="468"/>
      <c r="DA35" s="468"/>
      <c r="DB35" s="468"/>
      <c r="DC35" s="468"/>
      <c r="DD35" s="467">
        <v>30</v>
      </c>
      <c r="DE35" s="468"/>
      <c r="DF35" s="468"/>
      <c r="DG35" s="468"/>
      <c r="DH35" s="468"/>
      <c r="DI35" s="467">
        <v>30</v>
      </c>
      <c r="DJ35" s="468"/>
      <c r="DK35" s="468"/>
      <c r="DL35" s="468"/>
      <c r="DM35" s="468"/>
      <c r="DN35" s="467">
        <v>30</v>
      </c>
      <c r="DO35" s="468"/>
      <c r="DP35" s="468"/>
      <c r="DQ35" s="468"/>
      <c r="DR35" s="468"/>
      <c r="DS35" s="467">
        <v>30</v>
      </c>
      <c r="DT35" s="468"/>
      <c r="DU35" s="468"/>
      <c r="DV35" s="468"/>
      <c r="DW35" s="468"/>
      <c r="DX35" s="467">
        <v>30</v>
      </c>
      <c r="DY35" s="468"/>
      <c r="DZ35" s="468"/>
      <c r="EA35" s="468"/>
      <c r="EB35" s="468"/>
      <c r="EC35" s="467">
        <v>30</v>
      </c>
      <c r="ED35" s="468"/>
      <c r="EE35" s="468"/>
      <c r="EF35" s="468"/>
      <c r="EG35" s="468"/>
      <c r="EH35" s="467">
        <v>30</v>
      </c>
      <c r="EI35" s="468"/>
      <c r="EJ35" s="468"/>
      <c r="EK35" s="468"/>
      <c r="EL35" s="468"/>
      <c r="EM35" s="25">
        <v>30</v>
      </c>
      <c r="EN35" s="468"/>
      <c r="EO35" s="468"/>
      <c r="EP35" s="468"/>
      <c r="EQ35" s="468"/>
      <c r="ER35" s="25">
        <v>30</v>
      </c>
      <c r="ES35" s="468"/>
      <c r="ET35" s="468"/>
      <c r="EU35" s="468"/>
      <c r="EV35" s="468"/>
    </row>
    <row r="36" spans="1:152" s="460" customFormat="1" ht="15" x14ac:dyDescent="0.25">
      <c r="A36" s="431" t="s">
        <v>391</v>
      </c>
      <c r="B36" s="621"/>
      <c r="C36" s="621"/>
      <c r="D36" s="621"/>
      <c r="E36" s="621"/>
      <c r="F36" s="621"/>
      <c r="G36" s="621"/>
      <c r="H36" s="621">
        <v>0.52669999999999995</v>
      </c>
      <c r="I36" s="621"/>
      <c r="J36" s="622">
        <v>0.64839999999999998</v>
      </c>
      <c r="K36" s="622"/>
      <c r="L36" s="622">
        <v>0.63329999999999997</v>
      </c>
      <c r="M36" s="622"/>
      <c r="N36" s="621">
        <v>0.39029999999999998</v>
      </c>
      <c r="O36" s="621"/>
      <c r="P36" s="623">
        <v>0.3871</v>
      </c>
      <c r="Q36" s="623"/>
      <c r="R36" s="624">
        <v>0.36</v>
      </c>
      <c r="S36" s="621"/>
      <c r="T36" s="622">
        <v>0.3387</v>
      </c>
      <c r="U36" s="622"/>
      <c r="V36" s="621">
        <v>0.28670000000000001</v>
      </c>
      <c r="W36" s="621"/>
      <c r="X36" s="622">
        <v>0.25480000000000003</v>
      </c>
      <c r="Y36" s="622"/>
      <c r="Z36" s="622">
        <v>0.30649999999999999</v>
      </c>
      <c r="AA36" s="622"/>
      <c r="AB36" s="622">
        <v>0.7107</v>
      </c>
      <c r="AC36" s="622"/>
      <c r="AD36" s="622">
        <v>0.88060000000000005</v>
      </c>
      <c r="AE36" s="622"/>
      <c r="AF36" s="622">
        <v>0.84</v>
      </c>
      <c r="AG36" s="622"/>
      <c r="AH36" s="625">
        <v>0.71940000000000004</v>
      </c>
      <c r="AI36" s="625"/>
      <c r="AJ36" s="622">
        <v>0.7167</v>
      </c>
      <c r="AK36" s="622"/>
      <c r="AL36" s="622">
        <v>0.54520000000000002</v>
      </c>
      <c r="AM36" s="622"/>
      <c r="AN36" s="622">
        <v>0.23230000000000001</v>
      </c>
      <c r="AO36" s="622"/>
      <c r="AP36" s="622">
        <v>0.5867</v>
      </c>
      <c r="AQ36" s="622"/>
      <c r="AR36" s="622">
        <v>0.80320000000000003</v>
      </c>
      <c r="AS36" s="622"/>
      <c r="AT36" s="622">
        <v>0.57999999999999996</v>
      </c>
      <c r="AU36" s="622"/>
      <c r="AV36" s="622">
        <v>0.59</v>
      </c>
      <c r="AW36" s="622"/>
      <c r="AX36" s="622">
        <v>0.59</v>
      </c>
      <c r="AY36" s="622"/>
      <c r="AZ36" s="622">
        <v>0.97599999999999998</v>
      </c>
      <c r="BA36" s="622"/>
      <c r="BB36" s="622">
        <v>0.92900000000000005</v>
      </c>
      <c r="BC36" s="622"/>
      <c r="BD36" s="622">
        <v>1</v>
      </c>
      <c r="BE36" s="622"/>
      <c r="BF36" s="622">
        <v>0.96099999999999997</v>
      </c>
      <c r="BG36" s="622"/>
      <c r="BH36" s="622">
        <v>0.877</v>
      </c>
      <c r="BI36" s="622"/>
      <c r="BJ36" s="622">
        <v>0.80300000000000005</v>
      </c>
      <c r="BK36" s="622"/>
      <c r="BL36" s="627">
        <v>0.61</v>
      </c>
      <c r="BM36" s="627"/>
      <c r="BN36" s="622">
        <v>0.73</v>
      </c>
      <c r="BO36" s="622"/>
      <c r="BP36" s="622">
        <v>0.87</v>
      </c>
      <c r="BQ36" s="622"/>
      <c r="BR36" s="622">
        <v>0.91</v>
      </c>
      <c r="BS36" s="622"/>
      <c r="BT36" s="622">
        <v>0.72260000000000002</v>
      </c>
      <c r="BU36" s="626"/>
      <c r="BV36" s="622"/>
      <c r="BW36" s="626"/>
      <c r="BX36" s="622"/>
      <c r="BY36" s="626"/>
      <c r="BZ36" s="622"/>
      <c r="CA36" s="626"/>
      <c r="CB36" s="622"/>
      <c r="CC36" s="626"/>
      <c r="CD36" s="622"/>
      <c r="CE36" s="626"/>
      <c r="CF36" s="622"/>
      <c r="CG36" s="626"/>
      <c r="CH36" s="622"/>
      <c r="CI36" s="626"/>
      <c r="CJ36" s="467">
        <v>10</v>
      </c>
      <c r="CK36" s="468"/>
      <c r="CL36" s="468"/>
      <c r="CM36" s="468"/>
      <c r="CN36" s="468"/>
      <c r="CO36" s="467">
        <v>10</v>
      </c>
      <c r="CP36" s="468"/>
      <c r="CQ36" s="468"/>
      <c r="CR36" s="468"/>
      <c r="CS36" s="468"/>
      <c r="CT36" s="467">
        <v>10</v>
      </c>
      <c r="CU36" s="468"/>
      <c r="CV36" s="468"/>
      <c r="CW36" s="468"/>
      <c r="CX36" s="468"/>
      <c r="CY36" s="467">
        <v>10</v>
      </c>
      <c r="CZ36" s="468"/>
      <c r="DA36" s="468"/>
      <c r="DB36" s="468"/>
      <c r="DC36" s="468"/>
      <c r="DD36" s="467">
        <v>10</v>
      </c>
      <c r="DE36" s="468"/>
      <c r="DF36" s="468"/>
      <c r="DG36" s="468"/>
      <c r="DH36" s="468"/>
      <c r="DI36" s="467">
        <v>10</v>
      </c>
      <c r="DJ36" s="468"/>
      <c r="DK36" s="468"/>
      <c r="DL36" s="468"/>
      <c r="DM36" s="468"/>
      <c r="DN36" s="467">
        <v>10</v>
      </c>
      <c r="DO36" s="468"/>
      <c r="DP36" s="468"/>
      <c r="DQ36" s="468"/>
      <c r="DR36" s="468"/>
      <c r="DS36" s="467">
        <v>10</v>
      </c>
      <c r="DT36" s="468"/>
      <c r="DU36" s="468"/>
      <c r="DV36" s="468"/>
      <c r="DW36" s="468"/>
      <c r="DX36" s="467">
        <v>10</v>
      </c>
      <c r="DY36" s="468"/>
      <c r="DZ36" s="468"/>
      <c r="EA36" s="468"/>
      <c r="EB36" s="468"/>
      <c r="EC36" s="467">
        <v>10</v>
      </c>
      <c r="ED36" s="468"/>
      <c r="EE36" s="468"/>
      <c r="EF36" s="468"/>
      <c r="EG36" s="468"/>
      <c r="EH36" s="467">
        <v>10</v>
      </c>
      <c r="EI36" s="468"/>
      <c r="EJ36" s="468"/>
      <c r="EK36" s="468"/>
      <c r="EL36" s="468"/>
      <c r="EM36" s="25">
        <v>10</v>
      </c>
      <c r="EN36" s="468"/>
      <c r="EO36" s="468"/>
      <c r="EP36" s="468"/>
      <c r="EQ36" s="468"/>
      <c r="ER36" s="25">
        <v>10</v>
      </c>
      <c r="ES36" s="468"/>
      <c r="ET36" s="468"/>
      <c r="EU36" s="468"/>
      <c r="EV36" s="468"/>
    </row>
    <row r="37" spans="1:152" s="460" customFormat="1" ht="15" x14ac:dyDescent="0.25">
      <c r="A37" s="431" t="s">
        <v>392</v>
      </c>
      <c r="B37" s="621"/>
      <c r="C37" s="621"/>
      <c r="D37" s="621"/>
      <c r="E37" s="621"/>
      <c r="F37" s="621"/>
      <c r="G37" s="621"/>
      <c r="H37" s="621"/>
      <c r="I37" s="621"/>
      <c r="J37" s="622"/>
      <c r="K37" s="622"/>
      <c r="L37" s="622">
        <v>0.6</v>
      </c>
      <c r="M37" s="622"/>
      <c r="N37" s="621">
        <v>0.66769999999999996</v>
      </c>
      <c r="O37" s="621"/>
      <c r="P37" s="623">
        <v>0.37740000000000001</v>
      </c>
      <c r="Q37" s="623"/>
      <c r="R37" s="624">
        <v>0.7</v>
      </c>
      <c r="S37" s="621"/>
      <c r="T37" s="622">
        <v>0.90969999999999995</v>
      </c>
      <c r="U37" s="622"/>
      <c r="V37" s="621">
        <v>0.71330000000000005</v>
      </c>
      <c r="W37" s="621"/>
      <c r="X37" s="622">
        <v>0.74519999999999997</v>
      </c>
      <c r="Y37" s="622"/>
      <c r="Z37" s="622">
        <v>0.93230000000000002</v>
      </c>
      <c r="AA37" s="622"/>
      <c r="AB37" s="622">
        <v>0.95709999999999995</v>
      </c>
      <c r="AC37" s="622"/>
      <c r="AD37" s="622">
        <v>0.80969999999999998</v>
      </c>
      <c r="AE37" s="622"/>
      <c r="AF37" s="622">
        <v>0.84</v>
      </c>
      <c r="AG37" s="622"/>
      <c r="AH37" s="625">
        <v>0.9839</v>
      </c>
      <c r="AI37" s="625"/>
      <c r="AJ37" s="622">
        <v>0.90329999999999999</v>
      </c>
      <c r="AK37" s="622"/>
      <c r="AL37" s="622">
        <v>0.88390000000000002</v>
      </c>
      <c r="AM37" s="622"/>
      <c r="AN37" s="622">
        <v>0.73870000000000002</v>
      </c>
      <c r="AO37" s="622"/>
      <c r="AP37" s="622">
        <v>0.94669999999999999</v>
      </c>
      <c r="AQ37" s="622"/>
      <c r="AR37" s="622">
        <v>0.8548</v>
      </c>
      <c r="AS37" s="622"/>
      <c r="AT37" s="622">
        <v>0.90329999999999999</v>
      </c>
      <c r="AU37" s="622"/>
      <c r="AV37" s="622">
        <v>0.99</v>
      </c>
      <c r="AW37" s="622"/>
      <c r="AX37" s="622">
        <v>0.96099999999999997</v>
      </c>
      <c r="AY37" s="622"/>
      <c r="AZ37" s="622">
        <v>0.99</v>
      </c>
      <c r="BA37" s="622"/>
      <c r="BB37" s="622">
        <v>0.93899999999999995</v>
      </c>
      <c r="BC37" s="622"/>
      <c r="BD37" s="622">
        <v>0.98699999999999999</v>
      </c>
      <c r="BE37" s="622"/>
      <c r="BF37" s="622">
        <v>0.95799999999999996</v>
      </c>
      <c r="BG37" s="622"/>
      <c r="BH37" s="622">
        <v>0.77700000000000002</v>
      </c>
      <c r="BI37" s="622"/>
      <c r="BJ37" s="622">
        <v>0.97399999999999998</v>
      </c>
      <c r="BK37" s="622"/>
      <c r="BL37" s="627">
        <v>0.99</v>
      </c>
      <c r="BM37" s="627"/>
      <c r="BN37" s="622">
        <v>0.95</v>
      </c>
      <c r="BO37" s="622"/>
      <c r="BP37" s="622">
        <v>0.98</v>
      </c>
      <c r="BQ37" s="622"/>
      <c r="BR37" s="622">
        <v>1</v>
      </c>
      <c r="BS37" s="622"/>
      <c r="BT37" s="622">
        <v>0.96130000000000004</v>
      </c>
      <c r="BU37" s="626"/>
      <c r="BV37" s="622"/>
      <c r="BW37" s="626"/>
      <c r="BX37" s="622"/>
      <c r="BY37" s="626"/>
      <c r="BZ37" s="622"/>
      <c r="CA37" s="626"/>
      <c r="CB37" s="622"/>
      <c r="CC37" s="626"/>
      <c r="CD37" s="622"/>
      <c r="CE37" s="626"/>
      <c r="CF37" s="622"/>
      <c r="CG37" s="626"/>
      <c r="CH37" s="622"/>
      <c r="CI37" s="626"/>
      <c r="CJ37" s="467">
        <v>10</v>
      </c>
      <c r="CK37" s="468"/>
      <c r="CL37" s="468"/>
      <c r="CM37" s="468"/>
      <c r="CN37" s="468"/>
      <c r="CO37" s="467">
        <v>10</v>
      </c>
      <c r="CP37" s="468"/>
      <c r="CQ37" s="468"/>
      <c r="CR37" s="468"/>
      <c r="CS37" s="468"/>
      <c r="CT37" s="467">
        <v>10</v>
      </c>
      <c r="CU37" s="468"/>
      <c r="CV37" s="468"/>
      <c r="CW37" s="468"/>
      <c r="CX37" s="468"/>
      <c r="CY37" s="467">
        <v>10</v>
      </c>
      <c r="CZ37" s="468"/>
      <c r="DA37" s="468"/>
      <c r="DB37" s="468"/>
      <c r="DC37" s="468"/>
      <c r="DD37" s="467">
        <v>10</v>
      </c>
      <c r="DE37" s="468"/>
      <c r="DF37" s="468"/>
      <c r="DG37" s="468"/>
      <c r="DH37" s="468"/>
      <c r="DI37" s="467">
        <v>10</v>
      </c>
      <c r="DJ37" s="468"/>
      <c r="DK37" s="468"/>
      <c r="DL37" s="468"/>
      <c r="DM37" s="468"/>
      <c r="DN37" s="467">
        <v>10</v>
      </c>
      <c r="DO37" s="468"/>
      <c r="DP37" s="468"/>
      <c r="DQ37" s="468"/>
      <c r="DR37" s="468"/>
      <c r="DS37" s="467">
        <v>10</v>
      </c>
      <c r="DT37" s="468"/>
      <c r="DU37" s="468"/>
      <c r="DV37" s="468"/>
      <c r="DW37" s="468"/>
      <c r="DX37" s="467">
        <v>10</v>
      </c>
      <c r="DY37" s="468"/>
      <c r="DZ37" s="468"/>
      <c r="EA37" s="468"/>
      <c r="EB37" s="468"/>
      <c r="EC37" s="467">
        <v>10</v>
      </c>
      <c r="ED37" s="468"/>
      <c r="EE37" s="468"/>
      <c r="EF37" s="468"/>
      <c r="EG37" s="468"/>
      <c r="EH37" s="467">
        <v>10</v>
      </c>
      <c r="EI37" s="468"/>
      <c r="EJ37" s="468"/>
      <c r="EK37" s="468"/>
      <c r="EL37" s="468"/>
      <c r="EM37" s="25">
        <v>10</v>
      </c>
      <c r="EN37" s="468"/>
      <c r="EO37" s="468"/>
      <c r="EP37" s="468"/>
      <c r="EQ37" s="468"/>
      <c r="ER37" s="25">
        <v>10</v>
      </c>
      <c r="ES37" s="468"/>
      <c r="ET37" s="468"/>
      <c r="EU37" s="468"/>
      <c r="EV37" s="468"/>
    </row>
    <row r="38" spans="1:152" s="460" customFormat="1" ht="15" x14ac:dyDescent="0.25">
      <c r="A38" s="431" t="s">
        <v>393</v>
      </c>
      <c r="B38" s="621"/>
      <c r="C38" s="621"/>
      <c r="D38" s="621"/>
      <c r="E38" s="621"/>
      <c r="F38" s="621"/>
      <c r="G38" s="621"/>
      <c r="H38" s="621"/>
      <c r="I38" s="621"/>
      <c r="J38" s="622"/>
      <c r="K38" s="622"/>
      <c r="L38" s="622">
        <v>0.37330000000000002</v>
      </c>
      <c r="M38" s="622"/>
      <c r="N38" s="621">
        <v>0.62580000000000002</v>
      </c>
      <c r="O38" s="621"/>
      <c r="P38" s="623">
        <v>0.4</v>
      </c>
      <c r="Q38" s="623"/>
      <c r="R38" s="624">
        <v>0.38669999999999999</v>
      </c>
      <c r="S38" s="621"/>
      <c r="T38" s="622">
        <v>6.4999999999999997E-3</v>
      </c>
      <c r="U38" s="622"/>
      <c r="V38" s="621">
        <v>0</v>
      </c>
      <c r="W38" s="621"/>
      <c r="X38" s="622">
        <v>0.26450000000000001</v>
      </c>
      <c r="Y38" s="622"/>
      <c r="Z38" s="622">
        <v>0.6452</v>
      </c>
      <c r="AA38" s="622"/>
      <c r="AB38" s="622">
        <v>0.63570000000000004</v>
      </c>
      <c r="AC38" s="622"/>
      <c r="AD38" s="622">
        <v>0.2387</v>
      </c>
      <c r="AE38" s="622"/>
      <c r="AF38" s="622">
        <v>0.46</v>
      </c>
      <c r="AG38" s="622"/>
      <c r="AH38" s="625">
        <v>0.62580000000000002</v>
      </c>
      <c r="AI38" s="625"/>
      <c r="AJ38" s="622">
        <v>0.4733</v>
      </c>
      <c r="AK38" s="622"/>
      <c r="AL38" s="622">
        <v>0.67100000000000004</v>
      </c>
      <c r="AM38" s="622"/>
      <c r="AN38" s="622">
        <v>0.39350000000000002</v>
      </c>
      <c r="AO38" s="622"/>
      <c r="AP38" s="622">
        <v>0.71330000000000005</v>
      </c>
      <c r="AQ38" s="622"/>
      <c r="AR38" s="622">
        <v>0.6</v>
      </c>
      <c r="AS38" s="622"/>
      <c r="AT38" s="622">
        <v>0.7</v>
      </c>
      <c r="AU38" s="622"/>
      <c r="AV38" s="622">
        <v>0.81299999999999994</v>
      </c>
      <c r="AW38" s="622"/>
      <c r="AX38" s="622">
        <v>0.74199999999999999</v>
      </c>
      <c r="AY38" s="622"/>
      <c r="AZ38" s="622">
        <v>0.745</v>
      </c>
      <c r="BA38" s="622"/>
      <c r="BB38" s="622">
        <v>0.82599999999999996</v>
      </c>
      <c r="BC38" s="622"/>
      <c r="BD38" s="622">
        <v>0.81299999999999994</v>
      </c>
      <c r="BE38" s="622"/>
      <c r="BF38" s="622">
        <v>0.78100000000000003</v>
      </c>
      <c r="BG38" s="622"/>
      <c r="BH38" s="622">
        <v>0.58699999999999997</v>
      </c>
      <c r="BI38" s="622"/>
      <c r="BJ38" s="622">
        <v>0.65200000000000002</v>
      </c>
      <c r="BK38" s="622"/>
      <c r="BL38" s="627">
        <v>0.79400000000000004</v>
      </c>
      <c r="BM38" s="627"/>
      <c r="BN38" s="622">
        <v>0.70699999999999996</v>
      </c>
      <c r="BO38" s="622"/>
      <c r="BP38" s="622">
        <v>0.79</v>
      </c>
      <c r="BQ38" s="622"/>
      <c r="BR38" s="622">
        <v>0.77329999999999999</v>
      </c>
      <c r="BS38" s="622"/>
      <c r="BT38" s="622">
        <v>0.86450000000000005</v>
      </c>
      <c r="BU38" s="626"/>
      <c r="BV38" s="622"/>
      <c r="BW38" s="626"/>
      <c r="BX38" s="622"/>
      <c r="BY38" s="626"/>
      <c r="BZ38" s="622"/>
      <c r="CA38" s="626"/>
      <c r="CB38" s="622"/>
      <c r="CC38" s="626"/>
      <c r="CD38" s="622"/>
      <c r="CE38" s="626"/>
      <c r="CF38" s="622"/>
      <c r="CG38" s="626"/>
      <c r="CH38" s="622"/>
      <c r="CI38" s="626"/>
      <c r="CJ38" s="467">
        <v>5</v>
      </c>
      <c r="CK38" s="468"/>
      <c r="CL38" s="468"/>
      <c r="CM38" s="468"/>
      <c r="CN38" s="468"/>
      <c r="CO38" s="467">
        <v>5</v>
      </c>
      <c r="CP38" s="468"/>
      <c r="CQ38" s="468"/>
      <c r="CR38" s="468"/>
      <c r="CS38" s="468"/>
      <c r="CT38" s="467">
        <v>5</v>
      </c>
      <c r="CU38" s="468"/>
      <c r="CV38" s="468"/>
      <c r="CW38" s="468"/>
      <c r="CX38" s="468"/>
      <c r="CY38" s="467">
        <v>5</v>
      </c>
      <c r="CZ38" s="468"/>
      <c r="DA38" s="468"/>
      <c r="DB38" s="468"/>
      <c r="DC38" s="468"/>
      <c r="DD38" s="467">
        <v>5</v>
      </c>
      <c r="DE38" s="468"/>
      <c r="DF38" s="468"/>
      <c r="DG38" s="468"/>
      <c r="DH38" s="468"/>
      <c r="DI38" s="467">
        <v>5</v>
      </c>
      <c r="DJ38" s="468"/>
      <c r="DK38" s="468"/>
      <c r="DL38" s="468"/>
      <c r="DM38" s="468"/>
      <c r="DN38" s="467">
        <v>5</v>
      </c>
      <c r="DO38" s="468"/>
      <c r="DP38" s="468"/>
      <c r="DQ38" s="468"/>
      <c r="DR38" s="468"/>
      <c r="DS38" s="467">
        <v>5</v>
      </c>
      <c r="DT38" s="468"/>
      <c r="DU38" s="468"/>
      <c r="DV38" s="468"/>
      <c r="DW38" s="468"/>
      <c r="DX38" s="467">
        <v>5</v>
      </c>
      <c r="DY38" s="468"/>
      <c r="DZ38" s="468"/>
      <c r="EA38" s="468"/>
      <c r="EB38" s="468"/>
      <c r="EC38" s="467">
        <v>5</v>
      </c>
      <c r="ED38" s="468"/>
      <c r="EE38" s="468"/>
      <c r="EF38" s="468"/>
      <c r="EG38" s="468"/>
      <c r="EH38" s="467">
        <v>5</v>
      </c>
      <c r="EI38" s="468"/>
      <c r="EJ38" s="468"/>
      <c r="EK38" s="468"/>
      <c r="EL38" s="468"/>
      <c r="EM38" s="25">
        <v>5</v>
      </c>
      <c r="EN38" s="468"/>
      <c r="EO38" s="468"/>
      <c r="EP38" s="468"/>
      <c r="EQ38" s="468"/>
      <c r="ER38" s="25">
        <v>5</v>
      </c>
      <c r="ES38" s="468"/>
      <c r="ET38" s="468"/>
      <c r="EU38" s="468"/>
      <c r="EV38" s="468"/>
    </row>
    <row r="39" spans="1:152" s="460" customFormat="1" ht="15" x14ac:dyDescent="0.25">
      <c r="A39" s="431" t="s">
        <v>394</v>
      </c>
      <c r="B39" s="342"/>
      <c r="C39" s="342"/>
      <c r="D39" s="342"/>
      <c r="E39" s="342"/>
      <c r="F39" s="342"/>
      <c r="G39" s="342"/>
      <c r="H39" s="342"/>
      <c r="I39" s="342"/>
      <c r="J39" s="432"/>
      <c r="K39" s="432"/>
      <c r="L39" s="432"/>
      <c r="M39" s="432"/>
      <c r="N39" s="342"/>
      <c r="O39" s="342"/>
      <c r="P39" s="433"/>
      <c r="Q39" s="433"/>
      <c r="R39" s="434"/>
      <c r="S39" s="342"/>
      <c r="T39" s="432"/>
      <c r="U39" s="432"/>
      <c r="V39" s="342"/>
      <c r="W39" s="342"/>
      <c r="X39" s="432"/>
      <c r="Y39" s="432"/>
      <c r="Z39" s="432"/>
      <c r="AA39" s="432"/>
      <c r="AB39" s="432"/>
      <c r="AC39" s="432"/>
      <c r="AD39" s="432"/>
      <c r="AE39" s="432"/>
      <c r="AF39" s="432"/>
      <c r="AG39" s="432"/>
      <c r="AH39" s="435"/>
      <c r="AI39" s="435"/>
      <c r="AJ39" s="432"/>
      <c r="AK39" s="432"/>
      <c r="AL39" s="432"/>
      <c r="AM39" s="432"/>
      <c r="AN39" s="432"/>
      <c r="AO39" s="432"/>
      <c r="AP39" s="432"/>
      <c r="AQ39" s="432"/>
      <c r="AR39" s="432"/>
      <c r="AS39" s="432"/>
      <c r="AT39" s="432"/>
      <c r="AU39" s="432"/>
      <c r="AV39" s="432"/>
      <c r="AW39" s="432"/>
      <c r="AX39" s="432"/>
      <c r="AY39" s="432"/>
      <c r="AZ39" s="432"/>
      <c r="BA39" s="432"/>
      <c r="BB39" s="432"/>
      <c r="BC39" s="432"/>
      <c r="BD39" s="432"/>
      <c r="BE39" s="432"/>
      <c r="BF39" s="432"/>
      <c r="BG39" s="432"/>
      <c r="BH39" s="432"/>
      <c r="BI39" s="432"/>
      <c r="BJ39" s="432"/>
      <c r="BK39" s="432"/>
      <c r="BL39" s="436"/>
      <c r="BM39" s="436"/>
      <c r="BN39" s="432"/>
      <c r="BO39" s="432"/>
      <c r="BP39" s="432"/>
      <c r="BQ39" s="432"/>
      <c r="BR39" s="432"/>
      <c r="BS39" s="432"/>
      <c r="BT39" s="432"/>
      <c r="BU39" s="437"/>
      <c r="BV39" s="432"/>
      <c r="BW39" s="437"/>
      <c r="BX39" s="432"/>
      <c r="BY39" s="437"/>
      <c r="BZ39" s="432"/>
      <c r="CA39" s="437"/>
      <c r="CB39" s="432"/>
      <c r="CC39" s="437"/>
      <c r="CD39" s="432"/>
      <c r="CE39" s="437"/>
      <c r="CF39" s="432"/>
      <c r="CG39" s="437"/>
      <c r="CH39" s="432"/>
      <c r="CI39" s="437"/>
      <c r="CJ39" s="467">
        <v>34</v>
      </c>
      <c r="CK39" s="468"/>
      <c r="CL39" s="468"/>
      <c r="CM39" s="468"/>
      <c r="CN39" s="468"/>
      <c r="CO39" s="467">
        <v>34</v>
      </c>
      <c r="CP39" s="468"/>
      <c r="CQ39" s="468"/>
      <c r="CR39" s="468"/>
      <c r="CS39" s="468"/>
      <c r="CT39" s="467">
        <v>34</v>
      </c>
      <c r="CU39" s="468"/>
      <c r="CV39" s="468"/>
      <c r="CW39" s="468"/>
      <c r="CX39" s="468"/>
      <c r="CY39" s="467">
        <v>34</v>
      </c>
      <c r="CZ39" s="468"/>
      <c r="DA39" s="468"/>
      <c r="DB39" s="468"/>
      <c r="DC39" s="468"/>
      <c r="DD39" s="467">
        <v>34</v>
      </c>
      <c r="DE39" s="468"/>
      <c r="DF39" s="468"/>
      <c r="DG39" s="468"/>
      <c r="DH39" s="468"/>
      <c r="DI39" s="467">
        <v>34</v>
      </c>
      <c r="DJ39" s="468"/>
      <c r="DK39" s="468"/>
      <c r="DL39" s="468"/>
      <c r="DM39" s="468"/>
      <c r="DN39" s="467">
        <v>34</v>
      </c>
      <c r="DO39" s="468"/>
      <c r="DP39" s="468"/>
      <c r="DQ39" s="468"/>
      <c r="DR39" s="468"/>
      <c r="DS39" s="467">
        <v>34</v>
      </c>
      <c r="DT39" s="468"/>
      <c r="DU39" s="468"/>
      <c r="DV39" s="468"/>
      <c r="DW39" s="468"/>
      <c r="DX39" s="467">
        <v>34</v>
      </c>
      <c r="DY39" s="468"/>
      <c r="DZ39" s="468"/>
      <c r="EA39" s="468"/>
      <c r="EB39" s="468"/>
      <c r="EC39" s="467">
        <v>34</v>
      </c>
      <c r="ED39" s="468"/>
      <c r="EE39" s="468"/>
      <c r="EF39" s="468"/>
      <c r="EG39" s="468"/>
      <c r="EH39" s="467">
        <v>34</v>
      </c>
      <c r="EI39" s="468"/>
      <c r="EJ39" s="468"/>
      <c r="EK39" s="468"/>
      <c r="EL39" s="468"/>
      <c r="EM39" s="25">
        <v>34</v>
      </c>
      <c r="EN39" s="468"/>
      <c r="EO39" s="468"/>
      <c r="EP39" s="468"/>
      <c r="EQ39" s="468"/>
      <c r="ER39" s="25">
        <v>34</v>
      </c>
      <c r="ES39" s="468"/>
      <c r="ET39" s="468"/>
      <c r="EU39" s="468"/>
      <c r="EV39" s="468"/>
    </row>
    <row r="40" spans="1:152" s="460" customFormat="1" ht="15" x14ac:dyDescent="0.25">
      <c r="A40" s="454" t="s">
        <v>395</v>
      </c>
      <c r="B40" s="634">
        <v>0.59309999999999996</v>
      </c>
      <c r="C40" s="634"/>
      <c r="D40" s="634">
        <v>0.60870000000000002</v>
      </c>
      <c r="E40" s="634"/>
      <c r="F40" s="634">
        <v>0.53490000000000004</v>
      </c>
      <c r="G40" s="634"/>
      <c r="H40" s="634">
        <v>0.63460000000000005</v>
      </c>
      <c r="I40" s="634"/>
      <c r="J40" s="634">
        <v>0.55620000000000003</v>
      </c>
      <c r="K40" s="634"/>
      <c r="L40" s="634">
        <v>0.61129999999999995</v>
      </c>
      <c r="M40" s="634"/>
      <c r="N40" s="634">
        <v>0.54100000000000004</v>
      </c>
      <c r="O40" s="634"/>
      <c r="P40" s="634">
        <v>0.52490000000000003</v>
      </c>
      <c r="Q40" s="634"/>
      <c r="R40" s="634">
        <v>0.54290000000000005</v>
      </c>
      <c r="S40" s="634"/>
      <c r="T40" s="634">
        <v>0.51239999999999997</v>
      </c>
      <c r="U40" s="634"/>
      <c r="V40" s="634">
        <v>0.56999999999999995</v>
      </c>
      <c r="W40" s="634"/>
      <c r="X40" s="634">
        <v>0.66890000000000005</v>
      </c>
      <c r="Y40" s="634"/>
      <c r="Z40" s="634">
        <v>0.70069999999999999</v>
      </c>
      <c r="AA40" s="634"/>
      <c r="AB40" s="634">
        <v>0.83330000000000004</v>
      </c>
      <c r="AC40" s="634"/>
      <c r="AD40" s="634">
        <v>0.85409999999999997</v>
      </c>
      <c r="AE40" s="634"/>
      <c r="AF40" s="634">
        <v>0.83930000000000005</v>
      </c>
      <c r="AG40" s="634"/>
      <c r="AH40" s="634">
        <v>0.84909999999999997</v>
      </c>
      <c r="AI40" s="634"/>
      <c r="AJ40" s="634">
        <v>0.58289999999999997</v>
      </c>
      <c r="AK40" s="634"/>
      <c r="AL40" s="634">
        <v>0.873</v>
      </c>
      <c r="AM40" s="634"/>
      <c r="AN40" s="634">
        <v>0.85799999999999998</v>
      </c>
      <c r="AO40" s="634"/>
      <c r="AP40" s="634">
        <v>0.86929999999999996</v>
      </c>
      <c r="AQ40" s="634"/>
      <c r="AR40" s="634">
        <v>0.92310000000000003</v>
      </c>
      <c r="AS40" s="634"/>
      <c r="AT40" s="634">
        <v>0.89929999999999999</v>
      </c>
      <c r="AU40" s="634"/>
      <c r="AV40" s="634">
        <v>0.88500000000000001</v>
      </c>
      <c r="AW40" s="634"/>
      <c r="AX40" s="634">
        <v>0.90429999999999999</v>
      </c>
      <c r="AY40" s="634"/>
      <c r="AZ40" s="634">
        <v>0.92290000000000005</v>
      </c>
      <c r="BA40" s="634"/>
      <c r="BB40" s="634">
        <v>0.91439999999999999</v>
      </c>
      <c r="BC40" s="634"/>
      <c r="BD40" s="634">
        <v>0.92720000000000002</v>
      </c>
      <c r="BE40" s="634"/>
      <c r="BF40" s="637">
        <v>0.93689999999999996</v>
      </c>
      <c r="BG40" s="637"/>
      <c r="BH40" s="634">
        <v>0.91610000000000003</v>
      </c>
      <c r="BI40" s="634"/>
      <c r="BJ40" s="634">
        <v>0.89990000000000003</v>
      </c>
      <c r="BK40" s="634"/>
      <c r="BL40" s="634">
        <v>0.92679999999999996</v>
      </c>
      <c r="BM40" s="634"/>
      <c r="BN40" s="634">
        <v>0.94</v>
      </c>
      <c r="BO40" s="634"/>
      <c r="BP40" s="634">
        <v>0.93</v>
      </c>
      <c r="BQ40" s="634"/>
      <c r="BR40" s="637">
        <v>0.93899999999999995</v>
      </c>
      <c r="BS40" s="637"/>
      <c r="BT40" s="637">
        <v>0.92210000000000003</v>
      </c>
      <c r="BU40" s="638"/>
      <c r="BV40" s="634"/>
      <c r="BW40" s="634"/>
      <c r="BX40" s="637"/>
      <c r="BY40" s="638"/>
      <c r="BZ40" s="637"/>
      <c r="CA40" s="638"/>
      <c r="CB40" s="637"/>
      <c r="CC40" s="638"/>
      <c r="CD40" s="637"/>
      <c r="CE40" s="638"/>
      <c r="CF40" s="637"/>
      <c r="CG40" s="638"/>
      <c r="CH40" s="637"/>
      <c r="CI40" s="638"/>
      <c r="CJ40" s="469">
        <f>SUM(CJ29:CJ39)</f>
        <v>311</v>
      </c>
      <c r="CK40" s="468"/>
      <c r="CL40" s="468"/>
      <c r="CM40" s="468"/>
      <c r="CN40" s="468"/>
      <c r="CO40" s="469">
        <f>SUM(CO29:CO39)</f>
        <v>311</v>
      </c>
      <c r="CP40" s="468"/>
      <c r="CQ40" s="468"/>
      <c r="CR40" s="468"/>
      <c r="CS40" s="468"/>
      <c r="CT40" s="469">
        <f>SUM(CT29:CT39)</f>
        <v>311</v>
      </c>
      <c r="CU40" s="468"/>
      <c r="CV40" s="468"/>
      <c r="CW40" s="468"/>
      <c r="CX40" s="468"/>
      <c r="CY40" s="469">
        <f>SUM(CY29:CY39)</f>
        <v>311</v>
      </c>
      <c r="CZ40" s="468"/>
      <c r="DA40" s="468"/>
      <c r="DB40" s="468"/>
      <c r="DC40" s="468"/>
      <c r="DD40" s="469">
        <f>SUM(DD29:DD39)</f>
        <v>311</v>
      </c>
      <c r="DE40" s="468"/>
      <c r="DF40" s="468"/>
      <c r="DG40" s="468"/>
      <c r="DH40" s="468"/>
      <c r="DI40" s="469">
        <f>SUM(DI29:DI39)</f>
        <v>311</v>
      </c>
      <c r="DJ40" s="468"/>
      <c r="DK40" s="468"/>
      <c r="DL40" s="468"/>
      <c r="DM40" s="468"/>
      <c r="DN40" s="469">
        <f>SUM(DN29:DN39)</f>
        <v>311</v>
      </c>
      <c r="DO40" s="468"/>
      <c r="DP40" s="468"/>
      <c r="DQ40" s="468"/>
      <c r="DR40" s="468"/>
      <c r="DS40" s="469">
        <f>SUM(DS29:DS39)</f>
        <v>311</v>
      </c>
      <c r="DT40" s="468"/>
      <c r="DU40" s="468"/>
      <c r="DV40" s="468"/>
      <c r="DW40" s="468"/>
      <c r="DX40" s="469">
        <f>SUM(DX29:DX39)</f>
        <v>311</v>
      </c>
      <c r="DY40" s="468"/>
      <c r="DZ40" s="468"/>
      <c r="EA40" s="468"/>
      <c r="EB40" s="468"/>
      <c r="EC40" s="469">
        <v>311</v>
      </c>
      <c r="ED40" s="468"/>
      <c r="EE40" s="468"/>
      <c r="EF40" s="468"/>
      <c r="EG40" s="468"/>
      <c r="EH40" s="469">
        <f>SUM(EH29:EH39)</f>
        <v>311</v>
      </c>
      <c r="EI40" s="468"/>
      <c r="EJ40" s="468"/>
      <c r="EK40" s="468"/>
      <c r="EL40" s="468"/>
      <c r="EM40" s="470">
        <v>311</v>
      </c>
      <c r="EN40" s="468"/>
      <c r="EO40" s="468"/>
      <c r="EP40" s="468"/>
      <c r="EQ40" s="468"/>
      <c r="ER40" s="470">
        <v>311</v>
      </c>
      <c r="ES40" s="468"/>
      <c r="ET40" s="468"/>
      <c r="EU40" s="468"/>
      <c r="EV40" s="468"/>
    </row>
    <row r="41" spans="1:152" s="460" customFormat="1" ht="15" x14ac:dyDescent="0.25">
      <c r="A41" s="312"/>
      <c r="B41" s="459"/>
      <c r="C41" s="459"/>
      <c r="D41" s="459"/>
      <c r="E41" s="459"/>
      <c r="F41" s="459"/>
      <c r="G41" s="459"/>
      <c r="H41" s="459"/>
      <c r="I41" s="459"/>
      <c r="J41" s="459"/>
      <c r="K41" s="459"/>
      <c r="L41" s="459"/>
      <c r="M41" s="459"/>
      <c r="N41" s="459"/>
      <c r="O41" s="459"/>
      <c r="P41" s="459"/>
      <c r="Q41" s="459"/>
      <c r="R41" s="459"/>
      <c r="S41" s="459"/>
      <c r="T41" s="459"/>
      <c r="U41" s="459"/>
      <c r="V41" s="459"/>
      <c r="W41" s="459"/>
      <c r="X41" s="459"/>
      <c r="Y41" s="459"/>
      <c r="Z41" s="459"/>
      <c r="AA41" s="459"/>
      <c r="AB41" s="459"/>
      <c r="AC41" s="459"/>
      <c r="AD41" s="459"/>
      <c r="AE41" s="459"/>
      <c r="AF41" s="459"/>
      <c r="AG41" s="459"/>
      <c r="AH41" s="459"/>
      <c r="AI41" s="459"/>
      <c r="AJ41" s="459"/>
      <c r="AK41" s="459"/>
      <c r="AL41" s="459"/>
      <c r="AM41" s="459"/>
      <c r="AN41" s="459"/>
      <c r="AO41" s="459"/>
      <c r="AP41" s="459"/>
      <c r="AQ41" s="459"/>
      <c r="AR41" s="459"/>
      <c r="AS41" s="459"/>
      <c r="AT41" s="459"/>
      <c r="AU41" s="459"/>
      <c r="AV41" s="459"/>
      <c r="AW41" s="459"/>
      <c r="AX41" s="459"/>
      <c r="AY41" s="459"/>
      <c r="AZ41" s="459"/>
      <c r="BA41" s="459"/>
      <c r="BB41" s="459"/>
      <c r="BC41" s="459"/>
      <c r="BD41" s="459"/>
      <c r="BE41" s="459"/>
      <c r="BF41" s="459"/>
      <c r="BG41" s="459"/>
      <c r="BH41" s="459"/>
      <c r="BI41" s="459"/>
      <c r="BJ41" s="459"/>
      <c r="BK41" s="459"/>
      <c r="BL41" s="459"/>
      <c r="BM41" s="459"/>
      <c r="BN41" s="459"/>
      <c r="BO41" s="459"/>
      <c r="BP41" s="459"/>
      <c r="BQ41" s="459"/>
      <c r="BR41" s="459"/>
      <c r="BS41" s="459"/>
      <c r="BT41" s="459"/>
      <c r="BU41" s="459"/>
      <c r="BV41" s="459"/>
      <c r="BW41" s="459"/>
      <c r="BX41" s="459"/>
      <c r="BY41" s="459"/>
      <c r="BZ41" s="459"/>
      <c r="CA41" s="459"/>
      <c r="CB41" s="459"/>
      <c r="CC41" s="459"/>
      <c r="CD41" s="459"/>
      <c r="CE41" s="459"/>
      <c r="CF41" s="459"/>
      <c r="CG41" s="459"/>
      <c r="CH41" s="459"/>
      <c r="CI41" s="459"/>
      <c r="CJ41" s="459"/>
      <c r="CK41"/>
      <c r="CL41"/>
      <c r="CM41"/>
      <c r="CN41"/>
      <c r="CO41" s="459"/>
      <c r="CP41"/>
      <c r="CQ41"/>
      <c r="CR41"/>
      <c r="CS41"/>
      <c r="CT41" s="459"/>
      <c r="CU41"/>
      <c r="CV41"/>
      <c r="CW41"/>
      <c r="CX41"/>
      <c r="CY41" s="459"/>
      <c r="CZ41"/>
      <c r="DA41"/>
      <c r="DB41"/>
      <c r="DC41"/>
      <c r="DD41" s="459"/>
      <c r="DE41"/>
      <c r="DF41"/>
      <c r="DG41"/>
      <c r="DH41"/>
      <c r="DI41" s="459"/>
      <c r="DJ41"/>
      <c r="DK41"/>
      <c r="DL41"/>
      <c r="DM41"/>
      <c r="DN41" s="459"/>
      <c r="DO41"/>
      <c r="DP41"/>
      <c r="DQ41"/>
      <c r="DR41"/>
      <c r="DS41" s="459"/>
      <c r="DT41"/>
      <c r="DU41"/>
      <c r="DV41"/>
      <c r="DW41"/>
      <c r="DX41" s="459"/>
      <c r="DY41"/>
      <c r="DZ41"/>
      <c r="EA41"/>
      <c r="EB41"/>
      <c r="EC41" s="459"/>
      <c r="ED41"/>
      <c r="EE41"/>
      <c r="EF41"/>
      <c r="EG41"/>
      <c r="EH41" s="459"/>
      <c r="EI41"/>
      <c r="EJ41"/>
      <c r="EK41"/>
      <c r="EL41"/>
      <c r="EM41" s="459"/>
      <c r="EN41"/>
      <c r="EO41"/>
      <c r="EP41"/>
      <c r="EQ41"/>
      <c r="ER41" s="459"/>
      <c r="ES41"/>
      <c r="ET41"/>
      <c r="EU41"/>
      <c r="EV41"/>
    </row>
    <row r="42" spans="1:152" ht="15" x14ac:dyDescent="0.25">
      <c r="A42" s="461" t="s">
        <v>398</v>
      </c>
      <c r="B42" s="462"/>
      <c r="C42" s="462"/>
      <c r="D42" s="462"/>
      <c r="E42" s="462"/>
      <c r="F42" s="462"/>
      <c r="G42" s="462"/>
      <c r="H42" s="462"/>
      <c r="I42" s="462"/>
      <c r="J42" s="463"/>
      <c r="K42" s="463"/>
      <c r="L42" s="462"/>
      <c r="M42" s="462"/>
      <c r="N42" s="462"/>
      <c r="O42" s="462"/>
      <c r="P42" s="462"/>
      <c r="Q42" s="462"/>
      <c r="R42" s="462"/>
      <c r="S42" s="462"/>
      <c r="T42" s="462"/>
      <c r="U42" s="462"/>
      <c r="V42" s="463"/>
      <c r="W42" s="463"/>
      <c r="X42" s="462"/>
      <c r="Y42" s="462"/>
      <c r="Z42" s="463"/>
      <c r="AA42" s="463"/>
      <c r="AB42" s="463"/>
      <c r="AC42" s="463"/>
      <c r="AD42" s="463"/>
      <c r="AE42" s="463"/>
      <c r="AF42" s="462"/>
      <c r="AG42" s="462"/>
      <c r="AH42" s="463"/>
      <c r="AI42" s="463"/>
      <c r="AJ42" s="462"/>
      <c r="AK42" s="462"/>
      <c r="AL42" s="462"/>
      <c r="AM42" s="462"/>
      <c r="AN42" s="639"/>
      <c r="AO42" s="639"/>
      <c r="AP42" s="462"/>
      <c r="AQ42" s="462"/>
      <c r="AR42" s="463"/>
      <c r="AS42" s="463"/>
      <c r="AT42" s="463"/>
      <c r="AU42" s="463"/>
      <c r="AV42" s="462"/>
      <c r="AW42" s="462"/>
      <c r="AX42" s="462"/>
      <c r="AY42" s="462"/>
      <c r="AZ42" s="462"/>
      <c r="BA42" s="462"/>
      <c r="BB42" s="463"/>
      <c r="BC42" s="463"/>
      <c r="BD42" s="463"/>
      <c r="BE42" s="463"/>
      <c r="BF42" s="463"/>
      <c r="BG42" s="463"/>
      <c r="BH42" s="463"/>
      <c r="BI42" s="463"/>
      <c r="BJ42" s="463"/>
      <c r="BK42" s="463"/>
      <c r="BL42" s="463"/>
      <c r="BM42" s="463"/>
      <c r="BN42" s="463"/>
      <c r="BO42" s="463"/>
      <c r="BP42" s="463"/>
      <c r="BQ42" s="463"/>
      <c r="BR42" s="463"/>
      <c r="BS42" s="463"/>
      <c r="BT42" s="463"/>
      <c r="BU42" s="463"/>
      <c r="BV42" s="463"/>
      <c r="BW42" s="463"/>
      <c r="BX42" s="463"/>
      <c r="BY42" s="463"/>
      <c r="BZ42" s="463"/>
      <c r="CA42" s="463"/>
      <c r="CB42" s="463"/>
      <c r="CC42" s="463"/>
      <c r="CD42" s="463"/>
      <c r="CE42" s="463"/>
      <c r="CF42" s="463"/>
      <c r="CG42" s="463"/>
      <c r="CH42" s="463"/>
      <c r="CI42" s="463"/>
      <c r="CJ42" s="464"/>
      <c r="CK42"/>
      <c r="CL42"/>
      <c r="CM42"/>
      <c r="CN42"/>
      <c r="CO42" s="464"/>
      <c r="CP42"/>
      <c r="CQ42"/>
      <c r="CR42"/>
      <c r="CS42"/>
      <c r="CT42" s="464"/>
      <c r="CU42"/>
      <c r="CV42"/>
      <c r="CW42"/>
      <c r="CX42"/>
      <c r="CY42" s="464"/>
      <c r="CZ42"/>
      <c r="DA42"/>
      <c r="DB42"/>
      <c r="DC42"/>
      <c r="DD42" s="464"/>
      <c r="DE42"/>
      <c r="DF42"/>
      <c r="DG42"/>
      <c r="DH42"/>
      <c r="DI42" s="464"/>
      <c r="DJ42"/>
      <c r="DK42"/>
      <c r="DL42"/>
      <c r="DM42"/>
      <c r="DN42" s="464"/>
      <c r="DO42"/>
      <c r="DP42"/>
      <c r="DQ42"/>
      <c r="DR42"/>
      <c r="DS42" s="464"/>
      <c r="DT42"/>
      <c r="DU42"/>
      <c r="DV42"/>
      <c r="DW42"/>
      <c r="DX42" s="464"/>
      <c r="DY42"/>
      <c r="DZ42"/>
      <c r="EA42"/>
      <c r="EB42"/>
      <c r="EC42" s="471"/>
      <c r="ED42"/>
      <c r="EE42"/>
      <c r="EF42"/>
      <c r="EG42"/>
      <c r="EH42" s="471"/>
      <c r="EI42"/>
      <c r="EJ42"/>
      <c r="EK42"/>
      <c r="EL42"/>
      <c r="EM42" s="471"/>
      <c r="EN42"/>
      <c r="EO42"/>
      <c r="EP42"/>
      <c r="EQ42"/>
      <c r="ER42" s="471"/>
      <c r="ES42"/>
      <c r="ET42"/>
      <c r="EU42"/>
      <c r="EV42"/>
    </row>
    <row r="43" spans="1:152" s="460" customFormat="1" ht="15" x14ac:dyDescent="0.25">
      <c r="A43" s="465" t="s">
        <v>382</v>
      </c>
      <c r="B43" s="635">
        <f>$B$11</f>
        <v>44562</v>
      </c>
      <c r="C43" s="635"/>
      <c r="D43" s="635" t="e">
        <f ca="1">$D$11</f>
        <v>#NAME?</v>
      </c>
      <c r="E43" s="635"/>
      <c r="F43" s="635" t="e">
        <f ca="1">$F$11</f>
        <v>#NAME?</v>
      </c>
      <c r="G43" s="635"/>
      <c r="H43" s="635" t="e">
        <f ca="1">$H$11</f>
        <v>#NAME?</v>
      </c>
      <c r="I43" s="635"/>
      <c r="J43" s="635" t="e">
        <f ca="1">$J$11</f>
        <v>#NAME?</v>
      </c>
      <c r="K43" s="635"/>
      <c r="L43" s="635" t="e">
        <f ca="1">$L$11</f>
        <v>#NAME?</v>
      </c>
      <c r="M43" s="635"/>
      <c r="N43" s="635" t="e">
        <f ca="1">$N$11</f>
        <v>#NAME?</v>
      </c>
      <c r="O43" s="635"/>
      <c r="P43" s="635" t="e">
        <f ca="1">$P$11</f>
        <v>#NAME?</v>
      </c>
      <c r="Q43" s="635"/>
      <c r="R43" s="635" t="e">
        <f ca="1">$R$11</f>
        <v>#NAME?</v>
      </c>
      <c r="S43" s="635"/>
      <c r="T43" s="635" t="e">
        <f ca="1">$T$11</f>
        <v>#NAME?</v>
      </c>
      <c r="U43" s="635"/>
      <c r="V43" s="635" t="e">
        <f ca="1">$V$11</f>
        <v>#NAME?</v>
      </c>
      <c r="W43" s="635"/>
      <c r="X43" s="635" t="e">
        <f ca="1">X11</f>
        <v>#NAME?</v>
      </c>
      <c r="Y43" s="635"/>
      <c r="Z43" s="635" t="e">
        <f ca="1">Z11</f>
        <v>#NAME?</v>
      </c>
      <c r="AA43" s="635"/>
      <c r="AB43" s="635" t="e">
        <f ca="1">AB11</f>
        <v>#NAME?</v>
      </c>
      <c r="AC43" s="635"/>
      <c r="AD43" s="635" t="e">
        <f ca="1">AD11</f>
        <v>#NAME?</v>
      </c>
      <c r="AE43" s="635"/>
      <c r="AF43" s="635" t="e">
        <f ca="1">AF11</f>
        <v>#NAME?</v>
      </c>
      <c r="AG43" s="635"/>
      <c r="AH43" s="635" t="e">
        <f ca="1">AH11</f>
        <v>#NAME?</v>
      </c>
      <c r="AI43" s="635"/>
      <c r="AJ43" s="635" t="e">
        <f ca="1">AJ11</f>
        <v>#NAME?</v>
      </c>
      <c r="AK43" s="635"/>
      <c r="AL43" s="635" t="e">
        <f ca="1">AL11</f>
        <v>#NAME?</v>
      </c>
      <c r="AM43" s="635"/>
      <c r="AN43" s="635" t="e">
        <f ca="1">AN11</f>
        <v>#NAME?</v>
      </c>
      <c r="AO43" s="635"/>
      <c r="AP43" s="635" t="e">
        <f ca="1">AP11</f>
        <v>#NAME?</v>
      </c>
      <c r="AQ43" s="635"/>
      <c r="AR43" s="635" t="e">
        <f ca="1">AR11</f>
        <v>#NAME?</v>
      </c>
      <c r="AS43" s="635"/>
      <c r="AT43" s="635" t="e">
        <f ca="1">AT11</f>
        <v>#NAME?</v>
      </c>
      <c r="AU43" s="635"/>
      <c r="AV43" s="635" t="e">
        <f ca="1">AV11</f>
        <v>#NAME?</v>
      </c>
      <c r="AW43" s="635"/>
      <c r="AX43" s="635" t="e">
        <f ca="1">AX11</f>
        <v>#NAME?</v>
      </c>
      <c r="AY43" s="635"/>
      <c r="AZ43" s="635" t="e">
        <f ca="1">AZ11</f>
        <v>#NAME?</v>
      </c>
      <c r="BA43" s="635"/>
      <c r="BB43" s="635" t="e">
        <f ca="1">BB11</f>
        <v>#NAME?</v>
      </c>
      <c r="BC43" s="635"/>
      <c r="BD43" s="635" t="e">
        <f ca="1">BD11</f>
        <v>#NAME?</v>
      </c>
      <c r="BE43" s="635"/>
      <c r="BF43" s="635" t="e">
        <f ca="1">BF11</f>
        <v>#NAME?</v>
      </c>
      <c r="BG43" s="635"/>
      <c r="BH43" s="635" t="e">
        <f ca="1">BH11</f>
        <v>#NAME?</v>
      </c>
      <c r="BI43" s="635"/>
      <c r="BJ43" s="635" t="e">
        <f ca="1">BJ11</f>
        <v>#NAME?</v>
      </c>
      <c r="BK43" s="635"/>
      <c r="BL43" s="635" t="e">
        <f ca="1">BL11</f>
        <v>#NAME?</v>
      </c>
      <c r="BM43" s="635"/>
      <c r="BN43" s="635" t="e">
        <f ca="1">BN11</f>
        <v>#NAME?</v>
      </c>
      <c r="BO43" s="635"/>
      <c r="BP43" s="635" t="e">
        <f ca="1">BP11</f>
        <v>#NAME?</v>
      </c>
      <c r="BQ43" s="635"/>
      <c r="BR43" s="635" t="e">
        <f ca="1">BR11</f>
        <v>#NAME?</v>
      </c>
      <c r="BS43" s="635"/>
      <c r="BT43" s="635" t="e">
        <f ca="1">BT11</f>
        <v>#NAME?</v>
      </c>
      <c r="BU43" s="635"/>
      <c r="BV43" s="635" t="e">
        <f ca="1">BV11</f>
        <v>#NAME?</v>
      </c>
      <c r="BW43" s="635"/>
      <c r="BX43" s="635" t="e">
        <f ca="1">BX11</f>
        <v>#NAME?</v>
      </c>
      <c r="BY43" s="635"/>
      <c r="BZ43" s="635" t="e">
        <f ca="1">BZ11</f>
        <v>#NAME?</v>
      </c>
      <c r="CA43" s="635"/>
      <c r="CB43" s="635" t="e">
        <f ca="1">CB11</f>
        <v>#NAME?</v>
      </c>
      <c r="CC43" s="635"/>
      <c r="CD43" s="635" t="e">
        <f ca="1">CD11</f>
        <v>#NAME?</v>
      </c>
      <c r="CE43" s="635"/>
      <c r="CF43" s="635" t="e">
        <f ca="1">CF11</f>
        <v>#NAME?</v>
      </c>
      <c r="CG43" s="635"/>
      <c r="CH43" s="635" t="e">
        <f ca="1">CH11</f>
        <v>#NAME?</v>
      </c>
      <c r="CI43" s="635"/>
      <c r="CJ43" s="466">
        <f>CJ11</f>
        <v>45658</v>
      </c>
      <c r="CK43"/>
      <c r="CL43"/>
      <c r="CM43"/>
      <c r="CN43"/>
      <c r="CO43" s="466">
        <f>CO11</f>
        <v>45689</v>
      </c>
      <c r="CP43"/>
      <c r="CQ43"/>
      <c r="CR43"/>
      <c r="CS43"/>
      <c r="CT43" s="466">
        <f>CT11</f>
        <v>45717</v>
      </c>
      <c r="CU43"/>
      <c r="CV43"/>
      <c r="CW43"/>
      <c r="CX43"/>
      <c r="CY43" s="466">
        <f>CY11</f>
        <v>45748</v>
      </c>
      <c r="CZ43"/>
      <c r="DA43"/>
      <c r="DB43"/>
      <c r="DC43"/>
      <c r="DD43" s="466">
        <f>DD11</f>
        <v>45778</v>
      </c>
      <c r="DE43"/>
      <c r="DF43"/>
      <c r="DG43"/>
      <c r="DH43"/>
      <c r="DI43" s="466">
        <f>DI11</f>
        <v>45809</v>
      </c>
      <c r="DJ43"/>
      <c r="DK43"/>
      <c r="DL43"/>
      <c r="DM43"/>
      <c r="DN43" s="466">
        <f>DN11</f>
        <v>45839</v>
      </c>
      <c r="DO43"/>
      <c r="DP43"/>
      <c r="DQ43"/>
      <c r="DR43"/>
      <c r="DS43" s="466">
        <f>DS11</f>
        <v>45870</v>
      </c>
      <c r="DT43"/>
      <c r="DU43"/>
      <c r="DV43"/>
      <c r="DW43"/>
      <c r="DX43" s="466">
        <f>DX$11</f>
        <v>45901</v>
      </c>
      <c r="DY43"/>
      <c r="DZ43"/>
      <c r="EA43"/>
      <c r="EB43"/>
      <c r="EC43" s="472">
        <f>EC$11</f>
        <v>45931</v>
      </c>
      <c r="ED43"/>
      <c r="EE43"/>
      <c r="EF43"/>
      <c r="EG43"/>
      <c r="EH43" s="472">
        <f>EH$11</f>
        <v>45962</v>
      </c>
      <c r="EI43"/>
      <c r="EJ43"/>
      <c r="EK43"/>
      <c r="EL43"/>
      <c r="EM43" s="472">
        <f>EM$11</f>
        <v>45992</v>
      </c>
      <c r="EN43"/>
      <c r="EO43"/>
      <c r="EP43"/>
      <c r="EQ43"/>
      <c r="ER43" s="472">
        <f>ER$11</f>
        <v>46023</v>
      </c>
      <c r="ES43"/>
      <c r="ET43"/>
      <c r="EU43"/>
      <c r="EV43"/>
    </row>
    <row r="44" spans="1:152" s="460" customFormat="1" ht="15" x14ac:dyDescent="0.25">
      <c r="A44" s="473" t="s">
        <v>174</v>
      </c>
      <c r="B44" s="640">
        <v>5.69</v>
      </c>
      <c r="C44" s="640"/>
      <c r="D44" s="640">
        <v>4.6900000000000004</v>
      </c>
      <c r="E44" s="640"/>
      <c r="F44" s="640">
        <v>1.95</v>
      </c>
      <c r="G44" s="640"/>
      <c r="H44" s="640">
        <v>4.1399999999999997</v>
      </c>
      <c r="I44" s="640"/>
      <c r="J44" s="641">
        <v>4.29</v>
      </c>
      <c r="K44" s="641"/>
      <c r="L44" s="641">
        <v>4.2</v>
      </c>
      <c r="M44" s="641"/>
      <c r="N44" s="640">
        <v>3.81</v>
      </c>
      <c r="O44" s="640"/>
      <c r="P44" s="642">
        <v>4.45</v>
      </c>
      <c r="Q44" s="642"/>
      <c r="R44" s="640">
        <v>2.79</v>
      </c>
      <c r="S44" s="640"/>
      <c r="T44" s="641">
        <v>6.02</v>
      </c>
      <c r="U44" s="641"/>
      <c r="V44" s="640">
        <v>5.82</v>
      </c>
      <c r="W44" s="640"/>
      <c r="X44" s="641">
        <v>4.5999999999999996</v>
      </c>
      <c r="Y44" s="641"/>
      <c r="Z44" s="641">
        <v>5.28</v>
      </c>
      <c r="AA44" s="641"/>
      <c r="AB44" s="641">
        <v>5.32</v>
      </c>
      <c r="AC44" s="641"/>
      <c r="AD44" s="641">
        <v>5.33</v>
      </c>
      <c r="AE44" s="641"/>
      <c r="AF44" s="641">
        <v>5.43</v>
      </c>
      <c r="AG44" s="641"/>
      <c r="AH44" s="641">
        <v>5.53</v>
      </c>
      <c r="AI44" s="641"/>
      <c r="AJ44" s="641">
        <v>5.6</v>
      </c>
      <c r="AK44" s="641"/>
      <c r="AL44" s="641">
        <v>5.73</v>
      </c>
      <c r="AM44" s="641"/>
      <c r="AN44" s="641">
        <v>4.5199999999999996</v>
      </c>
      <c r="AO44" s="641"/>
      <c r="AP44" s="641">
        <v>4.7</v>
      </c>
      <c r="AQ44" s="641"/>
      <c r="AR44" s="641">
        <v>4.18</v>
      </c>
      <c r="AS44" s="641"/>
      <c r="AT44" s="641">
        <v>4.8</v>
      </c>
      <c r="AU44" s="641"/>
      <c r="AV44" s="641">
        <v>3.91</v>
      </c>
      <c r="AW44" s="641"/>
      <c r="AX44" s="641">
        <v>4.3600000000000003</v>
      </c>
      <c r="AY44" s="641"/>
      <c r="AZ44" s="641">
        <v>4.29</v>
      </c>
      <c r="BA44" s="641"/>
      <c r="BB44" s="641">
        <v>5.59</v>
      </c>
      <c r="BC44" s="641"/>
      <c r="BD44" s="641">
        <v>6.39</v>
      </c>
      <c r="BE44" s="641"/>
      <c r="BF44" s="641">
        <v>6.45</v>
      </c>
      <c r="BG44" s="641"/>
      <c r="BH44" s="641">
        <v>4.66</v>
      </c>
      <c r="BI44" s="641"/>
      <c r="BJ44" s="641">
        <v>5.62</v>
      </c>
      <c r="BK44" s="641"/>
      <c r="BL44" s="643">
        <v>5.14</v>
      </c>
      <c r="BM44" s="643"/>
      <c r="BN44" s="641">
        <v>5.23</v>
      </c>
      <c r="BO44" s="641"/>
      <c r="BP44" s="641">
        <v>5</v>
      </c>
      <c r="BQ44" s="641"/>
      <c r="BR44" s="641">
        <v>5.37</v>
      </c>
      <c r="BS44" s="641"/>
      <c r="BT44" s="626">
        <v>4.9400000000000004</v>
      </c>
      <c r="BU44" s="626"/>
      <c r="BV44" s="626">
        <v>5.36</v>
      </c>
      <c r="BW44" s="626"/>
      <c r="BX44" s="626">
        <v>5.15</v>
      </c>
      <c r="BY44" s="626"/>
      <c r="BZ44" s="626">
        <v>5.01</v>
      </c>
      <c r="CA44" s="626"/>
      <c r="CB44" s="626">
        <v>5.29</v>
      </c>
      <c r="CC44" s="626"/>
      <c r="CD44" s="626">
        <v>5.8</v>
      </c>
      <c r="CE44" s="626"/>
      <c r="CF44" s="626">
        <v>5.0999999999999996</v>
      </c>
      <c r="CG44" s="626"/>
      <c r="CH44" s="626">
        <v>4.7300000000000004</v>
      </c>
      <c r="CI44" s="626"/>
      <c r="CJ44" s="476">
        <v>5.36</v>
      </c>
      <c r="CK44" s="477"/>
      <c r="CL44" s="477"/>
      <c r="CM44" s="477"/>
      <c r="CN44" s="477"/>
      <c r="CO44" s="476">
        <v>5.15</v>
      </c>
      <c r="CP44" s="477"/>
      <c r="CQ44" s="477"/>
      <c r="CR44" s="477"/>
      <c r="CS44" s="477"/>
      <c r="CT44" s="476">
        <v>5.01</v>
      </c>
      <c r="CU44" s="477"/>
      <c r="CV44" s="477"/>
      <c r="CW44" s="477"/>
      <c r="CX44" s="477"/>
      <c r="CY44" s="476">
        <v>5.29</v>
      </c>
      <c r="CZ44" s="477"/>
      <c r="DA44" s="477"/>
      <c r="DB44" s="477"/>
      <c r="DC44" s="477"/>
      <c r="DD44" s="476">
        <v>5.8</v>
      </c>
      <c r="DE44" s="477"/>
      <c r="DF44" s="477"/>
      <c r="DG44" s="477"/>
      <c r="DH44" s="477"/>
      <c r="DI44" s="476">
        <v>5.0999999999999996</v>
      </c>
      <c r="DJ44" s="477"/>
      <c r="DK44" s="477"/>
      <c r="DL44" s="477"/>
      <c r="DM44" s="477"/>
      <c r="DN44" s="476">
        <v>4.7300000000000004</v>
      </c>
      <c r="DO44" s="477"/>
      <c r="DP44" s="477"/>
      <c r="DQ44" s="477"/>
      <c r="DR44" s="477"/>
      <c r="DS44" s="476">
        <v>4.26</v>
      </c>
      <c r="DT44" s="477"/>
      <c r="DU44" s="477"/>
      <c r="DV44" s="477"/>
      <c r="DW44" s="477"/>
      <c r="DX44" s="476">
        <v>4.96</v>
      </c>
      <c r="DY44" s="477"/>
      <c r="DZ44" s="477"/>
      <c r="EA44" s="477"/>
      <c r="EB44" s="477"/>
      <c r="EC44" s="24">
        <v>4.63</v>
      </c>
      <c r="ED44" s="440"/>
      <c r="EE44" s="477"/>
      <c r="EF44" s="477"/>
      <c r="EG44" s="477"/>
      <c r="EH44" s="24">
        <v>4.8899999999999997</v>
      </c>
      <c r="EI44" s="440"/>
      <c r="EJ44" s="477"/>
      <c r="EK44" s="477"/>
      <c r="EL44" s="477"/>
      <c r="EM44" s="24">
        <v>4.83</v>
      </c>
      <c r="EN44" s="440"/>
      <c r="EO44" s="477"/>
      <c r="EP44" s="477"/>
      <c r="EQ44" s="477"/>
      <c r="ER44" s="24">
        <v>5.49</v>
      </c>
      <c r="ES44" s="440"/>
      <c r="ET44" s="477"/>
      <c r="EU44" s="477"/>
      <c r="EV44" s="477"/>
    </row>
    <row r="45" spans="1:152" s="460" customFormat="1" ht="15" x14ac:dyDescent="0.25">
      <c r="A45" s="473" t="s">
        <v>383</v>
      </c>
      <c r="B45" s="640">
        <v>5.16</v>
      </c>
      <c r="C45" s="640"/>
      <c r="D45" s="640">
        <v>4.5999999999999996</v>
      </c>
      <c r="E45" s="640"/>
      <c r="F45" s="640">
        <v>3.8</v>
      </c>
      <c r="G45" s="640"/>
      <c r="H45" s="640">
        <v>4.47</v>
      </c>
      <c r="I45" s="640"/>
      <c r="J45" s="641">
        <v>2.92</v>
      </c>
      <c r="K45" s="641"/>
      <c r="L45" s="641">
        <v>3.01</v>
      </c>
      <c r="M45" s="641"/>
      <c r="N45" s="640">
        <v>2.52</v>
      </c>
      <c r="O45" s="640"/>
      <c r="P45" s="642">
        <v>3.75</v>
      </c>
      <c r="Q45" s="642"/>
      <c r="R45" s="640">
        <v>3.06</v>
      </c>
      <c r="S45" s="640"/>
      <c r="T45" s="641">
        <v>4.0999999999999996</v>
      </c>
      <c r="U45" s="641"/>
      <c r="V45" s="640">
        <v>4.33</v>
      </c>
      <c r="W45" s="640"/>
      <c r="X45" s="641">
        <v>3.81</v>
      </c>
      <c r="Y45" s="641"/>
      <c r="Z45" s="641">
        <v>4.18</v>
      </c>
      <c r="AA45" s="641"/>
      <c r="AB45" s="641">
        <v>4.34</v>
      </c>
      <c r="AC45" s="641"/>
      <c r="AD45" s="641">
        <v>4.5599999999999996</v>
      </c>
      <c r="AE45" s="641"/>
      <c r="AF45" s="641">
        <v>3.83</v>
      </c>
      <c r="AG45" s="641"/>
      <c r="AH45" s="641">
        <v>4.13</v>
      </c>
      <c r="AI45" s="641"/>
      <c r="AJ45" s="641">
        <v>4.32</v>
      </c>
      <c r="AK45" s="641"/>
      <c r="AL45" s="641">
        <v>4.16</v>
      </c>
      <c r="AM45" s="641"/>
      <c r="AN45" s="641">
        <v>4.91</v>
      </c>
      <c r="AO45" s="641"/>
      <c r="AP45" s="641">
        <v>4.38</v>
      </c>
      <c r="AQ45" s="641"/>
      <c r="AR45" s="641">
        <v>5.08</v>
      </c>
      <c r="AS45" s="641"/>
      <c r="AT45" s="641">
        <v>5.05</v>
      </c>
      <c r="AU45" s="641"/>
      <c r="AV45" s="641">
        <v>4.2</v>
      </c>
      <c r="AW45" s="641"/>
      <c r="AX45" s="641">
        <v>5.0199999999999996</v>
      </c>
      <c r="AY45" s="641"/>
      <c r="AZ45" s="641">
        <v>4.5199999999999996</v>
      </c>
      <c r="BA45" s="641"/>
      <c r="BB45" s="641">
        <v>4.3499999999999996</v>
      </c>
      <c r="BC45" s="641"/>
      <c r="BD45" s="641">
        <v>4.54</v>
      </c>
      <c r="BE45" s="641"/>
      <c r="BF45" s="641">
        <v>4.63</v>
      </c>
      <c r="BG45" s="641"/>
      <c r="BH45" s="641">
        <v>5.94</v>
      </c>
      <c r="BI45" s="641"/>
      <c r="BJ45" s="641">
        <v>5.18</v>
      </c>
      <c r="BK45" s="641"/>
      <c r="BL45" s="643">
        <v>6</v>
      </c>
      <c r="BM45" s="643"/>
      <c r="BN45" s="641">
        <v>5.57</v>
      </c>
      <c r="BO45" s="641"/>
      <c r="BP45" s="641">
        <v>5</v>
      </c>
      <c r="BQ45" s="641"/>
      <c r="BR45" s="641">
        <v>5.42</v>
      </c>
      <c r="BS45" s="641"/>
      <c r="BT45" s="626">
        <v>5.07</v>
      </c>
      <c r="BU45" s="626"/>
      <c r="BV45" s="626">
        <v>4.6900000000000004</v>
      </c>
      <c r="BW45" s="626"/>
      <c r="BX45" s="626">
        <v>4.21</v>
      </c>
      <c r="BY45" s="626"/>
      <c r="BZ45" s="626">
        <v>4.5</v>
      </c>
      <c r="CA45" s="626"/>
      <c r="CB45" s="626">
        <v>4.92</v>
      </c>
      <c r="CC45" s="626"/>
      <c r="CD45" s="626">
        <v>5.08</v>
      </c>
      <c r="CE45" s="626"/>
      <c r="CF45" s="626">
        <v>4.72</v>
      </c>
      <c r="CG45" s="626"/>
      <c r="CH45" s="626">
        <v>6.35</v>
      </c>
      <c r="CI45" s="626"/>
      <c r="CJ45" s="476">
        <v>4.6900000000000004</v>
      </c>
      <c r="CK45" s="477"/>
      <c r="CL45" s="477"/>
      <c r="CM45" s="477"/>
      <c r="CN45" s="477"/>
      <c r="CO45" s="476">
        <v>4.21</v>
      </c>
      <c r="CP45" s="477"/>
      <c r="CQ45" s="477"/>
      <c r="CR45" s="477"/>
      <c r="CS45" s="477"/>
      <c r="CT45" s="476">
        <v>4.5</v>
      </c>
      <c r="CU45" s="477"/>
      <c r="CV45" s="477"/>
      <c r="CW45" s="477"/>
      <c r="CX45" s="477"/>
      <c r="CY45" s="476">
        <v>4.92</v>
      </c>
      <c r="CZ45" s="477"/>
      <c r="DA45" s="477"/>
      <c r="DB45" s="477"/>
      <c r="DC45" s="477"/>
      <c r="DD45" s="476">
        <v>5.08</v>
      </c>
      <c r="DE45" s="477"/>
      <c r="DF45" s="477"/>
      <c r="DG45" s="477"/>
      <c r="DH45" s="477"/>
      <c r="DI45" s="476">
        <v>4.72</v>
      </c>
      <c r="DJ45" s="477"/>
      <c r="DK45" s="477"/>
      <c r="DL45" s="477"/>
      <c r="DM45" s="477"/>
      <c r="DN45" s="476">
        <v>6.35</v>
      </c>
      <c r="DO45" s="477"/>
      <c r="DP45" s="477"/>
      <c r="DQ45" s="477"/>
      <c r="DR45" s="477"/>
      <c r="DS45" s="476">
        <v>6.02</v>
      </c>
      <c r="DT45" s="477"/>
      <c r="DU45" s="477"/>
      <c r="DV45" s="477"/>
      <c r="DW45" s="477"/>
      <c r="DX45" s="476">
        <v>5.34</v>
      </c>
      <c r="DY45" s="477"/>
      <c r="DZ45" s="477"/>
      <c r="EA45" s="477"/>
      <c r="EB45" s="477"/>
      <c r="EC45" s="24">
        <v>5.16</v>
      </c>
      <c r="ED45" s="440"/>
      <c r="EE45" s="477"/>
      <c r="EF45" s="477"/>
      <c r="EG45" s="477"/>
      <c r="EH45" s="24">
        <v>4.97</v>
      </c>
      <c r="EI45" s="440"/>
      <c r="EJ45" s="477"/>
      <c r="EK45" s="477"/>
      <c r="EL45" s="477"/>
      <c r="EM45" s="25">
        <v>5.58</v>
      </c>
      <c r="EN45" s="440"/>
      <c r="EO45" s="477"/>
      <c r="EP45" s="477"/>
      <c r="EQ45" s="477"/>
      <c r="ER45" s="25">
        <v>5.17</v>
      </c>
      <c r="ES45" s="440"/>
      <c r="ET45" s="477"/>
      <c r="EU45" s="477"/>
      <c r="EV45" s="477"/>
    </row>
    <row r="46" spans="1:152" s="460" customFormat="1" ht="15" x14ac:dyDescent="0.25">
      <c r="A46" s="473" t="s">
        <v>384</v>
      </c>
      <c r="B46" s="640">
        <v>0</v>
      </c>
      <c r="C46" s="640"/>
      <c r="D46" s="640">
        <v>0</v>
      </c>
      <c r="E46" s="640"/>
      <c r="F46" s="640" t="s">
        <v>76</v>
      </c>
      <c r="G46" s="640"/>
      <c r="H46" s="640" t="s">
        <v>76</v>
      </c>
      <c r="I46" s="640"/>
      <c r="J46" s="644" t="s">
        <v>76</v>
      </c>
      <c r="K46" s="644"/>
      <c r="L46" s="641">
        <v>0</v>
      </c>
      <c r="M46" s="641"/>
      <c r="N46" s="640">
        <v>2.15</v>
      </c>
      <c r="O46" s="640"/>
      <c r="P46" s="642">
        <v>4.3</v>
      </c>
      <c r="Q46" s="642"/>
      <c r="R46" s="640">
        <v>5.0999999999999996</v>
      </c>
      <c r="S46" s="640"/>
      <c r="T46" s="641">
        <v>5.24</v>
      </c>
      <c r="U46" s="641"/>
      <c r="V46" s="640">
        <v>5.69</v>
      </c>
      <c r="W46" s="640"/>
      <c r="X46" s="641">
        <v>5.0999999999999996</v>
      </c>
      <c r="Y46" s="641"/>
      <c r="Z46" s="641">
        <v>4.68</v>
      </c>
      <c r="AA46" s="641"/>
      <c r="AB46" s="641">
        <v>4.62</v>
      </c>
      <c r="AC46" s="641"/>
      <c r="AD46" s="641">
        <v>3.78</v>
      </c>
      <c r="AE46" s="641"/>
      <c r="AF46" s="641">
        <v>3.78</v>
      </c>
      <c r="AG46" s="641"/>
      <c r="AH46" s="641">
        <v>3.95</v>
      </c>
      <c r="AI46" s="641"/>
      <c r="AJ46" s="641">
        <v>4.42</v>
      </c>
      <c r="AK46" s="641"/>
      <c r="AL46" s="641">
        <v>4.3600000000000003</v>
      </c>
      <c r="AM46" s="641"/>
      <c r="AN46" s="641">
        <v>3.59</v>
      </c>
      <c r="AO46" s="641"/>
      <c r="AP46" s="641">
        <v>3.15</v>
      </c>
      <c r="AQ46" s="641"/>
      <c r="AR46" s="641">
        <v>4</v>
      </c>
      <c r="AS46" s="641"/>
      <c r="AT46" s="641">
        <v>3.58</v>
      </c>
      <c r="AU46" s="641"/>
      <c r="AV46" s="641">
        <v>3.12</v>
      </c>
      <c r="AW46" s="641"/>
      <c r="AX46" s="641">
        <v>3.95</v>
      </c>
      <c r="AY46" s="641"/>
      <c r="AZ46" s="641">
        <v>3.17</v>
      </c>
      <c r="BA46" s="641"/>
      <c r="BB46" s="641">
        <v>3.86</v>
      </c>
      <c r="BC46" s="641"/>
      <c r="BD46" s="641">
        <v>3.3</v>
      </c>
      <c r="BE46" s="641"/>
      <c r="BF46" s="641">
        <v>3.98</v>
      </c>
      <c r="BG46" s="641"/>
      <c r="BH46" s="641">
        <v>3.83</v>
      </c>
      <c r="BI46" s="641"/>
      <c r="BJ46" s="641">
        <v>3.52</v>
      </c>
      <c r="BK46" s="641"/>
      <c r="BL46" s="643">
        <v>3.59</v>
      </c>
      <c r="BM46" s="643"/>
      <c r="BN46" s="641">
        <v>4.12</v>
      </c>
      <c r="BO46" s="641"/>
      <c r="BP46" s="641">
        <v>5</v>
      </c>
      <c r="BQ46" s="641"/>
      <c r="BR46" s="641">
        <v>5.15</v>
      </c>
      <c r="BS46" s="641"/>
      <c r="BT46" s="626">
        <v>4.12</v>
      </c>
      <c r="BU46" s="626"/>
      <c r="BV46" s="626">
        <v>3.39</v>
      </c>
      <c r="BW46" s="626"/>
      <c r="BX46" s="626">
        <v>3.34</v>
      </c>
      <c r="BY46" s="626"/>
      <c r="BZ46" s="626">
        <v>3.14</v>
      </c>
      <c r="CA46" s="626"/>
      <c r="CB46" s="626">
        <v>3.13</v>
      </c>
      <c r="CC46" s="626"/>
      <c r="CD46" s="626">
        <v>3.44</v>
      </c>
      <c r="CE46" s="626"/>
      <c r="CF46" s="626">
        <v>4.5599999999999996</v>
      </c>
      <c r="CG46" s="626"/>
      <c r="CH46" s="626">
        <v>3.98</v>
      </c>
      <c r="CI46" s="626"/>
      <c r="CJ46" s="476">
        <v>3.39</v>
      </c>
      <c r="CK46" s="477"/>
      <c r="CL46" s="477"/>
      <c r="CM46" s="477"/>
      <c r="CN46" s="477"/>
      <c r="CO46" s="476">
        <v>3.34</v>
      </c>
      <c r="CP46" s="477"/>
      <c r="CQ46" s="477"/>
      <c r="CR46" s="477"/>
      <c r="CS46" s="477"/>
      <c r="CT46" s="476">
        <v>3.14</v>
      </c>
      <c r="CU46" s="477"/>
      <c r="CV46" s="477"/>
      <c r="CW46" s="477"/>
      <c r="CX46" s="477"/>
      <c r="CY46" s="476">
        <v>3.13</v>
      </c>
      <c r="CZ46" s="477"/>
      <c r="DA46" s="477"/>
      <c r="DB46" s="477"/>
      <c r="DC46" s="477"/>
      <c r="DD46" s="476">
        <v>3.44</v>
      </c>
      <c r="DE46" s="477"/>
      <c r="DF46" s="477"/>
      <c r="DG46" s="477"/>
      <c r="DH46" s="477"/>
      <c r="DI46" s="476">
        <v>4.5599999999999996</v>
      </c>
      <c r="DJ46" s="477"/>
      <c r="DK46" s="477"/>
      <c r="DL46" s="477"/>
      <c r="DM46" s="477"/>
      <c r="DN46" s="476">
        <v>3.98</v>
      </c>
      <c r="DO46" s="477"/>
      <c r="DP46" s="477"/>
      <c r="DQ46" s="477"/>
      <c r="DR46" s="477"/>
      <c r="DS46" s="476">
        <v>3.22</v>
      </c>
      <c r="DT46" s="477"/>
      <c r="DU46" s="477"/>
      <c r="DV46" s="477"/>
      <c r="DW46" s="477"/>
      <c r="DX46" s="476">
        <v>3.44</v>
      </c>
      <c r="DY46" s="477"/>
      <c r="DZ46" s="477"/>
      <c r="EA46" s="477"/>
      <c r="EB46" s="477"/>
      <c r="EC46" s="24">
        <v>3.25</v>
      </c>
      <c r="ED46" s="440"/>
      <c r="EE46" s="477"/>
      <c r="EF46" s="477"/>
      <c r="EG46" s="477"/>
      <c r="EH46" s="24">
        <v>2.9</v>
      </c>
      <c r="EI46" s="440"/>
      <c r="EJ46" s="477"/>
      <c r="EK46" s="477"/>
      <c r="EL46" s="477"/>
      <c r="EM46" s="25">
        <v>3</v>
      </c>
      <c r="EN46" s="440"/>
      <c r="EO46" s="477"/>
      <c r="EP46" s="477"/>
      <c r="EQ46" s="477"/>
      <c r="ER46" s="25">
        <v>3.57</v>
      </c>
      <c r="ES46" s="440"/>
      <c r="ET46" s="477"/>
      <c r="EU46" s="477"/>
      <c r="EV46" s="477"/>
    </row>
    <row r="47" spans="1:152" s="478" customFormat="1" ht="15" x14ac:dyDescent="0.25">
      <c r="A47" s="473" t="s">
        <v>385</v>
      </c>
      <c r="B47" s="640">
        <v>0</v>
      </c>
      <c r="C47" s="640"/>
      <c r="D47" s="640">
        <v>0</v>
      </c>
      <c r="E47" s="640"/>
      <c r="F47" s="640" t="s">
        <v>76</v>
      </c>
      <c r="G47" s="640"/>
      <c r="H47" s="640" t="s">
        <v>76</v>
      </c>
      <c r="I47" s="640"/>
      <c r="J47" s="641">
        <v>2.64</v>
      </c>
      <c r="K47" s="641"/>
      <c r="L47" s="641">
        <v>2.21</v>
      </c>
      <c r="M47" s="641"/>
      <c r="N47" s="640">
        <v>2.92</v>
      </c>
      <c r="O47" s="640"/>
      <c r="P47" s="642">
        <v>2.84</v>
      </c>
      <c r="Q47" s="642"/>
      <c r="R47" s="640">
        <v>2.3199999999999998</v>
      </c>
      <c r="S47" s="640"/>
      <c r="T47" s="641">
        <v>2.67</v>
      </c>
      <c r="U47" s="641"/>
      <c r="V47" s="640">
        <v>2.67</v>
      </c>
      <c r="W47" s="640"/>
      <c r="X47" s="641">
        <v>2.84</v>
      </c>
      <c r="Y47" s="641"/>
      <c r="Z47" s="641">
        <v>2.3199999999999998</v>
      </c>
      <c r="AA47" s="641"/>
      <c r="AB47" s="641">
        <v>3.38</v>
      </c>
      <c r="AC47" s="641"/>
      <c r="AD47" s="641">
        <v>2.79</v>
      </c>
      <c r="AE47" s="641"/>
      <c r="AF47" s="641">
        <v>3.28</v>
      </c>
      <c r="AG47" s="641"/>
      <c r="AH47" s="641">
        <v>3.23</v>
      </c>
      <c r="AI47" s="641"/>
      <c r="AJ47" s="641">
        <v>2.63</v>
      </c>
      <c r="AK47" s="641"/>
      <c r="AL47" s="641">
        <v>3.21</v>
      </c>
      <c r="AM47" s="641"/>
      <c r="AN47" s="641">
        <v>3.12</v>
      </c>
      <c r="AO47" s="641"/>
      <c r="AP47" s="641">
        <v>3.04</v>
      </c>
      <c r="AQ47" s="641"/>
      <c r="AR47" s="641">
        <v>2.7</v>
      </c>
      <c r="AS47" s="641"/>
      <c r="AT47" s="641">
        <v>2.91</v>
      </c>
      <c r="AU47" s="641"/>
      <c r="AV47" s="641">
        <v>2.36</v>
      </c>
      <c r="AW47" s="641"/>
      <c r="AX47" s="641">
        <v>2.63</v>
      </c>
      <c r="AY47" s="641"/>
      <c r="AZ47" s="641">
        <v>2.9</v>
      </c>
      <c r="BA47" s="641"/>
      <c r="BB47" s="641">
        <v>2.76</v>
      </c>
      <c r="BC47" s="641"/>
      <c r="BD47" s="641">
        <v>2.89</v>
      </c>
      <c r="BE47" s="641"/>
      <c r="BF47" s="641">
        <v>3.42</v>
      </c>
      <c r="BG47" s="641"/>
      <c r="BH47" s="641">
        <v>3.29</v>
      </c>
      <c r="BI47" s="641"/>
      <c r="BJ47" s="641">
        <v>2.87</v>
      </c>
      <c r="BK47" s="641"/>
      <c r="BL47" s="643">
        <v>3.59</v>
      </c>
      <c r="BM47" s="643"/>
      <c r="BN47" s="641">
        <v>3.34</v>
      </c>
      <c r="BO47" s="641"/>
      <c r="BP47" s="641">
        <v>3</v>
      </c>
      <c r="BQ47" s="641"/>
      <c r="BR47" s="641">
        <v>2.94</v>
      </c>
      <c r="BS47" s="641"/>
      <c r="BT47" s="626">
        <v>3.02</v>
      </c>
      <c r="BU47" s="626"/>
      <c r="BV47" s="626">
        <v>3.17</v>
      </c>
      <c r="BW47" s="626"/>
      <c r="BX47" s="626">
        <v>3.03</v>
      </c>
      <c r="BY47" s="626"/>
      <c r="BZ47" s="626">
        <v>3.25</v>
      </c>
      <c r="CA47" s="626"/>
      <c r="CB47" s="626">
        <v>2.96</v>
      </c>
      <c r="CC47" s="626"/>
      <c r="CD47" s="626">
        <v>3.08</v>
      </c>
      <c r="CE47" s="626"/>
      <c r="CF47" s="626">
        <v>2.77</v>
      </c>
      <c r="CG47" s="626"/>
      <c r="CH47" s="626">
        <v>2.93</v>
      </c>
      <c r="CI47" s="626"/>
      <c r="CJ47" s="476">
        <v>3.17</v>
      </c>
      <c r="CK47" s="477"/>
      <c r="CL47" s="477"/>
      <c r="CM47" s="477"/>
      <c r="CN47" s="477"/>
      <c r="CO47" s="476">
        <v>3.03</v>
      </c>
      <c r="CP47" s="477"/>
      <c r="CQ47" s="477"/>
      <c r="CR47" s="477"/>
      <c r="CS47" s="477"/>
      <c r="CT47" s="476">
        <v>3.25</v>
      </c>
      <c r="CU47" s="477"/>
      <c r="CV47" s="477"/>
      <c r="CW47" s="477"/>
      <c r="CX47" s="477"/>
      <c r="CY47" s="476">
        <v>2.96</v>
      </c>
      <c r="CZ47" s="477"/>
      <c r="DA47" s="477"/>
      <c r="DB47" s="477"/>
      <c r="DC47" s="477"/>
      <c r="DD47" s="476">
        <v>3.08</v>
      </c>
      <c r="DE47" s="477"/>
      <c r="DF47" s="477"/>
      <c r="DG47" s="477"/>
      <c r="DH47" s="477"/>
      <c r="DI47" s="476">
        <v>2.77</v>
      </c>
      <c r="DJ47" s="477"/>
      <c r="DK47" s="477"/>
      <c r="DL47" s="477"/>
      <c r="DM47" s="477"/>
      <c r="DN47" s="476">
        <v>2.93</v>
      </c>
      <c r="DO47" s="477"/>
      <c r="DP47" s="477"/>
      <c r="DQ47" s="477"/>
      <c r="DR47" s="477"/>
      <c r="DS47" s="476">
        <v>2.91</v>
      </c>
      <c r="DT47" s="477"/>
      <c r="DU47" s="477"/>
      <c r="DV47" s="477"/>
      <c r="DW47" s="477"/>
      <c r="DX47" s="476">
        <v>2.77</v>
      </c>
      <c r="DY47" s="477"/>
      <c r="DZ47" s="477"/>
      <c r="EA47" s="477"/>
      <c r="EB47" s="477"/>
      <c r="EC47" s="24">
        <v>2.81</v>
      </c>
      <c r="ED47" s="440"/>
      <c r="EE47" s="477"/>
      <c r="EF47" s="477"/>
      <c r="EG47" s="477"/>
      <c r="EH47" s="24">
        <v>3.23</v>
      </c>
      <c r="EI47" s="440"/>
      <c r="EJ47" s="477"/>
      <c r="EK47" s="477"/>
      <c r="EL47" s="477"/>
      <c r="EM47" s="25">
        <v>2.99</v>
      </c>
      <c r="EN47" s="440"/>
      <c r="EO47" s="477"/>
      <c r="EP47" s="477"/>
      <c r="EQ47" s="477"/>
      <c r="ER47" s="25">
        <v>3.2</v>
      </c>
      <c r="ES47" s="440"/>
      <c r="ET47" s="477"/>
      <c r="EU47" s="477"/>
      <c r="EV47" s="477"/>
    </row>
    <row r="48" spans="1:152" s="460" customFormat="1" ht="15" x14ac:dyDescent="0.25">
      <c r="A48" s="473" t="s">
        <v>386</v>
      </c>
      <c r="B48" s="640">
        <v>2.62</v>
      </c>
      <c r="C48" s="640"/>
      <c r="D48" s="640">
        <v>3.06</v>
      </c>
      <c r="E48" s="640"/>
      <c r="F48" s="640">
        <v>2.2599999999999998</v>
      </c>
      <c r="G48" s="640"/>
      <c r="H48" s="640">
        <v>3.84</v>
      </c>
      <c r="I48" s="640"/>
      <c r="J48" s="641">
        <v>5.38</v>
      </c>
      <c r="K48" s="641"/>
      <c r="L48" s="641">
        <v>5.6</v>
      </c>
      <c r="M48" s="641"/>
      <c r="N48" s="640">
        <v>3.35</v>
      </c>
      <c r="O48" s="640"/>
      <c r="P48" s="642">
        <v>2.62</v>
      </c>
      <c r="Q48" s="642"/>
      <c r="R48" s="640">
        <v>4.51</v>
      </c>
      <c r="S48" s="640"/>
      <c r="T48" s="641">
        <v>5.09</v>
      </c>
      <c r="U48" s="641"/>
      <c r="V48" s="640">
        <v>5</v>
      </c>
      <c r="W48" s="640"/>
      <c r="X48" s="641">
        <v>3.11</v>
      </c>
      <c r="Y48" s="641"/>
      <c r="Z48" s="641">
        <v>3.08</v>
      </c>
      <c r="AA48" s="641"/>
      <c r="AB48" s="641">
        <v>3.22</v>
      </c>
      <c r="AC48" s="641"/>
      <c r="AD48" s="641">
        <v>3.41</v>
      </c>
      <c r="AE48" s="641"/>
      <c r="AF48" s="641">
        <v>2.93</v>
      </c>
      <c r="AG48" s="641"/>
      <c r="AH48" s="641">
        <v>2.99</v>
      </c>
      <c r="AI48" s="641"/>
      <c r="AJ48" s="641">
        <v>3.18</v>
      </c>
      <c r="AK48" s="641"/>
      <c r="AL48" s="641">
        <v>2.59</v>
      </c>
      <c r="AM48" s="641"/>
      <c r="AN48" s="641">
        <v>2.34</v>
      </c>
      <c r="AO48" s="641"/>
      <c r="AP48" s="641">
        <v>2.44</v>
      </c>
      <c r="AQ48" s="641"/>
      <c r="AR48" s="641">
        <v>2.64</v>
      </c>
      <c r="AS48" s="641"/>
      <c r="AT48" s="641">
        <v>2.75</v>
      </c>
      <c r="AU48" s="641"/>
      <c r="AV48" s="641">
        <v>2.36</v>
      </c>
      <c r="AW48" s="641"/>
      <c r="AX48" s="641">
        <v>2.4500000000000002</v>
      </c>
      <c r="AY48" s="641"/>
      <c r="AZ48" s="641">
        <v>3.16</v>
      </c>
      <c r="BA48" s="641"/>
      <c r="BB48" s="641">
        <v>3.34</v>
      </c>
      <c r="BC48" s="641"/>
      <c r="BD48" s="641">
        <v>3.6</v>
      </c>
      <c r="BE48" s="641"/>
      <c r="BF48" s="641">
        <v>3.49</v>
      </c>
      <c r="BG48" s="641"/>
      <c r="BH48" s="641">
        <v>3.36</v>
      </c>
      <c r="BI48" s="641"/>
      <c r="BJ48" s="641">
        <v>3.2</v>
      </c>
      <c r="BK48" s="641"/>
      <c r="BL48" s="643">
        <v>3.08</v>
      </c>
      <c r="BM48" s="643"/>
      <c r="BN48" s="641">
        <v>3.54</v>
      </c>
      <c r="BO48" s="641"/>
      <c r="BP48" s="641">
        <v>4</v>
      </c>
      <c r="BQ48" s="641"/>
      <c r="BR48" s="641">
        <v>2.99</v>
      </c>
      <c r="BS48" s="641"/>
      <c r="BT48" s="626">
        <v>3.49</v>
      </c>
      <c r="BU48" s="626"/>
      <c r="BV48" s="626">
        <v>3.53</v>
      </c>
      <c r="BW48" s="626"/>
      <c r="BX48" s="626">
        <v>2.79</v>
      </c>
      <c r="BY48" s="626"/>
      <c r="BZ48" s="626">
        <v>2.74</v>
      </c>
      <c r="CA48" s="626"/>
      <c r="CB48" s="626">
        <v>2.84</v>
      </c>
      <c r="CC48" s="626"/>
      <c r="CD48" s="626">
        <v>2.68</v>
      </c>
      <c r="CE48" s="626"/>
      <c r="CF48" s="626">
        <v>4.8099999999999996</v>
      </c>
      <c r="CG48" s="626"/>
      <c r="CH48" s="626">
        <v>3.97</v>
      </c>
      <c r="CI48" s="626"/>
      <c r="CJ48" s="476">
        <v>3.53</v>
      </c>
      <c r="CK48" s="477"/>
      <c r="CL48" s="477"/>
      <c r="CM48" s="477"/>
      <c r="CN48" s="477"/>
      <c r="CO48" s="476">
        <v>2.79</v>
      </c>
      <c r="CP48" s="477"/>
      <c r="CQ48" s="477"/>
      <c r="CR48" s="477"/>
      <c r="CS48" s="477"/>
      <c r="CT48" s="476">
        <v>2.74</v>
      </c>
      <c r="CU48" s="477"/>
      <c r="CV48" s="477"/>
      <c r="CW48" s="477"/>
      <c r="CX48" s="477"/>
      <c r="CY48" s="476">
        <v>2.84</v>
      </c>
      <c r="CZ48" s="477"/>
      <c r="DA48" s="477"/>
      <c r="DB48" s="477"/>
      <c r="DC48" s="477"/>
      <c r="DD48" s="476">
        <v>2.68</v>
      </c>
      <c r="DE48" s="477"/>
      <c r="DF48" s="477"/>
      <c r="DG48" s="477"/>
      <c r="DH48" s="477"/>
      <c r="DI48" s="476">
        <v>4.8099999999999996</v>
      </c>
      <c r="DJ48" s="477"/>
      <c r="DK48" s="477"/>
      <c r="DL48" s="477"/>
      <c r="DM48" s="477"/>
      <c r="DN48" s="476">
        <v>3.97</v>
      </c>
      <c r="DO48" s="477"/>
      <c r="DP48" s="477"/>
      <c r="DQ48" s="477"/>
      <c r="DR48" s="477"/>
      <c r="DS48" s="476">
        <v>3.22</v>
      </c>
      <c r="DT48" s="477"/>
      <c r="DU48" s="477"/>
      <c r="DV48" s="477"/>
      <c r="DW48" s="477"/>
      <c r="DX48" s="476">
        <v>3.38</v>
      </c>
      <c r="DY48" s="477"/>
      <c r="DZ48" s="477"/>
      <c r="EA48" s="477"/>
      <c r="EB48" s="477"/>
      <c r="EC48" s="24">
        <v>2.84</v>
      </c>
      <c r="ED48" s="440"/>
      <c r="EE48" s="477"/>
      <c r="EF48" s="477"/>
      <c r="EG48" s="477"/>
      <c r="EH48" s="24">
        <v>2.8</v>
      </c>
      <c r="EI48" s="440"/>
      <c r="EJ48" s="477"/>
      <c r="EK48" s="477"/>
      <c r="EL48" s="477"/>
      <c r="EM48" s="25">
        <v>3.37</v>
      </c>
      <c r="EN48" s="440"/>
      <c r="EO48" s="477"/>
      <c r="EP48" s="477"/>
      <c r="EQ48" s="477"/>
      <c r="ER48" s="25">
        <v>3.65</v>
      </c>
      <c r="ES48" s="440"/>
      <c r="ET48" s="477"/>
      <c r="EU48" s="477"/>
      <c r="EV48" s="477"/>
    </row>
    <row r="49" spans="1:152" s="460" customFormat="1" ht="15" x14ac:dyDescent="0.25">
      <c r="A49" s="473" t="s">
        <v>23</v>
      </c>
      <c r="B49" s="640">
        <v>6.92</v>
      </c>
      <c r="C49" s="640"/>
      <c r="D49" s="640">
        <v>8.27</v>
      </c>
      <c r="E49" s="640"/>
      <c r="F49" s="640">
        <v>14.06</v>
      </c>
      <c r="G49" s="640"/>
      <c r="H49" s="640">
        <v>16</v>
      </c>
      <c r="I49" s="640"/>
      <c r="J49" s="641">
        <v>14.71</v>
      </c>
      <c r="K49" s="641"/>
      <c r="L49" s="641">
        <v>14.8</v>
      </c>
      <c r="M49" s="641"/>
      <c r="N49" s="640">
        <v>14.1</v>
      </c>
      <c r="O49" s="640"/>
      <c r="P49" s="642">
        <v>9.07</v>
      </c>
      <c r="Q49" s="642"/>
      <c r="R49" s="640">
        <v>11.64</v>
      </c>
      <c r="S49" s="640"/>
      <c r="T49" s="641">
        <v>12</v>
      </c>
      <c r="U49" s="641"/>
      <c r="V49" s="640">
        <v>10.43</v>
      </c>
      <c r="W49" s="640"/>
      <c r="X49" s="641">
        <v>8.31</v>
      </c>
      <c r="Y49" s="641"/>
      <c r="Z49" s="641">
        <v>10.68</v>
      </c>
      <c r="AA49" s="641"/>
      <c r="AB49" s="641">
        <v>7.38</v>
      </c>
      <c r="AC49" s="641"/>
      <c r="AD49" s="641">
        <v>11.71</v>
      </c>
      <c r="AE49" s="641"/>
      <c r="AF49" s="641">
        <v>11.04</v>
      </c>
      <c r="AG49" s="641"/>
      <c r="AH49" s="641">
        <v>12</v>
      </c>
      <c r="AI49" s="641"/>
      <c r="AJ49" s="641">
        <v>10.17</v>
      </c>
      <c r="AK49" s="641"/>
      <c r="AL49" s="641">
        <v>11.14</v>
      </c>
      <c r="AM49" s="641"/>
      <c r="AN49" s="641">
        <v>12.8</v>
      </c>
      <c r="AO49" s="641"/>
      <c r="AP49" s="641">
        <v>9</v>
      </c>
      <c r="AQ49" s="641"/>
      <c r="AR49" s="641">
        <v>6.86</v>
      </c>
      <c r="AS49" s="641"/>
      <c r="AT49" s="641">
        <v>6.11</v>
      </c>
      <c r="AU49" s="641"/>
      <c r="AV49" s="641">
        <v>7.29</v>
      </c>
      <c r="AW49" s="641"/>
      <c r="AX49" s="641">
        <v>13.1</v>
      </c>
      <c r="AY49" s="641"/>
      <c r="AZ49" s="641">
        <v>10.16</v>
      </c>
      <c r="BA49" s="641"/>
      <c r="BB49" s="641">
        <v>12.8</v>
      </c>
      <c r="BC49" s="641"/>
      <c r="BD49" s="641">
        <v>11.5</v>
      </c>
      <c r="BE49" s="641"/>
      <c r="BF49" s="641">
        <v>13.63</v>
      </c>
      <c r="BG49" s="641"/>
      <c r="BH49" s="641">
        <v>16.899999999999999</v>
      </c>
      <c r="BI49" s="641"/>
      <c r="BJ49" s="641">
        <v>10.18</v>
      </c>
      <c r="BK49" s="641"/>
      <c r="BL49" s="643">
        <v>10.52</v>
      </c>
      <c r="BM49" s="643"/>
      <c r="BN49" s="641">
        <v>13.11</v>
      </c>
      <c r="BO49" s="641"/>
      <c r="BP49" s="641">
        <v>15</v>
      </c>
      <c r="BQ49" s="641"/>
      <c r="BR49" s="641">
        <v>9.5399999999999991</v>
      </c>
      <c r="BS49" s="641"/>
      <c r="BT49" s="626">
        <v>9.3699999999999992</v>
      </c>
      <c r="BU49" s="626"/>
      <c r="BV49" s="626">
        <v>9.73</v>
      </c>
      <c r="BW49" s="626"/>
      <c r="BX49" s="626">
        <v>5.68</v>
      </c>
      <c r="BY49" s="626"/>
      <c r="BZ49" s="626">
        <v>6.8</v>
      </c>
      <c r="CA49" s="626"/>
      <c r="CB49" s="626">
        <v>7</v>
      </c>
      <c r="CC49" s="626"/>
      <c r="CD49" s="626">
        <v>4.67</v>
      </c>
      <c r="CE49" s="626"/>
      <c r="CF49" s="626">
        <v>7.43</v>
      </c>
      <c r="CG49" s="626"/>
      <c r="CH49" s="626">
        <v>7.89</v>
      </c>
      <c r="CI49" s="626"/>
      <c r="CJ49" s="476">
        <v>9.73</v>
      </c>
      <c r="CK49" s="477"/>
      <c r="CL49" s="477"/>
      <c r="CM49" s="477"/>
      <c r="CN49" s="477"/>
      <c r="CO49" s="476">
        <v>5.68</v>
      </c>
      <c r="CP49" s="477"/>
      <c r="CQ49" s="477"/>
      <c r="CR49" s="477"/>
      <c r="CS49" s="477"/>
      <c r="CT49" s="476">
        <v>6.8</v>
      </c>
      <c r="CU49" s="477"/>
      <c r="CV49" s="477"/>
      <c r="CW49" s="477"/>
      <c r="CX49" s="477"/>
      <c r="CY49" s="476">
        <v>7</v>
      </c>
      <c r="CZ49" s="477"/>
      <c r="DA49" s="477"/>
      <c r="DB49" s="477"/>
      <c r="DC49" s="477"/>
      <c r="DD49" s="476">
        <v>4.67</v>
      </c>
      <c r="DE49" s="477"/>
      <c r="DF49" s="477"/>
      <c r="DG49" s="477"/>
      <c r="DH49" s="477"/>
      <c r="DI49" s="476">
        <v>7.43</v>
      </c>
      <c r="DJ49" s="477"/>
      <c r="DK49" s="477"/>
      <c r="DL49" s="477"/>
      <c r="DM49" s="477"/>
      <c r="DN49" s="476">
        <v>7.89</v>
      </c>
      <c r="DO49" s="477"/>
      <c r="DP49" s="477"/>
      <c r="DQ49" s="477"/>
      <c r="DR49" s="477"/>
      <c r="DS49" s="476">
        <v>7.48</v>
      </c>
      <c r="DT49" s="477"/>
      <c r="DU49" s="477"/>
      <c r="DV49" s="477"/>
      <c r="DW49" s="477"/>
      <c r="DX49" s="476">
        <v>6.77</v>
      </c>
      <c r="DY49" s="477"/>
      <c r="DZ49" s="477"/>
      <c r="EA49" s="477"/>
      <c r="EB49" s="477"/>
      <c r="EC49" s="24">
        <v>8</v>
      </c>
      <c r="ED49" s="440"/>
      <c r="EE49" s="477"/>
      <c r="EF49" s="477"/>
      <c r="EG49" s="477"/>
      <c r="EH49" s="24">
        <v>11.74</v>
      </c>
      <c r="EI49" s="440"/>
      <c r="EJ49" s="477"/>
      <c r="EK49" s="477"/>
      <c r="EL49" s="477"/>
      <c r="EM49" s="25">
        <v>9.8699999999999992</v>
      </c>
      <c r="EN49" s="440"/>
      <c r="EO49" s="477"/>
      <c r="EP49" s="477"/>
      <c r="EQ49" s="477"/>
      <c r="ER49" s="25">
        <v>7.36</v>
      </c>
      <c r="ES49" s="440"/>
      <c r="ET49" s="477"/>
      <c r="EU49" s="477"/>
      <c r="EV49" s="477"/>
    </row>
    <row r="50" spans="1:152" s="460" customFormat="1" ht="15" hidden="1" customHeight="1" x14ac:dyDescent="0.25">
      <c r="A50" s="473" t="s">
        <v>387</v>
      </c>
      <c r="B50" s="640">
        <v>5.58</v>
      </c>
      <c r="C50" s="640"/>
      <c r="D50" s="640">
        <v>3.85</v>
      </c>
      <c r="E50" s="640"/>
      <c r="F50" s="640">
        <v>2.7</v>
      </c>
      <c r="G50" s="640"/>
      <c r="H50" s="640" t="s">
        <v>76</v>
      </c>
      <c r="I50" s="640"/>
      <c r="J50" s="644" t="s">
        <v>76</v>
      </c>
      <c r="K50" s="644"/>
      <c r="L50" s="641">
        <v>2.82</v>
      </c>
      <c r="M50" s="641"/>
      <c r="N50" s="640">
        <v>2.5499999999999998</v>
      </c>
      <c r="O50" s="640"/>
      <c r="P50" s="642">
        <v>2.62</v>
      </c>
      <c r="Q50" s="642"/>
      <c r="R50" s="640" t="s">
        <v>217</v>
      </c>
      <c r="S50" s="640"/>
      <c r="T50" s="645" t="s">
        <v>217</v>
      </c>
      <c r="U50" s="645"/>
      <c r="V50" s="640">
        <v>5</v>
      </c>
      <c r="W50" s="640"/>
      <c r="X50" s="641">
        <v>4.0599999999999996</v>
      </c>
      <c r="Y50" s="641"/>
      <c r="Z50" s="641">
        <v>2.81</v>
      </c>
      <c r="AA50" s="641"/>
      <c r="AB50" s="641">
        <v>3.66</v>
      </c>
      <c r="AC50" s="641"/>
      <c r="AD50" s="641">
        <v>4.47</v>
      </c>
      <c r="AE50" s="641"/>
      <c r="AF50" s="641">
        <v>3.47</v>
      </c>
      <c r="AG50" s="641"/>
      <c r="AH50" s="641">
        <v>5.15</v>
      </c>
      <c r="AI50" s="641"/>
      <c r="AJ50" s="641">
        <v>0</v>
      </c>
      <c r="AK50" s="641"/>
      <c r="AL50" s="641">
        <v>0</v>
      </c>
      <c r="AM50" s="641"/>
      <c r="AN50" s="641"/>
      <c r="AO50" s="641"/>
      <c r="AP50" s="641"/>
      <c r="AQ50" s="641"/>
      <c r="AR50" s="641"/>
      <c r="AS50" s="641"/>
      <c r="AT50" s="641"/>
      <c r="AU50" s="641"/>
      <c r="AV50" s="641">
        <v>0</v>
      </c>
      <c r="AW50" s="641"/>
      <c r="AX50" s="646"/>
      <c r="AY50" s="646"/>
      <c r="AZ50" s="646"/>
      <c r="BA50" s="646"/>
      <c r="BB50" s="641"/>
      <c r="BC50" s="641"/>
      <c r="BD50" s="646"/>
      <c r="BE50" s="646"/>
      <c r="BF50" s="646"/>
      <c r="BG50" s="646"/>
      <c r="BH50" s="647"/>
      <c r="BI50" s="647"/>
      <c r="BJ50" s="647"/>
      <c r="BK50" s="647"/>
      <c r="BL50" s="648"/>
      <c r="BM50" s="648"/>
      <c r="BN50" s="647"/>
      <c r="BO50" s="647"/>
      <c r="BP50" s="646"/>
      <c r="BQ50" s="646"/>
      <c r="BR50" s="646"/>
      <c r="BS50" s="646"/>
      <c r="BT50" s="631"/>
      <c r="BU50" s="631"/>
      <c r="BV50" s="631"/>
      <c r="BW50" s="631"/>
      <c r="BX50" s="631"/>
      <c r="BY50" s="631"/>
      <c r="BZ50" s="631"/>
      <c r="CA50" s="631"/>
      <c r="CB50" s="631"/>
      <c r="CC50" s="631"/>
      <c r="CD50" s="631"/>
      <c r="CE50" s="631"/>
      <c r="CF50" s="631"/>
      <c r="CG50" s="631"/>
      <c r="CH50" s="631"/>
      <c r="CI50" s="631"/>
      <c r="CJ50" s="479">
        <v>0</v>
      </c>
      <c r="CK50" s="477"/>
      <c r="CL50" s="477"/>
      <c r="CM50" s="477"/>
      <c r="CN50" s="477"/>
      <c r="CO50" s="479">
        <v>0</v>
      </c>
      <c r="CP50" s="477"/>
      <c r="CQ50" s="477"/>
      <c r="CR50" s="477"/>
      <c r="CS50" s="477"/>
      <c r="CT50" s="479">
        <v>0</v>
      </c>
      <c r="CU50" s="477"/>
      <c r="CV50" s="477"/>
      <c r="CW50" s="477"/>
      <c r="CX50" s="477"/>
      <c r="CY50" s="479">
        <v>0</v>
      </c>
      <c r="CZ50" s="477"/>
      <c r="DA50" s="477"/>
      <c r="DB50" s="477"/>
      <c r="DC50" s="477"/>
      <c r="DD50" s="479">
        <v>0</v>
      </c>
      <c r="DE50" s="477"/>
      <c r="DF50" s="477"/>
      <c r="DG50" s="477"/>
      <c r="DH50" s="477"/>
      <c r="DI50" s="479">
        <v>0</v>
      </c>
      <c r="DJ50" s="477"/>
      <c r="DK50" s="477"/>
      <c r="DL50" s="477"/>
      <c r="DM50" s="477"/>
      <c r="DN50" s="479">
        <v>0</v>
      </c>
      <c r="DO50" s="477"/>
      <c r="DP50" s="477"/>
      <c r="DQ50" s="477"/>
      <c r="DR50" s="477"/>
      <c r="DS50" s="479"/>
      <c r="DT50" s="477"/>
      <c r="DU50" s="477"/>
      <c r="DV50" s="477"/>
      <c r="DW50" s="477"/>
      <c r="DX50" s="479"/>
      <c r="DY50" s="477"/>
      <c r="DZ50" s="477"/>
      <c r="EA50" s="477"/>
      <c r="EB50" s="477"/>
      <c r="EC50" s="445"/>
      <c r="ED50" s="446"/>
      <c r="EE50" s="477"/>
      <c r="EF50" s="477"/>
      <c r="EG50" s="477"/>
      <c r="EH50" s="445"/>
      <c r="EI50" s="446"/>
      <c r="EJ50" s="477"/>
      <c r="EK50" s="477"/>
      <c r="EL50" s="477"/>
      <c r="EM50" s="448"/>
      <c r="EN50" s="446"/>
      <c r="EO50" s="477"/>
      <c r="EP50" s="477"/>
      <c r="EQ50" s="477"/>
      <c r="ER50" s="448"/>
      <c r="ES50" s="446"/>
      <c r="ET50" s="477"/>
      <c r="EU50" s="477"/>
      <c r="EV50" s="477"/>
    </row>
    <row r="51" spans="1:152" s="460" customFormat="1" ht="15" hidden="1" customHeight="1" x14ac:dyDescent="0.25">
      <c r="A51" s="473" t="s">
        <v>388</v>
      </c>
      <c r="B51" s="640">
        <v>6.62</v>
      </c>
      <c r="C51" s="640"/>
      <c r="D51" s="640">
        <v>4.43</v>
      </c>
      <c r="E51" s="640"/>
      <c r="F51" s="640">
        <v>1.54</v>
      </c>
      <c r="G51" s="640"/>
      <c r="H51" s="640" t="s">
        <v>76</v>
      </c>
      <c r="I51" s="640"/>
      <c r="J51" s="644" t="s">
        <v>76</v>
      </c>
      <c r="K51" s="644"/>
      <c r="L51" s="641">
        <v>4.32</v>
      </c>
      <c r="M51" s="641"/>
      <c r="N51" s="640">
        <v>6.54</v>
      </c>
      <c r="O51" s="640"/>
      <c r="P51" s="642">
        <v>3.9</v>
      </c>
      <c r="Q51" s="642"/>
      <c r="R51" s="640" t="s">
        <v>217</v>
      </c>
      <c r="S51" s="640"/>
      <c r="T51" s="645" t="s">
        <v>217</v>
      </c>
      <c r="U51" s="645"/>
      <c r="V51" s="640" t="s">
        <v>217</v>
      </c>
      <c r="W51" s="640"/>
      <c r="X51" s="645" t="s">
        <v>217</v>
      </c>
      <c r="Y51" s="645"/>
      <c r="Z51" s="645"/>
      <c r="AA51" s="645"/>
      <c r="AB51" s="645">
        <v>0</v>
      </c>
      <c r="AC51" s="645"/>
      <c r="AD51" s="646"/>
      <c r="AE51" s="646"/>
      <c r="AF51" s="646"/>
      <c r="AG51" s="646"/>
      <c r="AH51" s="645">
        <v>0</v>
      </c>
      <c r="AI51" s="645"/>
      <c r="AJ51" s="645">
        <v>0</v>
      </c>
      <c r="AK51" s="645"/>
      <c r="AL51" s="645">
        <v>0</v>
      </c>
      <c r="AM51" s="645"/>
      <c r="AN51" s="645"/>
      <c r="AO51" s="645"/>
      <c r="AP51" s="645"/>
      <c r="AQ51" s="645"/>
      <c r="AR51" s="645"/>
      <c r="AS51" s="645"/>
      <c r="AT51" s="645"/>
      <c r="AU51" s="645"/>
      <c r="AV51" s="645">
        <v>0</v>
      </c>
      <c r="AW51" s="645"/>
      <c r="AX51" s="646"/>
      <c r="AY51" s="646"/>
      <c r="AZ51" s="646"/>
      <c r="BA51" s="646"/>
      <c r="BB51" s="645"/>
      <c r="BC51" s="645"/>
      <c r="BD51" s="646"/>
      <c r="BE51" s="646"/>
      <c r="BF51" s="646"/>
      <c r="BG51" s="646"/>
      <c r="BH51" s="647"/>
      <c r="BI51" s="647"/>
      <c r="BJ51" s="647"/>
      <c r="BK51" s="647"/>
      <c r="BL51" s="648"/>
      <c r="BM51" s="648"/>
      <c r="BN51" s="647"/>
      <c r="BO51" s="647"/>
      <c r="BP51" s="646"/>
      <c r="BQ51" s="646"/>
      <c r="BR51" s="646"/>
      <c r="BS51" s="646"/>
      <c r="BT51" s="631"/>
      <c r="BU51" s="631"/>
      <c r="BV51" s="631"/>
      <c r="BW51" s="631"/>
      <c r="BX51" s="631"/>
      <c r="BY51" s="631"/>
      <c r="BZ51" s="631"/>
      <c r="CA51" s="631"/>
      <c r="CB51" s="631"/>
      <c r="CC51" s="631"/>
      <c r="CD51" s="631"/>
      <c r="CE51" s="631"/>
      <c r="CF51" s="631"/>
      <c r="CG51" s="631"/>
      <c r="CH51" s="631"/>
      <c r="CI51" s="631"/>
      <c r="CJ51" s="479">
        <v>0</v>
      </c>
      <c r="CK51" s="477"/>
      <c r="CL51" s="477"/>
      <c r="CM51" s="477"/>
      <c r="CN51" s="477"/>
      <c r="CO51" s="479">
        <v>0</v>
      </c>
      <c r="CP51" s="477"/>
      <c r="CQ51" s="477"/>
      <c r="CR51" s="477"/>
      <c r="CS51" s="477"/>
      <c r="CT51" s="479">
        <v>0</v>
      </c>
      <c r="CU51" s="477"/>
      <c r="CV51" s="477"/>
      <c r="CW51" s="477"/>
      <c r="CX51" s="477"/>
      <c r="CY51" s="479">
        <v>0</v>
      </c>
      <c r="CZ51" s="477"/>
      <c r="DA51" s="477"/>
      <c r="DB51" s="477"/>
      <c r="DC51" s="477"/>
      <c r="DD51" s="479">
        <v>0</v>
      </c>
      <c r="DE51" s="477"/>
      <c r="DF51" s="477"/>
      <c r="DG51" s="477"/>
      <c r="DH51" s="477"/>
      <c r="DI51" s="479">
        <v>0</v>
      </c>
      <c r="DJ51" s="477"/>
      <c r="DK51" s="477"/>
      <c r="DL51" s="477"/>
      <c r="DM51" s="477"/>
      <c r="DN51" s="479">
        <v>0</v>
      </c>
      <c r="DO51" s="477"/>
      <c r="DP51" s="477"/>
      <c r="DQ51" s="477"/>
      <c r="DR51" s="477"/>
      <c r="DS51" s="479"/>
      <c r="DT51" s="477"/>
      <c r="DU51" s="477"/>
      <c r="DV51" s="477"/>
      <c r="DW51" s="477"/>
      <c r="DX51" s="479"/>
      <c r="DY51" s="477"/>
      <c r="DZ51" s="477"/>
      <c r="EA51" s="477"/>
      <c r="EB51" s="477"/>
      <c r="EC51" s="445"/>
      <c r="ED51" s="446"/>
      <c r="EE51" s="477"/>
      <c r="EF51" s="477"/>
      <c r="EG51" s="477"/>
      <c r="EH51" s="445"/>
      <c r="EI51" s="446"/>
      <c r="EJ51" s="477"/>
      <c r="EK51" s="477"/>
      <c r="EL51" s="477"/>
      <c r="EM51" s="448"/>
      <c r="EN51" s="446"/>
      <c r="EO51" s="477"/>
      <c r="EP51" s="477"/>
      <c r="EQ51" s="477"/>
      <c r="ER51" s="448"/>
      <c r="ES51" s="446"/>
      <c r="ET51" s="477"/>
      <c r="EU51" s="477"/>
      <c r="EV51" s="477"/>
    </row>
    <row r="52" spans="1:152" s="460" customFormat="1" ht="15" x14ac:dyDescent="0.25">
      <c r="A52" s="473" t="s">
        <v>389</v>
      </c>
      <c r="B52" s="640">
        <v>6.54</v>
      </c>
      <c r="C52" s="640"/>
      <c r="D52" s="640">
        <v>5.32</v>
      </c>
      <c r="E52" s="640"/>
      <c r="F52" s="640">
        <v>4.74</v>
      </c>
      <c r="G52" s="640"/>
      <c r="H52" s="640">
        <v>5.7</v>
      </c>
      <c r="I52" s="640"/>
      <c r="J52" s="641">
        <v>6.06</v>
      </c>
      <c r="K52" s="641"/>
      <c r="L52" s="641">
        <v>6.19</v>
      </c>
      <c r="M52" s="641"/>
      <c r="N52" s="640">
        <v>8.33</v>
      </c>
      <c r="O52" s="640"/>
      <c r="P52" s="640">
        <v>7.14</v>
      </c>
      <c r="Q52" s="640"/>
      <c r="R52" s="640">
        <v>8.1300000000000008</v>
      </c>
      <c r="S52" s="640"/>
      <c r="T52" s="641">
        <v>7.32</v>
      </c>
      <c r="U52" s="641"/>
      <c r="V52" s="640">
        <v>6.37</v>
      </c>
      <c r="W52" s="640"/>
      <c r="X52" s="641">
        <v>5.88</v>
      </c>
      <c r="Y52" s="641"/>
      <c r="Z52" s="641">
        <v>4.26</v>
      </c>
      <c r="AA52" s="641"/>
      <c r="AB52" s="641">
        <v>6.1</v>
      </c>
      <c r="AC52" s="641"/>
      <c r="AD52" s="641">
        <v>4.4400000000000004</v>
      </c>
      <c r="AE52" s="641"/>
      <c r="AF52" s="641">
        <v>4.72</v>
      </c>
      <c r="AG52" s="641"/>
      <c r="AH52" s="641">
        <v>5.26</v>
      </c>
      <c r="AI52" s="641"/>
      <c r="AJ52" s="641">
        <v>5.17</v>
      </c>
      <c r="AK52" s="641"/>
      <c r="AL52" s="641">
        <v>5.33</v>
      </c>
      <c r="AM52" s="641"/>
      <c r="AN52" s="641">
        <v>5.18</v>
      </c>
      <c r="AO52" s="641"/>
      <c r="AP52" s="641">
        <v>5.88</v>
      </c>
      <c r="AQ52" s="641"/>
      <c r="AR52" s="641">
        <v>5.33</v>
      </c>
      <c r="AS52" s="641"/>
      <c r="AT52" s="641">
        <v>4.3600000000000003</v>
      </c>
      <c r="AU52" s="641"/>
      <c r="AV52" s="641">
        <v>3.83</v>
      </c>
      <c r="AW52" s="641"/>
      <c r="AX52" s="641">
        <v>5.08</v>
      </c>
      <c r="AY52" s="641"/>
      <c r="AZ52" s="641">
        <v>4.63</v>
      </c>
      <c r="BA52" s="641"/>
      <c r="BB52" s="641">
        <v>4.76</v>
      </c>
      <c r="BC52" s="641"/>
      <c r="BD52" s="641">
        <v>4.21</v>
      </c>
      <c r="BE52" s="641"/>
      <c r="BF52" s="641">
        <v>4.8</v>
      </c>
      <c r="BG52" s="641"/>
      <c r="BH52" s="641">
        <v>4.5599999999999996</v>
      </c>
      <c r="BI52" s="641"/>
      <c r="BJ52" s="641">
        <v>5.29</v>
      </c>
      <c r="BK52" s="641"/>
      <c r="BL52" s="643">
        <v>5.33</v>
      </c>
      <c r="BM52" s="643"/>
      <c r="BN52" s="641">
        <v>4.8</v>
      </c>
      <c r="BO52" s="641"/>
      <c r="BP52" s="641">
        <v>5</v>
      </c>
      <c r="BQ52" s="641"/>
      <c r="BR52" s="641">
        <v>7.49</v>
      </c>
      <c r="BS52" s="641"/>
      <c r="BT52" s="626">
        <v>5.69</v>
      </c>
      <c r="BU52" s="626"/>
      <c r="BV52" s="626">
        <v>5.43</v>
      </c>
      <c r="BW52" s="626"/>
      <c r="BX52" s="626">
        <v>4.8600000000000003</v>
      </c>
      <c r="BY52" s="626"/>
      <c r="BZ52" s="626">
        <v>5.99</v>
      </c>
      <c r="CA52" s="626"/>
      <c r="CB52" s="626">
        <v>5.34</v>
      </c>
      <c r="CC52" s="626"/>
      <c r="CD52" s="626">
        <v>5.93</v>
      </c>
      <c r="CE52" s="626"/>
      <c r="CF52" s="626">
        <v>6.3</v>
      </c>
      <c r="CG52" s="626"/>
      <c r="CH52" s="626">
        <v>5.33</v>
      </c>
      <c r="CI52" s="626"/>
      <c r="CJ52" s="476">
        <v>5.43</v>
      </c>
      <c r="CK52" s="477"/>
      <c r="CL52" s="477"/>
      <c r="CM52" s="477"/>
      <c r="CN52" s="477"/>
      <c r="CO52" s="476">
        <v>4.8600000000000003</v>
      </c>
      <c r="CP52" s="477"/>
      <c r="CQ52" s="477"/>
      <c r="CR52" s="477"/>
      <c r="CS52" s="477"/>
      <c r="CT52" s="476">
        <v>5.99</v>
      </c>
      <c r="CU52" s="477"/>
      <c r="CV52" s="477"/>
      <c r="CW52" s="477"/>
      <c r="CX52" s="477"/>
      <c r="CY52" s="476">
        <v>5.34</v>
      </c>
      <c r="CZ52" s="477"/>
      <c r="DA52" s="477"/>
      <c r="DB52" s="477"/>
      <c r="DC52" s="477"/>
      <c r="DD52" s="476">
        <v>5.93</v>
      </c>
      <c r="DE52" s="477"/>
      <c r="DF52" s="477"/>
      <c r="DG52" s="477"/>
      <c r="DH52" s="477"/>
      <c r="DI52" s="476">
        <v>6.3</v>
      </c>
      <c r="DJ52" s="477"/>
      <c r="DK52" s="477"/>
      <c r="DL52" s="477"/>
      <c r="DM52" s="477"/>
      <c r="DN52" s="476">
        <v>5.33</v>
      </c>
      <c r="DO52" s="477"/>
      <c r="DP52" s="477"/>
      <c r="DQ52" s="477"/>
      <c r="DR52" s="477"/>
      <c r="DS52" s="476">
        <v>5.77</v>
      </c>
      <c r="DT52" s="477"/>
      <c r="DU52" s="477"/>
      <c r="DV52" s="477"/>
      <c r="DW52" s="477"/>
      <c r="DX52" s="476">
        <v>6.4</v>
      </c>
      <c r="DY52" s="477"/>
      <c r="DZ52" s="477"/>
      <c r="EA52" s="477"/>
      <c r="EB52" s="477"/>
      <c r="EC52" s="24">
        <v>5.79</v>
      </c>
      <c r="ED52" s="440"/>
      <c r="EE52" s="477"/>
      <c r="EF52" s="477"/>
      <c r="EG52" s="477"/>
      <c r="EH52" s="24">
        <v>5.75</v>
      </c>
      <c r="EI52" s="440"/>
      <c r="EJ52" s="477"/>
      <c r="EK52" s="477"/>
      <c r="EL52" s="477"/>
      <c r="EM52" s="25">
        <v>5.87</v>
      </c>
      <c r="EN52" s="440"/>
      <c r="EO52" s="477"/>
      <c r="EP52" s="477"/>
      <c r="EQ52" s="477"/>
      <c r="ER52" s="25">
        <v>5.89</v>
      </c>
      <c r="ES52" s="440"/>
      <c r="ET52" s="477"/>
      <c r="EU52" s="477"/>
      <c r="EV52" s="477"/>
    </row>
    <row r="53" spans="1:152" s="460" customFormat="1" ht="15" x14ac:dyDescent="0.25">
      <c r="A53" s="473" t="s">
        <v>391</v>
      </c>
      <c r="B53" s="640"/>
      <c r="C53" s="640"/>
      <c r="D53" s="640"/>
      <c r="E53" s="640"/>
      <c r="F53" s="640"/>
      <c r="G53" s="640"/>
      <c r="H53" s="640">
        <v>6.58</v>
      </c>
      <c r="I53" s="640"/>
      <c r="J53" s="641">
        <v>6.71</v>
      </c>
      <c r="K53" s="641"/>
      <c r="L53" s="641">
        <v>10</v>
      </c>
      <c r="M53" s="641"/>
      <c r="N53" s="640">
        <v>8.64</v>
      </c>
      <c r="O53" s="640"/>
      <c r="P53" s="642" t="s">
        <v>399</v>
      </c>
      <c r="Q53" s="642"/>
      <c r="R53" s="640">
        <v>7.2</v>
      </c>
      <c r="S53" s="640"/>
      <c r="T53" s="641">
        <v>8.08</v>
      </c>
      <c r="U53" s="641"/>
      <c r="V53" s="640">
        <v>6.62</v>
      </c>
      <c r="W53" s="640"/>
      <c r="X53" s="641">
        <v>4.6500000000000004</v>
      </c>
      <c r="Y53" s="641"/>
      <c r="Z53" s="641">
        <v>4.32</v>
      </c>
      <c r="AA53" s="641"/>
      <c r="AB53" s="641">
        <v>6.22</v>
      </c>
      <c r="AC53" s="641"/>
      <c r="AD53" s="641">
        <v>7.38</v>
      </c>
      <c r="AE53" s="641"/>
      <c r="AF53" s="641">
        <v>8.81</v>
      </c>
      <c r="AG53" s="641"/>
      <c r="AH53" s="641">
        <v>9.2899999999999991</v>
      </c>
      <c r="AI53" s="641"/>
      <c r="AJ53" s="641">
        <v>13.44</v>
      </c>
      <c r="AK53" s="641"/>
      <c r="AL53" s="641">
        <v>8.89</v>
      </c>
      <c r="AM53" s="641"/>
      <c r="AN53" s="641">
        <v>6</v>
      </c>
      <c r="AO53" s="641"/>
      <c r="AP53" s="641">
        <v>8.8000000000000007</v>
      </c>
      <c r="AQ53" s="641"/>
      <c r="AR53" s="641">
        <v>10.83</v>
      </c>
      <c r="AS53" s="641"/>
      <c r="AT53" s="641">
        <v>7.25</v>
      </c>
      <c r="AU53" s="641"/>
      <c r="AV53" s="641">
        <v>6.33</v>
      </c>
      <c r="AW53" s="641"/>
      <c r="AX53" s="641">
        <v>6.92</v>
      </c>
      <c r="AY53" s="641"/>
      <c r="AZ53" s="641">
        <v>9.75</v>
      </c>
      <c r="BA53" s="641"/>
      <c r="BB53" s="641">
        <v>6.54</v>
      </c>
      <c r="BC53" s="641"/>
      <c r="BD53" s="641">
        <v>7.5</v>
      </c>
      <c r="BE53" s="641"/>
      <c r="BF53" s="641">
        <v>9.31</v>
      </c>
      <c r="BG53" s="641"/>
      <c r="BH53" s="641">
        <v>11.95</v>
      </c>
      <c r="BI53" s="641"/>
      <c r="BJ53" s="641">
        <v>11.31</v>
      </c>
      <c r="BK53" s="641"/>
      <c r="BL53" s="643">
        <v>8.59</v>
      </c>
      <c r="BM53" s="643"/>
      <c r="BN53" s="641">
        <v>10.95</v>
      </c>
      <c r="BO53" s="641"/>
      <c r="BP53" s="641">
        <v>11</v>
      </c>
      <c r="BQ53" s="641"/>
      <c r="BR53" s="641">
        <v>8.27</v>
      </c>
      <c r="BS53" s="641"/>
      <c r="BT53" s="626">
        <v>8.9600000000000009</v>
      </c>
      <c r="BU53" s="626"/>
      <c r="BV53" s="626">
        <v>7.04</v>
      </c>
      <c r="BW53" s="626"/>
      <c r="BX53" s="626">
        <v>5.92</v>
      </c>
      <c r="BY53" s="626"/>
      <c r="BZ53" s="626">
        <v>10.77</v>
      </c>
      <c r="CA53" s="626"/>
      <c r="CB53" s="626">
        <v>7.02</v>
      </c>
      <c r="CC53" s="626"/>
      <c r="CD53" s="626">
        <v>7.86</v>
      </c>
      <c r="CE53" s="626"/>
      <c r="CF53" s="626">
        <v>13.04</v>
      </c>
      <c r="CG53" s="626"/>
      <c r="CH53" s="626">
        <v>7.35</v>
      </c>
      <c r="CI53" s="626"/>
      <c r="CJ53" s="476">
        <v>7.04</v>
      </c>
      <c r="CK53" s="477"/>
      <c r="CL53" s="477"/>
      <c r="CM53" s="477"/>
      <c r="CN53" s="477"/>
      <c r="CO53" s="476">
        <v>5.92</v>
      </c>
      <c r="CP53" s="477"/>
      <c r="CQ53" s="477"/>
      <c r="CR53" s="477"/>
      <c r="CS53" s="477"/>
      <c r="CT53" s="476">
        <v>10.77</v>
      </c>
      <c r="CU53" s="477"/>
      <c r="CV53" s="477"/>
      <c r="CW53" s="477"/>
      <c r="CX53" s="477"/>
      <c r="CY53" s="476">
        <v>7.02</v>
      </c>
      <c r="CZ53" s="477"/>
      <c r="DA53" s="477"/>
      <c r="DB53" s="477"/>
      <c r="DC53" s="477"/>
      <c r="DD53" s="476">
        <v>7.86</v>
      </c>
      <c r="DE53" s="477"/>
      <c r="DF53" s="477"/>
      <c r="DG53" s="477"/>
      <c r="DH53" s="477"/>
      <c r="DI53" s="476">
        <v>13.04</v>
      </c>
      <c r="DJ53" s="477"/>
      <c r="DK53" s="477"/>
      <c r="DL53" s="477"/>
      <c r="DM53" s="477"/>
      <c r="DN53" s="476">
        <v>7.35</v>
      </c>
      <c r="DO53" s="477"/>
      <c r="DP53" s="477"/>
      <c r="DQ53" s="477"/>
      <c r="DR53" s="477"/>
      <c r="DS53" s="476">
        <v>7.29</v>
      </c>
      <c r="DT53" s="477"/>
      <c r="DU53" s="477"/>
      <c r="DV53" s="477"/>
      <c r="DW53" s="477"/>
      <c r="DX53" s="476">
        <v>9.09</v>
      </c>
      <c r="DY53" s="477"/>
      <c r="DZ53" s="477"/>
      <c r="EA53" s="477"/>
      <c r="EB53" s="477"/>
      <c r="EC53" s="24">
        <v>11.05</v>
      </c>
      <c r="ED53" s="440"/>
      <c r="EE53" s="477"/>
      <c r="EF53" s="477"/>
      <c r="EG53" s="477"/>
      <c r="EH53" s="24">
        <v>9.3000000000000007</v>
      </c>
      <c r="EI53" s="440"/>
      <c r="EJ53" s="477"/>
      <c r="EK53" s="477"/>
      <c r="EL53" s="477"/>
      <c r="EM53" s="25">
        <v>9.1300000000000008</v>
      </c>
      <c r="EN53" s="440"/>
      <c r="EO53" s="477"/>
      <c r="EP53" s="477"/>
      <c r="EQ53" s="477"/>
      <c r="ER53" s="25">
        <v>7.63</v>
      </c>
      <c r="ES53" s="440"/>
      <c r="ET53" s="477"/>
      <c r="EU53" s="477"/>
      <c r="EV53" s="477"/>
    </row>
    <row r="54" spans="1:152" s="460" customFormat="1" ht="15" x14ac:dyDescent="0.25">
      <c r="A54" s="473" t="s">
        <v>392</v>
      </c>
      <c r="B54" s="640"/>
      <c r="C54" s="640"/>
      <c r="D54" s="640"/>
      <c r="E54" s="640"/>
      <c r="F54" s="640"/>
      <c r="G54" s="640"/>
      <c r="H54" s="640"/>
      <c r="I54" s="640"/>
      <c r="J54" s="641"/>
      <c r="K54" s="641"/>
      <c r="L54" s="641">
        <v>7.5</v>
      </c>
      <c r="M54" s="641"/>
      <c r="N54" s="640">
        <v>9.86</v>
      </c>
      <c r="O54" s="640"/>
      <c r="P54" s="640">
        <v>5.32</v>
      </c>
      <c r="Q54" s="640"/>
      <c r="R54" s="640">
        <v>11.05</v>
      </c>
      <c r="S54" s="640"/>
      <c r="T54" s="641">
        <v>11.75</v>
      </c>
      <c r="U54" s="641"/>
      <c r="V54" s="640">
        <v>10.7</v>
      </c>
      <c r="W54" s="640"/>
      <c r="X54" s="641">
        <v>10.039999999999999</v>
      </c>
      <c r="Y54" s="641"/>
      <c r="Z54" s="641">
        <v>13.14</v>
      </c>
      <c r="AA54" s="641"/>
      <c r="AB54" s="641">
        <v>9.93</v>
      </c>
      <c r="AC54" s="641"/>
      <c r="AD54" s="641">
        <v>10.91</v>
      </c>
      <c r="AE54" s="641"/>
      <c r="AF54" s="641">
        <v>11.45</v>
      </c>
      <c r="AG54" s="641"/>
      <c r="AH54" s="641">
        <v>17.940000000000001</v>
      </c>
      <c r="AI54" s="641"/>
      <c r="AJ54" s="641">
        <v>11.29</v>
      </c>
      <c r="AK54" s="641"/>
      <c r="AL54" s="641">
        <v>18.27</v>
      </c>
      <c r="AM54" s="641"/>
      <c r="AN54" s="641">
        <v>12.72</v>
      </c>
      <c r="AO54" s="641"/>
      <c r="AP54" s="641">
        <v>11.83</v>
      </c>
      <c r="AQ54" s="641"/>
      <c r="AR54" s="641">
        <v>12.05</v>
      </c>
      <c r="AS54" s="641"/>
      <c r="AT54" s="641">
        <v>12.9</v>
      </c>
      <c r="AU54" s="641"/>
      <c r="AV54" s="641">
        <v>15</v>
      </c>
      <c r="AW54" s="641"/>
      <c r="AX54" s="641">
        <v>9.5500000000000007</v>
      </c>
      <c r="AY54" s="641"/>
      <c r="AZ54" s="641">
        <v>16.8</v>
      </c>
      <c r="BA54" s="641"/>
      <c r="BB54" s="641">
        <v>11.64</v>
      </c>
      <c r="BC54" s="641"/>
      <c r="BD54" s="641">
        <v>16.440000000000001</v>
      </c>
      <c r="BE54" s="641"/>
      <c r="BF54" s="641">
        <v>18.559999999999999</v>
      </c>
      <c r="BG54" s="641"/>
      <c r="BH54" s="641">
        <v>17.920000000000002</v>
      </c>
      <c r="BI54" s="641"/>
      <c r="BJ54" s="641">
        <v>15.1</v>
      </c>
      <c r="BK54" s="641"/>
      <c r="BL54" s="643">
        <v>15.35</v>
      </c>
      <c r="BM54" s="643"/>
      <c r="BN54" s="641">
        <v>15</v>
      </c>
      <c r="BO54" s="641"/>
      <c r="BP54" s="641">
        <v>13</v>
      </c>
      <c r="BQ54" s="641"/>
      <c r="BR54" s="641">
        <v>14.42</v>
      </c>
      <c r="BS54" s="641"/>
      <c r="BT54" s="626">
        <v>12.95</v>
      </c>
      <c r="BU54" s="626"/>
      <c r="BV54" s="626">
        <v>12.28</v>
      </c>
      <c r="BW54" s="626"/>
      <c r="BX54" s="626">
        <v>15.33</v>
      </c>
      <c r="BY54" s="626"/>
      <c r="BZ54" s="626">
        <v>15.2</v>
      </c>
      <c r="CA54" s="626"/>
      <c r="CB54" s="626">
        <v>22.84</v>
      </c>
      <c r="CC54" s="626"/>
      <c r="CD54" s="626">
        <v>16.05</v>
      </c>
      <c r="CE54" s="626"/>
      <c r="CF54" s="626">
        <v>16.05</v>
      </c>
      <c r="CG54" s="626"/>
      <c r="CH54" s="626">
        <v>18.78</v>
      </c>
      <c r="CI54" s="626"/>
      <c r="CJ54" s="476">
        <v>12.28</v>
      </c>
      <c r="CK54" s="477"/>
      <c r="CL54" s="477"/>
      <c r="CM54" s="477"/>
      <c r="CN54" s="477"/>
      <c r="CO54" s="476">
        <v>15.33</v>
      </c>
      <c r="CP54" s="477"/>
      <c r="CQ54" s="477"/>
      <c r="CR54" s="477"/>
      <c r="CS54" s="477"/>
      <c r="CT54" s="476">
        <v>15.2</v>
      </c>
      <c r="CU54" s="477"/>
      <c r="CV54" s="477"/>
      <c r="CW54" s="477"/>
      <c r="CX54" s="477"/>
      <c r="CY54" s="476">
        <v>22.84</v>
      </c>
      <c r="CZ54" s="477"/>
      <c r="DA54" s="477"/>
      <c r="DB54" s="477"/>
      <c r="DC54" s="477"/>
      <c r="DD54" s="476">
        <v>16.05</v>
      </c>
      <c r="DE54" s="477"/>
      <c r="DF54" s="477"/>
      <c r="DG54" s="477"/>
      <c r="DH54" s="477"/>
      <c r="DI54" s="476">
        <v>16.05</v>
      </c>
      <c r="DJ54" s="477"/>
      <c r="DK54" s="477"/>
      <c r="DL54" s="477"/>
      <c r="DM54" s="477"/>
      <c r="DN54" s="476">
        <v>18.78</v>
      </c>
      <c r="DO54" s="477"/>
      <c r="DP54" s="477"/>
      <c r="DQ54" s="477"/>
      <c r="DR54" s="477"/>
      <c r="DS54" s="476">
        <v>17.940000000000001</v>
      </c>
      <c r="DT54" s="477"/>
      <c r="DU54" s="477"/>
      <c r="DV54" s="477"/>
      <c r="DW54" s="477"/>
      <c r="DX54" s="476">
        <v>16.93</v>
      </c>
      <c r="DY54" s="477"/>
      <c r="DZ54" s="477"/>
      <c r="EA54" s="477"/>
      <c r="EB54" s="477"/>
      <c r="EC54" s="24">
        <v>19.850000000000001</v>
      </c>
      <c r="ED54" s="440"/>
      <c r="EE54" s="477"/>
      <c r="EF54" s="477"/>
      <c r="EG54" s="477"/>
      <c r="EH54" s="24">
        <v>18</v>
      </c>
      <c r="EI54" s="440"/>
      <c r="EJ54" s="477"/>
      <c r="EK54" s="477"/>
      <c r="EL54" s="477"/>
      <c r="EM54" s="25">
        <v>13.76</v>
      </c>
      <c r="EN54" s="440"/>
      <c r="EO54" s="477"/>
      <c r="EP54" s="477"/>
      <c r="EQ54" s="477"/>
      <c r="ER54" s="25">
        <v>15.05</v>
      </c>
      <c r="ES54" s="440"/>
      <c r="ET54" s="477"/>
      <c r="EU54" s="477"/>
      <c r="EV54" s="477"/>
    </row>
    <row r="55" spans="1:152" s="460" customFormat="1" ht="15" x14ac:dyDescent="0.25">
      <c r="A55" s="473" t="s">
        <v>393</v>
      </c>
      <c r="B55" s="640"/>
      <c r="C55" s="640"/>
      <c r="D55" s="640"/>
      <c r="E55" s="640"/>
      <c r="F55" s="640"/>
      <c r="G55" s="640"/>
      <c r="H55" s="640"/>
      <c r="I55" s="640"/>
      <c r="J55" s="641"/>
      <c r="K55" s="641"/>
      <c r="L55" s="641">
        <v>8</v>
      </c>
      <c r="M55" s="641"/>
      <c r="N55" s="640">
        <v>5.71</v>
      </c>
      <c r="O55" s="640"/>
      <c r="P55" s="642">
        <v>3.88</v>
      </c>
      <c r="Q55" s="642"/>
      <c r="R55" s="640">
        <v>3.22</v>
      </c>
      <c r="S55" s="640"/>
      <c r="T55" s="641">
        <v>0.5</v>
      </c>
      <c r="U55" s="641"/>
      <c r="V55" s="640">
        <v>0</v>
      </c>
      <c r="W55" s="640"/>
      <c r="X55" s="641">
        <v>2.56</v>
      </c>
      <c r="Y55" s="641"/>
      <c r="Z55" s="641">
        <v>4.76</v>
      </c>
      <c r="AA55" s="641"/>
      <c r="AB55" s="641">
        <v>4.68</v>
      </c>
      <c r="AC55" s="641"/>
      <c r="AD55" s="641">
        <v>2.4700000000000002</v>
      </c>
      <c r="AE55" s="641"/>
      <c r="AF55" s="641">
        <v>4.93</v>
      </c>
      <c r="AG55" s="641"/>
      <c r="AH55" s="641">
        <v>3.73</v>
      </c>
      <c r="AI55" s="641"/>
      <c r="AJ55" s="641">
        <v>4.18</v>
      </c>
      <c r="AK55" s="641"/>
      <c r="AL55" s="641">
        <v>6.93</v>
      </c>
      <c r="AM55" s="641"/>
      <c r="AN55" s="641">
        <v>3.81</v>
      </c>
      <c r="AO55" s="641"/>
      <c r="AP55" s="641">
        <v>3.69</v>
      </c>
      <c r="AQ55" s="641"/>
      <c r="AR55" s="641">
        <v>3</v>
      </c>
      <c r="AS55" s="641"/>
      <c r="AT55" s="641">
        <v>3.89</v>
      </c>
      <c r="AU55" s="641"/>
      <c r="AV55" s="641">
        <v>5.04</v>
      </c>
      <c r="AW55" s="641"/>
      <c r="AX55" s="641">
        <v>4.57</v>
      </c>
      <c r="AY55" s="641"/>
      <c r="AZ55" s="641">
        <v>5.68</v>
      </c>
      <c r="BA55" s="641"/>
      <c r="BB55" s="641">
        <v>4.74</v>
      </c>
      <c r="BC55" s="641"/>
      <c r="BD55" s="641">
        <v>5.54</v>
      </c>
      <c r="BE55" s="641"/>
      <c r="BF55" s="641">
        <v>5.04</v>
      </c>
      <c r="BG55" s="641"/>
      <c r="BH55" s="641">
        <v>4.63</v>
      </c>
      <c r="BI55" s="641"/>
      <c r="BJ55" s="641">
        <v>3.74</v>
      </c>
      <c r="BK55" s="641"/>
      <c r="BL55" s="643">
        <v>3.41</v>
      </c>
      <c r="BM55" s="643"/>
      <c r="BN55" s="641">
        <v>4.24</v>
      </c>
      <c r="BO55" s="641"/>
      <c r="BP55" s="641">
        <v>6</v>
      </c>
      <c r="BQ55" s="641"/>
      <c r="BR55" s="641">
        <v>6.82</v>
      </c>
      <c r="BS55" s="641"/>
      <c r="BT55" s="626">
        <v>3.43</v>
      </c>
      <c r="BU55" s="626"/>
      <c r="BV55" s="626">
        <v>4.17</v>
      </c>
      <c r="BW55" s="626"/>
      <c r="BX55" s="626">
        <v>5.4</v>
      </c>
      <c r="BY55" s="626"/>
      <c r="BZ55" s="626">
        <v>4.03</v>
      </c>
      <c r="CA55" s="626"/>
      <c r="CB55" s="626">
        <v>5.09</v>
      </c>
      <c r="CC55" s="626"/>
      <c r="CD55" s="626">
        <v>5.03</v>
      </c>
      <c r="CE55" s="626"/>
      <c r="CF55" s="626">
        <v>6.09</v>
      </c>
      <c r="CG55" s="626"/>
      <c r="CH55" s="626">
        <v>3.3</v>
      </c>
      <c r="CI55" s="626"/>
      <c r="CJ55" s="476">
        <v>4.17</v>
      </c>
      <c r="CK55" s="477"/>
      <c r="CL55" s="477"/>
      <c r="CM55" s="477"/>
      <c r="CN55" s="477"/>
      <c r="CO55" s="476">
        <v>5.4</v>
      </c>
      <c r="CP55" s="477"/>
      <c r="CQ55" s="477"/>
      <c r="CR55" s="477"/>
      <c r="CS55" s="477"/>
      <c r="CT55" s="476">
        <v>4.03</v>
      </c>
      <c r="CU55" s="477"/>
      <c r="CV55" s="477"/>
      <c r="CW55" s="477"/>
      <c r="CX55" s="477"/>
      <c r="CY55" s="476">
        <v>5.09</v>
      </c>
      <c r="CZ55" s="477"/>
      <c r="DA55" s="477"/>
      <c r="DB55" s="477"/>
      <c r="DC55" s="477"/>
      <c r="DD55" s="476">
        <v>5.03</v>
      </c>
      <c r="DE55" s="477"/>
      <c r="DF55" s="477"/>
      <c r="DG55" s="477"/>
      <c r="DH55" s="477"/>
      <c r="DI55" s="476">
        <v>6.09</v>
      </c>
      <c r="DJ55" s="477"/>
      <c r="DK55" s="477"/>
      <c r="DL55" s="477"/>
      <c r="DM55" s="477"/>
      <c r="DN55" s="476">
        <v>3.3</v>
      </c>
      <c r="DO55" s="477"/>
      <c r="DP55" s="477"/>
      <c r="DQ55" s="477"/>
      <c r="DR55" s="477"/>
      <c r="DS55" s="476">
        <v>3.36</v>
      </c>
      <c r="DT55" s="477"/>
      <c r="DU55" s="477"/>
      <c r="DV55" s="477"/>
      <c r="DW55" s="477"/>
      <c r="DX55" s="476">
        <v>3.33</v>
      </c>
      <c r="DY55" s="477"/>
      <c r="DZ55" s="477"/>
      <c r="EA55" s="477"/>
      <c r="EB55" s="477"/>
      <c r="EC55" s="24">
        <v>3.81</v>
      </c>
      <c r="ED55" s="440"/>
      <c r="EE55" s="477"/>
      <c r="EF55" s="477"/>
      <c r="EG55" s="477"/>
      <c r="EH55" s="24">
        <v>4.24</v>
      </c>
      <c r="EI55" s="440"/>
      <c r="EJ55" s="477"/>
      <c r="EK55" s="477"/>
      <c r="EL55" s="477"/>
      <c r="EM55" s="25">
        <v>3.39</v>
      </c>
      <c r="EN55" s="440"/>
      <c r="EO55" s="477"/>
      <c r="EP55" s="477"/>
      <c r="EQ55" s="477"/>
      <c r="ER55" s="25">
        <v>3.5</v>
      </c>
      <c r="ES55" s="440"/>
      <c r="ET55" s="477"/>
      <c r="EU55" s="477"/>
      <c r="EV55" s="477"/>
    </row>
    <row r="56" spans="1:152" s="460" customFormat="1" ht="15" x14ac:dyDescent="0.25">
      <c r="A56" s="431" t="s">
        <v>394</v>
      </c>
      <c r="B56" s="345"/>
      <c r="C56" s="345"/>
      <c r="D56" s="345"/>
      <c r="E56" s="345"/>
      <c r="F56" s="345"/>
      <c r="G56" s="345"/>
      <c r="H56" s="345"/>
      <c r="I56" s="345"/>
      <c r="J56" s="474"/>
      <c r="K56" s="474"/>
      <c r="L56" s="474"/>
      <c r="M56" s="474"/>
      <c r="N56" s="345"/>
      <c r="O56" s="345"/>
      <c r="P56" s="475"/>
      <c r="Q56" s="475"/>
      <c r="R56" s="345"/>
      <c r="S56" s="345"/>
      <c r="T56" s="474"/>
      <c r="U56" s="474"/>
      <c r="V56" s="345"/>
      <c r="W56" s="345"/>
      <c r="X56" s="474"/>
      <c r="Y56" s="474"/>
      <c r="Z56" s="474"/>
      <c r="AA56" s="474"/>
      <c r="AB56" s="474"/>
      <c r="AC56" s="474"/>
      <c r="AD56" s="474"/>
      <c r="AE56" s="474"/>
      <c r="AF56" s="474"/>
      <c r="AG56" s="474"/>
      <c r="AH56" s="474"/>
      <c r="AI56" s="474"/>
      <c r="AJ56" s="474"/>
      <c r="AK56" s="474"/>
      <c r="AL56" s="474"/>
      <c r="AM56" s="474"/>
      <c r="AN56" s="474"/>
      <c r="AO56" s="474"/>
      <c r="AP56" s="474"/>
      <c r="AQ56" s="474"/>
      <c r="AR56" s="474"/>
      <c r="AS56" s="474"/>
      <c r="AT56" s="474"/>
      <c r="AU56" s="474"/>
      <c r="AV56" s="474"/>
      <c r="AW56" s="474"/>
      <c r="AX56" s="474"/>
      <c r="AY56" s="474"/>
      <c r="AZ56" s="474"/>
      <c r="BA56" s="474"/>
      <c r="BB56" s="474"/>
      <c r="BC56" s="474"/>
      <c r="BD56" s="474"/>
      <c r="BE56" s="474"/>
      <c r="BF56" s="474"/>
      <c r="BG56" s="474"/>
      <c r="BH56" s="474"/>
      <c r="BI56" s="474"/>
      <c r="BJ56" s="474"/>
      <c r="BK56" s="474"/>
      <c r="BL56" s="476"/>
      <c r="BM56" s="476"/>
      <c r="BN56" s="474"/>
      <c r="BO56" s="474"/>
      <c r="BP56" s="474"/>
      <c r="BQ56" s="474"/>
      <c r="BR56" s="474"/>
      <c r="BS56" s="474"/>
      <c r="BT56" s="437"/>
      <c r="BU56" s="437"/>
      <c r="BV56" s="437"/>
      <c r="BW56" s="437"/>
      <c r="BX56" s="437"/>
      <c r="BY56" s="437"/>
      <c r="BZ56" s="437"/>
      <c r="CA56" s="437"/>
      <c r="CB56" s="437"/>
      <c r="CC56" s="437"/>
      <c r="CD56" s="437"/>
      <c r="CE56" s="437"/>
      <c r="CF56" s="437"/>
      <c r="CG56" s="437"/>
      <c r="CH56" s="437"/>
      <c r="CI56" s="437"/>
      <c r="CJ56" s="476">
        <v>0.85</v>
      </c>
      <c r="CK56" s="477"/>
      <c r="CL56" s="477"/>
      <c r="CM56" s="477"/>
      <c r="CN56" s="477"/>
      <c r="CO56" s="476">
        <v>0.84</v>
      </c>
      <c r="CP56" s="477"/>
      <c r="CQ56" s="477"/>
      <c r="CR56" s="477"/>
      <c r="CS56" s="477"/>
      <c r="CT56" s="476">
        <v>0.79</v>
      </c>
      <c r="CU56" s="477"/>
      <c r="CV56" s="477"/>
      <c r="CW56" s="477"/>
      <c r="CX56" s="477"/>
      <c r="CY56" s="476">
        <v>0.83</v>
      </c>
      <c r="CZ56" s="477"/>
      <c r="DA56" s="477"/>
      <c r="DB56" s="477"/>
      <c r="DC56" s="477"/>
      <c r="DD56" s="476">
        <v>0.85</v>
      </c>
      <c r="DE56" s="477"/>
      <c r="DF56" s="477"/>
      <c r="DG56" s="477"/>
      <c r="DH56" s="477"/>
      <c r="DI56" s="476">
        <v>0.85</v>
      </c>
      <c r="DJ56" s="477"/>
      <c r="DK56" s="477"/>
      <c r="DL56" s="477"/>
      <c r="DM56" s="477"/>
      <c r="DN56" s="476">
        <v>0.99</v>
      </c>
      <c r="DO56" s="477"/>
      <c r="DP56" s="477"/>
      <c r="DQ56" s="477"/>
      <c r="DR56" s="477"/>
      <c r="DS56" s="476">
        <v>1</v>
      </c>
      <c r="DT56" s="477"/>
      <c r="DU56" s="477"/>
      <c r="DV56" s="477"/>
      <c r="DW56" s="477"/>
      <c r="DX56" s="476">
        <v>1</v>
      </c>
      <c r="DY56" s="477"/>
      <c r="DZ56" s="477"/>
      <c r="EA56" s="477"/>
      <c r="EB56" s="477"/>
      <c r="EC56" s="480">
        <v>0.93</v>
      </c>
      <c r="ED56" s="477"/>
      <c r="EE56" s="477"/>
      <c r="EF56" s="477"/>
      <c r="EG56" s="477"/>
      <c r="EH56" s="480">
        <v>0.84</v>
      </c>
      <c r="EI56" s="477"/>
      <c r="EJ56" s="477"/>
      <c r="EK56" s="477"/>
      <c r="EL56" s="477"/>
      <c r="EM56" s="25">
        <v>0.97</v>
      </c>
      <c r="EN56" s="477"/>
      <c r="EO56" s="477"/>
      <c r="EP56" s="477"/>
      <c r="EQ56" s="477"/>
      <c r="ER56" s="25">
        <v>1.1399999999999999</v>
      </c>
      <c r="ES56" s="477"/>
      <c r="ET56" s="477"/>
      <c r="EU56" s="477"/>
      <c r="EV56" s="477"/>
    </row>
    <row r="57" spans="1:152" s="460" customFormat="1" ht="15" x14ac:dyDescent="0.25">
      <c r="A57" s="481" t="s">
        <v>395</v>
      </c>
      <c r="B57" s="649">
        <v>9.2799999999999994</v>
      </c>
      <c r="C57" s="649"/>
      <c r="D57" s="649">
        <v>7.86</v>
      </c>
      <c r="E57" s="649"/>
      <c r="F57" s="649">
        <v>6.2</v>
      </c>
      <c r="G57" s="649"/>
      <c r="H57" s="649">
        <v>6.59</v>
      </c>
      <c r="I57" s="649"/>
      <c r="J57" s="649">
        <v>5.12</v>
      </c>
      <c r="K57" s="649"/>
      <c r="L57" s="649">
        <v>4.97</v>
      </c>
      <c r="M57" s="649"/>
      <c r="N57" s="649">
        <v>6.01</v>
      </c>
      <c r="O57" s="649"/>
      <c r="P57" s="649">
        <v>5.51</v>
      </c>
      <c r="Q57" s="649"/>
      <c r="R57" s="649">
        <v>5.5</v>
      </c>
      <c r="S57" s="649"/>
      <c r="T57" s="649">
        <v>5.69</v>
      </c>
      <c r="U57" s="649"/>
      <c r="V57" s="649">
        <v>5.55</v>
      </c>
      <c r="W57" s="649"/>
      <c r="X57" s="649">
        <v>5.93</v>
      </c>
      <c r="Y57" s="649"/>
      <c r="Z57" s="649">
        <v>6.5</v>
      </c>
      <c r="AA57" s="649"/>
      <c r="AB57" s="649">
        <v>6.28</v>
      </c>
      <c r="AC57" s="649"/>
      <c r="AD57" s="649">
        <v>6.16</v>
      </c>
      <c r="AE57" s="649"/>
      <c r="AF57" s="649">
        <v>5.91</v>
      </c>
      <c r="AG57" s="649"/>
      <c r="AH57" s="649">
        <v>6.22</v>
      </c>
      <c r="AI57" s="649"/>
      <c r="AJ57" s="649">
        <v>5.36</v>
      </c>
      <c r="AK57" s="649"/>
      <c r="AL57" s="649">
        <v>6.36</v>
      </c>
      <c r="AM57" s="649"/>
      <c r="AN57" s="649">
        <v>5.78</v>
      </c>
      <c r="AO57" s="649"/>
      <c r="AP57" s="649">
        <v>5.73</v>
      </c>
      <c r="AQ57" s="649"/>
      <c r="AR57" s="649">
        <v>5.87</v>
      </c>
      <c r="AS57" s="649"/>
      <c r="AT57" s="649">
        <v>5.84</v>
      </c>
      <c r="AU57" s="649"/>
      <c r="AV57" s="649">
        <v>5.63</v>
      </c>
      <c r="AW57" s="649"/>
      <c r="AX57" s="649">
        <v>5.71</v>
      </c>
      <c r="AY57" s="649"/>
      <c r="AZ57" s="649">
        <v>5.29</v>
      </c>
      <c r="BA57" s="649"/>
      <c r="BB57" s="649">
        <v>5.76</v>
      </c>
      <c r="BC57" s="649"/>
      <c r="BD57" s="649">
        <v>5.81</v>
      </c>
      <c r="BE57" s="649"/>
      <c r="BF57" s="649">
        <v>5.89</v>
      </c>
      <c r="BG57" s="649"/>
      <c r="BH57" s="649">
        <v>6.18</v>
      </c>
      <c r="BI57" s="649"/>
      <c r="BJ57" s="649">
        <v>5.95</v>
      </c>
      <c r="BK57" s="649"/>
      <c r="BL57" s="649">
        <v>5.88</v>
      </c>
      <c r="BM57" s="649"/>
      <c r="BN57" s="649">
        <v>6</v>
      </c>
      <c r="BO57" s="649"/>
      <c r="BP57" s="649">
        <v>6</v>
      </c>
      <c r="BQ57" s="649"/>
      <c r="BR57" s="650">
        <v>6.3</v>
      </c>
      <c r="BS57" s="650"/>
      <c r="BT57" s="638">
        <v>5.77</v>
      </c>
      <c r="BU57" s="638"/>
      <c r="BV57" s="638">
        <v>5.43</v>
      </c>
      <c r="BW57" s="638"/>
      <c r="BX57" s="638">
        <v>5.13</v>
      </c>
      <c r="BY57" s="638"/>
      <c r="BZ57" s="638">
        <v>5.31</v>
      </c>
      <c r="CA57" s="638"/>
      <c r="CB57" s="638">
        <v>5.07</v>
      </c>
      <c r="CC57" s="638"/>
      <c r="CD57" s="638">
        <v>5.38</v>
      </c>
      <c r="CE57" s="638"/>
      <c r="CF57" s="638">
        <v>5.45</v>
      </c>
      <c r="CG57" s="638"/>
      <c r="CH57" s="638">
        <v>5.58</v>
      </c>
      <c r="CI57" s="638"/>
      <c r="CJ57" s="483">
        <v>5.43</v>
      </c>
      <c r="CK57" s="477"/>
      <c r="CL57" s="477"/>
      <c r="CM57" s="477"/>
      <c r="CN57" s="477"/>
      <c r="CO57" s="483">
        <v>5.13</v>
      </c>
      <c r="CP57" s="477"/>
      <c r="CQ57" s="477"/>
      <c r="CR57" s="477"/>
      <c r="CS57" s="477"/>
      <c r="CT57" s="483">
        <v>5.31</v>
      </c>
      <c r="CU57" s="477"/>
      <c r="CV57" s="477"/>
      <c r="CW57" s="477"/>
      <c r="CX57" s="477"/>
      <c r="CY57" s="483">
        <v>5.07</v>
      </c>
      <c r="CZ57" s="477"/>
      <c r="DA57" s="477"/>
      <c r="DB57" s="477"/>
      <c r="DC57" s="477"/>
      <c r="DD57" s="483">
        <v>5.38</v>
      </c>
      <c r="DE57" s="477"/>
      <c r="DF57" s="477"/>
      <c r="DG57" s="477"/>
      <c r="DH57" s="477"/>
      <c r="DI57" s="483">
        <v>5.45</v>
      </c>
      <c r="DJ57" s="477"/>
      <c r="DK57" s="477"/>
      <c r="DL57" s="477"/>
      <c r="DM57" s="477"/>
      <c r="DN57" s="483">
        <v>5.58</v>
      </c>
      <c r="DO57" s="477"/>
      <c r="DP57" s="477"/>
      <c r="DQ57" s="477"/>
      <c r="DR57" s="477"/>
      <c r="DS57" s="483">
        <v>5.27</v>
      </c>
      <c r="DT57" s="477"/>
      <c r="DU57" s="477"/>
      <c r="DV57" s="477"/>
      <c r="DW57" s="477"/>
      <c r="DX57" s="483">
        <v>5.22</v>
      </c>
      <c r="DY57" s="477"/>
      <c r="DZ57" s="477"/>
      <c r="EA57" s="477"/>
      <c r="EB57" s="477"/>
      <c r="EC57" s="484">
        <v>4.9000000000000004</v>
      </c>
      <c r="ED57" s="477"/>
      <c r="EE57" s="477"/>
      <c r="EF57" s="477"/>
      <c r="EG57" s="477"/>
      <c r="EH57" s="484">
        <v>4.88</v>
      </c>
      <c r="EI57" s="477"/>
      <c r="EJ57" s="477"/>
      <c r="EK57" s="477"/>
      <c r="EL57" s="477"/>
      <c r="EM57" s="470">
        <v>4.67</v>
      </c>
      <c r="EN57" s="477"/>
      <c r="EO57" s="477"/>
      <c r="EP57" s="477"/>
      <c r="EQ57" s="477"/>
      <c r="ER57" s="470">
        <v>4.8</v>
      </c>
      <c r="ES57" s="477"/>
      <c r="ET57" s="477"/>
      <c r="EU57" s="477"/>
      <c r="EV57" s="477"/>
    </row>
    <row r="58" spans="1:152" s="460" customFormat="1" x14ac:dyDescent="0.2">
      <c r="A58" s="312"/>
      <c r="B58" s="459"/>
      <c r="C58" s="459"/>
      <c r="D58" s="459"/>
      <c r="E58" s="459"/>
      <c r="F58" s="459"/>
      <c r="G58" s="459"/>
      <c r="H58" s="459"/>
      <c r="I58" s="459"/>
      <c r="J58" s="459"/>
      <c r="K58" s="459"/>
      <c r="L58" s="459"/>
      <c r="M58" s="459"/>
      <c r="N58" s="459"/>
      <c r="O58" s="459"/>
      <c r="P58" s="459"/>
      <c r="Q58" s="459"/>
      <c r="R58" s="459"/>
      <c r="S58" s="459"/>
      <c r="T58" s="459"/>
      <c r="U58" s="459"/>
      <c r="V58" s="459"/>
      <c r="W58" s="459"/>
      <c r="X58" s="459"/>
      <c r="Y58" s="459"/>
      <c r="Z58" s="459"/>
      <c r="AA58" s="459"/>
      <c r="AB58" s="459"/>
      <c r="AC58" s="459"/>
      <c r="AD58" s="459"/>
      <c r="AE58" s="459"/>
      <c r="AF58" s="459"/>
      <c r="AG58" s="459"/>
      <c r="AH58" s="459"/>
      <c r="AI58" s="459"/>
      <c r="AJ58" s="459"/>
      <c r="AK58" s="459"/>
      <c r="AL58" s="459"/>
      <c r="AM58" s="459"/>
      <c r="AN58" s="459"/>
      <c r="AO58" s="459"/>
      <c r="AP58" s="459"/>
      <c r="AQ58" s="459"/>
      <c r="AR58" s="459"/>
      <c r="AS58" s="459"/>
      <c r="AT58" s="459"/>
      <c r="AU58" s="459"/>
      <c r="AV58" s="459"/>
      <c r="AW58" s="459"/>
      <c r="AX58" s="459"/>
      <c r="AY58" s="459"/>
      <c r="AZ58" s="459"/>
      <c r="BA58" s="459"/>
      <c r="BB58" s="459"/>
      <c r="BC58" s="459"/>
      <c r="BD58" s="459"/>
      <c r="BE58" s="459"/>
      <c r="BF58" s="459"/>
      <c r="BG58" s="459"/>
      <c r="BH58" s="459"/>
      <c r="BI58" s="459"/>
      <c r="BJ58" s="459"/>
      <c r="BK58" s="459"/>
      <c r="BL58" s="459"/>
      <c r="BM58" s="459"/>
      <c r="BN58" s="459"/>
      <c r="BO58" s="459"/>
      <c r="BP58" s="459"/>
      <c r="BQ58" s="459"/>
      <c r="BR58" s="459"/>
      <c r="BS58" s="459"/>
      <c r="BT58" s="459"/>
      <c r="BU58" s="459"/>
      <c r="BV58" s="459"/>
      <c r="BW58" s="459"/>
      <c r="BX58" s="459"/>
      <c r="BY58" s="459"/>
      <c r="BZ58" s="459"/>
      <c r="CA58" s="459"/>
      <c r="CB58" s="459"/>
      <c r="CC58" s="459"/>
      <c r="CD58" s="459"/>
      <c r="CE58" s="459"/>
      <c r="CF58" s="459"/>
      <c r="CG58" s="459"/>
      <c r="CH58" s="459"/>
      <c r="CI58" s="459"/>
      <c r="CJ58" s="459"/>
      <c r="CK58" s="459"/>
      <c r="CL58" s="459"/>
      <c r="CM58" s="459"/>
      <c r="CN58" s="459"/>
      <c r="CO58" s="459"/>
      <c r="CP58" s="459"/>
      <c r="CQ58" s="459"/>
      <c r="CR58" s="459"/>
      <c r="CS58" s="459"/>
      <c r="CT58" s="459"/>
      <c r="CU58" s="459"/>
      <c r="CV58" s="459"/>
      <c r="CW58" s="459"/>
      <c r="CX58" s="459"/>
      <c r="CY58" s="459"/>
      <c r="CZ58" s="459"/>
      <c r="DA58" s="459"/>
      <c r="DB58" s="459"/>
      <c r="DC58" s="459"/>
      <c r="DD58" s="459"/>
      <c r="DE58" s="459"/>
      <c r="DF58" s="459"/>
      <c r="DG58" s="459"/>
      <c r="DH58" s="459"/>
      <c r="DI58" s="459"/>
      <c r="DJ58" s="459"/>
      <c r="DK58" s="459"/>
      <c r="DL58" s="459"/>
      <c r="DM58" s="459"/>
      <c r="DN58" s="459"/>
      <c r="DO58" s="459"/>
      <c r="DP58" s="459"/>
      <c r="DQ58" s="459"/>
      <c r="DR58" s="459"/>
      <c r="DS58" s="459"/>
      <c r="DT58" s="459"/>
      <c r="DU58" s="459"/>
      <c r="DV58" s="459"/>
      <c r="DW58" s="459"/>
      <c r="DX58" s="459"/>
      <c r="DY58" s="459"/>
      <c r="DZ58" s="459"/>
      <c r="EA58" s="459"/>
      <c r="EB58" s="459"/>
      <c r="EC58" s="459"/>
      <c r="ED58" s="459"/>
      <c r="EE58" s="459"/>
      <c r="EF58" s="459"/>
      <c r="EG58" s="459"/>
      <c r="EH58" s="459"/>
      <c r="EI58" s="459"/>
      <c r="EJ58" s="459"/>
      <c r="EK58" s="459"/>
      <c r="EL58" s="459"/>
      <c r="EM58" s="459"/>
      <c r="EN58" s="459"/>
      <c r="EO58" s="459"/>
      <c r="EP58" s="459"/>
      <c r="EQ58" s="459"/>
      <c r="ER58" s="459"/>
      <c r="ES58" s="459"/>
      <c r="ET58" s="459"/>
      <c r="EU58" s="459"/>
      <c r="EV58" s="459"/>
    </row>
    <row r="59" spans="1:152" x14ac:dyDescent="0.2">
      <c r="A59" s="461" t="s">
        <v>400</v>
      </c>
      <c r="B59" s="462"/>
      <c r="C59" s="462"/>
      <c r="D59" s="462"/>
      <c r="E59" s="462"/>
      <c r="F59" s="462"/>
      <c r="G59" s="462"/>
      <c r="H59" s="462"/>
      <c r="I59" s="462"/>
      <c r="J59" s="463"/>
      <c r="K59" s="463"/>
      <c r="L59" s="462"/>
      <c r="M59" s="462"/>
      <c r="N59" s="462"/>
      <c r="O59" s="462"/>
      <c r="P59" s="462"/>
      <c r="Q59" s="462"/>
      <c r="R59" s="462"/>
      <c r="S59" s="462"/>
      <c r="T59" s="462"/>
      <c r="U59" s="462"/>
      <c r="V59" s="463"/>
      <c r="W59" s="463"/>
      <c r="X59" s="462"/>
      <c r="Y59" s="462"/>
      <c r="Z59" s="463"/>
      <c r="AA59" s="463"/>
      <c r="AB59" s="463"/>
      <c r="AC59" s="463"/>
      <c r="AD59" s="463"/>
      <c r="AE59" s="463"/>
      <c r="AF59" s="462"/>
      <c r="AG59" s="462"/>
      <c r="AH59" s="463"/>
      <c r="AI59" s="463"/>
      <c r="AJ59" s="462"/>
      <c r="AK59" s="462"/>
      <c r="AL59" s="462"/>
      <c r="AM59" s="462"/>
      <c r="AN59" s="639"/>
      <c r="AO59" s="639"/>
      <c r="AP59" s="462"/>
      <c r="AQ59" s="462"/>
      <c r="AR59" s="463"/>
      <c r="AS59" s="463"/>
      <c r="AT59" s="463"/>
      <c r="AU59" s="463"/>
      <c r="AV59" s="462"/>
      <c r="AW59" s="462"/>
      <c r="AX59" s="462"/>
      <c r="AY59" s="462"/>
      <c r="AZ59" s="462"/>
      <c r="BA59" s="462"/>
      <c r="BB59" s="463"/>
      <c r="BC59" s="463"/>
      <c r="BD59" s="463"/>
      <c r="BE59" s="463"/>
      <c r="BF59" s="463"/>
      <c r="BG59" s="463"/>
      <c r="BH59" s="463"/>
      <c r="BI59" s="463"/>
      <c r="BJ59" s="463"/>
      <c r="BK59" s="463"/>
      <c r="BL59" s="463"/>
      <c r="BM59" s="463"/>
      <c r="BN59" s="463"/>
      <c r="BO59" s="463"/>
      <c r="BP59" s="463"/>
      <c r="BQ59" s="463"/>
      <c r="BR59" s="463"/>
      <c r="BS59" s="463"/>
      <c r="BT59" s="463"/>
      <c r="BU59" s="463"/>
      <c r="BV59" s="463"/>
      <c r="BW59" s="463"/>
      <c r="BX59" s="463"/>
      <c r="BY59" s="463"/>
      <c r="BZ59" s="463"/>
      <c r="CA59" s="463"/>
      <c r="CB59" s="463"/>
      <c r="CC59" s="463"/>
      <c r="CD59" s="463"/>
      <c r="CE59" s="463"/>
      <c r="CF59" s="463"/>
      <c r="CG59" s="463"/>
      <c r="CH59" s="463"/>
      <c r="CI59" s="463"/>
      <c r="CJ59" s="464"/>
      <c r="CK59" s="459"/>
      <c r="CL59" s="459"/>
      <c r="CM59" s="459"/>
      <c r="CN59" s="459"/>
      <c r="CO59" s="464"/>
      <c r="CP59" s="459"/>
      <c r="CQ59" s="459"/>
      <c r="CR59" s="459"/>
      <c r="CS59" s="459"/>
      <c r="CT59" s="464"/>
      <c r="CU59" s="459"/>
      <c r="CV59" s="459"/>
      <c r="CW59" s="459"/>
      <c r="CX59" s="459"/>
      <c r="CY59" s="464"/>
      <c r="CZ59" s="459"/>
      <c r="DA59" s="459"/>
      <c r="DB59" s="459"/>
      <c r="DC59" s="459"/>
      <c r="DD59" s="464"/>
      <c r="DE59" s="459"/>
      <c r="DF59" s="459"/>
      <c r="DG59" s="459"/>
      <c r="DH59" s="459"/>
      <c r="DI59" s="464"/>
      <c r="DJ59" s="459"/>
      <c r="DK59" s="459"/>
      <c r="DL59" s="459"/>
      <c r="DM59" s="459"/>
      <c r="DN59" s="464"/>
      <c r="DO59" s="459"/>
      <c r="DP59" s="459"/>
      <c r="DQ59" s="459"/>
      <c r="DR59" s="459"/>
      <c r="DS59" s="464"/>
      <c r="DT59" s="459"/>
      <c r="DU59" s="459"/>
      <c r="DV59" s="459"/>
      <c r="DW59" s="459"/>
      <c r="DX59" s="464"/>
      <c r="DY59" s="459"/>
      <c r="DZ59" s="459"/>
      <c r="EA59" s="459"/>
      <c r="EB59" s="459"/>
      <c r="EC59" s="464"/>
      <c r="ED59" s="459"/>
      <c r="EE59" s="459"/>
      <c r="EF59" s="459"/>
      <c r="EG59" s="459"/>
      <c r="EH59" s="464"/>
      <c r="EI59" s="459"/>
      <c r="EJ59" s="459"/>
      <c r="EK59" s="459"/>
      <c r="EL59" s="459"/>
      <c r="EM59" s="464"/>
      <c r="EN59" s="459"/>
      <c r="EO59" s="459"/>
      <c r="EP59" s="459"/>
      <c r="EQ59" s="459"/>
      <c r="ER59" s="464"/>
      <c r="ES59" s="459"/>
      <c r="ET59" s="459"/>
      <c r="EU59" s="459"/>
      <c r="EV59" s="459"/>
    </row>
    <row r="60" spans="1:152" s="460" customFormat="1" x14ac:dyDescent="0.2">
      <c r="A60" s="465" t="s">
        <v>382</v>
      </c>
      <c r="B60" s="635">
        <f>$B$11</f>
        <v>44562</v>
      </c>
      <c r="C60" s="636"/>
      <c r="D60" s="635" t="e">
        <f ca="1">$D$11</f>
        <v>#NAME?</v>
      </c>
      <c r="E60" s="636"/>
      <c r="F60" s="635" t="e">
        <f ca="1">$F$11</f>
        <v>#NAME?</v>
      </c>
      <c r="G60" s="636"/>
      <c r="H60" s="635" t="e">
        <f ca="1">$H$11</f>
        <v>#NAME?</v>
      </c>
      <c r="I60" s="636"/>
      <c r="J60" s="635" t="e">
        <f ca="1">$J$11</f>
        <v>#NAME?</v>
      </c>
      <c r="K60" s="636"/>
      <c r="L60" s="635" t="e">
        <f ca="1">$L$11</f>
        <v>#NAME?</v>
      </c>
      <c r="M60" s="636"/>
      <c r="N60" s="635" t="e">
        <f ca="1">$N$11</f>
        <v>#NAME?</v>
      </c>
      <c r="O60" s="636"/>
      <c r="P60" s="635" t="e">
        <f ca="1">$P$11</f>
        <v>#NAME?</v>
      </c>
      <c r="Q60" s="636"/>
      <c r="R60" s="635" t="e">
        <f ca="1">$R$11</f>
        <v>#NAME?</v>
      </c>
      <c r="S60" s="636"/>
      <c r="T60" s="635" t="e">
        <f ca="1">$T$11</f>
        <v>#NAME?</v>
      </c>
      <c r="U60" s="636"/>
      <c r="V60" s="635" t="e">
        <f ca="1">$V$11</f>
        <v>#NAME?</v>
      </c>
      <c r="W60" s="636"/>
      <c r="X60" s="635" t="e">
        <f ca="1">X11</f>
        <v>#NAME?</v>
      </c>
      <c r="Y60" s="636"/>
      <c r="Z60" s="635" t="e">
        <f ca="1">Z11</f>
        <v>#NAME?</v>
      </c>
      <c r="AA60" s="636"/>
      <c r="AB60" s="635" t="e">
        <f ca="1">AB11</f>
        <v>#NAME?</v>
      </c>
      <c r="AC60" s="636"/>
      <c r="AD60" s="635" t="e">
        <f ca="1">AD11</f>
        <v>#NAME?</v>
      </c>
      <c r="AE60" s="636"/>
      <c r="AF60" s="635" t="e">
        <f ca="1">AF11</f>
        <v>#NAME?</v>
      </c>
      <c r="AG60" s="636"/>
      <c r="AH60" s="635" t="e">
        <f ca="1">AH11</f>
        <v>#NAME?</v>
      </c>
      <c r="AI60" s="636"/>
      <c r="AJ60" s="635" t="e">
        <f ca="1">AJ11</f>
        <v>#NAME?</v>
      </c>
      <c r="AK60" s="636"/>
      <c r="AL60" s="635" t="e">
        <f ca="1">AL11</f>
        <v>#NAME?</v>
      </c>
      <c r="AM60" s="636"/>
      <c r="AN60" s="635" t="e">
        <f ca="1">AN11</f>
        <v>#NAME?</v>
      </c>
      <c r="AO60" s="636"/>
      <c r="AP60" s="635" t="e">
        <f ca="1">AP11</f>
        <v>#NAME?</v>
      </c>
      <c r="AQ60" s="636"/>
      <c r="AR60" s="635" t="e">
        <f ca="1">AR11</f>
        <v>#NAME?</v>
      </c>
      <c r="AS60" s="636"/>
      <c r="AT60" s="635" t="e">
        <f ca="1">AT11</f>
        <v>#NAME?</v>
      </c>
      <c r="AU60" s="636"/>
      <c r="AV60" s="635" t="e">
        <f ca="1">AV11</f>
        <v>#NAME?</v>
      </c>
      <c r="AW60" s="636"/>
      <c r="AX60" s="635" t="e">
        <f ca="1">AX11</f>
        <v>#NAME?</v>
      </c>
      <c r="AY60" s="636"/>
      <c r="AZ60" s="635" t="e">
        <f ca="1">AZ11</f>
        <v>#NAME?</v>
      </c>
      <c r="BA60" s="636"/>
      <c r="BB60" s="635" t="e">
        <f ca="1">BB11</f>
        <v>#NAME?</v>
      </c>
      <c r="BC60" s="636"/>
      <c r="BD60" s="635" t="e">
        <f ca="1">BD11</f>
        <v>#NAME?</v>
      </c>
      <c r="BE60" s="636"/>
      <c r="BF60" s="635" t="e">
        <f ca="1">BF11</f>
        <v>#NAME?</v>
      </c>
      <c r="BG60" s="636"/>
      <c r="BH60" s="635" t="e">
        <f ca="1">BH11</f>
        <v>#NAME?</v>
      </c>
      <c r="BI60" s="636"/>
      <c r="BJ60" s="635" t="e">
        <f ca="1">BJ11</f>
        <v>#NAME?</v>
      </c>
      <c r="BK60" s="636"/>
      <c r="BL60" s="635" t="e">
        <f ca="1">BL11</f>
        <v>#NAME?</v>
      </c>
      <c r="BM60" s="636"/>
      <c r="BN60" s="635" t="e">
        <f ca="1">BN11</f>
        <v>#NAME?</v>
      </c>
      <c r="BO60" s="636"/>
      <c r="BP60" s="635" t="e">
        <f ca="1">BP11</f>
        <v>#NAME?</v>
      </c>
      <c r="BQ60" s="636"/>
      <c r="BR60" s="635" t="e">
        <f ca="1">BR11</f>
        <v>#NAME?</v>
      </c>
      <c r="BS60" s="636"/>
      <c r="BT60" s="635" t="e">
        <f ca="1">BT11</f>
        <v>#NAME?</v>
      </c>
      <c r="BU60" s="636"/>
      <c r="BV60" s="635" t="e">
        <f ca="1">BV11</f>
        <v>#NAME?</v>
      </c>
      <c r="BW60" s="636"/>
      <c r="BX60" s="635" t="e">
        <f ca="1">BX11</f>
        <v>#NAME?</v>
      </c>
      <c r="BY60" s="636"/>
      <c r="BZ60" s="635" t="e">
        <f ca="1">BZ11</f>
        <v>#NAME?</v>
      </c>
      <c r="CA60" s="636"/>
      <c r="CB60" s="635" t="e">
        <f ca="1">CB11</f>
        <v>#NAME?</v>
      </c>
      <c r="CC60" s="636"/>
      <c r="CD60" s="635" t="e">
        <f ca="1">CD11</f>
        <v>#NAME?</v>
      </c>
      <c r="CE60" s="636"/>
      <c r="CF60" s="635" t="e">
        <f ca="1">CF11</f>
        <v>#NAME?</v>
      </c>
      <c r="CG60" s="636"/>
      <c r="CH60" s="635" t="e">
        <f ca="1">CH11</f>
        <v>#NAME?</v>
      </c>
      <c r="CI60" s="636"/>
      <c r="CJ60" s="466">
        <f>CJ11</f>
        <v>45658</v>
      </c>
      <c r="CK60" s="459"/>
      <c r="CL60" s="459"/>
      <c r="CM60" s="459"/>
      <c r="CN60" s="459"/>
      <c r="CO60" s="466">
        <f>CO11</f>
        <v>45689</v>
      </c>
      <c r="CP60" s="459"/>
      <c r="CQ60" s="459"/>
      <c r="CR60" s="459"/>
      <c r="CS60" s="459"/>
      <c r="CT60" s="466">
        <f>CT11</f>
        <v>45717</v>
      </c>
      <c r="CU60" s="459"/>
      <c r="CV60" s="459"/>
      <c r="CW60" s="459"/>
      <c r="CX60" s="459"/>
      <c r="CY60" s="466">
        <f>CY11</f>
        <v>45748</v>
      </c>
      <c r="CZ60" s="459"/>
      <c r="DA60" s="459"/>
      <c r="DB60" s="459"/>
      <c r="DC60" s="459"/>
      <c r="DD60" s="466">
        <f>DD11</f>
        <v>45778</v>
      </c>
      <c r="DE60" s="459"/>
      <c r="DF60" s="459"/>
      <c r="DG60" s="459"/>
      <c r="DH60" s="459"/>
      <c r="DI60" s="466">
        <f>DI11</f>
        <v>45809</v>
      </c>
      <c r="DJ60" s="459"/>
      <c r="DK60" s="459"/>
      <c r="DL60" s="459"/>
      <c r="DM60" s="459"/>
      <c r="DN60" s="466">
        <f>DN11</f>
        <v>45839</v>
      </c>
      <c r="DO60" s="459"/>
      <c r="DP60" s="459"/>
      <c r="DQ60" s="459"/>
      <c r="DR60" s="459"/>
      <c r="DS60" s="466">
        <f>DS11</f>
        <v>45870</v>
      </c>
      <c r="DT60" s="459"/>
      <c r="DU60" s="459"/>
      <c r="DV60" s="459"/>
      <c r="DW60" s="459"/>
      <c r="DX60" s="466">
        <f>DX$11</f>
        <v>45901</v>
      </c>
      <c r="DY60" s="459"/>
      <c r="DZ60" s="459"/>
      <c r="EA60" s="459"/>
      <c r="EB60" s="459"/>
      <c r="EC60" s="466">
        <f>EC$11</f>
        <v>45931</v>
      </c>
      <c r="ED60" s="459"/>
      <c r="EE60" s="459"/>
      <c r="EF60" s="459"/>
      <c r="EG60" s="459"/>
      <c r="EH60" s="466">
        <f>EH$11</f>
        <v>45962</v>
      </c>
      <c r="EI60" s="459"/>
      <c r="EJ60" s="459"/>
      <c r="EK60" s="459"/>
      <c r="EL60" s="459"/>
      <c r="EM60" s="466">
        <f>EM$11</f>
        <v>45992</v>
      </c>
      <c r="EN60" s="459"/>
      <c r="EO60" s="459"/>
      <c r="EP60" s="459"/>
      <c r="EQ60" s="459"/>
      <c r="ER60" s="466">
        <f>ER$11</f>
        <v>46023</v>
      </c>
      <c r="ES60" s="459"/>
      <c r="ET60" s="459"/>
      <c r="EU60" s="459"/>
      <c r="EV60" s="459"/>
    </row>
    <row r="61" spans="1:152" s="460" customFormat="1" x14ac:dyDescent="0.2">
      <c r="A61" s="473" t="s">
        <v>174</v>
      </c>
      <c r="B61" s="640">
        <v>1.8</v>
      </c>
      <c r="C61" s="640"/>
      <c r="D61" s="640">
        <v>1.03</v>
      </c>
      <c r="E61" s="640"/>
      <c r="F61" s="640">
        <v>1.33</v>
      </c>
      <c r="G61" s="640"/>
      <c r="H61" s="640">
        <v>2.11</v>
      </c>
      <c r="I61" s="640"/>
      <c r="J61" s="641">
        <v>1.91</v>
      </c>
      <c r="K61" s="641"/>
      <c r="L61" s="641">
        <v>1.87</v>
      </c>
      <c r="M61" s="641"/>
      <c r="N61" s="640">
        <v>0.44</v>
      </c>
      <c r="O61" s="640"/>
      <c r="P61" s="640">
        <v>0.47</v>
      </c>
      <c r="Q61" s="640"/>
      <c r="R61" s="640">
        <f t="shared" ref="R61:R72" si="0">IFERROR((ROUND(((((1-R12)*R44)/(R12))*24),2)),"-")</f>
        <v>41.57</v>
      </c>
      <c r="S61" s="651"/>
      <c r="T61" s="640">
        <f t="shared" ref="T61:T66" si="1">IFERROR((ROUND(((((1-T12)*T44)/(T12))*24),2)),"-")</f>
        <v>137.82</v>
      </c>
      <c r="U61" s="651"/>
      <c r="V61" s="640">
        <f t="shared" ref="V61:V72" si="2">IFERROR((ROUND(((((1-V12)*V44)/(V12))*24),2)),"-")</f>
        <v>125.27</v>
      </c>
      <c r="W61" s="652"/>
      <c r="X61" s="640">
        <f t="shared" ref="X61:X72" si="3">IFERROR((ROUND(((((1-X12)*X44)/(X12))*24),2)),"-")</f>
        <v>31.41</v>
      </c>
      <c r="Y61" s="651"/>
      <c r="Z61" s="640">
        <f t="shared" ref="Z61:Z72" si="4">IFERROR((ROUND(((((1-Z12)*Z44)/(Z12))*24),2)),"-")</f>
        <v>13.15</v>
      </c>
      <c r="AA61" s="652"/>
      <c r="AB61" s="640">
        <f t="shared" ref="AB61:AB72" si="5">IFERROR((ROUND(((((1-AB12)*AB44)/(AB12))*24),2)),"-")</f>
        <v>21.08</v>
      </c>
      <c r="AC61" s="652"/>
      <c r="AD61" s="640">
        <f t="shared" ref="AD61:AD72" si="6">IFERROR((ROUND(((((1-AD12)*AD44)/(AD12))*24),2)),"-")</f>
        <v>17.84</v>
      </c>
      <c r="AE61" s="652"/>
      <c r="AF61" s="640">
        <f t="shared" ref="AF61:AF72" si="7">IFERROR((ROUND(((((1-AF12)*AF44)/(AF12))*24),2)),"-")</f>
        <v>16.649999999999999</v>
      </c>
      <c r="AG61" s="651"/>
      <c r="AH61" s="640">
        <f t="shared" ref="AH61:AH72" si="8">IFERROR((ROUND(((((1-AH12)*AH44)/(AH12))*24),2)),"-")</f>
        <v>19.079999999999998</v>
      </c>
      <c r="AI61" s="651"/>
      <c r="AJ61" s="640">
        <f t="shared" ref="AJ61:AJ72" si="9">IFERROR((ROUND(((((1-AJ12)*AJ44)/(AJ12))*24),2)),"-")</f>
        <v>14.39</v>
      </c>
      <c r="AK61" s="651"/>
      <c r="AL61" s="640">
        <f t="shared" ref="AL61:AL72" si="10">IFERROR((ROUND(((((1-AL12)*AL44)/(AL12))*24),2)),"-")</f>
        <v>12.59</v>
      </c>
      <c r="AM61" s="651"/>
      <c r="AN61" s="640">
        <f t="shared" ref="AN61:AN72" si="11">IFERROR((ROUND(((((1-AN12)*AN44)/(AN12))*24),2)),"-")</f>
        <v>18.62</v>
      </c>
      <c r="AO61" s="651"/>
      <c r="AP61" s="640">
        <f t="shared" ref="AP61:AP72" si="12">IFERROR((ROUND(((((1-AP12)*AP44)/(AP12))*24),2)),"-")</f>
        <v>14.27</v>
      </c>
      <c r="AQ61" s="651"/>
      <c r="AR61" s="640">
        <f t="shared" ref="AR61:AR72" si="13">IFERROR((ROUND(((((1-AR12)*AR44)/(AR12))*24),2)),"-")</f>
        <v>12.16</v>
      </c>
      <c r="AS61" s="652"/>
      <c r="AT61" s="640">
        <f t="shared" ref="AT61:AT72" si="14">IFERROR((ROUND(((((1-AT12)*AT44)/(AT12))*24),2)),"-")</f>
        <v>17.64</v>
      </c>
      <c r="AU61" s="652"/>
      <c r="AV61" s="640">
        <f t="shared" ref="AV61:AV72" si="15">IFERROR((ROUND(((((1-AV12)*AV44)/(AV12))*24),2)),"-")</f>
        <v>5.88</v>
      </c>
      <c r="AW61" s="651"/>
      <c r="AX61" s="640">
        <f t="shared" ref="AX61:AX72" si="16">IFERROR((ROUND(((((1-AX12)*AX44)/(AX12))*24),2)),"-")</f>
        <v>3.13</v>
      </c>
      <c r="AY61" s="651"/>
      <c r="AZ61" s="640">
        <f t="shared" ref="AZ61:AZ72" si="17">IFERROR((ROUND(((((1-AZ12)*AZ44)/(AZ12))*24),2)),"-")</f>
        <v>2.75</v>
      </c>
      <c r="BA61" s="651"/>
      <c r="BB61" s="640">
        <f t="shared" ref="BB61:BB72" si="18">IFERROR((ROUND(((((1-BB12)*BB44)/(BB12))*24),2)),"-")</f>
        <v>3.58</v>
      </c>
      <c r="BC61" s="652"/>
      <c r="BD61" s="640">
        <f t="shared" ref="BD61:BD72" si="19">IFERROR((ROUND(((((1-BD12)*BD44)/(BD12))*24),2)),"-")</f>
        <v>2.4900000000000002</v>
      </c>
      <c r="BE61" s="652"/>
      <c r="BF61" s="640">
        <f t="shared" ref="BF61:BF72" si="20">IFERROR((ROUND(((((1-BF12)*BF44)/(BF12))*24),2)),"-")</f>
        <v>3.48</v>
      </c>
      <c r="BG61" s="652"/>
      <c r="BH61" s="640">
        <f t="shared" ref="BH61:BH72" si="21">IFERROR((ROUND(((((1-BH12)*BH44)/(BH12))*24),2)),"-")</f>
        <v>3.1</v>
      </c>
      <c r="BI61" s="652"/>
      <c r="BJ61" s="640">
        <f t="shared" ref="BJ61:BJ72" si="22">IFERROR((ROUND(((((1-BJ12)*BJ44)/(BJ12))*24),2)),"-")</f>
        <v>1.92</v>
      </c>
      <c r="BK61" s="652"/>
      <c r="BL61" s="640">
        <f t="shared" ref="BL61:BL72" si="23">IFERROR((ROUND(((((1-BL12)*BL44)/(BL12))*24),2)),"-")</f>
        <v>2.2599999999999998</v>
      </c>
      <c r="BM61" s="652"/>
      <c r="BN61" s="640">
        <f t="shared" ref="BN61:BN72" si="24">IFERROR((ROUND(((((1-BN12)*BN44)/(BN12))*24),2)),"-")</f>
        <v>1.4</v>
      </c>
      <c r="BO61" s="652"/>
      <c r="BP61" s="640">
        <f t="shared" ref="BP61:BP72" si="25">IFERROR((ROUND(((((1-BP12)*BP44)/(BP12))*24),2)),"-")</f>
        <v>2.4500000000000002</v>
      </c>
      <c r="BQ61" s="652"/>
      <c r="BR61" s="640">
        <f t="shared" ref="BR61:BR72" si="26">IFERROR((ROUND(((((1-BR12)*BR44)/(BR12))*24),2)),"-")</f>
        <v>0</v>
      </c>
      <c r="BS61" s="652"/>
      <c r="BT61" s="640">
        <f t="shared" ref="BT61:BT72" si="27">IFERROR((ROUND(((((1-BT12)*BT44)/(BT12))*24),2)),"-")</f>
        <v>6.12</v>
      </c>
      <c r="BU61" s="652"/>
      <c r="BV61" s="640">
        <f t="shared" ref="BV61:BV72" si="28">IFERROR((ROUND(((((1-BV12)*BV44)/(BV12))*24),2)),"-")</f>
        <v>2.1</v>
      </c>
      <c r="BW61" s="652"/>
      <c r="BX61" s="640">
        <f t="shared" ref="BX61:BX72" si="29">IFERROR((ROUND(((((1-BX12)*BX44)/(BX12))*24),2)),"-")</f>
        <v>1.3</v>
      </c>
      <c r="BY61" s="652"/>
      <c r="BZ61" s="640">
        <f t="shared" ref="BZ61:BZ72" si="30">IFERROR((ROUND(((((1-BZ12)*BZ44)/(BZ12))*24),2)),"-")</f>
        <v>1.47</v>
      </c>
      <c r="CA61" s="652"/>
      <c r="CB61" s="640">
        <f t="shared" ref="CB61:CB72" si="31">IFERROR((ROUND(((((1-CB12)*CB44)/(CB12))*24),2)),"-")</f>
        <v>3.44</v>
      </c>
      <c r="CC61" s="652"/>
      <c r="CD61" s="640">
        <f t="shared" ref="CD61:CD72" si="32">IFERROR((ROUND(((((1-CD12)*CD44)/(CD12))*24),2)),"-")</f>
        <v>2.87</v>
      </c>
      <c r="CE61" s="652"/>
      <c r="CF61" s="640">
        <f t="shared" ref="CF61:CF72" si="33">IFERROR((ROUND(((((1-CF12)*CF44)/(CF12))*24),2)),"-")</f>
        <v>3.5</v>
      </c>
      <c r="CG61" s="652"/>
      <c r="CH61" s="640">
        <f t="shared" ref="CH61:CH72" si="34">IFERROR((ROUND(((((1-CH12)*CH44)/(CH12))*24),2)),"-")</f>
        <v>2.58</v>
      </c>
      <c r="CI61" s="652"/>
      <c r="CJ61" s="345">
        <f t="shared" ref="CJ61:CJ74" si="35">IFERROR((ROUND(((((1-CJ12)*CJ44)/(CJ12))*24),2)),"-")</f>
        <v>2.1</v>
      </c>
      <c r="CK61" s="487"/>
      <c r="CL61" s="487"/>
      <c r="CM61" s="487"/>
      <c r="CN61" s="487"/>
      <c r="CO61" s="345">
        <f t="shared" ref="CO61:CO74" si="36">IFERROR((ROUND(((((1-CO12)*CO44)/(CO12))*24),2)),"-")</f>
        <v>1.3</v>
      </c>
      <c r="CP61" s="487"/>
      <c r="CQ61" s="487"/>
      <c r="CR61" s="487"/>
      <c r="CS61" s="487"/>
      <c r="CT61" s="345">
        <f t="shared" ref="CT61:CT74" si="37">IFERROR((ROUND(((((1-CT12)*CT44)/(CT12))*24),2)),"-")</f>
        <v>1.47</v>
      </c>
      <c r="CU61" s="487"/>
      <c r="CV61" s="487"/>
      <c r="CW61" s="487"/>
      <c r="CX61" s="487"/>
      <c r="CY61" s="345">
        <f t="shared" ref="CY61:CY74" si="38">IFERROR((ROUND(((((1-CY12)*CY44)/(CY12))*24),2)),"-")</f>
        <v>3.44</v>
      </c>
      <c r="CZ61" s="487"/>
      <c r="DA61" s="487"/>
      <c r="DB61" s="487"/>
      <c r="DC61" s="487"/>
      <c r="DD61" s="345">
        <f t="shared" ref="DD61:DD74" si="39">IFERROR((ROUND(((((1-DD12)*DD44)/(DD12))*24),2)),"-")</f>
        <v>2.87</v>
      </c>
      <c r="DE61" s="487"/>
      <c r="DF61" s="487"/>
      <c r="DG61" s="487"/>
      <c r="DH61" s="487"/>
      <c r="DI61" s="345">
        <f t="shared" ref="DI61:DI74" si="40">IFERROR((ROUND(((((1-DI12)*DI44)/(DI12))*24),2)),"-")</f>
        <v>3.5</v>
      </c>
      <c r="DJ61" s="487"/>
      <c r="DK61" s="487"/>
      <c r="DL61" s="487"/>
      <c r="DM61" s="487"/>
      <c r="DN61" s="345">
        <f t="shared" ref="DN61:DN74" si="41">IFERROR((ROUND(((((1-DN12)*DN44)/(DN12))*24),2)),"-")</f>
        <v>2.58</v>
      </c>
      <c r="DO61" s="487"/>
      <c r="DP61" s="487"/>
      <c r="DQ61" s="487"/>
      <c r="DR61" s="487"/>
      <c r="DS61" s="345">
        <f t="shared" ref="DS61:DS74" si="42">IFERROR((ROUND(((((1-DS12)*DS44)/(DS12))*24),2)),"-")</f>
        <v>3.63</v>
      </c>
      <c r="DT61" s="487"/>
      <c r="DU61" s="487"/>
      <c r="DV61" s="487"/>
      <c r="DW61" s="487"/>
      <c r="DX61" s="345">
        <f t="shared" ref="DX61:DX74" si="43">IFERROR((ROUND(((((1-DX12)*DX44)/(DX12))*24),2)),"-")</f>
        <v>4.82</v>
      </c>
      <c r="DY61" s="487"/>
      <c r="DZ61" s="487"/>
      <c r="EA61" s="487"/>
      <c r="EB61" s="487"/>
      <c r="EC61" s="345">
        <f t="shared" ref="EC61:EC74" si="44">IFERROR((ROUND(((((1-EC12)*EC44)/(EC12))*24),2)),"-")</f>
        <v>3.31</v>
      </c>
      <c r="ED61" s="487"/>
      <c r="EE61" s="487"/>
      <c r="EF61" s="487"/>
      <c r="EG61" s="487"/>
      <c r="EH61" s="345">
        <f t="shared" ref="EH61:EH74" si="45">IFERROR((ROUND(((((1-EH12)*EH44)/(EH12))*24),2)),"-")</f>
        <v>5.1100000000000003</v>
      </c>
      <c r="EI61" s="487"/>
      <c r="EJ61" s="487"/>
      <c r="EK61" s="487"/>
      <c r="EL61" s="487"/>
      <c r="EM61" s="345">
        <f t="shared" ref="EM61:EM74" si="46">IFERROR((ROUND(((((1-EM12)*EM44)/(EM12))*24),2)),"-")</f>
        <v>3.45</v>
      </c>
      <c r="EN61" s="487"/>
      <c r="EO61" s="487"/>
      <c r="EP61" s="487"/>
      <c r="EQ61" s="487"/>
      <c r="ER61" s="345">
        <f t="shared" ref="ER61:ER74" si="47">IFERROR((ROUND(((((1-ER12)*ER44)/(ER12))*24),2)),"-")</f>
        <v>4.4800000000000004</v>
      </c>
      <c r="ES61" s="487"/>
      <c r="ET61" s="487"/>
      <c r="EU61" s="487"/>
      <c r="EV61" s="487"/>
    </row>
    <row r="62" spans="1:152" s="460" customFormat="1" x14ac:dyDescent="0.2">
      <c r="A62" s="473" t="s">
        <v>383</v>
      </c>
      <c r="B62" s="640">
        <v>0.27</v>
      </c>
      <c r="C62" s="640"/>
      <c r="D62" s="640">
        <v>1.34</v>
      </c>
      <c r="E62" s="640"/>
      <c r="F62" s="640">
        <v>1.2</v>
      </c>
      <c r="G62" s="640"/>
      <c r="H62" s="640">
        <v>0.82</v>
      </c>
      <c r="I62" s="640"/>
      <c r="J62" s="641">
        <v>1.17</v>
      </c>
      <c r="K62" s="641"/>
      <c r="L62" s="641">
        <v>1.1000000000000001</v>
      </c>
      <c r="M62" s="641"/>
      <c r="N62" s="640">
        <v>0.59</v>
      </c>
      <c r="O62" s="640"/>
      <c r="P62" s="640">
        <v>0.59</v>
      </c>
      <c r="Q62" s="640"/>
      <c r="R62" s="640">
        <f t="shared" si="0"/>
        <v>7.76</v>
      </c>
      <c r="S62" s="651"/>
      <c r="T62" s="640">
        <f t="shared" si="1"/>
        <v>21.86</v>
      </c>
      <c r="U62" s="651"/>
      <c r="V62" s="640">
        <f t="shared" si="2"/>
        <v>23.07</v>
      </c>
      <c r="W62" s="652"/>
      <c r="X62" s="640">
        <f t="shared" si="3"/>
        <v>10.59</v>
      </c>
      <c r="Y62" s="651"/>
      <c r="Z62" s="640">
        <f t="shared" si="4"/>
        <v>8.9700000000000006</v>
      </c>
      <c r="AA62" s="652"/>
      <c r="AB62" s="640">
        <f t="shared" si="5"/>
        <v>14.98</v>
      </c>
      <c r="AC62" s="652"/>
      <c r="AD62" s="640">
        <f t="shared" si="6"/>
        <v>14.32</v>
      </c>
      <c r="AE62" s="652"/>
      <c r="AF62" s="640">
        <f t="shared" si="7"/>
        <v>15.53</v>
      </c>
      <c r="AG62" s="651"/>
      <c r="AH62" s="640">
        <f t="shared" si="8"/>
        <v>13.77</v>
      </c>
      <c r="AI62" s="651"/>
      <c r="AJ62" s="640">
        <f t="shared" si="9"/>
        <v>15.15</v>
      </c>
      <c r="AK62" s="651"/>
      <c r="AL62" s="640">
        <f t="shared" si="10"/>
        <v>11.76</v>
      </c>
      <c r="AM62" s="651"/>
      <c r="AN62" s="640">
        <f t="shared" si="11"/>
        <v>9.69</v>
      </c>
      <c r="AO62" s="651"/>
      <c r="AP62" s="640">
        <f t="shared" si="12"/>
        <v>18.39</v>
      </c>
      <c r="AQ62" s="651"/>
      <c r="AR62" s="640">
        <f t="shared" si="13"/>
        <v>7.67</v>
      </c>
      <c r="AS62" s="652"/>
      <c r="AT62" s="640">
        <f t="shared" si="14"/>
        <v>9.2899999999999991</v>
      </c>
      <c r="AU62" s="652"/>
      <c r="AV62" s="640">
        <f t="shared" si="15"/>
        <v>3.22</v>
      </c>
      <c r="AW62" s="651"/>
      <c r="AX62" s="640">
        <f t="shared" si="16"/>
        <v>4.24</v>
      </c>
      <c r="AY62" s="651"/>
      <c r="AZ62" s="640">
        <f t="shared" si="17"/>
        <v>7.05</v>
      </c>
      <c r="BA62" s="651"/>
      <c r="BB62" s="640">
        <f t="shared" si="18"/>
        <v>6.55</v>
      </c>
      <c r="BC62" s="652"/>
      <c r="BD62" s="640">
        <f t="shared" si="19"/>
        <v>9.4700000000000006</v>
      </c>
      <c r="BE62" s="652"/>
      <c r="BF62" s="640">
        <f t="shared" si="20"/>
        <v>3.67</v>
      </c>
      <c r="BG62" s="652"/>
      <c r="BH62" s="640">
        <f t="shared" si="21"/>
        <v>1.44</v>
      </c>
      <c r="BI62" s="652"/>
      <c r="BJ62" s="640">
        <f t="shared" si="22"/>
        <v>3.84</v>
      </c>
      <c r="BK62" s="652"/>
      <c r="BL62" s="640">
        <f t="shared" si="23"/>
        <v>1.02</v>
      </c>
      <c r="BM62" s="652"/>
      <c r="BN62" s="640">
        <f t="shared" si="24"/>
        <v>1.08</v>
      </c>
      <c r="BO62" s="652"/>
      <c r="BP62" s="640">
        <f t="shared" si="25"/>
        <v>2.4500000000000002</v>
      </c>
      <c r="BQ62" s="652"/>
      <c r="BR62" s="640">
        <f t="shared" si="26"/>
        <v>0.25</v>
      </c>
      <c r="BS62" s="652"/>
      <c r="BT62" s="640">
        <f t="shared" si="27"/>
        <v>2.5</v>
      </c>
      <c r="BU62" s="652"/>
      <c r="BV62" s="640">
        <f t="shared" si="28"/>
        <v>1.89</v>
      </c>
      <c r="BW62" s="652"/>
      <c r="BX62" s="640">
        <f t="shared" si="29"/>
        <v>3.35</v>
      </c>
      <c r="BY62" s="652"/>
      <c r="BZ62" s="640">
        <f t="shared" si="30"/>
        <v>1.73</v>
      </c>
      <c r="CA62" s="652"/>
      <c r="CB62" s="640">
        <f t="shared" si="31"/>
        <v>1.73</v>
      </c>
      <c r="CC62" s="652"/>
      <c r="CD62" s="640">
        <f t="shared" si="32"/>
        <v>1.87</v>
      </c>
      <c r="CE62" s="652"/>
      <c r="CF62" s="640">
        <f t="shared" si="33"/>
        <v>3.24</v>
      </c>
      <c r="CG62" s="652"/>
      <c r="CH62" s="640">
        <f t="shared" si="34"/>
        <v>1.77</v>
      </c>
      <c r="CI62" s="652"/>
      <c r="CJ62" s="345">
        <f t="shared" si="35"/>
        <v>1.89</v>
      </c>
      <c r="CK62" s="487"/>
      <c r="CL62" s="487"/>
      <c r="CM62" s="487"/>
      <c r="CN62" s="487"/>
      <c r="CO62" s="345">
        <f t="shared" si="36"/>
        <v>3.35</v>
      </c>
      <c r="CP62" s="487"/>
      <c r="CQ62" s="487"/>
      <c r="CR62" s="487"/>
      <c r="CS62" s="487"/>
      <c r="CT62" s="345">
        <f t="shared" si="37"/>
        <v>1.73</v>
      </c>
      <c r="CU62" s="487"/>
      <c r="CV62" s="487"/>
      <c r="CW62" s="487"/>
      <c r="CX62" s="487"/>
      <c r="CY62" s="345">
        <f t="shared" si="38"/>
        <v>1.73</v>
      </c>
      <c r="CZ62" s="487"/>
      <c r="DA62" s="487"/>
      <c r="DB62" s="487"/>
      <c r="DC62" s="487"/>
      <c r="DD62" s="345">
        <f t="shared" si="39"/>
        <v>1.87</v>
      </c>
      <c r="DE62" s="487"/>
      <c r="DF62" s="487"/>
      <c r="DG62" s="487"/>
      <c r="DH62" s="487"/>
      <c r="DI62" s="345">
        <f t="shared" si="40"/>
        <v>3.24</v>
      </c>
      <c r="DJ62" s="487"/>
      <c r="DK62" s="487"/>
      <c r="DL62" s="487"/>
      <c r="DM62" s="487"/>
      <c r="DN62" s="345">
        <f t="shared" si="41"/>
        <v>1.77</v>
      </c>
      <c r="DO62" s="487"/>
      <c r="DP62" s="487"/>
      <c r="DQ62" s="487"/>
      <c r="DR62" s="487"/>
      <c r="DS62" s="345">
        <f t="shared" si="42"/>
        <v>0.95</v>
      </c>
      <c r="DT62" s="487"/>
      <c r="DU62" s="487"/>
      <c r="DV62" s="487"/>
      <c r="DW62" s="487"/>
      <c r="DX62" s="345">
        <f t="shared" si="43"/>
        <v>1.69</v>
      </c>
      <c r="DY62" s="487"/>
      <c r="DZ62" s="487"/>
      <c r="EA62" s="487"/>
      <c r="EB62" s="487"/>
      <c r="EC62" s="345">
        <f t="shared" si="44"/>
        <v>2.72</v>
      </c>
      <c r="ED62" s="487"/>
      <c r="EE62" s="487"/>
      <c r="EF62" s="487"/>
      <c r="EG62" s="487"/>
      <c r="EH62" s="345">
        <f t="shared" si="45"/>
        <v>5.54</v>
      </c>
      <c r="EI62" s="487"/>
      <c r="EJ62" s="487"/>
      <c r="EK62" s="487"/>
      <c r="EL62" s="487"/>
      <c r="EM62" s="345">
        <f t="shared" si="46"/>
        <v>2.4</v>
      </c>
      <c r="EN62" s="487"/>
      <c r="EO62" s="487"/>
      <c r="EP62" s="487"/>
      <c r="EQ62" s="487"/>
      <c r="ER62" s="345">
        <f t="shared" si="47"/>
        <v>3.9</v>
      </c>
      <c r="ES62" s="487"/>
      <c r="ET62" s="487"/>
      <c r="EU62" s="487"/>
      <c r="EV62" s="487"/>
    </row>
    <row r="63" spans="1:152" s="460" customFormat="1" x14ac:dyDescent="0.2">
      <c r="A63" s="473" t="s">
        <v>384</v>
      </c>
      <c r="B63" s="640">
        <v>0</v>
      </c>
      <c r="C63" s="640"/>
      <c r="D63" s="640">
        <v>0</v>
      </c>
      <c r="E63" s="640"/>
      <c r="F63" s="640" t="s">
        <v>76</v>
      </c>
      <c r="G63" s="640"/>
      <c r="H63" s="640" t="s">
        <v>76</v>
      </c>
      <c r="I63" s="640"/>
      <c r="J63" s="644" t="s">
        <v>76</v>
      </c>
      <c r="K63" s="644"/>
      <c r="L63" s="641">
        <v>0</v>
      </c>
      <c r="M63" s="641"/>
      <c r="N63" s="640">
        <v>47.61</v>
      </c>
      <c r="O63" s="640"/>
      <c r="P63" s="640">
        <v>10.83</v>
      </c>
      <c r="Q63" s="640"/>
      <c r="R63" s="640">
        <f t="shared" si="0"/>
        <v>365.64</v>
      </c>
      <c r="S63" s="651"/>
      <c r="T63" s="640">
        <f t="shared" si="1"/>
        <v>246.42</v>
      </c>
      <c r="U63" s="651"/>
      <c r="V63" s="640">
        <f t="shared" si="2"/>
        <v>178.6</v>
      </c>
      <c r="W63" s="652"/>
      <c r="X63" s="640">
        <f t="shared" si="3"/>
        <v>43.95</v>
      </c>
      <c r="Y63" s="651"/>
      <c r="Z63" s="640">
        <f t="shared" si="4"/>
        <v>16.87</v>
      </c>
      <c r="AA63" s="652"/>
      <c r="AB63" s="640">
        <f t="shared" si="5"/>
        <v>37.630000000000003</v>
      </c>
      <c r="AC63" s="652"/>
      <c r="AD63" s="640">
        <f t="shared" si="6"/>
        <v>23.29</v>
      </c>
      <c r="AE63" s="652"/>
      <c r="AF63" s="640">
        <f t="shared" si="7"/>
        <v>14.15</v>
      </c>
      <c r="AG63" s="651"/>
      <c r="AH63" s="640">
        <f t="shared" si="8"/>
        <v>16.8</v>
      </c>
      <c r="AI63" s="651"/>
      <c r="AJ63" s="640">
        <f t="shared" si="9"/>
        <v>14.99</v>
      </c>
      <c r="AK63" s="651"/>
      <c r="AL63" s="640">
        <f t="shared" si="10"/>
        <v>12.81</v>
      </c>
      <c r="AM63" s="651"/>
      <c r="AN63" s="640">
        <f t="shared" si="11"/>
        <v>11.56</v>
      </c>
      <c r="AO63" s="651"/>
      <c r="AP63" s="640">
        <f t="shared" si="12"/>
        <v>13.76</v>
      </c>
      <c r="AQ63" s="651"/>
      <c r="AR63" s="640">
        <f t="shared" si="13"/>
        <v>8.86</v>
      </c>
      <c r="AS63" s="652"/>
      <c r="AT63" s="640">
        <f t="shared" si="14"/>
        <v>15.45</v>
      </c>
      <c r="AU63" s="652"/>
      <c r="AV63" s="640">
        <f t="shared" si="15"/>
        <v>10.8</v>
      </c>
      <c r="AW63" s="651"/>
      <c r="AX63" s="640">
        <f t="shared" si="16"/>
        <v>3.64</v>
      </c>
      <c r="AY63" s="651"/>
      <c r="AZ63" s="640">
        <f t="shared" si="17"/>
        <v>6.98</v>
      </c>
      <c r="BA63" s="651"/>
      <c r="BB63" s="640">
        <f t="shared" si="18"/>
        <v>7.4</v>
      </c>
      <c r="BC63" s="652"/>
      <c r="BD63" s="640">
        <f t="shared" si="19"/>
        <v>7.55</v>
      </c>
      <c r="BE63" s="652"/>
      <c r="BF63" s="640">
        <f t="shared" si="20"/>
        <v>7.74</v>
      </c>
      <c r="BG63" s="652"/>
      <c r="BH63" s="640">
        <f t="shared" si="21"/>
        <v>7.45</v>
      </c>
      <c r="BI63" s="652"/>
      <c r="BJ63" s="640">
        <f t="shared" si="22"/>
        <v>7.35</v>
      </c>
      <c r="BK63" s="652"/>
      <c r="BL63" s="640">
        <f t="shared" si="23"/>
        <v>4.4400000000000004</v>
      </c>
      <c r="BM63" s="652"/>
      <c r="BN63" s="640">
        <f t="shared" si="24"/>
        <v>7.44</v>
      </c>
      <c r="BO63" s="652"/>
      <c r="BP63" s="640">
        <f t="shared" si="25"/>
        <v>3.71</v>
      </c>
      <c r="BQ63" s="652"/>
      <c r="BR63" s="640">
        <f t="shared" si="26"/>
        <v>29.43</v>
      </c>
      <c r="BS63" s="652"/>
      <c r="BT63" s="640">
        <f t="shared" si="27"/>
        <v>16.649999999999999</v>
      </c>
      <c r="BU63" s="652"/>
      <c r="BV63" s="640">
        <f t="shared" si="28"/>
        <v>8.39</v>
      </c>
      <c r="BW63" s="652"/>
      <c r="BX63" s="640">
        <f t="shared" si="29"/>
        <v>5.94</v>
      </c>
      <c r="BY63" s="652"/>
      <c r="BZ63" s="640">
        <f t="shared" si="30"/>
        <v>3.92</v>
      </c>
      <c r="CA63" s="652"/>
      <c r="CB63" s="640">
        <f t="shared" si="31"/>
        <v>8.14</v>
      </c>
      <c r="CC63" s="652"/>
      <c r="CD63" s="640">
        <f t="shared" si="32"/>
        <v>6.51</v>
      </c>
      <c r="CE63" s="652"/>
      <c r="CF63" s="640">
        <f t="shared" si="33"/>
        <v>6.58</v>
      </c>
      <c r="CG63" s="652"/>
      <c r="CH63" s="640">
        <f t="shared" si="34"/>
        <v>6.12</v>
      </c>
      <c r="CI63" s="652"/>
      <c r="CJ63" s="345">
        <f t="shared" si="35"/>
        <v>8.39</v>
      </c>
      <c r="CK63" s="487"/>
      <c r="CL63" s="487"/>
      <c r="CM63" s="487"/>
      <c r="CN63" s="487"/>
      <c r="CO63" s="345">
        <f t="shared" si="36"/>
        <v>5.94</v>
      </c>
      <c r="CP63" s="487"/>
      <c r="CQ63" s="487"/>
      <c r="CR63" s="487"/>
      <c r="CS63" s="487"/>
      <c r="CT63" s="345">
        <f t="shared" si="37"/>
        <v>3.92</v>
      </c>
      <c r="CU63" s="487"/>
      <c r="CV63" s="487"/>
      <c r="CW63" s="487"/>
      <c r="CX63" s="487"/>
      <c r="CY63" s="345">
        <f t="shared" si="38"/>
        <v>8.14</v>
      </c>
      <c r="CZ63" s="487"/>
      <c r="DA63" s="487"/>
      <c r="DB63" s="487"/>
      <c r="DC63" s="487"/>
      <c r="DD63" s="345">
        <f t="shared" si="39"/>
        <v>6.51</v>
      </c>
      <c r="DE63" s="487"/>
      <c r="DF63" s="487"/>
      <c r="DG63" s="487"/>
      <c r="DH63" s="487"/>
      <c r="DI63" s="345">
        <f t="shared" si="40"/>
        <v>6.58</v>
      </c>
      <c r="DJ63" s="487"/>
      <c r="DK63" s="487"/>
      <c r="DL63" s="487"/>
      <c r="DM63" s="487"/>
      <c r="DN63" s="345">
        <f t="shared" si="41"/>
        <v>6.12</v>
      </c>
      <c r="DO63" s="487"/>
      <c r="DP63" s="487"/>
      <c r="DQ63" s="487"/>
      <c r="DR63" s="487"/>
      <c r="DS63" s="345">
        <f t="shared" si="42"/>
        <v>7.48</v>
      </c>
      <c r="DT63" s="487"/>
      <c r="DU63" s="487"/>
      <c r="DV63" s="487"/>
      <c r="DW63" s="487"/>
      <c r="DX63" s="345">
        <f t="shared" si="43"/>
        <v>6.53</v>
      </c>
      <c r="DY63" s="487"/>
      <c r="DZ63" s="487"/>
      <c r="EA63" s="487"/>
      <c r="EB63" s="487"/>
      <c r="EC63" s="345">
        <f t="shared" si="44"/>
        <v>10.58</v>
      </c>
      <c r="ED63" s="487"/>
      <c r="EE63" s="487"/>
      <c r="EF63" s="487"/>
      <c r="EG63" s="487"/>
      <c r="EH63" s="345">
        <f t="shared" si="45"/>
        <v>21.05</v>
      </c>
      <c r="EI63" s="487"/>
      <c r="EJ63" s="487"/>
      <c r="EK63" s="487"/>
      <c r="EL63" s="487"/>
      <c r="EM63" s="345">
        <f t="shared" si="46"/>
        <v>13.3</v>
      </c>
      <c r="EN63" s="487"/>
      <c r="EO63" s="487"/>
      <c r="EP63" s="487"/>
      <c r="EQ63" s="487"/>
      <c r="ER63" s="345">
        <f t="shared" si="47"/>
        <v>13.42</v>
      </c>
      <c r="ES63" s="487"/>
      <c r="ET63" s="487"/>
      <c r="EU63" s="487"/>
      <c r="EV63" s="487"/>
    </row>
    <row r="64" spans="1:152" s="460" customFormat="1" x14ac:dyDescent="0.2">
      <c r="A64" s="473" t="s">
        <v>385</v>
      </c>
      <c r="B64" s="640">
        <v>0</v>
      </c>
      <c r="C64" s="640"/>
      <c r="D64" s="640">
        <v>0</v>
      </c>
      <c r="E64" s="640"/>
      <c r="F64" s="640" t="s">
        <v>76</v>
      </c>
      <c r="G64" s="640"/>
      <c r="H64" s="640" t="s">
        <v>76</v>
      </c>
      <c r="I64" s="640"/>
      <c r="J64" s="641">
        <v>12.05</v>
      </c>
      <c r="K64" s="641"/>
      <c r="L64" s="641">
        <v>6.36</v>
      </c>
      <c r="M64" s="641"/>
      <c r="N64" s="640">
        <v>8.3000000000000007</v>
      </c>
      <c r="O64" s="640"/>
      <c r="P64" s="640">
        <v>5.38</v>
      </c>
      <c r="Q64" s="640"/>
      <c r="R64" s="640">
        <f t="shared" si="0"/>
        <v>155.79</v>
      </c>
      <c r="S64" s="651"/>
      <c r="T64" s="640">
        <f t="shared" si="1"/>
        <v>155</v>
      </c>
      <c r="U64" s="651"/>
      <c r="V64" s="640">
        <f t="shared" si="2"/>
        <v>120.75</v>
      </c>
      <c r="W64" s="652"/>
      <c r="X64" s="640">
        <f t="shared" si="3"/>
        <v>67.86</v>
      </c>
      <c r="Y64" s="651"/>
      <c r="Z64" s="640">
        <f t="shared" si="4"/>
        <v>36.29</v>
      </c>
      <c r="AA64" s="652"/>
      <c r="AB64" s="640">
        <f t="shared" si="5"/>
        <v>44.84</v>
      </c>
      <c r="AC64" s="652"/>
      <c r="AD64" s="640">
        <f t="shared" si="6"/>
        <v>51.2</v>
      </c>
      <c r="AE64" s="652"/>
      <c r="AF64" s="640">
        <f t="shared" si="7"/>
        <v>39.96</v>
      </c>
      <c r="AG64" s="651"/>
      <c r="AH64" s="640">
        <f t="shared" si="8"/>
        <v>45.29</v>
      </c>
      <c r="AI64" s="651"/>
      <c r="AJ64" s="640">
        <f t="shared" si="9"/>
        <v>48.72</v>
      </c>
      <c r="AK64" s="651"/>
      <c r="AL64" s="640">
        <f t="shared" si="10"/>
        <v>44.4</v>
      </c>
      <c r="AM64" s="651"/>
      <c r="AN64" s="640">
        <f t="shared" si="11"/>
        <v>18.98</v>
      </c>
      <c r="AO64" s="651"/>
      <c r="AP64" s="640">
        <f t="shared" si="12"/>
        <v>25.2</v>
      </c>
      <c r="AQ64" s="651"/>
      <c r="AR64" s="640">
        <f t="shared" si="13"/>
        <v>20.8</v>
      </c>
      <c r="AS64" s="652"/>
      <c r="AT64" s="640">
        <f t="shared" si="14"/>
        <v>12.11</v>
      </c>
      <c r="AU64" s="652"/>
      <c r="AV64" s="640">
        <f t="shared" si="15"/>
        <v>19.39</v>
      </c>
      <c r="AW64" s="651"/>
      <c r="AX64" s="640">
        <f t="shared" si="16"/>
        <v>14.23</v>
      </c>
      <c r="AY64" s="651"/>
      <c r="AZ64" s="640">
        <f t="shared" si="17"/>
        <v>15.07</v>
      </c>
      <c r="BA64" s="651"/>
      <c r="BB64" s="640">
        <f t="shared" si="18"/>
        <v>27.32</v>
      </c>
      <c r="BC64" s="652"/>
      <c r="BD64" s="640">
        <f t="shared" si="19"/>
        <v>22.75</v>
      </c>
      <c r="BE64" s="652"/>
      <c r="BF64" s="640">
        <f t="shared" si="20"/>
        <v>15.75</v>
      </c>
      <c r="BG64" s="652"/>
      <c r="BH64" s="640">
        <f t="shared" si="21"/>
        <v>25.76</v>
      </c>
      <c r="BI64" s="652"/>
      <c r="BJ64" s="640">
        <f t="shared" si="22"/>
        <v>25.87</v>
      </c>
      <c r="BK64" s="652"/>
      <c r="BL64" s="640">
        <f t="shared" si="23"/>
        <v>9.7899999999999991</v>
      </c>
      <c r="BM64" s="652"/>
      <c r="BN64" s="640">
        <f t="shared" si="24"/>
        <v>10.52</v>
      </c>
      <c r="BO64" s="652"/>
      <c r="BP64" s="640">
        <f t="shared" si="25"/>
        <v>15.8</v>
      </c>
      <c r="BQ64" s="652"/>
      <c r="BR64" s="640">
        <f t="shared" si="26"/>
        <v>14</v>
      </c>
      <c r="BS64" s="652"/>
      <c r="BT64" s="640">
        <f t="shared" si="27"/>
        <v>11.67</v>
      </c>
      <c r="BU64" s="652"/>
      <c r="BV64" s="640">
        <f t="shared" si="28"/>
        <v>20.32</v>
      </c>
      <c r="BW64" s="652"/>
      <c r="BX64" s="640">
        <f t="shared" si="29"/>
        <v>6.2</v>
      </c>
      <c r="BY64" s="652"/>
      <c r="BZ64" s="640">
        <f t="shared" si="30"/>
        <v>4.62</v>
      </c>
      <c r="CA64" s="652"/>
      <c r="CB64" s="640">
        <f t="shared" si="31"/>
        <v>10.93</v>
      </c>
      <c r="CC64" s="652"/>
      <c r="CD64" s="640">
        <f t="shared" si="32"/>
        <v>20.13</v>
      </c>
      <c r="CE64" s="652"/>
      <c r="CF64" s="640">
        <f t="shared" si="33"/>
        <v>15.15</v>
      </c>
      <c r="CG64" s="652"/>
      <c r="CH64" s="640">
        <f t="shared" si="34"/>
        <v>8.2799999999999994</v>
      </c>
      <c r="CI64" s="652"/>
      <c r="CJ64" s="345">
        <f t="shared" si="35"/>
        <v>20.32</v>
      </c>
      <c r="CK64" s="487"/>
      <c r="CL64" s="487"/>
      <c r="CM64" s="487"/>
      <c r="CN64" s="487"/>
      <c r="CO64" s="345">
        <f t="shared" si="36"/>
        <v>6.2</v>
      </c>
      <c r="CP64" s="487"/>
      <c r="CQ64" s="487"/>
      <c r="CR64" s="487"/>
      <c r="CS64" s="487"/>
      <c r="CT64" s="345">
        <f t="shared" si="37"/>
        <v>4.62</v>
      </c>
      <c r="CU64" s="487"/>
      <c r="CV64" s="487"/>
      <c r="CW64" s="487"/>
      <c r="CX64" s="487"/>
      <c r="CY64" s="345">
        <f t="shared" si="38"/>
        <v>10.93</v>
      </c>
      <c r="CZ64" s="487"/>
      <c r="DA64" s="487"/>
      <c r="DB64" s="487"/>
      <c r="DC64" s="487"/>
      <c r="DD64" s="345">
        <f t="shared" si="39"/>
        <v>20.13</v>
      </c>
      <c r="DE64" s="487"/>
      <c r="DF64" s="487"/>
      <c r="DG64" s="487"/>
      <c r="DH64" s="487"/>
      <c r="DI64" s="345">
        <f t="shared" si="40"/>
        <v>15.15</v>
      </c>
      <c r="DJ64" s="487"/>
      <c r="DK64" s="487"/>
      <c r="DL64" s="487"/>
      <c r="DM64" s="487"/>
      <c r="DN64" s="345">
        <f t="shared" si="41"/>
        <v>8.2799999999999994</v>
      </c>
      <c r="DO64" s="487"/>
      <c r="DP64" s="487"/>
      <c r="DQ64" s="487"/>
      <c r="DR64" s="487"/>
      <c r="DS64" s="345">
        <f t="shared" si="42"/>
        <v>10.25</v>
      </c>
      <c r="DT64" s="487"/>
      <c r="DU64" s="487"/>
      <c r="DV64" s="487"/>
      <c r="DW64" s="487"/>
      <c r="DX64" s="345">
        <f t="shared" si="43"/>
        <v>11.73</v>
      </c>
      <c r="DY64" s="487"/>
      <c r="DZ64" s="487"/>
      <c r="EA64" s="487"/>
      <c r="EB64" s="487"/>
      <c r="EC64" s="345">
        <f t="shared" si="44"/>
        <v>11.55</v>
      </c>
      <c r="ED64" s="487"/>
      <c r="EE64" s="487"/>
      <c r="EF64" s="487"/>
      <c r="EG64" s="487"/>
      <c r="EH64" s="345">
        <f t="shared" si="45"/>
        <v>12.85</v>
      </c>
      <c r="EI64" s="487"/>
      <c r="EJ64" s="487"/>
      <c r="EK64" s="487"/>
      <c r="EL64" s="487"/>
      <c r="EM64" s="345">
        <f t="shared" si="46"/>
        <v>10.73</v>
      </c>
      <c r="EN64" s="487"/>
      <c r="EO64" s="487"/>
      <c r="EP64" s="487"/>
      <c r="EQ64" s="487"/>
      <c r="ER64" s="345">
        <f t="shared" si="47"/>
        <v>8.64</v>
      </c>
      <c r="ES64" s="487"/>
      <c r="ET64" s="487"/>
      <c r="EU64" s="487"/>
      <c r="EV64" s="487"/>
    </row>
    <row r="65" spans="1:152" s="460" customFormat="1" x14ac:dyDescent="0.2">
      <c r="A65" s="473" t="s">
        <v>386</v>
      </c>
      <c r="B65" s="640">
        <v>16.71</v>
      </c>
      <c r="C65" s="640"/>
      <c r="D65" s="640">
        <v>5.95</v>
      </c>
      <c r="E65" s="640"/>
      <c r="F65" s="640">
        <v>1.1399999999999999</v>
      </c>
      <c r="G65" s="640"/>
      <c r="H65" s="640">
        <v>5.68</v>
      </c>
      <c r="I65" s="640"/>
      <c r="J65" s="641">
        <v>3.67</v>
      </c>
      <c r="K65" s="641"/>
      <c r="L65" s="641">
        <v>4.08</v>
      </c>
      <c r="M65" s="641"/>
      <c r="N65" s="640">
        <v>12.71</v>
      </c>
      <c r="O65" s="640"/>
      <c r="P65" s="640">
        <v>15.42</v>
      </c>
      <c r="Q65" s="640"/>
      <c r="R65" s="640">
        <f t="shared" si="0"/>
        <v>222.36</v>
      </c>
      <c r="S65" s="651"/>
      <c r="T65" s="640">
        <f t="shared" si="1"/>
        <v>263.45</v>
      </c>
      <c r="U65" s="651"/>
      <c r="V65" s="640">
        <f t="shared" si="2"/>
        <v>424.96</v>
      </c>
      <c r="W65" s="652"/>
      <c r="X65" s="640">
        <f t="shared" si="3"/>
        <v>291.42</v>
      </c>
      <c r="Y65" s="651"/>
      <c r="Z65" s="640">
        <f t="shared" si="4"/>
        <v>251.72</v>
      </c>
      <c r="AA65" s="652"/>
      <c r="AB65" s="640">
        <f t="shared" si="5"/>
        <v>101.48</v>
      </c>
      <c r="AC65" s="652"/>
      <c r="AD65" s="640">
        <f t="shared" si="6"/>
        <v>30.73</v>
      </c>
      <c r="AE65" s="652"/>
      <c r="AF65" s="640">
        <f t="shared" si="7"/>
        <v>80.349999999999994</v>
      </c>
      <c r="AG65" s="651"/>
      <c r="AH65" s="640">
        <f t="shared" si="8"/>
        <v>85.92</v>
      </c>
      <c r="AI65" s="651"/>
      <c r="AJ65" s="640">
        <f t="shared" si="9"/>
        <v>100.76</v>
      </c>
      <c r="AK65" s="651"/>
      <c r="AL65" s="640">
        <f t="shared" si="10"/>
        <v>100.35</v>
      </c>
      <c r="AM65" s="651"/>
      <c r="AN65" s="640">
        <f t="shared" si="11"/>
        <v>92.92</v>
      </c>
      <c r="AO65" s="651"/>
      <c r="AP65" s="640">
        <f t="shared" si="12"/>
        <v>63.49</v>
      </c>
      <c r="AQ65" s="651"/>
      <c r="AR65" s="640">
        <f t="shared" si="13"/>
        <v>44.05</v>
      </c>
      <c r="AS65" s="652"/>
      <c r="AT65" s="640">
        <f t="shared" si="14"/>
        <v>39.4</v>
      </c>
      <c r="AU65" s="652"/>
      <c r="AV65" s="640">
        <f t="shared" si="15"/>
        <v>28.02</v>
      </c>
      <c r="AW65" s="651"/>
      <c r="AX65" s="640">
        <f t="shared" si="16"/>
        <v>32.65</v>
      </c>
      <c r="AY65" s="651"/>
      <c r="AZ65" s="640">
        <f t="shared" si="17"/>
        <v>19.68</v>
      </c>
      <c r="BA65" s="651"/>
      <c r="BB65" s="640">
        <f t="shared" si="18"/>
        <v>13.48</v>
      </c>
      <c r="BC65" s="652"/>
      <c r="BD65" s="640">
        <f t="shared" si="19"/>
        <v>5.03</v>
      </c>
      <c r="BE65" s="652"/>
      <c r="BF65" s="640">
        <f t="shared" si="20"/>
        <v>16.79</v>
      </c>
      <c r="BG65" s="652"/>
      <c r="BH65" s="640">
        <f t="shared" si="21"/>
        <v>22.61</v>
      </c>
      <c r="BI65" s="652"/>
      <c r="BJ65" s="640">
        <f t="shared" si="22"/>
        <v>36.979999999999997</v>
      </c>
      <c r="BK65" s="652"/>
      <c r="BL65" s="640">
        <f t="shared" si="23"/>
        <v>29.46</v>
      </c>
      <c r="BM65" s="652"/>
      <c r="BN65" s="640">
        <f t="shared" si="24"/>
        <v>18.78</v>
      </c>
      <c r="BO65" s="652"/>
      <c r="BP65" s="640">
        <f t="shared" si="25"/>
        <v>25.52</v>
      </c>
      <c r="BQ65" s="652"/>
      <c r="BR65" s="640">
        <f t="shared" si="26"/>
        <v>5.36</v>
      </c>
      <c r="BS65" s="652"/>
      <c r="BT65" s="640">
        <f t="shared" si="27"/>
        <v>6.29</v>
      </c>
      <c r="BU65" s="652"/>
      <c r="BV65" s="640">
        <f t="shared" si="28"/>
        <v>12.25</v>
      </c>
      <c r="BW65" s="652"/>
      <c r="BX65" s="640">
        <f t="shared" si="29"/>
        <v>7.54</v>
      </c>
      <c r="BY65" s="652"/>
      <c r="BZ65" s="640">
        <f t="shared" si="30"/>
        <v>9.74</v>
      </c>
      <c r="CA65" s="652"/>
      <c r="CB65" s="640">
        <f t="shared" si="31"/>
        <v>14.74</v>
      </c>
      <c r="CC65" s="652"/>
      <c r="CD65" s="640">
        <f t="shared" si="32"/>
        <v>15.18</v>
      </c>
      <c r="CE65" s="652"/>
      <c r="CF65" s="640">
        <f t="shared" si="33"/>
        <v>4.32</v>
      </c>
      <c r="CG65" s="652"/>
      <c r="CH65" s="640">
        <f t="shared" si="34"/>
        <v>16.18</v>
      </c>
      <c r="CI65" s="652"/>
      <c r="CJ65" s="345">
        <f t="shared" si="35"/>
        <v>12.25</v>
      </c>
      <c r="CK65" s="487"/>
      <c r="CL65" s="487"/>
      <c r="CM65" s="487"/>
      <c r="CN65" s="487"/>
      <c r="CO65" s="345">
        <f t="shared" si="36"/>
        <v>7.54</v>
      </c>
      <c r="CP65" s="487"/>
      <c r="CQ65" s="487"/>
      <c r="CR65" s="487"/>
      <c r="CS65" s="487"/>
      <c r="CT65" s="345">
        <f t="shared" si="37"/>
        <v>9.74</v>
      </c>
      <c r="CU65" s="487"/>
      <c r="CV65" s="487"/>
      <c r="CW65" s="487"/>
      <c r="CX65" s="487"/>
      <c r="CY65" s="345">
        <f t="shared" si="38"/>
        <v>14.74</v>
      </c>
      <c r="CZ65" s="487"/>
      <c r="DA65" s="487"/>
      <c r="DB65" s="487"/>
      <c r="DC65" s="487"/>
      <c r="DD65" s="345">
        <f t="shared" si="39"/>
        <v>15.18</v>
      </c>
      <c r="DE65" s="487"/>
      <c r="DF65" s="487"/>
      <c r="DG65" s="487"/>
      <c r="DH65" s="487"/>
      <c r="DI65" s="345">
        <f t="shared" si="40"/>
        <v>4.32</v>
      </c>
      <c r="DJ65" s="487"/>
      <c r="DK65" s="487"/>
      <c r="DL65" s="487"/>
      <c r="DM65" s="487"/>
      <c r="DN65" s="345">
        <f t="shared" si="41"/>
        <v>16.18</v>
      </c>
      <c r="DO65" s="487"/>
      <c r="DP65" s="487"/>
      <c r="DQ65" s="487"/>
      <c r="DR65" s="487"/>
      <c r="DS65" s="345">
        <f t="shared" si="42"/>
        <v>17.600000000000001</v>
      </c>
      <c r="DT65" s="487"/>
      <c r="DU65" s="487"/>
      <c r="DV65" s="487"/>
      <c r="DW65" s="487"/>
      <c r="DX65" s="345">
        <f t="shared" si="43"/>
        <v>14.63</v>
      </c>
      <c r="DY65" s="487"/>
      <c r="DZ65" s="487"/>
      <c r="EA65" s="487"/>
      <c r="EB65" s="487"/>
      <c r="EC65" s="345">
        <f t="shared" si="44"/>
        <v>21.12</v>
      </c>
      <c r="ED65" s="487"/>
      <c r="EE65" s="487"/>
      <c r="EF65" s="487"/>
      <c r="EG65" s="487"/>
      <c r="EH65" s="345">
        <f t="shared" si="45"/>
        <v>22.74</v>
      </c>
      <c r="EI65" s="487"/>
      <c r="EJ65" s="487"/>
      <c r="EK65" s="487"/>
      <c r="EL65" s="487"/>
      <c r="EM65" s="345">
        <f t="shared" si="46"/>
        <v>29.33</v>
      </c>
      <c r="EN65" s="487"/>
      <c r="EO65" s="487"/>
      <c r="EP65" s="487"/>
      <c r="EQ65" s="487"/>
      <c r="ER65" s="345">
        <f t="shared" si="47"/>
        <v>45.41</v>
      </c>
      <c r="ES65" s="487"/>
      <c r="ET65" s="487"/>
      <c r="EU65" s="487"/>
      <c r="EV65" s="487"/>
    </row>
    <row r="66" spans="1:152" s="460" customFormat="1" x14ac:dyDescent="0.2">
      <c r="A66" s="473" t="s">
        <v>23</v>
      </c>
      <c r="B66" s="640">
        <v>13.5</v>
      </c>
      <c r="C66" s="640"/>
      <c r="D66" s="640">
        <v>2.15</v>
      </c>
      <c r="E66" s="640"/>
      <c r="F66" s="640">
        <v>1.44</v>
      </c>
      <c r="G66" s="640"/>
      <c r="H66" s="640">
        <v>1.99</v>
      </c>
      <c r="I66" s="640"/>
      <c r="J66" s="641">
        <v>5.21</v>
      </c>
      <c r="K66" s="641"/>
      <c r="L66" s="641">
        <v>12.2</v>
      </c>
      <c r="M66" s="641"/>
      <c r="N66" s="640">
        <v>13.79</v>
      </c>
      <c r="O66" s="640"/>
      <c r="P66" s="640">
        <v>9.5299999999999994</v>
      </c>
      <c r="Q66" s="640"/>
      <c r="R66" s="640">
        <f t="shared" si="0"/>
        <v>309.88</v>
      </c>
      <c r="S66" s="651"/>
      <c r="T66" s="640">
        <f t="shared" si="1"/>
        <v>190.25</v>
      </c>
      <c r="U66" s="651"/>
      <c r="V66" s="640">
        <f t="shared" si="2"/>
        <v>212.64</v>
      </c>
      <c r="W66" s="652"/>
      <c r="X66" s="640">
        <f t="shared" si="3"/>
        <v>58.17</v>
      </c>
      <c r="Y66" s="651"/>
      <c r="Z66" s="640">
        <f t="shared" si="4"/>
        <v>47.99</v>
      </c>
      <c r="AA66" s="652"/>
      <c r="AB66" s="640">
        <f t="shared" si="5"/>
        <v>31.45</v>
      </c>
      <c r="AC66" s="652"/>
      <c r="AD66" s="640">
        <f t="shared" si="6"/>
        <v>112.96</v>
      </c>
      <c r="AE66" s="652"/>
      <c r="AF66" s="640">
        <f t="shared" si="7"/>
        <v>16.7</v>
      </c>
      <c r="AG66" s="651"/>
      <c r="AH66" s="640">
        <f t="shared" si="8"/>
        <v>30.87</v>
      </c>
      <c r="AI66" s="651"/>
      <c r="AJ66" s="640">
        <f t="shared" si="9"/>
        <v>37.54</v>
      </c>
      <c r="AK66" s="651"/>
      <c r="AL66" s="640">
        <f t="shared" si="10"/>
        <v>51.42</v>
      </c>
      <c r="AM66" s="651"/>
      <c r="AN66" s="640">
        <f t="shared" si="11"/>
        <v>27.59</v>
      </c>
      <c r="AO66" s="651"/>
      <c r="AP66" s="640">
        <f t="shared" si="12"/>
        <v>33.22</v>
      </c>
      <c r="AQ66" s="651"/>
      <c r="AR66" s="640">
        <f t="shared" si="13"/>
        <v>26.76</v>
      </c>
      <c r="AS66" s="652"/>
      <c r="AT66" s="640">
        <f t="shared" si="14"/>
        <v>28.56</v>
      </c>
      <c r="AU66" s="652"/>
      <c r="AV66" s="640">
        <f t="shared" si="15"/>
        <v>30.15</v>
      </c>
      <c r="AW66" s="651"/>
      <c r="AX66" s="640">
        <f t="shared" si="16"/>
        <v>8.06</v>
      </c>
      <c r="AY66" s="651"/>
      <c r="AZ66" s="640">
        <f t="shared" si="17"/>
        <v>6.77</v>
      </c>
      <c r="BA66" s="651"/>
      <c r="BB66" s="640">
        <f t="shared" si="18"/>
        <v>27.44</v>
      </c>
      <c r="BC66" s="652"/>
      <c r="BD66" s="640">
        <f t="shared" si="19"/>
        <v>18.559999999999999</v>
      </c>
      <c r="BE66" s="652"/>
      <c r="BF66" s="640">
        <f t="shared" si="20"/>
        <v>25.38</v>
      </c>
      <c r="BG66" s="652"/>
      <c r="BH66" s="640">
        <f t="shared" si="21"/>
        <v>25.43</v>
      </c>
      <c r="BI66" s="652"/>
      <c r="BJ66" s="640">
        <f t="shared" si="22"/>
        <v>59.94</v>
      </c>
      <c r="BK66" s="652"/>
      <c r="BL66" s="640">
        <f t="shared" si="23"/>
        <v>66.31</v>
      </c>
      <c r="BM66" s="652"/>
      <c r="BN66" s="640">
        <f t="shared" si="24"/>
        <v>45.36</v>
      </c>
      <c r="BO66" s="652"/>
      <c r="BP66" s="640">
        <f t="shared" si="25"/>
        <v>68.569999999999993</v>
      </c>
      <c r="BQ66" s="652"/>
      <c r="BR66" s="640">
        <f t="shared" si="26"/>
        <v>163.57</v>
      </c>
      <c r="BS66" s="652"/>
      <c r="BT66" s="640">
        <f t="shared" si="27"/>
        <v>105.78</v>
      </c>
      <c r="BU66" s="652"/>
      <c r="BV66" s="640">
        <f t="shared" si="28"/>
        <v>154.26</v>
      </c>
      <c r="BW66" s="652"/>
      <c r="BX66" s="640">
        <f t="shared" si="29"/>
        <v>141.26</v>
      </c>
      <c r="BY66" s="652"/>
      <c r="BZ66" s="640">
        <f t="shared" si="30"/>
        <v>124.53</v>
      </c>
      <c r="CA66" s="652"/>
      <c r="CB66" s="640">
        <f t="shared" si="31"/>
        <v>191.97</v>
      </c>
      <c r="CC66" s="652"/>
      <c r="CD66" s="640">
        <f t="shared" si="32"/>
        <v>175.45</v>
      </c>
      <c r="CE66" s="652"/>
      <c r="CF66" s="640">
        <f t="shared" si="33"/>
        <v>109.57</v>
      </c>
      <c r="CG66" s="652"/>
      <c r="CH66" s="640">
        <f t="shared" si="34"/>
        <v>129.37</v>
      </c>
      <c r="CI66" s="652"/>
      <c r="CJ66" s="345">
        <f t="shared" si="35"/>
        <v>154.26</v>
      </c>
      <c r="CK66" s="487"/>
      <c r="CL66" s="487"/>
      <c r="CM66" s="487"/>
      <c r="CN66" s="487"/>
      <c r="CO66" s="345">
        <f t="shared" si="36"/>
        <v>141.26</v>
      </c>
      <c r="CP66" s="487"/>
      <c r="CQ66" s="487"/>
      <c r="CR66" s="487"/>
      <c r="CS66" s="487"/>
      <c r="CT66" s="345">
        <f t="shared" si="37"/>
        <v>124.53</v>
      </c>
      <c r="CU66" s="487"/>
      <c r="CV66" s="487"/>
      <c r="CW66" s="487"/>
      <c r="CX66" s="487"/>
      <c r="CY66" s="345">
        <f t="shared" si="38"/>
        <v>191.97</v>
      </c>
      <c r="CZ66" s="487"/>
      <c r="DA66" s="487"/>
      <c r="DB66" s="487"/>
      <c r="DC66" s="487"/>
      <c r="DD66" s="345">
        <f t="shared" si="39"/>
        <v>175.45</v>
      </c>
      <c r="DE66" s="487"/>
      <c r="DF66" s="487"/>
      <c r="DG66" s="487"/>
      <c r="DH66" s="487"/>
      <c r="DI66" s="345">
        <f t="shared" si="40"/>
        <v>109.57</v>
      </c>
      <c r="DJ66" s="487"/>
      <c r="DK66" s="487"/>
      <c r="DL66" s="487"/>
      <c r="DM66" s="487"/>
      <c r="DN66" s="345">
        <f t="shared" si="41"/>
        <v>129.37</v>
      </c>
      <c r="DO66" s="487"/>
      <c r="DP66" s="487"/>
      <c r="DQ66" s="487"/>
      <c r="DR66" s="487"/>
      <c r="DS66" s="345">
        <f t="shared" si="42"/>
        <v>108.31</v>
      </c>
      <c r="DT66" s="487"/>
      <c r="DU66" s="487"/>
      <c r="DV66" s="487"/>
      <c r="DW66" s="487"/>
      <c r="DX66" s="345">
        <f t="shared" si="43"/>
        <v>77.239999999999995</v>
      </c>
      <c r="DY66" s="487"/>
      <c r="DZ66" s="487"/>
      <c r="EA66" s="487"/>
      <c r="EB66" s="487"/>
      <c r="EC66" s="345">
        <f t="shared" si="44"/>
        <v>70.58</v>
      </c>
      <c r="ED66" s="487"/>
      <c r="EE66" s="487"/>
      <c r="EF66" s="487"/>
      <c r="EG66" s="487"/>
      <c r="EH66" s="345">
        <f t="shared" si="45"/>
        <v>38.200000000000003</v>
      </c>
      <c r="EI66" s="487"/>
      <c r="EJ66" s="487"/>
      <c r="EK66" s="487"/>
      <c r="EL66" s="487"/>
      <c r="EM66" s="345">
        <f t="shared" si="46"/>
        <v>41.97</v>
      </c>
      <c r="EN66" s="487"/>
      <c r="EO66" s="487"/>
      <c r="EP66" s="487"/>
      <c r="EQ66" s="487"/>
      <c r="ER66" s="345">
        <f t="shared" si="47"/>
        <v>93.78</v>
      </c>
      <c r="ES66" s="487"/>
      <c r="ET66" s="487"/>
      <c r="EU66" s="487"/>
      <c r="EV66" s="487"/>
    </row>
    <row r="67" spans="1:152" s="460" customFormat="1" ht="14.25" hidden="1" x14ac:dyDescent="0.2">
      <c r="A67" s="473" t="s">
        <v>387</v>
      </c>
      <c r="B67" s="640">
        <v>11.9</v>
      </c>
      <c r="C67" s="640"/>
      <c r="D67" s="640">
        <v>8.8800000000000008</v>
      </c>
      <c r="E67" s="640"/>
      <c r="F67" s="640">
        <v>12.63</v>
      </c>
      <c r="G67" s="640"/>
      <c r="H67" s="640" t="s">
        <v>76</v>
      </c>
      <c r="I67" s="640"/>
      <c r="J67" s="644" t="s">
        <v>76</v>
      </c>
      <c r="K67" s="644"/>
      <c r="L67" s="641">
        <v>1.91</v>
      </c>
      <c r="M67" s="641"/>
      <c r="N67" s="640">
        <v>3.09</v>
      </c>
      <c r="O67" s="640"/>
      <c r="P67" s="640">
        <v>36.08</v>
      </c>
      <c r="Q67" s="640"/>
      <c r="R67" s="640" t="str">
        <f t="shared" si="0"/>
        <v>-</v>
      </c>
      <c r="S67" s="651"/>
      <c r="T67" s="645" t="s">
        <v>217</v>
      </c>
      <c r="U67" s="645"/>
      <c r="V67" s="640">
        <f t="shared" si="2"/>
        <v>1679.1</v>
      </c>
      <c r="W67" s="652"/>
      <c r="X67" s="640">
        <f t="shared" si="3"/>
        <v>251.06</v>
      </c>
      <c r="Y67" s="651"/>
      <c r="Z67" s="640">
        <f t="shared" si="4"/>
        <v>124.59</v>
      </c>
      <c r="AA67" s="652"/>
      <c r="AB67" s="640">
        <f t="shared" si="5"/>
        <v>17.27</v>
      </c>
      <c r="AC67" s="652"/>
      <c r="AD67" s="640">
        <f t="shared" si="6"/>
        <v>9</v>
      </c>
      <c r="AE67" s="652"/>
      <c r="AF67" s="640">
        <f t="shared" si="7"/>
        <v>11.36</v>
      </c>
      <c r="AG67" s="651"/>
      <c r="AH67" s="640">
        <f t="shared" si="8"/>
        <v>19.37</v>
      </c>
      <c r="AI67" s="651"/>
      <c r="AJ67" s="640" t="str">
        <f t="shared" si="9"/>
        <v>-</v>
      </c>
      <c r="AK67" s="651"/>
      <c r="AL67" s="640" t="str">
        <f t="shared" si="10"/>
        <v>-</v>
      </c>
      <c r="AM67" s="651"/>
      <c r="AN67" s="640" t="str">
        <f t="shared" si="11"/>
        <v>-</v>
      </c>
      <c r="AO67" s="651"/>
      <c r="AP67" s="640" t="str">
        <f t="shared" si="12"/>
        <v>-</v>
      </c>
      <c r="AQ67" s="651"/>
      <c r="AR67" s="640" t="str">
        <f t="shared" si="13"/>
        <v>-</v>
      </c>
      <c r="AS67" s="652"/>
      <c r="AT67" s="640" t="str">
        <f t="shared" si="14"/>
        <v>-</v>
      </c>
      <c r="AU67" s="652"/>
      <c r="AV67" s="640" t="str">
        <f t="shared" si="15"/>
        <v>-</v>
      </c>
      <c r="AW67" s="651"/>
      <c r="AX67" s="640" t="str">
        <f t="shared" si="16"/>
        <v>-</v>
      </c>
      <c r="AY67" s="651"/>
      <c r="AZ67" s="640" t="str">
        <f t="shared" si="17"/>
        <v>-</v>
      </c>
      <c r="BA67" s="651"/>
      <c r="BB67" s="640" t="str">
        <f t="shared" si="18"/>
        <v>-</v>
      </c>
      <c r="BC67" s="652"/>
      <c r="BD67" s="640" t="str">
        <f t="shared" si="19"/>
        <v>-</v>
      </c>
      <c r="BE67" s="652"/>
      <c r="BF67" s="640" t="str">
        <f t="shared" si="20"/>
        <v>-</v>
      </c>
      <c r="BG67" s="652"/>
      <c r="BH67" s="640" t="str">
        <f t="shared" si="21"/>
        <v>-</v>
      </c>
      <c r="BI67" s="652"/>
      <c r="BJ67" s="640" t="str">
        <f t="shared" si="22"/>
        <v>-</v>
      </c>
      <c r="BK67" s="652"/>
      <c r="BL67" s="640" t="str">
        <f t="shared" si="23"/>
        <v>-</v>
      </c>
      <c r="BM67" s="652"/>
      <c r="BN67" s="640" t="str">
        <f t="shared" si="24"/>
        <v>-</v>
      </c>
      <c r="BO67" s="652"/>
      <c r="BP67" s="640" t="str">
        <f t="shared" si="25"/>
        <v>-</v>
      </c>
      <c r="BQ67" s="652"/>
      <c r="BR67" s="640" t="str">
        <f t="shared" si="26"/>
        <v>-</v>
      </c>
      <c r="BS67" s="652"/>
      <c r="BT67" s="640" t="str">
        <f t="shared" si="27"/>
        <v>-</v>
      </c>
      <c r="BU67" s="652"/>
      <c r="BV67" s="640" t="str">
        <f t="shared" si="28"/>
        <v>-</v>
      </c>
      <c r="BW67" s="652"/>
      <c r="BX67" s="640" t="str">
        <f t="shared" si="29"/>
        <v>-</v>
      </c>
      <c r="BY67" s="652"/>
      <c r="BZ67" s="640" t="str">
        <f t="shared" si="30"/>
        <v>-</v>
      </c>
      <c r="CA67" s="652"/>
      <c r="CB67" s="640" t="str">
        <f t="shared" si="31"/>
        <v>-</v>
      </c>
      <c r="CC67" s="652"/>
      <c r="CD67" s="640" t="str">
        <f t="shared" si="32"/>
        <v>-</v>
      </c>
      <c r="CE67" s="652"/>
      <c r="CF67" s="640" t="str">
        <f t="shared" si="33"/>
        <v>-</v>
      </c>
      <c r="CG67" s="652"/>
      <c r="CH67" s="640" t="str">
        <f t="shared" si="34"/>
        <v>-</v>
      </c>
      <c r="CI67" s="652"/>
      <c r="CJ67" s="345" t="str">
        <f t="shared" si="35"/>
        <v>-</v>
      </c>
      <c r="CK67" s="487"/>
      <c r="CL67" s="487"/>
      <c r="CM67" s="487"/>
      <c r="CN67" s="487"/>
      <c r="CO67" s="345" t="str">
        <f t="shared" si="36"/>
        <v>-</v>
      </c>
      <c r="CP67" s="487"/>
      <c r="CQ67" s="487"/>
      <c r="CR67" s="487"/>
      <c r="CS67" s="487"/>
      <c r="CT67" s="345" t="str">
        <f t="shared" si="37"/>
        <v>-</v>
      </c>
      <c r="CU67" s="487"/>
      <c r="CV67" s="487"/>
      <c r="CW67" s="487"/>
      <c r="CX67" s="487"/>
      <c r="CY67" s="345" t="str">
        <f t="shared" si="38"/>
        <v>-</v>
      </c>
      <c r="CZ67" s="487"/>
      <c r="DA67" s="487"/>
      <c r="DB67" s="487"/>
      <c r="DC67" s="487"/>
      <c r="DD67" s="345" t="str">
        <f t="shared" si="39"/>
        <v>-</v>
      </c>
      <c r="DE67" s="487"/>
      <c r="DF67" s="487"/>
      <c r="DG67" s="487"/>
      <c r="DH67" s="487"/>
      <c r="DI67" s="345" t="str">
        <f t="shared" si="40"/>
        <v>-</v>
      </c>
      <c r="DJ67" s="487"/>
      <c r="DK67" s="487"/>
      <c r="DL67" s="487"/>
      <c r="DM67" s="487"/>
      <c r="DN67" s="345" t="str">
        <f t="shared" si="41"/>
        <v>-</v>
      </c>
      <c r="DO67" s="487"/>
      <c r="DP67" s="487"/>
      <c r="DQ67" s="487"/>
      <c r="DR67" s="487"/>
      <c r="DS67" s="345" t="str">
        <f t="shared" si="42"/>
        <v>-</v>
      </c>
      <c r="DT67" s="487"/>
      <c r="DU67" s="487"/>
      <c r="DV67" s="487"/>
      <c r="DW67" s="487"/>
      <c r="DX67" s="345" t="str">
        <f t="shared" si="43"/>
        <v>-</v>
      </c>
      <c r="DY67" s="487"/>
      <c r="DZ67" s="487"/>
      <c r="EA67" s="487"/>
      <c r="EB67" s="487"/>
      <c r="EC67" s="345" t="str">
        <f t="shared" si="44"/>
        <v>-</v>
      </c>
      <c r="ED67" s="487"/>
      <c r="EE67" s="487"/>
      <c r="EF67" s="487"/>
      <c r="EG67" s="487"/>
      <c r="EH67" s="345" t="str">
        <f t="shared" si="45"/>
        <v>-</v>
      </c>
      <c r="EI67" s="487"/>
      <c r="EJ67" s="487"/>
      <c r="EK67" s="487"/>
      <c r="EL67" s="487"/>
      <c r="EM67" s="345" t="str">
        <f t="shared" si="46"/>
        <v>-</v>
      </c>
      <c r="EN67" s="487"/>
      <c r="EO67" s="487"/>
      <c r="EP67" s="487"/>
      <c r="EQ67" s="487"/>
      <c r="ER67" s="345" t="str">
        <f t="shared" si="47"/>
        <v>-</v>
      </c>
      <c r="ES67" s="487"/>
      <c r="ET67" s="487"/>
      <c r="EU67" s="487"/>
      <c r="EV67" s="487"/>
    </row>
    <row r="68" spans="1:152" s="460" customFormat="1" ht="14.25" hidden="1" x14ac:dyDescent="0.2">
      <c r="A68" s="473" t="s">
        <v>388</v>
      </c>
      <c r="B68" s="640">
        <v>0.5</v>
      </c>
      <c r="C68" s="640"/>
      <c r="D68" s="640">
        <v>8.23</v>
      </c>
      <c r="E68" s="640"/>
      <c r="F68" s="640">
        <v>2.74</v>
      </c>
      <c r="G68" s="640"/>
      <c r="H68" s="640" t="s">
        <v>76</v>
      </c>
      <c r="I68" s="640"/>
      <c r="J68" s="644" t="s">
        <v>76</v>
      </c>
      <c r="K68" s="644"/>
      <c r="L68" s="641">
        <v>4.6100000000000003</v>
      </c>
      <c r="M68" s="641"/>
      <c r="N68" s="640">
        <v>4.9400000000000004</v>
      </c>
      <c r="O68" s="640"/>
      <c r="P68" s="640">
        <v>38.08</v>
      </c>
      <c r="Q68" s="640"/>
      <c r="R68" s="640" t="str">
        <f t="shared" si="0"/>
        <v>-</v>
      </c>
      <c r="S68" s="651"/>
      <c r="T68" s="645" t="s">
        <v>217</v>
      </c>
      <c r="U68" s="645"/>
      <c r="V68" s="640" t="str">
        <f t="shared" si="2"/>
        <v>-</v>
      </c>
      <c r="W68" s="652"/>
      <c r="X68" s="640" t="str">
        <f t="shared" si="3"/>
        <v>-</v>
      </c>
      <c r="Y68" s="651"/>
      <c r="Z68" s="640" t="str">
        <f t="shared" si="4"/>
        <v>-</v>
      </c>
      <c r="AA68" s="652"/>
      <c r="AB68" s="640" t="str">
        <f t="shared" si="5"/>
        <v>-</v>
      </c>
      <c r="AC68" s="652"/>
      <c r="AD68" s="640" t="str">
        <f t="shared" si="6"/>
        <v>-</v>
      </c>
      <c r="AE68" s="652"/>
      <c r="AF68" s="640" t="str">
        <f t="shared" si="7"/>
        <v>-</v>
      </c>
      <c r="AG68" s="651"/>
      <c r="AH68" s="640" t="str">
        <f t="shared" si="8"/>
        <v>-</v>
      </c>
      <c r="AI68" s="651"/>
      <c r="AJ68" s="640" t="str">
        <f t="shared" si="9"/>
        <v>-</v>
      </c>
      <c r="AK68" s="651"/>
      <c r="AL68" s="640" t="str">
        <f t="shared" si="10"/>
        <v>-</v>
      </c>
      <c r="AM68" s="651"/>
      <c r="AN68" s="640" t="str">
        <f t="shared" si="11"/>
        <v>-</v>
      </c>
      <c r="AO68" s="651"/>
      <c r="AP68" s="640" t="str">
        <f t="shared" si="12"/>
        <v>-</v>
      </c>
      <c r="AQ68" s="651"/>
      <c r="AR68" s="640" t="str">
        <f t="shared" si="13"/>
        <v>-</v>
      </c>
      <c r="AS68" s="652"/>
      <c r="AT68" s="640" t="str">
        <f t="shared" si="14"/>
        <v>-</v>
      </c>
      <c r="AU68" s="652"/>
      <c r="AV68" s="640" t="str">
        <f t="shared" si="15"/>
        <v>-</v>
      </c>
      <c r="AW68" s="651"/>
      <c r="AX68" s="640" t="str">
        <f t="shared" si="16"/>
        <v>-</v>
      </c>
      <c r="AY68" s="651"/>
      <c r="AZ68" s="640" t="str">
        <f t="shared" si="17"/>
        <v>-</v>
      </c>
      <c r="BA68" s="651"/>
      <c r="BB68" s="640" t="str">
        <f t="shared" si="18"/>
        <v>-</v>
      </c>
      <c r="BC68" s="652"/>
      <c r="BD68" s="640" t="str">
        <f t="shared" si="19"/>
        <v>-</v>
      </c>
      <c r="BE68" s="652"/>
      <c r="BF68" s="640" t="str">
        <f t="shared" si="20"/>
        <v>-</v>
      </c>
      <c r="BG68" s="652"/>
      <c r="BH68" s="640" t="str">
        <f t="shared" si="21"/>
        <v>-</v>
      </c>
      <c r="BI68" s="652"/>
      <c r="BJ68" s="640" t="str">
        <f t="shared" si="22"/>
        <v>-</v>
      </c>
      <c r="BK68" s="652"/>
      <c r="BL68" s="640" t="str">
        <f t="shared" si="23"/>
        <v>-</v>
      </c>
      <c r="BM68" s="652"/>
      <c r="BN68" s="640" t="str">
        <f t="shared" si="24"/>
        <v>-</v>
      </c>
      <c r="BO68" s="652"/>
      <c r="BP68" s="640" t="str">
        <f t="shared" si="25"/>
        <v>-</v>
      </c>
      <c r="BQ68" s="652"/>
      <c r="BR68" s="640" t="str">
        <f t="shared" si="26"/>
        <v>-</v>
      </c>
      <c r="BS68" s="652"/>
      <c r="BT68" s="640" t="str">
        <f t="shared" si="27"/>
        <v>-</v>
      </c>
      <c r="BU68" s="652"/>
      <c r="BV68" s="640" t="str">
        <f t="shared" si="28"/>
        <v>-</v>
      </c>
      <c r="BW68" s="652"/>
      <c r="BX68" s="640" t="str">
        <f t="shared" si="29"/>
        <v>-</v>
      </c>
      <c r="BY68" s="652"/>
      <c r="BZ68" s="640" t="str">
        <f t="shared" si="30"/>
        <v>-</v>
      </c>
      <c r="CA68" s="652"/>
      <c r="CB68" s="640" t="str">
        <f t="shared" si="31"/>
        <v>-</v>
      </c>
      <c r="CC68" s="652"/>
      <c r="CD68" s="640" t="str">
        <f t="shared" si="32"/>
        <v>-</v>
      </c>
      <c r="CE68" s="652"/>
      <c r="CF68" s="640" t="str">
        <f t="shared" si="33"/>
        <v>-</v>
      </c>
      <c r="CG68" s="652"/>
      <c r="CH68" s="640" t="str">
        <f t="shared" si="34"/>
        <v>-</v>
      </c>
      <c r="CI68" s="652"/>
      <c r="CJ68" s="345" t="str">
        <f t="shared" si="35"/>
        <v>-</v>
      </c>
      <c r="CK68" s="487"/>
      <c r="CL68" s="487"/>
      <c r="CM68" s="487"/>
      <c r="CN68" s="487"/>
      <c r="CO68" s="345" t="str">
        <f t="shared" si="36"/>
        <v>-</v>
      </c>
      <c r="CP68" s="487"/>
      <c r="CQ68" s="487"/>
      <c r="CR68" s="487"/>
      <c r="CS68" s="487"/>
      <c r="CT68" s="345" t="str">
        <f t="shared" si="37"/>
        <v>-</v>
      </c>
      <c r="CU68" s="487"/>
      <c r="CV68" s="487"/>
      <c r="CW68" s="487"/>
      <c r="CX68" s="487"/>
      <c r="CY68" s="345" t="str">
        <f t="shared" si="38"/>
        <v>-</v>
      </c>
      <c r="CZ68" s="487"/>
      <c r="DA68" s="487"/>
      <c r="DB68" s="487"/>
      <c r="DC68" s="487"/>
      <c r="DD68" s="345" t="str">
        <f t="shared" si="39"/>
        <v>-</v>
      </c>
      <c r="DE68" s="487"/>
      <c r="DF68" s="487"/>
      <c r="DG68" s="487"/>
      <c r="DH68" s="487"/>
      <c r="DI68" s="345" t="str">
        <f t="shared" si="40"/>
        <v>-</v>
      </c>
      <c r="DJ68" s="487"/>
      <c r="DK68" s="487"/>
      <c r="DL68" s="487"/>
      <c r="DM68" s="487"/>
      <c r="DN68" s="345" t="str">
        <f t="shared" si="41"/>
        <v>-</v>
      </c>
      <c r="DO68" s="487"/>
      <c r="DP68" s="487"/>
      <c r="DQ68" s="487"/>
      <c r="DR68" s="487"/>
      <c r="DS68" s="345" t="str">
        <f t="shared" si="42"/>
        <v>-</v>
      </c>
      <c r="DT68" s="487"/>
      <c r="DU68" s="487"/>
      <c r="DV68" s="487"/>
      <c r="DW68" s="487"/>
      <c r="DX68" s="345" t="str">
        <f t="shared" si="43"/>
        <v>-</v>
      </c>
      <c r="DY68" s="487"/>
      <c r="DZ68" s="487"/>
      <c r="EA68" s="487"/>
      <c r="EB68" s="487"/>
      <c r="EC68" s="345" t="str">
        <f t="shared" si="44"/>
        <v>-</v>
      </c>
      <c r="ED68" s="487"/>
      <c r="EE68" s="487"/>
      <c r="EF68" s="487"/>
      <c r="EG68" s="487"/>
      <c r="EH68" s="345" t="str">
        <f t="shared" si="45"/>
        <v>-</v>
      </c>
      <c r="EI68" s="487"/>
      <c r="EJ68" s="487"/>
      <c r="EK68" s="487"/>
      <c r="EL68" s="487"/>
      <c r="EM68" s="345" t="str">
        <f t="shared" si="46"/>
        <v>-</v>
      </c>
      <c r="EN68" s="487"/>
      <c r="EO68" s="487"/>
      <c r="EP68" s="487"/>
      <c r="EQ68" s="487"/>
      <c r="ER68" s="345" t="str">
        <f t="shared" si="47"/>
        <v>-</v>
      </c>
      <c r="ES68" s="487"/>
      <c r="ET68" s="487"/>
      <c r="EU68" s="487"/>
      <c r="EV68" s="487"/>
    </row>
    <row r="69" spans="1:152" s="460" customFormat="1" x14ac:dyDescent="0.2">
      <c r="A69" s="473" t="s">
        <v>389</v>
      </c>
      <c r="B69" s="640">
        <v>2.13</v>
      </c>
      <c r="C69" s="640"/>
      <c r="D69" s="640">
        <v>0.34</v>
      </c>
      <c r="E69" s="640"/>
      <c r="F69" s="640">
        <v>1.47</v>
      </c>
      <c r="G69" s="640"/>
      <c r="H69" s="640">
        <v>0.42</v>
      </c>
      <c r="I69" s="640"/>
      <c r="J69" s="641">
        <v>0.82</v>
      </c>
      <c r="K69" s="641"/>
      <c r="L69" s="641">
        <v>0.19</v>
      </c>
      <c r="M69" s="641"/>
      <c r="N69" s="640">
        <v>0.06</v>
      </c>
      <c r="O69" s="640"/>
      <c r="P69" s="640">
        <v>0.16</v>
      </c>
      <c r="Q69" s="640"/>
      <c r="R69" s="640">
        <f t="shared" si="0"/>
        <v>6.39</v>
      </c>
      <c r="S69" s="651"/>
      <c r="T69" s="640">
        <f>IFERROR((ROUND(((((1-T20)*T52)/(T20))*24),2)),"-")</f>
        <v>8.01</v>
      </c>
      <c r="U69" s="651"/>
      <c r="V69" s="640">
        <f t="shared" si="2"/>
        <v>5.27</v>
      </c>
      <c r="W69" s="652"/>
      <c r="X69" s="640">
        <f t="shared" si="3"/>
        <v>4.95</v>
      </c>
      <c r="Y69" s="651"/>
      <c r="Z69" s="640">
        <f t="shared" si="4"/>
        <v>4.66</v>
      </c>
      <c r="AA69" s="652"/>
      <c r="AB69" s="640">
        <f t="shared" si="5"/>
        <v>4.59</v>
      </c>
      <c r="AC69" s="652"/>
      <c r="AD69" s="640">
        <f t="shared" si="6"/>
        <v>5.23</v>
      </c>
      <c r="AE69" s="652"/>
      <c r="AF69" s="640">
        <f t="shared" si="7"/>
        <v>4.72</v>
      </c>
      <c r="AG69" s="651"/>
      <c r="AH69" s="640">
        <f t="shared" si="8"/>
        <v>5.26</v>
      </c>
      <c r="AI69" s="651"/>
      <c r="AJ69" s="640">
        <f t="shared" si="9"/>
        <v>5.63</v>
      </c>
      <c r="AK69" s="651"/>
      <c r="AL69" s="640">
        <f t="shared" si="10"/>
        <v>7.2</v>
      </c>
      <c r="AM69" s="651"/>
      <c r="AN69" s="640">
        <f t="shared" si="11"/>
        <v>7.22</v>
      </c>
      <c r="AO69" s="651"/>
      <c r="AP69" s="640">
        <f t="shared" si="12"/>
        <v>8.75</v>
      </c>
      <c r="AQ69" s="651"/>
      <c r="AR69" s="640">
        <f t="shared" si="13"/>
        <v>9.7799999999999994</v>
      </c>
      <c r="AS69" s="652"/>
      <c r="AT69" s="640">
        <f t="shared" si="14"/>
        <v>15.18</v>
      </c>
      <c r="AU69" s="652"/>
      <c r="AV69" s="640">
        <f t="shared" si="15"/>
        <v>0.46</v>
      </c>
      <c r="AW69" s="651"/>
      <c r="AX69" s="640">
        <f t="shared" si="16"/>
        <v>0</v>
      </c>
      <c r="AY69" s="651"/>
      <c r="AZ69" s="640">
        <f t="shared" si="17"/>
        <v>0.22</v>
      </c>
      <c r="BA69" s="651"/>
      <c r="BB69" s="640">
        <f t="shared" si="18"/>
        <v>0.23</v>
      </c>
      <c r="BC69" s="652"/>
      <c r="BD69" s="640">
        <f t="shared" si="19"/>
        <v>0.3</v>
      </c>
      <c r="BE69" s="652"/>
      <c r="BF69" s="640">
        <f t="shared" si="20"/>
        <v>0</v>
      </c>
      <c r="BG69" s="652"/>
      <c r="BH69" s="640">
        <f t="shared" si="21"/>
        <v>0.33</v>
      </c>
      <c r="BI69" s="652"/>
      <c r="BJ69" s="640">
        <f t="shared" si="22"/>
        <v>0.25</v>
      </c>
      <c r="BK69" s="652"/>
      <c r="BL69" s="640" t="str">
        <f t="shared" si="23"/>
        <v>-</v>
      </c>
      <c r="BM69" s="652"/>
      <c r="BN69" s="640">
        <f t="shared" si="24"/>
        <v>0</v>
      </c>
      <c r="BO69" s="652"/>
      <c r="BP69" s="640">
        <f t="shared" si="25"/>
        <v>0</v>
      </c>
      <c r="BQ69" s="652"/>
      <c r="BR69" s="640">
        <f t="shared" si="26"/>
        <v>0</v>
      </c>
      <c r="BS69" s="652"/>
      <c r="BT69" s="640">
        <f t="shared" si="27"/>
        <v>1.94</v>
      </c>
      <c r="BU69" s="652"/>
      <c r="BV69" s="640">
        <f t="shared" si="28"/>
        <v>3.3</v>
      </c>
      <c r="BW69" s="652"/>
      <c r="BX69" s="640">
        <f t="shared" si="29"/>
        <v>1.1200000000000001</v>
      </c>
      <c r="BY69" s="652"/>
      <c r="BZ69" s="640">
        <f t="shared" si="30"/>
        <v>1.0900000000000001</v>
      </c>
      <c r="CA69" s="652"/>
      <c r="CB69" s="640">
        <f t="shared" si="31"/>
        <v>1.1499999999999999</v>
      </c>
      <c r="CC69" s="652"/>
      <c r="CD69" s="640">
        <f t="shared" si="32"/>
        <v>1.55</v>
      </c>
      <c r="CE69" s="652"/>
      <c r="CF69" s="640">
        <f t="shared" si="33"/>
        <v>0.67</v>
      </c>
      <c r="CG69" s="652"/>
      <c r="CH69" s="640">
        <f t="shared" si="34"/>
        <v>1.82</v>
      </c>
      <c r="CI69" s="652"/>
      <c r="CJ69" s="345">
        <f t="shared" si="35"/>
        <v>3.3</v>
      </c>
      <c r="CK69" s="487"/>
      <c r="CL69" s="487"/>
      <c r="CM69" s="487"/>
      <c r="CN69" s="487"/>
      <c r="CO69" s="345">
        <f t="shared" si="36"/>
        <v>1.1200000000000001</v>
      </c>
      <c r="CP69" s="487"/>
      <c r="CQ69" s="487"/>
      <c r="CR69" s="487"/>
      <c r="CS69" s="487"/>
      <c r="CT69" s="345">
        <f t="shared" si="37"/>
        <v>1.0900000000000001</v>
      </c>
      <c r="CU69" s="487"/>
      <c r="CV69" s="487"/>
      <c r="CW69" s="487"/>
      <c r="CX69" s="487"/>
      <c r="CY69" s="345">
        <f t="shared" si="38"/>
        <v>1.1499999999999999</v>
      </c>
      <c r="CZ69" s="487"/>
      <c r="DA69" s="487"/>
      <c r="DB69" s="487"/>
      <c r="DC69" s="487"/>
      <c r="DD69" s="345">
        <f t="shared" si="39"/>
        <v>1.55</v>
      </c>
      <c r="DE69" s="487"/>
      <c r="DF69" s="487"/>
      <c r="DG69" s="487"/>
      <c r="DH69" s="487"/>
      <c r="DI69" s="345">
        <f t="shared" si="40"/>
        <v>0.67</v>
      </c>
      <c r="DJ69" s="487"/>
      <c r="DK69" s="487"/>
      <c r="DL69" s="487"/>
      <c r="DM69" s="487"/>
      <c r="DN69" s="345">
        <f t="shared" si="41"/>
        <v>1.82</v>
      </c>
      <c r="DO69" s="487"/>
      <c r="DP69" s="487"/>
      <c r="DQ69" s="487"/>
      <c r="DR69" s="487"/>
      <c r="DS69" s="345">
        <f t="shared" si="42"/>
        <v>1.65</v>
      </c>
      <c r="DT69" s="487"/>
      <c r="DU69" s="487"/>
      <c r="DV69" s="487"/>
      <c r="DW69" s="487"/>
      <c r="DX69" s="345">
        <f t="shared" si="43"/>
        <v>0.68</v>
      </c>
      <c r="DY69" s="487"/>
      <c r="DZ69" s="487"/>
      <c r="EA69" s="487"/>
      <c r="EB69" s="487"/>
      <c r="EC69" s="345">
        <f t="shared" si="44"/>
        <v>1.21</v>
      </c>
      <c r="ED69" s="487"/>
      <c r="EE69" s="487"/>
      <c r="EF69" s="487"/>
      <c r="EG69" s="487"/>
      <c r="EH69" s="345">
        <f t="shared" si="45"/>
        <v>0.3</v>
      </c>
      <c r="EI69" s="487"/>
      <c r="EJ69" s="487"/>
      <c r="EK69" s="487"/>
      <c r="EL69" s="487"/>
      <c r="EM69" s="345">
        <f t="shared" si="46"/>
        <v>0.31</v>
      </c>
      <c r="EN69" s="487"/>
      <c r="EO69" s="487"/>
      <c r="EP69" s="487"/>
      <c r="EQ69" s="487"/>
      <c r="ER69" s="345">
        <f t="shared" si="47"/>
        <v>2.4700000000000002</v>
      </c>
      <c r="ES69" s="487"/>
      <c r="ET69" s="487"/>
      <c r="EU69" s="487"/>
      <c r="EV69" s="487"/>
    </row>
    <row r="70" spans="1:152" s="488" customFormat="1" x14ac:dyDescent="0.2">
      <c r="A70" s="473" t="s">
        <v>391</v>
      </c>
      <c r="B70" s="640"/>
      <c r="C70" s="640"/>
      <c r="D70" s="640"/>
      <c r="E70" s="640"/>
      <c r="F70" s="640"/>
      <c r="G70" s="640"/>
      <c r="H70" s="640">
        <v>5.91</v>
      </c>
      <c r="I70" s="640"/>
      <c r="J70" s="641">
        <v>3.63</v>
      </c>
      <c r="K70" s="641"/>
      <c r="L70" s="641">
        <v>5.79</v>
      </c>
      <c r="M70" s="641"/>
      <c r="N70" s="640">
        <v>13.49</v>
      </c>
      <c r="O70" s="640"/>
      <c r="P70" s="640">
        <v>12.66</v>
      </c>
      <c r="Q70" s="640"/>
      <c r="R70" s="640">
        <f t="shared" si="0"/>
        <v>307.2</v>
      </c>
      <c r="S70" s="651"/>
      <c r="T70" s="640">
        <f>IFERROR((ROUND(((((1-T21)*T53)/(T21))*24),2)),"-")</f>
        <v>378.62</v>
      </c>
      <c r="U70" s="651"/>
      <c r="V70" s="640">
        <f t="shared" si="2"/>
        <v>395.29</v>
      </c>
      <c r="W70" s="652"/>
      <c r="X70" s="640">
        <f t="shared" si="3"/>
        <v>326.39</v>
      </c>
      <c r="Y70" s="651"/>
      <c r="Z70" s="640">
        <f t="shared" si="4"/>
        <v>234.59</v>
      </c>
      <c r="AA70" s="652"/>
      <c r="AB70" s="640">
        <f t="shared" si="5"/>
        <v>60.77</v>
      </c>
      <c r="AC70" s="652"/>
      <c r="AD70" s="640">
        <f t="shared" si="6"/>
        <v>24.02</v>
      </c>
      <c r="AE70" s="652"/>
      <c r="AF70" s="640">
        <f t="shared" si="7"/>
        <v>40.270000000000003</v>
      </c>
      <c r="AG70" s="651"/>
      <c r="AH70" s="640">
        <f t="shared" si="8"/>
        <v>86.96</v>
      </c>
      <c r="AI70" s="651"/>
      <c r="AJ70" s="640">
        <f t="shared" si="9"/>
        <v>127.5</v>
      </c>
      <c r="AK70" s="651"/>
      <c r="AL70" s="640">
        <f t="shared" si="10"/>
        <v>177.98</v>
      </c>
      <c r="AM70" s="651"/>
      <c r="AN70" s="640">
        <f t="shared" si="11"/>
        <v>475.89</v>
      </c>
      <c r="AO70" s="651"/>
      <c r="AP70" s="640">
        <f t="shared" si="12"/>
        <v>148.78</v>
      </c>
      <c r="AQ70" s="651"/>
      <c r="AR70" s="640">
        <f t="shared" si="13"/>
        <v>63.69</v>
      </c>
      <c r="AS70" s="652"/>
      <c r="AT70" s="640">
        <f t="shared" si="14"/>
        <v>126</v>
      </c>
      <c r="AU70" s="652"/>
      <c r="AV70" s="640">
        <f t="shared" si="15"/>
        <v>105.57</v>
      </c>
      <c r="AW70" s="651"/>
      <c r="AX70" s="640">
        <f t="shared" si="16"/>
        <v>115.41</v>
      </c>
      <c r="AY70" s="651"/>
      <c r="AZ70" s="640">
        <f t="shared" si="17"/>
        <v>5.75</v>
      </c>
      <c r="BA70" s="651"/>
      <c r="BB70" s="640">
        <f t="shared" si="18"/>
        <v>12</v>
      </c>
      <c r="BC70" s="652"/>
      <c r="BD70" s="640">
        <f t="shared" si="19"/>
        <v>0</v>
      </c>
      <c r="BE70" s="652"/>
      <c r="BF70" s="640">
        <f t="shared" si="20"/>
        <v>9.07</v>
      </c>
      <c r="BG70" s="652"/>
      <c r="BH70" s="640">
        <f t="shared" si="21"/>
        <v>40.22</v>
      </c>
      <c r="BI70" s="652"/>
      <c r="BJ70" s="640">
        <f t="shared" si="22"/>
        <v>66.59</v>
      </c>
      <c r="BK70" s="652"/>
      <c r="BL70" s="640">
        <f t="shared" si="23"/>
        <v>131.81</v>
      </c>
      <c r="BM70" s="652"/>
      <c r="BN70" s="640">
        <f t="shared" si="24"/>
        <v>97.2</v>
      </c>
      <c r="BO70" s="652"/>
      <c r="BP70" s="640">
        <f t="shared" si="25"/>
        <v>39.450000000000003</v>
      </c>
      <c r="BQ70" s="652"/>
      <c r="BR70" s="640">
        <f t="shared" si="26"/>
        <v>19.63</v>
      </c>
      <c r="BS70" s="652"/>
      <c r="BT70" s="640">
        <f t="shared" si="27"/>
        <v>82.55</v>
      </c>
      <c r="BU70" s="652"/>
      <c r="BV70" s="640">
        <f t="shared" si="28"/>
        <v>128.66</v>
      </c>
      <c r="BW70" s="652"/>
      <c r="BX70" s="640">
        <f t="shared" si="29"/>
        <v>30.14</v>
      </c>
      <c r="BY70" s="652"/>
      <c r="BZ70" s="640">
        <f t="shared" si="30"/>
        <v>16.88</v>
      </c>
      <c r="CA70" s="652"/>
      <c r="CB70" s="640">
        <f t="shared" si="31"/>
        <v>25.91</v>
      </c>
      <c r="CC70" s="652"/>
      <c r="CD70" s="640">
        <f t="shared" si="32"/>
        <v>6.94</v>
      </c>
      <c r="CE70" s="652"/>
      <c r="CF70" s="640">
        <f t="shared" si="33"/>
        <v>14.16</v>
      </c>
      <c r="CG70" s="652"/>
      <c r="CH70" s="640">
        <f t="shared" si="34"/>
        <v>89.06</v>
      </c>
      <c r="CI70" s="652"/>
      <c r="CJ70" s="345">
        <f t="shared" si="35"/>
        <v>128.66</v>
      </c>
      <c r="CK70" s="487"/>
      <c r="CL70" s="487"/>
      <c r="CM70" s="487"/>
      <c r="CN70" s="487"/>
      <c r="CO70" s="345">
        <f t="shared" si="36"/>
        <v>30.14</v>
      </c>
      <c r="CP70" s="487"/>
      <c r="CQ70" s="487"/>
      <c r="CR70" s="487"/>
      <c r="CS70" s="487"/>
      <c r="CT70" s="345">
        <f t="shared" si="37"/>
        <v>16.88</v>
      </c>
      <c r="CU70" s="487"/>
      <c r="CV70" s="487"/>
      <c r="CW70" s="487"/>
      <c r="CX70" s="487"/>
      <c r="CY70" s="345">
        <f t="shared" si="38"/>
        <v>25.91</v>
      </c>
      <c r="CZ70" s="487"/>
      <c r="DA70" s="487"/>
      <c r="DB70" s="487"/>
      <c r="DC70" s="487"/>
      <c r="DD70" s="345">
        <f t="shared" si="39"/>
        <v>6.94</v>
      </c>
      <c r="DE70" s="487"/>
      <c r="DF70" s="487"/>
      <c r="DG70" s="487"/>
      <c r="DH70" s="487"/>
      <c r="DI70" s="345">
        <f t="shared" si="40"/>
        <v>14.16</v>
      </c>
      <c r="DJ70" s="487"/>
      <c r="DK70" s="487"/>
      <c r="DL70" s="487"/>
      <c r="DM70" s="487"/>
      <c r="DN70" s="345">
        <f t="shared" si="41"/>
        <v>89.06</v>
      </c>
      <c r="DO70" s="487"/>
      <c r="DP70" s="487"/>
      <c r="DQ70" s="487"/>
      <c r="DR70" s="487"/>
      <c r="DS70" s="345">
        <f t="shared" si="42"/>
        <v>100.35</v>
      </c>
      <c r="DT70" s="487"/>
      <c r="DU70" s="487"/>
      <c r="DV70" s="487"/>
      <c r="DW70" s="487"/>
      <c r="DX70" s="345">
        <f t="shared" si="43"/>
        <v>109.06</v>
      </c>
      <c r="DY70" s="487"/>
      <c r="DZ70" s="487"/>
      <c r="EA70" s="487"/>
      <c r="EB70" s="487"/>
      <c r="EC70" s="345">
        <f t="shared" si="44"/>
        <v>147.94999999999999</v>
      </c>
      <c r="ED70" s="487"/>
      <c r="EE70" s="487"/>
      <c r="EF70" s="487"/>
      <c r="EG70" s="487"/>
      <c r="EH70" s="345">
        <f t="shared" si="45"/>
        <v>136.80000000000001</v>
      </c>
      <c r="EI70" s="487"/>
      <c r="EJ70" s="487"/>
      <c r="EK70" s="487"/>
      <c r="EL70" s="487"/>
      <c r="EM70" s="345">
        <f t="shared" si="46"/>
        <v>118.82</v>
      </c>
      <c r="EN70" s="487"/>
      <c r="EO70" s="487"/>
      <c r="EP70" s="487"/>
      <c r="EQ70" s="487"/>
      <c r="ER70" s="345">
        <f t="shared" si="47"/>
        <v>154.80000000000001</v>
      </c>
      <c r="ES70" s="487"/>
      <c r="ET70" s="487"/>
      <c r="EU70" s="487"/>
      <c r="EV70" s="487"/>
    </row>
    <row r="71" spans="1:152" s="488" customFormat="1" x14ac:dyDescent="0.2">
      <c r="A71" s="473" t="s">
        <v>392</v>
      </c>
      <c r="B71" s="640"/>
      <c r="C71" s="640"/>
      <c r="D71" s="640"/>
      <c r="E71" s="640"/>
      <c r="F71" s="640"/>
      <c r="G71" s="640"/>
      <c r="H71" s="640"/>
      <c r="I71" s="640"/>
      <c r="J71" s="641"/>
      <c r="K71" s="641"/>
      <c r="L71" s="641">
        <v>5</v>
      </c>
      <c r="M71" s="641"/>
      <c r="N71" s="640">
        <v>4.9000000000000004</v>
      </c>
      <c r="O71" s="640"/>
      <c r="P71" s="640">
        <v>8.77</v>
      </c>
      <c r="Q71" s="640"/>
      <c r="R71" s="640">
        <f t="shared" si="0"/>
        <v>113.66</v>
      </c>
      <c r="S71" s="651"/>
      <c r="T71" s="640">
        <f>IFERROR((ROUND(((((1-T22)*T54)/(T22))*24),2)),"-")</f>
        <v>27.99</v>
      </c>
      <c r="U71" s="651"/>
      <c r="V71" s="640">
        <f t="shared" si="2"/>
        <v>103.22</v>
      </c>
      <c r="W71" s="652"/>
      <c r="X71" s="640">
        <f t="shared" si="3"/>
        <v>82.39</v>
      </c>
      <c r="Y71" s="651"/>
      <c r="Z71" s="640">
        <f t="shared" si="4"/>
        <v>22.9</v>
      </c>
      <c r="AA71" s="652"/>
      <c r="AB71" s="640">
        <f t="shared" si="5"/>
        <v>10.68</v>
      </c>
      <c r="AC71" s="652"/>
      <c r="AD71" s="640">
        <f t="shared" si="6"/>
        <v>61.54</v>
      </c>
      <c r="AE71" s="652"/>
      <c r="AF71" s="640">
        <f t="shared" si="7"/>
        <v>52.34</v>
      </c>
      <c r="AG71" s="651"/>
      <c r="AH71" s="640">
        <f t="shared" si="8"/>
        <v>7.05</v>
      </c>
      <c r="AI71" s="651"/>
      <c r="AJ71" s="640">
        <f t="shared" si="9"/>
        <v>29.01</v>
      </c>
      <c r="AK71" s="651"/>
      <c r="AL71" s="640">
        <f t="shared" si="10"/>
        <v>57.59</v>
      </c>
      <c r="AM71" s="651"/>
      <c r="AN71" s="640">
        <f t="shared" si="11"/>
        <v>107.99</v>
      </c>
      <c r="AO71" s="651"/>
      <c r="AP71" s="640">
        <f t="shared" si="12"/>
        <v>15.98</v>
      </c>
      <c r="AQ71" s="651"/>
      <c r="AR71" s="640">
        <f t="shared" si="13"/>
        <v>49.12</v>
      </c>
      <c r="AS71" s="652"/>
      <c r="AT71" s="640">
        <f t="shared" si="14"/>
        <v>33.14</v>
      </c>
      <c r="AU71" s="652"/>
      <c r="AV71" s="640">
        <f t="shared" si="15"/>
        <v>3.64</v>
      </c>
      <c r="AW71" s="651"/>
      <c r="AX71" s="640">
        <f t="shared" si="16"/>
        <v>9.3000000000000007</v>
      </c>
      <c r="AY71" s="651"/>
      <c r="AZ71" s="640">
        <f t="shared" si="17"/>
        <v>4.07</v>
      </c>
      <c r="BA71" s="651"/>
      <c r="BB71" s="640">
        <f t="shared" si="18"/>
        <v>18.149999999999999</v>
      </c>
      <c r="BC71" s="652"/>
      <c r="BD71" s="640">
        <f t="shared" si="19"/>
        <v>5.2</v>
      </c>
      <c r="BE71" s="652"/>
      <c r="BF71" s="640">
        <f t="shared" si="20"/>
        <v>19.53</v>
      </c>
      <c r="BG71" s="652"/>
      <c r="BH71" s="640">
        <f t="shared" si="21"/>
        <v>123.43</v>
      </c>
      <c r="BI71" s="652"/>
      <c r="BJ71" s="640">
        <f t="shared" si="22"/>
        <v>9.67</v>
      </c>
      <c r="BK71" s="652"/>
      <c r="BL71" s="640">
        <f t="shared" si="23"/>
        <v>3.72</v>
      </c>
      <c r="BM71" s="652"/>
      <c r="BN71" s="640">
        <f t="shared" si="24"/>
        <v>18.95</v>
      </c>
      <c r="BO71" s="652"/>
      <c r="BP71" s="640">
        <f t="shared" si="25"/>
        <v>6.37</v>
      </c>
      <c r="BQ71" s="652"/>
      <c r="BR71" s="640">
        <f t="shared" si="26"/>
        <v>0</v>
      </c>
      <c r="BS71" s="652"/>
      <c r="BT71" s="640">
        <f t="shared" si="27"/>
        <v>12.51</v>
      </c>
      <c r="BU71" s="652"/>
      <c r="BV71" s="640">
        <f t="shared" si="28"/>
        <v>2.89</v>
      </c>
      <c r="BW71" s="652"/>
      <c r="BX71" s="640">
        <f t="shared" si="29"/>
        <v>5.34</v>
      </c>
      <c r="BY71" s="652"/>
      <c r="BZ71" s="640">
        <f t="shared" si="30"/>
        <v>7.22</v>
      </c>
      <c r="CA71" s="652"/>
      <c r="CB71" s="640">
        <f t="shared" si="31"/>
        <v>5.54</v>
      </c>
      <c r="CC71" s="652"/>
      <c r="CD71" s="640">
        <f t="shared" si="32"/>
        <v>6.3</v>
      </c>
      <c r="CE71" s="652"/>
      <c r="CF71" s="640">
        <f t="shared" si="33"/>
        <v>14.68</v>
      </c>
      <c r="CG71" s="652"/>
      <c r="CH71" s="640">
        <f t="shared" si="34"/>
        <v>80.540000000000006</v>
      </c>
      <c r="CI71" s="652"/>
      <c r="CJ71" s="345">
        <f t="shared" si="35"/>
        <v>2.89</v>
      </c>
      <c r="CK71" s="487"/>
      <c r="CL71" s="487"/>
      <c r="CM71" s="487"/>
      <c r="CN71" s="487"/>
      <c r="CO71" s="345">
        <f t="shared" si="36"/>
        <v>5.34</v>
      </c>
      <c r="CP71" s="487"/>
      <c r="CQ71" s="487"/>
      <c r="CR71" s="487"/>
      <c r="CS71" s="487"/>
      <c r="CT71" s="345">
        <f t="shared" si="37"/>
        <v>7.22</v>
      </c>
      <c r="CU71" s="487"/>
      <c r="CV71" s="487"/>
      <c r="CW71" s="487"/>
      <c r="CX71" s="487"/>
      <c r="CY71" s="345">
        <f t="shared" si="38"/>
        <v>5.54</v>
      </c>
      <c r="CZ71" s="487"/>
      <c r="DA71" s="487"/>
      <c r="DB71" s="487"/>
      <c r="DC71" s="487"/>
      <c r="DD71" s="345">
        <f t="shared" si="39"/>
        <v>6.3</v>
      </c>
      <c r="DE71" s="487"/>
      <c r="DF71" s="487"/>
      <c r="DG71" s="487"/>
      <c r="DH71" s="487"/>
      <c r="DI71" s="345">
        <f t="shared" si="40"/>
        <v>14.68</v>
      </c>
      <c r="DJ71" s="487"/>
      <c r="DK71" s="487"/>
      <c r="DL71" s="487"/>
      <c r="DM71" s="487"/>
      <c r="DN71" s="345">
        <f t="shared" si="41"/>
        <v>80.540000000000006</v>
      </c>
      <c r="DO71" s="487"/>
      <c r="DP71" s="487"/>
      <c r="DQ71" s="487"/>
      <c r="DR71" s="487"/>
      <c r="DS71" s="345">
        <f t="shared" si="42"/>
        <v>7.05</v>
      </c>
      <c r="DT71" s="487"/>
      <c r="DU71" s="487"/>
      <c r="DV71" s="487"/>
      <c r="DW71" s="487"/>
      <c r="DX71" s="345">
        <f t="shared" si="43"/>
        <v>43.5</v>
      </c>
      <c r="DY71" s="487"/>
      <c r="DZ71" s="487"/>
      <c r="EA71" s="487"/>
      <c r="EB71" s="487"/>
      <c r="EC71" s="345">
        <f t="shared" si="44"/>
        <v>54.82</v>
      </c>
      <c r="ED71" s="487"/>
      <c r="EE71" s="487"/>
      <c r="EF71" s="487"/>
      <c r="EG71" s="487"/>
      <c r="EH71" s="345">
        <f t="shared" si="45"/>
        <v>18</v>
      </c>
      <c r="EI71" s="487"/>
      <c r="EJ71" s="487"/>
      <c r="EK71" s="487"/>
      <c r="EL71" s="487"/>
      <c r="EM71" s="345">
        <f t="shared" si="46"/>
        <v>23.98</v>
      </c>
      <c r="EN71" s="487"/>
      <c r="EO71" s="487"/>
      <c r="EP71" s="487"/>
      <c r="EQ71" s="487"/>
      <c r="ER71" s="345">
        <f t="shared" si="47"/>
        <v>10.79</v>
      </c>
      <c r="ES71" s="487"/>
      <c r="ET71" s="487"/>
      <c r="EU71" s="487"/>
      <c r="EV71" s="487"/>
    </row>
    <row r="72" spans="1:152" s="460" customFormat="1" x14ac:dyDescent="0.2">
      <c r="A72" s="473" t="s">
        <v>393</v>
      </c>
      <c r="B72" s="640"/>
      <c r="C72" s="640"/>
      <c r="D72" s="640"/>
      <c r="E72" s="640"/>
      <c r="F72" s="640"/>
      <c r="G72" s="640"/>
      <c r="H72" s="640"/>
      <c r="I72" s="640"/>
      <c r="J72" s="641"/>
      <c r="K72" s="641"/>
      <c r="L72" s="641">
        <v>13.43</v>
      </c>
      <c r="M72" s="641"/>
      <c r="N72" s="640">
        <v>3.41</v>
      </c>
      <c r="O72" s="640"/>
      <c r="P72" s="640">
        <v>5.82</v>
      </c>
      <c r="Q72" s="640"/>
      <c r="R72" s="640">
        <f t="shared" si="0"/>
        <v>122.56</v>
      </c>
      <c r="S72" s="651"/>
      <c r="T72" s="640">
        <f>IFERROR((ROUND(((((1-T23)*T55)/(T23))*24),2)),"-")</f>
        <v>1834.15</v>
      </c>
      <c r="U72" s="651"/>
      <c r="V72" s="640" t="str">
        <f t="shared" si="2"/>
        <v>-</v>
      </c>
      <c r="W72" s="652"/>
      <c r="X72" s="640">
        <f t="shared" si="3"/>
        <v>170.85</v>
      </c>
      <c r="Y72" s="651"/>
      <c r="Z72" s="640">
        <f t="shared" si="4"/>
        <v>62.82</v>
      </c>
      <c r="AA72" s="652"/>
      <c r="AB72" s="640">
        <f t="shared" si="5"/>
        <v>64.37</v>
      </c>
      <c r="AC72" s="652"/>
      <c r="AD72" s="640">
        <f t="shared" si="6"/>
        <v>189.07</v>
      </c>
      <c r="AE72" s="652"/>
      <c r="AF72" s="640">
        <f t="shared" si="7"/>
        <v>138.9</v>
      </c>
      <c r="AG72" s="651"/>
      <c r="AH72" s="640">
        <f t="shared" si="8"/>
        <v>53.53</v>
      </c>
      <c r="AI72" s="651"/>
      <c r="AJ72" s="640">
        <f t="shared" si="9"/>
        <v>111.64</v>
      </c>
      <c r="AK72" s="651"/>
      <c r="AL72" s="640">
        <f t="shared" si="10"/>
        <v>81.55</v>
      </c>
      <c r="AM72" s="651"/>
      <c r="AN72" s="640">
        <f t="shared" si="11"/>
        <v>140.94</v>
      </c>
      <c r="AO72" s="651"/>
      <c r="AP72" s="640">
        <f t="shared" si="12"/>
        <v>35.6</v>
      </c>
      <c r="AQ72" s="651"/>
      <c r="AR72" s="640">
        <f t="shared" si="13"/>
        <v>48</v>
      </c>
      <c r="AS72" s="652"/>
      <c r="AT72" s="640">
        <f t="shared" si="14"/>
        <v>40.01</v>
      </c>
      <c r="AU72" s="652"/>
      <c r="AV72" s="640">
        <f t="shared" si="15"/>
        <v>27.82</v>
      </c>
      <c r="AW72" s="651"/>
      <c r="AX72" s="640">
        <f t="shared" si="16"/>
        <v>38.14</v>
      </c>
      <c r="AY72" s="651"/>
      <c r="AZ72" s="640">
        <f t="shared" si="17"/>
        <v>46.66</v>
      </c>
      <c r="BA72" s="651"/>
      <c r="BB72" s="640">
        <f t="shared" si="18"/>
        <v>23.96</v>
      </c>
      <c r="BC72" s="652"/>
      <c r="BD72" s="640">
        <f t="shared" si="19"/>
        <v>30.58</v>
      </c>
      <c r="BE72" s="652"/>
      <c r="BF72" s="640">
        <f t="shared" si="20"/>
        <v>33.92</v>
      </c>
      <c r="BG72" s="652"/>
      <c r="BH72" s="640">
        <f t="shared" si="21"/>
        <v>78.180000000000007</v>
      </c>
      <c r="BI72" s="652"/>
      <c r="BJ72" s="640">
        <f t="shared" si="22"/>
        <v>47.91</v>
      </c>
      <c r="BK72" s="652"/>
      <c r="BL72" s="640">
        <f t="shared" si="23"/>
        <v>21.23</v>
      </c>
      <c r="BM72" s="652"/>
      <c r="BN72" s="640">
        <f t="shared" si="24"/>
        <v>42.17</v>
      </c>
      <c r="BO72" s="652"/>
      <c r="BP72" s="640">
        <f t="shared" si="25"/>
        <v>38.28</v>
      </c>
      <c r="BQ72" s="652"/>
      <c r="BR72" s="640">
        <f t="shared" si="26"/>
        <v>47.98</v>
      </c>
      <c r="BS72" s="652"/>
      <c r="BT72" s="640">
        <f t="shared" si="27"/>
        <v>12.9</v>
      </c>
      <c r="BU72" s="652"/>
      <c r="BV72" s="640">
        <f t="shared" si="28"/>
        <v>9.17</v>
      </c>
      <c r="BW72" s="652"/>
      <c r="BX72" s="640">
        <f t="shared" si="29"/>
        <v>22.87</v>
      </c>
      <c r="BY72" s="652"/>
      <c r="BZ72" s="640">
        <f t="shared" si="30"/>
        <v>46.06</v>
      </c>
      <c r="CA72" s="652"/>
      <c r="CB72" s="640">
        <f t="shared" si="31"/>
        <v>41.44</v>
      </c>
      <c r="CC72" s="652"/>
      <c r="CD72" s="640">
        <f t="shared" si="32"/>
        <v>22.11</v>
      </c>
      <c r="CE72" s="652"/>
      <c r="CF72" s="640">
        <f t="shared" si="33"/>
        <v>25.13</v>
      </c>
      <c r="CG72" s="652"/>
      <c r="CH72" s="640">
        <f t="shared" si="34"/>
        <v>106.8</v>
      </c>
      <c r="CI72" s="652"/>
      <c r="CJ72" s="345">
        <f t="shared" si="35"/>
        <v>9.17</v>
      </c>
      <c r="CK72" s="487"/>
      <c r="CL72" s="487"/>
      <c r="CM72" s="487"/>
      <c r="CN72" s="487"/>
      <c r="CO72" s="345">
        <f t="shared" si="36"/>
        <v>22.87</v>
      </c>
      <c r="CP72" s="487"/>
      <c r="CQ72" s="487"/>
      <c r="CR72" s="487"/>
      <c r="CS72" s="487"/>
      <c r="CT72" s="345">
        <f t="shared" si="37"/>
        <v>46.06</v>
      </c>
      <c r="CU72" s="487"/>
      <c r="CV72" s="487"/>
      <c r="CW72" s="487"/>
      <c r="CX72" s="487"/>
      <c r="CY72" s="345">
        <f t="shared" si="38"/>
        <v>41.44</v>
      </c>
      <c r="CZ72" s="487"/>
      <c r="DA72" s="487"/>
      <c r="DB72" s="487"/>
      <c r="DC72" s="487"/>
      <c r="DD72" s="345">
        <f t="shared" si="39"/>
        <v>22.11</v>
      </c>
      <c r="DE72" s="487"/>
      <c r="DF72" s="487"/>
      <c r="DG72" s="487"/>
      <c r="DH72" s="487"/>
      <c r="DI72" s="345">
        <f t="shared" si="40"/>
        <v>25.13</v>
      </c>
      <c r="DJ72" s="487"/>
      <c r="DK72" s="487"/>
      <c r="DL72" s="487"/>
      <c r="DM72" s="487"/>
      <c r="DN72" s="345">
        <f t="shared" si="41"/>
        <v>106.8</v>
      </c>
      <c r="DO72" s="487"/>
      <c r="DP72" s="487"/>
      <c r="DQ72" s="487"/>
      <c r="DR72" s="487"/>
      <c r="DS72" s="345">
        <f t="shared" si="42"/>
        <v>88.27</v>
      </c>
      <c r="DT72" s="487"/>
      <c r="DU72" s="487"/>
      <c r="DV72" s="487"/>
      <c r="DW72" s="487"/>
      <c r="DX72" s="345">
        <f t="shared" si="43"/>
        <v>69.94</v>
      </c>
      <c r="DY72" s="487"/>
      <c r="DZ72" s="487"/>
      <c r="EA72" s="487"/>
      <c r="EB72" s="487"/>
      <c r="EC72" s="345">
        <f t="shared" si="44"/>
        <v>77.3</v>
      </c>
      <c r="ED72" s="487"/>
      <c r="EE72" s="487"/>
      <c r="EF72" s="487"/>
      <c r="EG72" s="487"/>
      <c r="EH72" s="345">
        <f t="shared" si="45"/>
        <v>42.23</v>
      </c>
      <c r="EI72" s="487"/>
      <c r="EJ72" s="487"/>
      <c r="EK72" s="487"/>
      <c r="EL72" s="487"/>
      <c r="EM72" s="345">
        <f t="shared" si="46"/>
        <v>51.39</v>
      </c>
      <c r="EN72" s="487"/>
      <c r="EO72" s="487"/>
      <c r="EP72" s="487"/>
      <c r="EQ72" s="487"/>
      <c r="ER72" s="345">
        <f t="shared" si="47"/>
        <v>32.25</v>
      </c>
      <c r="ES72" s="487"/>
      <c r="ET72" s="487"/>
      <c r="EU72" s="487"/>
      <c r="EV72" s="487"/>
    </row>
    <row r="73" spans="1:152" s="460" customFormat="1" x14ac:dyDescent="0.2">
      <c r="A73" s="431" t="s">
        <v>394</v>
      </c>
      <c r="B73" s="345"/>
      <c r="C73" s="345"/>
      <c r="D73" s="345"/>
      <c r="E73" s="345"/>
      <c r="F73" s="345"/>
      <c r="G73" s="345"/>
      <c r="H73" s="345"/>
      <c r="I73" s="345"/>
      <c r="J73" s="474"/>
      <c r="K73" s="474"/>
      <c r="L73" s="474"/>
      <c r="M73" s="474"/>
      <c r="N73" s="345"/>
      <c r="O73" s="345"/>
      <c r="P73" s="345"/>
      <c r="Q73" s="345"/>
      <c r="R73" s="345"/>
      <c r="S73" s="485"/>
      <c r="T73" s="345"/>
      <c r="U73" s="485"/>
      <c r="V73" s="345"/>
      <c r="W73" s="486"/>
      <c r="X73" s="345"/>
      <c r="Y73" s="485"/>
      <c r="Z73" s="345"/>
      <c r="AA73" s="486"/>
      <c r="AB73" s="345"/>
      <c r="AC73" s="486"/>
      <c r="AD73" s="345"/>
      <c r="AE73" s="486"/>
      <c r="AF73" s="345"/>
      <c r="AG73" s="485"/>
      <c r="AH73" s="345"/>
      <c r="AI73" s="485"/>
      <c r="AJ73" s="345"/>
      <c r="AK73" s="485"/>
      <c r="AL73" s="345"/>
      <c r="AM73" s="485"/>
      <c r="AN73" s="345"/>
      <c r="AO73" s="485"/>
      <c r="AP73" s="345"/>
      <c r="AQ73" s="485"/>
      <c r="AR73" s="345"/>
      <c r="AS73" s="486"/>
      <c r="AT73" s="345"/>
      <c r="AU73" s="486"/>
      <c r="AV73" s="345"/>
      <c r="AW73" s="485"/>
      <c r="AX73" s="345"/>
      <c r="AY73" s="485"/>
      <c r="AZ73" s="345"/>
      <c r="BA73" s="485"/>
      <c r="BB73" s="345"/>
      <c r="BC73" s="486"/>
      <c r="BD73" s="345"/>
      <c r="BE73" s="486"/>
      <c r="BF73" s="345"/>
      <c r="BG73" s="486"/>
      <c r="BH73" s="345"/>
      <c r="BI73" s="486"/>
      <c r="BJ73" s="345"/>
      <c r="BK73" s="486"/>
      <c r="BL73" s="345"/>
      <c r="BM73" s="486"/>
      <c r="BN73" s="345"/>
      <c r="BO73" s="486"/>
      <c r="BP73" s="345"/>
      <c r="BQ73" s="486"/>
      <c r="BR73" s="345"/>
      <c r="BS73" s="486"/>
      <c r="BT73" s="345"/>
      <c r="BU73" s="486"/>
      <c r="BV73" s="345"/>
      <c r="BW73" s="486"/>
      <c r="BX73" s="345"/>
      <c r="BY73" s="486"/>
      <c r="BZ73" s="345"/>
      <c r="CA73" s="486"/>
      <c r="CB73" s="345"/>
      <c r="CC73" s="486"/>
      <c r="CD73" s="345"/>
      <c r="CE73" s="486"/>
      <c r="CF73" s="345"/>
      <c r="CG73" s="486"/>
      <c r="CH73" s="345"/>
      <c r="CI73" s="486"/>
      <c r="CJ73" s="345">
        <f t="shared" si="35"/>
        <v>14.8</v>
      </c>
      <c r="CK73" s="487"/>
      <c r="CL73" s="487"/>
      <c r="CM73" s="487"/>
      <c r="CN73" s="487"/>
      <c r="CO73" s="345">
        <f t="shared" si="36"/>
        <v>14.74</v>
      </c>
      <c r="CP73" s="487"/>
      <c r="CQ73" s="487"/>
      <c r="CR73" s="487"/>
      <c r="CS73" s="487"/>
      <c r="CT73" s="345">
        <f t="shared" si="37"/>
        <v>14.56</v>
      </c>
      <c r="CU73" s="487"/>
      <c r="CV73" s="487"/>
      <c r="CW73" s="487"/>
      <c r="CX73" s="487"/>
      <c r="CY73" s="345">
        <f t="shared" si="38"/>
        <v>12.49</v>
      </c>
      <c r="CZ73" s="487"/>
      <c r="DA73" s="487"/>
      <c r="DB73" s="487"/>
      <c r="DC73" s="487"/>
      <c r="DD73" s="345">
        <f t="shared" si="39"/>
        <v>11.93</v>
      </c>
      <c r="DE73" s="487"/>
      <c r="DF73" s="487"/>
      <c r="DG73" s="487"/>
      <c r="DH73" s="487"/>
      <c r="DI73" s="345">
        <f t="shared" si="40"/>
        <v>12.12</v>
      </c>
      <c r="DJ73" s="487"/>
      <c r="DK73" s="487"/>
      <c r="DL73" s="487"/>
      <c r="DM73" s="487"/>
      <c r="DN73" s="345">
        <f t="shared" si="41"/>
        <v>11.47</v>
      </c>
      <c r="DO73" s="487"/>
      <c r="DP73" s="487"/>
      <c r="DQ73" s="487"/>
      <c r="DR73" s="487"/>
      <c r="DS73" s="345">
        <f t="shared" si="42"/>
        <v>8.39</v>
      </c>
      <c r="DT73" s="487"/>
      <c r="DU73" s="487"/>
      <c r="DV73" s="487"/>
      <c r="DW73" s="487"/>
      <c r="DX73" s="345">
        <f t="shared" si="43"/>
        <v>13.04</v>
      </c>
      <c r="DY73" s="487"/>
      <c r="DZ73" s="487"/>
      <c r="EA73" s="487"/>
      <c r="EB73" s="487"/>
      <c r="EC73" s="345">
        <f t="shared" si="44"/>
        <v>9.9499999999999993</v>
      </c>
      <c r="ED73" s="487"/>
      <c r="EE73" s="487"/>
      <c r="EF73" s="487"/>
      <c r="EG73" s="487"/>
      <c r="EH73" s="345">
        <f t="shared" si="45"/>
        <v>11.19</v>
      </c>
      <c r="EI73" s="487"/>
      <c r="EJ73" s="487"/>
      <c r="EK73" s="487"/>
      <c r="EL73" s="487"/>
      <c r="EM73" s="345">
        <f t="shared" si="46"/>
        <v>10.71</v>
      </c>
      <c r="EN73" s="487"/>
      <c r="EO73" s="487"/>
      <c r="EP73" s="487"/>
      <c r="EQ73" s="487"/>
      <c r="ER73" s="345">
        <f t="shared" si="47"/>
        <v>11.25</v>
      </c>
      <c r="ES73" s="487"/>
      <c r="ET73" s="487"/>
      <c r="EU73" s="487"/>
      <c r="EV73" s="487"/>
    </row>
    <row r="74" spans="1:152" s="460" customFormat="1" x14ac:dyDescent="0.2">
      <c r="A74" s="481" t="s">
        <v>395</v>
      </c>
      <c r="B74" s="649">
        <v>6.3</v>
      </c>
      <c r="C74" s="649"/>
      <c r="D74" s="649">
        <v>5.05</v>
      </c>
      <c r="E74" s="649"/>
      <c r="F74" s="649">
        <v>5.39</v>
      </c>
      <c r="G74" s="649"/>
      <c r="H74" s="649">
        <v>3.8</v>
      </c>
      <c r="I74" s="649"/>
      <c r="J74" s="649">
        <v>4.08</v>
      </c>
      <c r="K74" s="649"/>
      <c r="L74" s="649">
        <v>3.16</v>
      </c>
      <c r="M74" s="649"/>
      <c r="N74" s="649">
        <v>4.71</v>
      </c>
      <c r="O74" s="649"/>
      <c r="P74" s="649">
        <v>4.9800000000000004</v>
      </c>
      <c r="Q74" s="649"/>
      <c r="R74" s="649">
        <f>IFERROR((ROUND(((((1-R25)*R57)/(R25))*24),2)),"-")</f>
        <v>111.14</v>
      </c>
      <c r="S74" s="649"/>
      <c r="T74" s="649">
        <f>IFERROR((ROUND(((((1-T25)*T57)/(T25))*24),2)),"-")</f>
        <v>129.94999999999999</v>
      </c>
      <c r="U74" s="649"/>
      <c r="V74" s="649">
        <f>IFERROR((ROUND(((((1-V25)*V57)/(V25))*24),2)),"-")</f>
        <v>100.48</v>
      </c>
      <c r="W74" s="649"/>
      <c r="X74" s="649">
        <f>IFERROR((ROUND(((((1-X25)*X57)/(X25))*24),2)),"-")</f>
        <v>70.45</v>
      </c>
      <c r="Y74" s="649"/>
      <c r="Z74" s="649">
        <f>IFERROR((ROUND(((((1-Z25)*Z57)/(Z25))*24),2)),"-")</f>
        <v>66.63</v>
      </c>
      <c r="AA74" s="649"/>
      <c r="AB74" s="649">
        <f>IFERROR((ROUND(((((1-AB25)*AB57)/(AB25))*24),2)),"-")</f>
        <v>30.15</v>
      </c>
      <c r="AC74" s="649"/>
      <c r="AD74" s="649">
        <f>IFERROR((ROUND(((((1-AD25)*AD57)/(AD25))*24),2)),"-")</f>
        <v>25.25</v>
      </c>
      <c r="AE74" s="649"/>
      <c r="AF74" s="649">
        <f>IFERROR((ROUND(((((1-AF25)*AF57)/(AF25))*24),2)),"-")</f>
        <v>27.16</v>
      </c>
      <c r="AG74" s="649"/>
      <c r="AH74" s="649">
        <f>IFERROR((ROUND(((((1-AH25)*AH57)/(AH25))*24),2)),"-")</f>
        <v>26.53</v>
      </c>
      <c r="AI74" s="649"/>
      <c r="AJ74" s="649">
        <f>IFERROR((ROUND(((((1-AJ25)*AJ57)/(AJ25))*24),2)),"-")</f>
        <v>92.05</v>
      </c>
      <c r="AK74" s="649"/>
      <c r="AL74" s="649">
        <f>IFERROR((ROUND(((((1-AL25)*AL57)/(AL25))*24),2)),"-")</f>
        <v>22.21</v>
      </c>
      <c r="AM74" s="649"/>
      <c r="AN74" s="649">
        <f>IFERROR((ROUND(((((1-AN25)*AN57)/(AN25))*24),2)),"-")</f>
        <v>22.96</v>
      </c>
      <c r="AO74" s="649"/>
      <c r="AP74" s="649">
        <f>IFERROR((ROUND(((((1-AP25)*AP57)/(AP25))*24),2)),"-")</f>
        <v>20.68</v>
      </c>
      <c r="AQ74" s="649"/>
      <c r="AR74" s="649">
        <f>IFERROR((ROUND(((((1-AR25)*AR57)/(AR25))*24),2)),"-")</f>
        <v>11.74</v>
      </c>
      <c r="AS74" s="649"/>
      <c r="AT74" s="649">
        <f>IFERROR((ROUND(((((1-AT25)*AT57)/(AT25))*24),2)),"-")</f>
        <v>15.69</v>
      </c>
      <c r="AU74" s="649"/>
      <c r="AV74" s="649">
        <f>IFERROR((ROUND(((((1-AV25)*AV57)/(AV25))*24),2)),"-")</f>
        <v>17.559999999999999</v>
      </c>
      <c r="AW74" s="649"/>
      <c r="AX74" s="649">
        <f>IFERROR((ROUND(((((1-AX25)*AX57)/(AX25))*24),2)),"-")</f>
        <v>14.5</v>
      </c>
      <c r="AY74" s="649"/>
      <c r="AZ74" s="649">
        <f>IFERROR((ROUND(((((1-AZ25)*AZ57)/(AZ25))*24),2)),"-")</f>
        <v>10.61</v>
      </c>
      <c r="BA74" s="649"/>
      <c r="BB74" s="649">
        <f>IFERROR((ROUND(((((1-BB25)*BB57)/(BB25))*24),2)),"-")</f>
        <v>12.94</v>
      </c>
      <c r="BC74" s="649"/>
      <c r="BD74" s="649">
        <f>IFERROR((ROUND(((((1-BD25)*BD57)/(BD25))*24),2)),"-")</f>
        <v>10.95</v>
      </c>
      <c r="BE74" s="649"/>
      <c r="BF74" s="649">
        <f>IFERROR((ROUND(((((1-BF25)*BF57)/(BF25))*24),2)),"-")</f>
        <v>9.52</v>
      </c>
      <c r="BG74" s="649"/>
      <c r="BH74" s="649">
        <f>IFERROR((ROUND(((((1-BH25)*BH57)/(BH25))*24),2)),"-")</f>
        <v>13.58</v>
      </c>
      <c r="BI74" s="649"/>
      <c r="BJ74" s="649">
        <f>IFERROR((ROUND(((((1-BJ25)*BJ57)/(BJ25))*24),2)),"-")</f>
        <v>15.88</v>
      </c>
      <c r="BK74" s="649"/>
      <c r="BL74" s="649">
        <f>IFERROR((ROUND(((((1-BL25)*BL57)/(BL25))*24),2)),"-")</f>
        <v>11.15</v>
      </c>
      <c r="BM74" s="649"/>
      <c r="BN74" s="649">
        <f>IFERROR((ROUND(((((1-BN25)*BN57)/(BN25))*24),2)),"-")</f>
        <v>9.19</v>
      </c>
      <c r="BO74" s="649"/>
      <c r="BP74" s="649">
        <f>IFERROR((ROUND(((((1-BP25)*BP57)/(BP25))*24),2)),"-")</f>
        <v>10.84</v>
      </c>
      <c r="BQ74" s="649"/>
      <c r="BR74" s="649">
        <f>IFERROR((ROUND(((((1-BR25)*BR57)/(BR25))*24),2)),"-")</f>
        <v>9.82</v>
      </c>
      <c r="BS74" s="649"/>
      <c r="BT74" s="649">
        <f>IFERROR((ROUND(((((1-BT25)*BT57)/(BT25))*24),2)),"-")</f>
        <v>11.7</v>
      </c>
      <c r="BU74" s="649"/>
      <c r="BV74" s="649">
        <f>IFERROR((ROUND(((((1-BV25)*BV57)/(BV25))*24),2)),"-")</f>
        <v>11.95</v>
      </c>
      <c r="BW74" s="649"/>
      <c r="BX74" s="649">
        <f>IFERROR((ROUND(((((1-BX25)*BX57)/(BX25))*24),2)),"-")</f>
        <v>8.59</v>
      </c>
      <c r="BY74" s="649"/>
      <c r="BZ74" s="649">
        <f>IFERROR((ROUND(((((1-BZ25)*BZ57)/(BZ25))*24),2)),"-")</f>
        <v>7.06</v>
      </c>
      <c r="CA74" s="649"/>
      <c r="CB74" s="649">
        <f>IFERROR((ROUND(((((1-CB25)*CB57)/(CB25))*24),2)),"-")</f>
        <v>9.67</v>
      </c>
      <c r="CC74" s="649"/>
      <c r="CD74" s="649">
        <f>IFERROR((ROUND(((((1-CD25)*CD57)/(CD25))*24),2)),"-")</f>
        <v>11.23</v>
      </c>
      <c r="CE74" s="649"/>
      <c r="CF74" s="649">
        <f>IFERROR((ROUND(((((1-CF25)*CF57)/(CF25))*24),2)),"-")</f>
        <v>8.9600000000000009</v>
      </c>
      <c r="CG74" s="649"/>
      <c r="CH74" s="649">
        <f>IFERROR((ROUND(((((1-CH25)*CH57)/(CH25))*24),2)),"-")</f>
        <v>11.46</v>
      </c>
      <c r="CI74" s="649"/>
      <c r="CJ74" s="482">
        <f t="shared" si="35"/>
        <v>11.95</v>
      </c>
      <c r="CK74" s="487"/>
      <c r="CL74" s="487"/>
      <c r="CM74" s="487"/>
      <c r="CN74" s="487"/>
      <c r="CO74" s="482">
        <f t="shared" si="36"/>
        <v>8.59</v>
      </c>
      <c r="CP74" s="487"/>
      <c r="CQ74" s="487"/>
      <c r="CR74" s="487"/>
      <c r="CS74" s="487"/>
      <c r="CT74" s="482">
        <f t="shared" si="37"/>
        <v>7.06</v>
      </c>
      <c r="CU74" s="487"/>
      <c r="CV74" s="487"/>
      <c r="CW74" s="487"/>
      <c r="CX74" s="487"/>
      <c r="CY74" s="482">
        <f t="shared" si="38"/>
        <v>9.67</v>
      </c>
      <c r="CZ74" s="487"/>
      <c r="DA74" s="487"/>
      <c r="DB74" s="487"/>
      <c r="DC74" s="487"/>
      <c r="DD74" s="482">
        <f t="shared" si="39"/>
        <v>11.23</v>
      </c>
      <c r="DE74" s="487"/>
      <c r="DF74" s="487"/>
      <c r="DG74" s="487"/>
      <c r="DH74" s="487"/>
      <c r="DI74" s="482">
        <f t="shared" si="40"/>
        <v>8.9600000000000009</v>
      </c>
      <c r="DJ74" s="487"/>
      <c r="DK74" s="487"/>
      <c r="DL74" s="487"/>
      <c r="DM74" s="487"/>
      <c r="DN74" s="482">
        <f t="shared" si="41"/>
        <v>11.46</v>
      </c>
      <c r="DO74" s="487"/>
      <c r="DP74" s="487"/>
      <c r="DQ74" s="487"/>
      <c r="DR74" s="487"/>
      <c r="DS74" s="482">
        <f t="shared" si="42"/>
        <v>11.03</v>
      </c>
      <c r="DT74" s="487"/>
      <c r="DU74" s="487"/>
      <c r="DV74" s="487"/>
      <c r="DW74" s="487"/>
      <c r="DX74" s="482">
        <f t="shared" si="43"/>
        <v>10.91</v>
      </c>
      <c r="DY74" s="487"/>
      <c r="DZ74" s="487"/>
      <c r="EA74" s="487"/>
      <c r="EB74" s="487"/>
      <c r="EC74" s="482">
        <f t="shared" si="44"/>
        <v>11.42</v>
      </c>
      <c r="ED74" s="487"/>
      <c r="EE74" s="487"/>
      <c r="EF74" s="487"/>
      <c r="EG74" s="487"/>
      <c r="EH74" s="482">
        <f t="shared" si="45"/>
        <v>12.87</v>
      </c>
      <c r="EI74" s="487"/>
      <c r="EJ74" s="487"/>
      <c r="EK74" s="487"/>
      <c r="EL74" s="487"/>
      <c r="EM74" s="482">
        <f t="shared" si="46"/>
        <v>10.02</v>
      </c>
      <c r="EN74" s="487"/>
      <c r="EO74" s="487"/>
      <c r="EP74" s="487"/>
      <c r="EQ74" s="487"/>
      <c r="ER74" s="482">
        <f t="shared" si="47"/>
        <v>11.7</v>
      </c>
      <c r="ES74" s="487"/>
      <c r="ET74" s="487"/>
      <c r="EU74" s="487"/>
      <c r="EV74" s="487"/>
    </row>
    <row r="75" spans="1:152" s="442" customFormat="1" x14ac:dyDescent="0.2">
      <c r="A75" s="312"/>
      <c r="B75" s="459"/>
      <c r="C75" s="459"/>
      <c r="D75" s="459"/>
      <c r="E75" s="459"/>
      <c r="F75" s="459"/>
      <c r="G75" s="459"/>
      <c r="H75" s="459"/>
      <c r="I75" s="459"/>
      <c r="J75" s="459"/>
      <c r="K75" s="459"/>
      <c r="L75" s="459"/>
      <c r="M75" s="459"/>
      <c r="N75" s="459"/>
      <c r="O75" s="459"/>
      <c r="P75" s="459"/>
      <c r="Q75" s="459"/>
      <c r="R75" s="459"/>
      <c r="S75" s="459"/>
      <c r="T75" s="459"/>
      <c r="U75" s="459"/>
      <c r="V75" s="459"/>
      <c r="W75" s="459"/>
      <c r="X75" s="459"/>
      <c r="Y75" s="459"/>
      <c r="Z75" s="459"/>
      <c r="AA75" s="459"/>
      <c r="AB75" s="459"/>
      <c r="AC75" s="459"/>
      <c r="AD75" s="459"/>
      <c r="AE75" s="459"/>
      <c r="AF75" s="459"/>
      <c r="AG75" s="459"/>
      <c r="AH75" s="459"/>
      <c r="AI75" s="459"/>
      <c r="AJ75" s="459"/>
      <c r="AK75" s="459"/>
      <c r="AL75" s="459"/>
      <c r="AM75" s="459"/>
      <c r="AN75" s="459"/>
      <c r="AO75" s="459"/>
      <c r="AP75" s="459"/>
      <c r="AQ75" s="459"/>
      <c r="AR75" s="459"/>
      <c r="AS75" s="459"/>
      <c r="AT75" s="459"/>
      <c r="AU75" s="459"/>
      <c r="AV75" s="459"/>
      <c r="AW75" s="459"/>
      <c r="AX75" s="459"/>
      <c r="AY75" s="459"/>
      <c r="AZ75" s="459"/>
      <c r="BA75" s="459"/>
      <c r="BB75" s="459"/>
      <c r="BC75" s="459"/>
      <c r="BD75" s="459"/>
      <c r="BE75" s="459"/>
      <c r="BF75" s="459"/>
      <c r="BG75" s="459"/>
      <c r="BH75" s="459"/>
      <c r="BI75" s="459"/>
      <c r="BJ75" s="459"/>
      <c r="BK75" s="459"/>
      <c r="BL75" s="459"/>
      <c r="BM75" s="459"/>
      <c r="BN75" s="459"/>
      <c r="BO75" s="459"/>
      <c r="BP75" s="459"/>
      <c r="BQ75" s="459"/>
      <c r="BR75" s="459"/>
      <c r="BS75" s="459"/>
      <c r="BT75" s="459"/>
      <c r="BU75" s="459"/>
      <c r="BV75" s="459"/>
      <c r="BW75" s="459"/>
      <c r="BX75" s="459"/>
      <c r="BY75" s="459"/>
      <c r="BZ75" s="459"/>
      <c r="CA75" s="459"/>
      <c r="CB75" s="459"/>
      <c r="CC75" s="459"/>
      <c r="CD75" s="459"/>
      <c r="CE75" s="459"/>
      <c r="CF75" s="459"/>
      <c r="CG75" s="459"/>
      <c r="CH75" s="459"/>
      <c r="CI75" s="459"/>
      <c r="CJ75" s="459"/>
      <c r="CK75" s="459"/>
      <c r="CL75" s="459"/>
      <c r="CM75" s="459"/>
      <c r="CN75" s="459"/>
      <c r="CO75" s="459"/>
      <c r="CP75" s="459"/>
      <c r="CQ75" s="459"/>
      <c r="CR75" s="459"/>
      <c r="CS75" s="459"/>
      <c r="CT75" s="459"/>
      <c r="CU75" s="459"/>
      <c r="CV75" s="459"/>
      <c r="CW75" s="459"/>
      <c r="CX75" s="459"/>
      <c r="CY75" s="459"/>
      <c r="CZ75" s="459"/>
      <c r="DA75" s="459"/>
      <c r="DB75" s="459"/>
      <c r="DC75" s="459"/>
      <c r="DD75" s="459"/>
      <c r="DE75" s="459"/>
      <c r="DF75" s="459"/>
      <c r="DG75" s="459"/>
      <c r="DH75" s="459"/>
      <c r="DI75" s="459"/>
      <c r="DJ75" s="459"/>
      <c r="DK75" s="459"/>
      <c r="DL75" s="459"/>
      <c r="DM75" s="459"/>
      <c r="DN75" s="459"/>
      <c r="DO75" s="459"/>
      <c r="DP75" s="459"/>
      <c r="DQ75" s="459"/>
      <c r="DR75" s="459"/>
      <c r="DS75" s="459"/>
      <c r="DT75" s="459"/>
      <c r="DU75" s="459"/>
      <c r="DV75" s="459"/>
      <c r="DW75" s="459"/>
      <c r="DX75" s="459"/>
      <c r="DY75" s="459"/>
      <c r="DZ75" s="459"/>
      <c r="EA75" s="459"/>
      <c r="EB75" s="459"/>
      <c r="EC75" s="459"/>
      <c r="ED75" s="459"/>
      <c r="EE75" s="459"/>
      <c r="EF75" s="459"/>
      <c r="EG75" s="459"/>
      <c r="EH75" s="459"/>
      <c r="EI75" s="459"/>
      <c r="EJ75" s="459"/>
      <c r="EK75" s="459"/>
      <c r="EL75" s="459"/>
      <c r="EM75" s="459"/>
      <c r="EN75" s="459"/>
      <c r="EO75" s="459"/>
      <c r="EP75" s="459"/>
      <c r="EQ75" s="459"/>
      <c r="ER75" s="459"/>
      <c r="ES75" s="459"/>
      <c r="ET75" s="459"/>
      <c r="EU75" s="459"/>
      <c r="EV75" s="459"/>
    </row>
    <row r="76" spans="1:152" s="442" customFormat="1" x14ac:dyDescent="0.2">
      <c r="A76" s="461" t="s">
        <v>401</v>
      </c>
      <c r="B76" s="462"/>
      <c r="C76" s="462"/>
      <c r="D76" s="462"/>
      <c r="E76" s="462"/>
      <c r="F76" s="462"/>
      <c r="G76" s="462"/>
      <c r="H76" s="462"/>
      <c r="I76" s="462"/>
      <c r="J76" s="463"/>
      <c r="K76" s="463"/>
      <c r="L76" s="462"/>
      <c r="M76" s="462"/>
      <c r="N76" s="462"/>
      <c r="O76" s="462"/>
      <c r="P76" s="462"/>
      <c r="Q76" s="462"/>
      <c r="R76" s="462"/>
      <c r="S76" s="462"/>
      <c r="T76" s="462"/>
      <c r="U76" s="462"/>
      <c r="V76" s="463"/>
      <c r="W76" s="463"/>
      <c r="X76" s="462"/>
      <c r="Y76" s="462"/>
      <c r="Z76" s="463"/>
      <c r="AA76" s="463"/>
      <c r="AB76" s="463"/>
      <c r="AC76" s="463"/>
      <c r="AD76" s="463"/>
      <c r="AE76" s="463"/>
      <c r="AF76" s="462"/>
      <c r="AG76" s="462"/>
      <c r="AH76" s="463"/>
      <c r="AI76" s="463"/>
      <c r="AJ76" s="462"/>
      <c r="AK76" s="462"/>
      <c r="AL76" s="462"/>
      <c r="AM76" s="462"/>
      <c r="AN76" s="639"/>
      <c r="AO76" s="639"/>
      <c r="AP76" s="462"/>
      <c r="AQ76" s="462"/>
      <c r="AR76" s="463"/>
      <c r="AS76" s="463"/>
      <c r="AT76" s="463"/>
      <c r="AU76" s="463"/>
      <c r="AV76" s="462"/>
      <c r="AW76" s="462"/>
      <c r="AX76" s="462"/>
      <c r="AY76" s="462"/>
      <c r="AZ76" s="462"/>
      <c r="BA76" s="462"/>
      <c r="BB76" s="463"/>
      <c r="BC76" s="463"/>
      <c r="BD76" s="463"/>
      <c r="BE76" s="463"/>
      <c r="BF76" s="463"/>
      <c r="BG76" s="463"/>
      <c r="BH76" s="463"/>
      <c r="BI76" s="463"/>
      <c r="BJ76" s="463"/>
      <c r="BK76" s="463"/>
      <c r="BL76" s="463"/>
      <c r="BM76" s="463"/>
      <c r="BN76" s="463"/>
      <c r="BO76" s="463"/>
      <c r="BP76" s="463"/>
      <c r="BQ76" s="463"/>
      <c r="BR76" s="463"/>
      <c r="BS76" s="463"/>
      <c r="BT76" s="463"/>
      <c r="BU76" s="463"/>
      <c r="BV76" s="463"/>
      <c r="BW76" s="463"/>
      <c r="BX76" s="463"/>
      <c r="BY76" s="463"/>
      <c r="BZ76" s="463"/>
      <c r="CA76" s="463"/>
      <c r="CB76" s="463"/>
      <c r="CC76" s="463"/>
      <c r="CD76" s="463"/>
      <c r="CE76" s="463"/>
      <c r="CF76" s="463"/>
      <c r="CG76" s="463"/>
      <c r="CH76" s="463"/>
      <c r="CI76" s="463"/>
      <c r="CJ76" s="464"/>
      <c r="CK76" s="459"/>
      <c r="CL76" s="459"/>
      <c r="CM76" s="459"/>
      <c r="CN76" s="459"/>
      <c r="CO76" s="464"/>
      <c r="CP76" s="459"/>
      <c r="CQ76" s="459"/>
      <c r="CR76" s="459"/>
      <c r="CS76" s="459"/>
      <c r="CT76" s="464"/>
      <c r="CU76" s="459"/>
      <c r="CV76" s="459"/>
      <c r="CW76" s="459"/>
      <c r="CX76" s="459"/>
      <c r="CY76" s="464"/>
      <c r="CZ76" s="459"/>
      <c r="DA76" s="459"/>
      <c r="DB76" s="459"/>
      <c r="DC76" s="459"/>
      <c r="DD76" s="464"/>
      <c r="DE76" s="459"/>
      <c r="DF76" s="459"/>
      <c r="DG76" s="459"/>
      <c r="DH76" s="459"/>
      <c r="DI76" s="464"/>
      <c r="DJ76" s="459"/>
      <c r="DK76" s="459"/>
      <c r="DL76" s="459"/>
      <c r="DM76" s="459"/>
      <c r="DN76" s="464"/>
      <c r="DO76" s="459"/>
      <c r="DP76" s="459"/>
      <c r="DQ76" s="459"/>
      <c r="DR76" s="459"/>
      <c r="DS76" s="464"/>
      <c r="DT76" s="459"/>
      <c r="DU76" s="459"/>
      <c r="DV76" s="459"/>
      <c r="DW76" s="459"/>
      <c r="DX76" s="464"/>
      <c r="DY76" s="459"/>
      <c r="DZ76" s="459"/>
      <c r="EA76" s="459"/>
      <c r="EB76" s="459"/>
      <c r="EC76" s="464"/>
      <c r="ED76" s="459"/>
      <c r="EE76" s="459"/>
      <c r="EF76" s="459"/>
      <c r="EG76" s="459"/>
      <c r="EH76" s="464"/>
      <c r="EI76" s="459"/>
      <c r="EJ76" s="459"/>
      <c r="EK76" s="459"/>
      <c r="EL76" s="459"/>
      <c r="EM76" s="464"/>
      <c r="EN76" s="459"/>
      <c r="EO76" s="459"/>
      <c r="EP76" s="459"/>
      <c r="EQ76" s="459"/>
      <c r="ER76" s="464"/>
      <c r="ES76" s="459"/>
      <c r="ET76" s="459"/>
      <c r="EU76" s="459"/>
      <c r="EV76" s="459"/>
    </row>
    <row r="77" spans="1:152" s="442" customFormat="1" x14ac:dyDescent="0.2">
      <c r="A77" s="465" t="s">
        <v>269</v>
      </c>
      <c r="B77" s="635">
        <v>44562</v>
      </c>
      <c r="C77" s="636"/>
      <c r="D77" s="635" t="e">
        <f ca="1">_xll.FIMMÊS(B77,0)+1</f>
        <v>#NAME?</v>
      </c>
      <c r="E77" s="636"/>
      <c r="F77" s="635" t="e">
        <f ca="1">_xll.FIMMÊS(D77,0)+1</f>
        <v>#NAME?</v>
      </c>
      <c r="G77" s="636"/>
      <c r="H77" s="635" t="e">
        <f ca="1">_xll.FIMMÊS(F77,0)+1</f>
        <v>#NAME?</v>
      </c>
      <c r="I77" s="636"/>
      <c r="J77" s="635" t="e">
        <f ca="1">_xll.FIMMÊS(H77,0)+1</f>
        <v>#NAME?</v>
      </c>
      <c r="K77" s="636"/>
      <c r="L77" s="635" t="e">
        <f ca="1">_xll.FIMMÊS(J77,0)+1</f>
        <v>#NAME?</v>
      </c>
      <c r="M77" s="636"/>
      <c r="N77" s="635" t="e">
        <f ca="1">_xll.FIMMÊS(L77,0)+1</f>
        <v>#NAME?</v>
      </c>
      <c r="O77" s="636"/>
      <c r="P77" s="635" t="e">
        <f ca="1">_xll.FIMMÊS(N77,0)+1</f>
        <v>#NAME?</v>
      </c>
      <c r="Q77" s="636"/>
      <c r="R77" s="635" t="e">
        <f ca="1">_xll.FIMMÊS(P77,0)+1</f>
        <v>#NAME?</v>
      </c>
      <c r="S77" s="636"/>
      <c r="T77" s="635" t="e">
        <f ca="1">_xll.FIMMÊS(R77,0)+1</f>
        <v>#NAME?</v>
      </c>
      <c r="U77" s="636"/>
      <c r="V77" s="635" t="e">
        <f ca="1">_xll.FIMMÊS(T77,0)+1</f>
        <v>#NAME?</v>
      </c>
      <c r="W77" s="636"/>
      <c r="X77" s="635" t="e">
        <f ca="1">_xll.FIMMÊS(V77,0)+1</f>
        <v>#NAME?</v>
      </c>
      <c r="Y77" s="636"/>
      <c r="Z77" s="635" t="e">
        <f ca="1">_xll.FIMMÊS(X77,0)+1</f>
        <v>#NAME?</v>
      </c>
      <c r="AA77" s="636"/>
      <c r="AB77" s="635" t="e">
        <f ca="1">_xll.FIMMÊS(Z77,0)+1</f>
        <v>#NAME?</v>
      </c>
      <c r="AC77" s="636"/>
      <c r="AD77" s="635" t="e">
        <f ca="1">_xll.FIMMÊS(AB77,0)+1</f>
        <v>#NAME?</v>
      </c>
      <c r="AE77" s="636"/>
      <c r="AF77" s="635" t="e">
        <f ca="1">_xll.FIMMÊS(AD77,0)+1</f>
        <v>#NAME?</v>
      </c>
      <c r="AG77" s="636"/>
      <c r="AH77" s="635" t="e">
        <f ca="1">_xll.FIMMÊS(AF77,0)+1</f>
        <v>#NAME?</v>
      </c>
      <c r="AI77" s="636"/>
      <c r="AJ77" s="635" t="e">
        <f ca="1">_xll.FIMMÊS(AH77,0)+1</f>
        <v>#NAME?</v>
      </c>
      <c r="AK77" s="636"/>
      <c r="AL77" s="635" t="e">
        <f ca="1">_xll.FIMMÊS(AJ77,0)+1</f>
        <v>#NAME?</v>
      </c>
      <c r="AM77" s="636"/>
      <c r="AN77" s="635" t="e">
        <f ca="1">_xll.FIMMÊS(AL77,0)+1</f>
        <v>#NAME?</v>
      </c>
      <c r="AO77" s="636"/>
      <c r="AP77" s="635" t="e">
        <f ca="1">_xll.FIMMÊS(AN77,0)+1</f>
        <v>#NAME?</v>
      </c>
      <c r="AQ77" s="636"/>
      <c r="AR77" s="635" t="e">
        <f ca="1">_xll.FIMMÊS(AP77,0)+1</f>
        <v>#NAME?</v>
      </c>
      <c r="AS77" s="636"/>
      <c r="AT77" s="635" t="e">
        <f ca="1">_xll.FIMMÊS(AR77,0)+1</f>
        <v>#NAME?</v>
      </c>
      <c r="AU77" s="636"/>
      <c r="AV77" s="635" t="e">
        <f ca="1">_xll.FIMMÊS(AT77,0)+1</f>
        <v>#NAME?</v>
      </c>
      <c r="AW77" s="636"/>
      <c r="AX77" s="635" t="e">
        <f ca="1">_xll.FIMMÊS(AV77,0)+1</f>
        <v>#NAME?</v>
      </c>
      <c r="AY77" s="636"/>
      <c r="AZ77" s="635" t="e">
        <f ca="1">_xll.FIMMÊS(AX77,0)+1</f>
        <v>#NAME?</v>
      </c>
      <c r="BA77" s="636"/>
      <c r="BB77" s="635" t="e">
        <f ca="1">_xll.FIMMÊS(AZ77,0)+1</f>
        <v>#NAME?</v>
      </c>
      <c r="BC77" s="636"/>
      <c r="BD77" s="635" t="e">
        <f ca="1">_xll.FIMMÊS(BB77,0)+1</f>
        <v>#NAME?</v>
      </c>
      <c r="BE77" s="636"/>
      <c r="BF77" s="635" t="e">
        <f ca="1">_xll.FIMMÊS(BD77,0)+1</f>
        <v>#NAME?</v>
      </c>
      <c r="BG77" s="636"/>
      <c r="BH77" s="635" t="e">
        <f ca="1">_xll.FIMMÊS(BF77,0)+1</f>
        <v>#NAME?</v>
      </c>
      <c r="BI77" s="636"/>
      <c r="BJ77" s="635" t="e">
        <f ca="1">_xll.FIMMÊS(BH77,0)+1</f>
        <v>#NAME?</v>
      </c>
      <c r="BK77" s="636"/>
      <c r="BL77" s="635" t="e">
        <f ca="1">_xll.FIMMÊS(BJ77,0)+1</f>
        <v>#NAME?</v>
      </c>
      <c r="BM77" s="636"/>
      <c r="BN77" s="635" t="e">
        <f ca="1">_xll.FIMMÊS(BL77,0)+1</f>
        <v>#NAME?</v>
      </c>
      <c r="BO77" s="636"/>
      <c r="BP77" s="635" t="e">
        <f ca="1">_xll.FIMMÊS(BN77,0)+1</f>
        <v>#NAME?</v>
      </c>
      <c r="BQ77" s="636"/>
      <c r="BR77" s="635" t="e">
        <f ca="1">_xll.FIMMÊS(BP77,0)+1</f>
        <v>#NAME?</v>
      </c>
      <c r="BS77" s="636"/>
      <c r="BT77" s="635" t="e">
        <f ca="1">_xll.FIMMÊS(BR77,0)+1</f>
        <v>#NAME?</v>
      </c>
      <c r="BU77" s="636"/>
      <c r="BV77" s="635" t="e">
        <f ca="1">_xll.FIMMÊS(BT77,0)+1</f>
        <v>#NAME?</v>
      </c>
      <c r="BW77" s="636"/>
      <c r="BX77" s="635" t="e">
        <f ca="1">_xll.FIMMÊS(BV77,0)+1</f>
        <v>#NAME?</v>
      </c>
      <c r="BY77" s="636"/>
      <c r="BZ77" s="635" t="e">
        <f ca="1">_xll.FIMMÊS(BX77,0)+1</f>
        <v>#NAME?</v>
      </c>
      <c r="CA77" s="636"/>
      <c r="CB77" s="635" t="e">
        <f ca="1">_xll.FIMMÊS(BZ77,0)+1</f>
        <v>#NAME?</v>
      </c>
      <c r="CC77" s="636"/>
      <c r="CD77" s="635" t="e">
        <f ca="1">_xll.FIMMÊS(CB77,0)+1</f>
        <v>#NAME?</v>
      </c>
      <c r="CE77" s="636"/>
      <c r="CF77" s="635" t="e">
        <f ca="1">_xll.FIMMÊS(CD77,0)+1</f>
        <v>#NAME?</v>
      </c>
      <c r="CG77" s="636"/>
      <c r="CH77" s="635" t="e">
        <f ca="1">_xll.FIMMÊS(CF77,0)+1</f>
        <v>#NAME?</v>
      </c>
      <c r="CI77" s="636"/>
      <c r="CJ77" s="466">
        <f>CJ11</f>
        <v>45658</v>
      </c>
      <c r="CK77" s="459"/>
      <c r="CL77" s="459"/>
      <c r="CM77" s="459"/>
      <c r="CN77" s="459"/>
      <c r="CO77" s="466">
        <f>CO11</f>
        <v>45689</v>
      </c>
      <c r="CP77" s="459"/>
      <c r="CQ77" s="459"/>
      <c r="CR77" s="459"/>
      <c r="CS77" s="459"/>
      <c r="CT77" s="466">
        <f>CT11</f>
        <v>45717</v>
      </c>
      <c r="CU77" s="459"/>
      <c r="CV77" s="459"/>
      <c r="CW77" s="459"/>
      <c r="CX77" s="459"/>
      <c r="CY77" s="466">
        <f>CY11</f>
        <v>45748</v>
      </c>
      <c r="CZ77" s="459"/>
      <c r="DA77" s="459"/>
      <c r="DB77" s="459"/>
      <c r="DC77" s="459"/>
      <c r="DD77" s="466">
        <f>DD11</f>
        <v>45778</v>
      </c>
      <c r="DE77" s="459"/>
      <c r="DF77" s="459"/>
      <c r="DG77" s="459"/>
      <c r="DH77" s="459"/>
      <c r="DI77" s="466">
        <f>DI11</f>
        <v>45809</v>
      </c>
      <c r="DJ77" s="459"/>
      <c r="DK77" s="459"/>
      <c r="DL77" s="459"/>
      <c r="DM77" s="459"/>
      <c r="DN77" s="466">
        <f>DN11</f>
        <v>45839</v>
      </c>
      <c r="DO77" s="459"/>
      <c r="DP77" s="459"/>
      <c r="DQ77" s="459"/>
      <c r="DR77" s="459"/>
      <c r="DS77" s="466" t="e">
        <f ca="1">_xll.FIMMÊS(CC77,0)+1</f>
        <v>#NAME?</v>
      </c>
      <c r="DT77" s="459"/>
      <c r="DU77" s="459"/>
      <c r="DV77" s="459"/>
      <c r="DW77" s="459"/>
      <c r="DX77" s="466">
        <f>DX$11</f>
        <v>45901</v>
      </c>
      <c r="DY77" s="459"/>
      <c r="DZ77" s="459"/>
      <c r="EA77" s="459"/>
      <c r="EB77" s="459"/>
      <c r="EC77" s="466">
        <f>EC$11</f>
        <v>45931</v>
      </c>
      <c r="ED77" s="459"/>
      <c r="EE77" s="459"/>
      <c r="EF77" s="459"/>
      <c r="EG77" s="459"/>
      <c r="EH77" s="466">
        <f>EH$11</f>
        <v>45962</v>
      </c>
      <c r="EI77" s="459"/>
      <c r="EJ77" s="459"/>
      <c r="EK77" s="459"/>
      <c r="EL77" s="459"/>
      <c r="EM77" s="466">
        <f>EM$11</f>
        <v>45992</v>
      </c>
      <c r="EN77" s="459"/>
      <c r="EO77" s="459"/>
      <c r="EP77" s="459"/>
      <c r="EQ77" s="459"/>
      <c r="ER77" s="466">
        <f>ER$11</f>
        <v>46023</v>
      </c>
      <c r="ES77" s="459"/>
      <c r="ET77" s="459"/>
      <c r="EU77" s="459"/>
      <c r="EV77" s="459"/>
    </row>
    <row r="78" spans="1:152" s="442" customFormat="1" ht="14.25" x14ac:dyDescent="0.2">
      <c r="A78" s="431" t="s">
        <v>402</v>
      </c>
      <c r="B78" s="621">
        <v>0.76</v>
      </c>
      <c r="C78" s="621"/>
      <c r="D78" s="621">
        <v>0.82020000000000004</v>
      </c>
      <c r="E78" s="621"/>
      <c r="F78" s="621">
        <v>0.59360000000000002</v>
      </c>
      <c r="G78" s="621"/>
      <c r="H78" s="621">
        <v>0.66220000000000001</v>
      </c>
      <c r="I78" s="621"/>
      <c r="J78" s="622">
        <v>0.69140000000000001</v>
      </c>
      <c r="K78" s="622"/>
      <c r="L78" s="622">
        <v>0.69110000000000005</v>
      </c>
      <c r="M78" s="622"/>
      <c r="N78" s="621">
        <v>0.89459999999999995</v>
      </c>
      <c r="O78" s="621"/>
      <c r="P78" s="623">
        <v>0.90429999999999999</v>
      </c>
      <c r="Q78" s="623"/>
      <c r="R78" s="624">
        <v>0.61699999999999999</v>
      </c>
      <c r="S78" s="621"/>
      <c r="T78" s="622">
        <v>0.51180000000000003</v>
      </c>
      <c r="U78" s="622"/>
      <c r="V78" s="621">
        <v>0.5272</v>
      </c>
      <c r="W78" s="621"/>
      <c r="X78" s="622">
        <v>0.77849999999999997</v>
      </c>
      <c r="Y78" s="622"/>
      <c r="Z78" s="622">
        <v>0.90600000000000003</v>
      </c>
      <c r="AA78" s="622"/>
      <c r="AB78" s="622">
        <v>0.85829999999999995</v>
      </c>
      <c r="AC78" s="622"/>
      <c r="AD78" s="622">
        <v>0.87760000000000005</v>
      </c>
      <c r="AE78" s="622"/>
      <c r="AF78" s="622">
        <v>0.88670000000000004</v>
      </c>
      <c r="AG78" s="622"/>
      <c r="AH78" s="625">
        <v>0.87429999999999997</v>
      </c>
      <c r="AI78" s="625"/>
      <c r="AJ78" s="622">
        <v>0.90329999999999999</v>
      </c>
      <c r="AK78" s="622"/>
      <c r="AL78" s="622">
        <v>0.91610000000000003</v>
      </c>
      <c r="AM78" s="622"/>
      <c r="AN78" s="622">
        <v>0.85350000000000004</v>
      </c>
      <c r="AO78" s="622"/>
      <c r="AP78" s="622">
        <v>0.88770000000000004</v>
      </c>
      <c r="AQ78" s="622"/>
      <c r="AR78" s="622">
        <v>0.89190000000000003</v>
      </c>
      <c r="AS78" s="622"/>
      <c r="AT78" s="622">
        <v>0.86719999999999997</v>
      </c>
      <c r="AU78" s="622"/>
      <c r="AV78" s="622">
        <v>0.94099999999999995</v>
      </c>
      <c r="AW78" s="622"/>
      <c r="AX78" s="622">
        <v>0.97099999999999997</v>
      </c>
      <c r="AY78" s="622"/>
      <c r="AZ78" s="622">
        <v>0.97399999999999998</v>
      </c>
      <c r="BA78" s="622"/>
      <c r="BB78" s="622">
        <v>0.97399999999999998</v>
      </c>
      <c r="BC78" s="622"/>
      <c r="BD78" s="622">
        <v>0.98399999999999999</v>
      </c>
      <c r="BE78" s="622"/>
      <c r="BF78" s="622">
        <v>0.97799999999999998</v>
      </c>
      <c r="BG78" s="622"/>
      <c r="BH78" s="622">
        <v>0.97299999999999998</v>
      </c>
      <c r="BI78" s="622"/>
      <c r="BJ78" s="622">
        <v>0.98599999999999999</v>
      </c>
      <c r="BK78" s="622"/>
      <c r="BL78" s="627">
        <v>0.98199999999999998</v>
      </c>
      <c r="BM78" s="627"/>
      <c r="BN78" s="622">
        <v>0.98899999999999999</v>
      </c>
      <c r="BO78" s="622"/>
      <c r="BP78" s="622">
        <v>0.98</v>
      </c>
      <c r="BQ78" s="622"/>
      <c r="BR78" s="622">
        <v>1</v>
      </c>
      <c r="BS78" s="622"/>
      <c r="BT78" s="622">
        <v>0.95089999999999997</v>
      </c>
      <c r="BU78" s="626"/>
      <c r="BV78" s="622"/>
      <c r="BW78" s="626"/>
      <c r="BX78" s="622"/>
      <c r="BY78" s="626"/>
      <c r="BZ78" s="622"/>
      <c r="CA78" s="626"/>
      <c r="CB78" s="622"/>
      <c r="CC78" s="626"/>
      <c r="CD78" s="622"/>
      <c r="CE78" s="626"/>
      <c r="CF78" s="622"/>
      <c r="CG78" s="626"/>
      <c r="CH78" s="622"/>
      <c r="CI78" s="626"/>
      <c r="CJ78" s="489">
        <v>1449</v>
      </c>
      <c r="CK78" s="487"/>
      <c r="CL78" s="487"/>
      <c r="CM78" s="487"/>
      <c r="CN78" s="487"/>
      <c r="CO78" s="489">
        <v>1414</v>
      </c>
      <c r="CP78" s="487"/>
      <c r="CQ78" s="487"/>
      <c r="CR78" s="487"/>
      <c r="CS78" s="487"/>
      <c r="CT78" s="489">
        <v>1531</v>
      </c>
      <c r="CU78" s="487"/>
      <c r="CV78" s="487"/>
      <c r="CW78" s="487"/>
      <c r="CX78" s="487"/>
      <c r="CY78" s="489">
        <v>1518</v>
      </c>
      <c r="CZ78" s="487"/>
      <c r="DA78" s="487"/>
      <c r="DB78" s="487"/>
      <c r="DC78" s="487"/>
      <c r="DD78" s="489">
        <v>1469</v>
      </c>
      <c r="DE78" s="487"/>
      <c r="DF78" s="487"/>
      <c r="DG78" s="487"/>
      <c r="DH78" s="487"/>
      <c r="DI78" s="489">
        <v>1427</v>
      </c>
      <c r="DJ78" s="487"/>
      <c r="DK78" s="487"/>
      <c r="DL78" s="487"/>
      <c r="DM78" s="487"/>
      <c r="DN78" s="489">
        <v>1417</v>
      </c>
      <c r="DO78" s="487"/>
      <c r="DP78" s="487"/>
      <c r="DQ78" s="487"/>
      <c r="DR78" s="487"/>
      <c r="DS78" s="489">
        <v>1500</v>
      </c>
      <c r="DT78" s="487"/>
      <c r="DU78" s="487"/>
      <c r="DV78" s="487"/>
      <c r="DW78" s="487"/>
      <c r="DX78" s="489">
        <v>1465</v>
      </c>
      <c r="DY78" s="487"/>
      <c r="DZ78" s="487"/>
      <c r="EA78" s="487"/>
      <c r="EB78" s="487"/>
      <c r="EC78" s="489">
        <v>1597</v>
      </c>
      <c r="ED78" s="487"/>
      <c r="EE78" s="487"/>
      <c r="EF78" s="487"/>
      <c r="EG78" s="487"/>
      <c r="EH78" s="489">
        <v>1533</v>
      </c>
      <c r="EI78" s="487"/>
      <c r="EJ78" s="487"/>
      <c r="EK78" s="487"/>
      <c r="EL78" s="487"/>
      <c r="EM78" s="24">
        <v>1537</v>
      </c>
      <c r="EN78" s="487"/>
      <c r="EO78" s="487"/>
      <c r="EP78" s="487"/>
      <c r="EQ78" s="487"/>
      <c r="ER78" s="24">
        <v>1482</v>
      </c>
      <c r="ES78" s="487"/>
      <c r="ET78" s="487"/>
      <c r="EU78" s="487"/>
      <c r="EV78" s="487"/>
    </row>
    <row r="79" spans="1:152" s="442" customFormat="1" ht="14.25" x14ac:dyDescent="0.2">
      <c r="A79" s="431" t="s">
        <v>403</v>
      </c>
      <c r="B79" s="621">
        <v>0.95</v>
      </c>
      <c r="C79" s="621"/>
      <c r="D79" s="621">
        <v>0.7742</v>
      </c>
      <c r="E79" s="621"/>
      <c r="F79" s="621">
        <v>0.75860000000000005</v>
      </c>
      <c r="G79" s="621"/>
      <c r="H79" s="621">
        <v>0.84389999999999998</v>
      </c>
      <c r="I79" s="621"/>
      <c r="J79" s="622">
        <v>0.71230000000000004</v>
      </c>
      <c r="K79" s="622"/>
      <c r="L79" s="622">
        <v>0.73209999999999997</v>
      </c>
      <c r="M79" s="622"/>
      <c r="N79" s="621">
        <v>0.80859999999999999</v>
      </c>
      <c r="O79" s="621"/>
      <c r="P79" s="623">
        <v>0.86240000000000006</v>
      </c>
      <c r="Q79" s="623"/>
      <c r="R79" s="624">
        <v>0.90439999999999998</v>
      </c>
      <c r="S79" s="621"/>
      <c r="T79" s="622">
        <v>0.81820000000000004</v>
      </c>
      <c r="U79" s="622"/>
      <c r="V79" s="621">
        <v>0.81830000000000003</v>
      </c>
      <c r="W79" s="621"/>
      <c r="X79" s="622">
        <v>0.8962</v>
      </c>
      <c r="Y79" s="622"/>
      <c r="Z79" s="622">
        <v>0.91790000000000005</v>
      </c>
      <c r="AA79" s="622"/>
      <c r="AB79" s="622">
        <v>0.87429999999999997</v>
      </c>
      <c r="AC79" s="622"/>
      <c r="AD79" s="622">
        <v>0.88429999999999997</v>
      </c>
      <c r="AE79" s="622"/>
      <c r="AF79" s="622">
        <v>0.85550000000000004</v>
      </c>
      <c r="AG79" s="622"/>
      <c r="AH79" s="625">
        <v>0.878</v>
      </c>
      <c r="AI79" s="625"/>
      <c r="AJ79" s="622">
        <v>0.87250000000000005</v>
      </c>
      <c r="AK79" s="622"/>
      <c r="AL79" s="622">
        <v>0.89459999999999995</v>
      </c>
      <c r="AM79" s="622"/>
      <c r="AN79" s="622">
        <v>0.92400000000000004</v>
      </c>
      <c r="AO79" s="622"/>
      <c r="AP79" s="622">
        <v>0.85109999999999997</v>
      </c>
      <c r="AQ79" s="622"/>
      <c r="AR79" s="622">
        <v>0.94079999999999997</v>
      </c>
      <c r="AS79" s="622"/>
      <c r="AT79" s="622">
        <v>0.92879999999999996</v>
      </c>
      <c r="AU79" s="622"/>
      <c r="AV79" s="622">
        <v>0.96899999999999997</v>
      </c>
      <c r="AW79" s="622"/>
      <c r="AX79" s="622">
        <v>0.96599999999999997</v>
      </c>
      <c r="AY79" s="622"/>
      <c r="AZ79" s="622">
        <v>0.93899999999999995</v>
      </c>
      <c r="BA79" s="622"/>
      <c r="BB79" s="622">
        <v>0.94099999999999995</v>
      </c>
      <c r="BC79" s="622"/>
      <c r="BD79" s="622">
        <v>0.92</v>
      </c>
      <c r="BE79" s="622"/>
      <c r="BF79" s="622">
        <v>0.96799999999999997</v>
      </c>
      <c r="BG79" s="622"/>
      <c r="BH79" s="622">
        <v>0.99</v>
      </c>
      <c r="BI79" s="622"/>
      <c r="BJ79" s="622">
        <v>0.97</v>
      </c>
      <c r="BK79" s="622"/>
      <c r="BL79" s="627">
        <v>0.99299999999999999</v>
      </c>
      <c r="BM79" s="627"/>
      <c r="BN79" s="622">
        <v>0.99199999999999999</v>
      </c>
      <c r="BO79" s="622"/>
      <c r="BP79" s="622">
        <v>0.98</v>
      </c>
      <c r="BQ79" s="622"/>
      <c r="BR79" s="622">
        <v>0.99809999999999999</v>
      </c>
      <c r="BS79" s="622"/>
      <c r="BT79" s="622">
        <v>0.97989999999999999</v>
      </c>
      <c r="BU79" s="626"/>
      <c r="BV79" s="622"/>
      <c r="BW79" s="626"/>
      <c r="BX79" s="622"/>
      <c r="BY79" s="626"/>
      <c r="BZ79" s="622"/>
      <c r="CA79" s="626"/>
      <c r="CB79" s="622"/>
      <c r="CC79" s="626"/>
      <c r="CD79" s="622"/>
      <c r="CE79" s="626"/>
      <c r="CF79" s="622"/>
      <c r="CG79" s="626"/>
      <c r="CH79" s="622"/>
      <c r="CI79" s="626"/>
      <c r="CJ79" s="489">
        <v>57</v>
      </c>
      <c r="CK79" s="487"/>
      <c r="CL79" s="487"/>
      <c r="CM79" s="487"/>
      <c r="CN79" s="487"/>
      <c r="CO79" s="489">
        <v>73</v>
      </c>
      <c r="CP79" s="487"/>
      <c r="CQ79" s="487"/>
      <c r="CR79" s="487"/>
      <c r="CS79" s="487"/>
      <c r="CT79" s="489">
        <v>67</v>
      </c>
      <c r="CU79" s="487"/>
      <c r="CV79" s="487"/>
      <c r="CW79" s="487"/>
      <c r="CX79" s="487"/>
      <c r="CY79" s="489">
        <v>70</v>
      </c>
      <c r="CZ79" s="487"/>
      <c r="DA79" s="487"/>
      <c r="DB79" s="487"/>
      <c r="DC79" s="487"/>
      <c r="DD79" s="489">
        <v>72</v>
      </c>
      <c r="DE79" s="487"/>
      <c r="DF79" s="487"/>
      <c r="DG79" s="487"/>
      <c r="DH79" s="487"/>
      <c r="DI79" s="489">
        <v>73</v>
      </c>
      <c r="DJ79" s="487"/>
      <c r="DK79" s="487"/>
      <c r="DL79" s="487"/>
      <c r="DM79" s="487"/>
      <c r="DN79" s="489">
        <v>69</v>
      </c>
      <c r="DO79" s="487"/>
      <c r="DP79" s="487"/>
      <c r="DQ79" s="487"/>
      <c r="DR79" s="487"/>
      <c r="DS79" s="489">
        <v>72</v>
      </c>
      <c r="DT79" s="487"/>
      <c r="DU79" s="487"/>
      <c r="DV79" s="487"/>
      <c r="DW79" s="487"/>
      <c r="DX79" s="489">
        <v>78</v>
      </c>
      <c r="DY79" s="487"/>
      <c r="DZ79" s="487"/>
      <c r="EA79" s="487"/>
      <c r="EB79" s="487"/>
      <c r="EC79" s="489">
        <v>64</v>
      </c>
      <c r="ED79" s="487"/>
      <c r="EE79" s="487"/>
      <c r="EF79" s="487"/>
      <c r="EG79" s="487"/>
      <c r="EH79" s="489">
        <v>63</v>
      </c>
      <c r="EI79" s="487"/>
      <c r="EJ79" s="487"/>
      <c r="EK79" s="487"/>
      <c r="EL79" s="487"/>
      <c r="EM79" s="25">
        <v>61</v>
      </c>
      <c r="EN79" s="487"/>
      <c r="EO79" s="487"/>
      <c r="EP79" s="487"/>
      <c r="EQ79" s="487"/>
      <c r="ER79" s="25">
        <v>69</v>
      </c>
      <c r="ES79" s="487"/>
      <c r="ET79" s="487"/>
      <c r="EU79" s="487"/>
      <c r="EV79" s="487"/>
    </row>
    <row r="80" spans="1:152" s="442" customFormat="1" ht="14.25" x14ac:dyDescent="0.2">
      <c r="A80" s="431" t="s">
        <v>404</v>
      </c>
      <c r="B80" s="621">
        <v>0</v>
      </c>
      <c r="C80" s="621"/>
      <c r="D80" s="621">
        <v>0</v>
      </c>
      <c r="E80" s="621"/>
      <c r="F80" s="621" t="s">
        <v>76</v>
      </c>
      <c r="G80" s="621"/>
      <c r="H80" s="621" t="s">
        <v>76</v>
      </c>
      <c r="I80" s="621"/>
      <c r="J80" s="628" t="s">
        <v>76</v>
      </c>
      <c r="K80" s="628"/>
      <c r="L80" s="622">
        <v>0</v>
      </c>
      <c r="M80" s="622"/>
      <c r="N80" s="621">
        <v>4.3200000000000002E-2</v>
      </c>
      <c r="O80" s="621"/>
      <c r="P80" s="623">
        <v>0.28420000000000001</v>
      </c>
      <c r="Q80" s="623"/>
      <c r="R80" s="624">
        <v>0.25080000000000002</v>
      </c>
      <c r="S80" s="621"/>
      <c r="T80" s="622">
        <v>0.33789999999999998</v>
      </c>
      <c r="U80" s="622"/>
      <c r="V80" s="621">
        <v>0.43330000000000002</v>
      </c>
      <c r="W80" s="621"/>
      <c r="X80" s="622">
        <v>0.73580000000000001</v>
      </c>
      <c r="Y80" s="622"/>
      <c r="Z80" s="622">
        <v>0.86939999999999995</v>
      </c>
      <c r="AA80" s="622"/>
      <c r="AB80" s="622">
        <v>0.74660000000000004</v>
      </c>
      <c r="AC80" s="622"/>
      <c r="AD80" s="622">
        <v>0.79569999999999996</v>
      </c>
      <c r="AE80" s="622"/>
      <c r="AF80" s="622">
        <v>0.86509999999999998</v>
      </c>
      <c r="AG80" s="622"/>
      <c r="AH80" s="625">
        <v>0.84950000000000003</v>
      </c>
      <c r="AI80" s="625"/>
      <c r="AJ80" s="622">
        <v>0.87619999999999998</v>
      </c>
      <c r="AK80" s="622"/>
      <c r="AL80" s="622">
        <v>0.89090000000000003</v>
      </c>
      <c r="AM80" s="622"/>
      <c r="AN80" s="622">
        <v>0.88170000000000004</v>
      </c>
      <c r="AO80" s="622"/>
      <c r="AP80" s="622">
        <v>0.84599999999999997</v>
      </c>
      <c r="AQ80" s="622"/>
      <c r="AR80" s="622">
        <v>0.91549999999999998</v>
      </c>
      <c r="AS80" s="622"/>
      <c r="AT80" s="622">
        <v>0.84760000000000002</v>
      </c>
      <c r="AU80" s="622"/>
      <c r="AV80" s="622">
        <v>0.874</v>
      </c>
      <c r="AW80" s="622"/>
      <c r="AX80" s="622">
        <v>0.96299999999999997</v>
      </c>
      <c r="AY80" s="622"/>
      <c r="AZ80" s="622">
        <v>0.91600000000000004</v>
      </c>
      <c r="BA80" s="622"/>
      <c r="BB80" s="622">
        <v>0.92600000000000005</v>
      </c>
      <c r="BC80" s="622"/>
      <c r="BD80" s="622">
        <v>0.91300000000000003</v>
      </c>
      <c r="BE80" s="622"/>
      <c r="BF80" s="622">
        <v>0.92500000000000004</v>
      </c>
      <c r="BG80" s="622"/>
      <c r="BH80" s="622">
        <v>0.92500000000000004</v>
      </c>
      <c r="BI80" s="622"/>
      <c r="BJ80" s="622">
        <v>0.92</v>
      </c>
      <c r="BK80" s="622"/>
      <c r="BL80" s="627">
        <v>0.95099999999999996</v>
      </c>
      <c r="BM80" s="627"/>
      <c r="BN80" s="622">
        <v>0.93</v>
      </c>
      <c r="BO80" s="622"/>
      <c r="BP80" s="622">
        <v>0.97</v>
      </c>
      <c r="BQ80" s="622"/>
      <c r="BR80" s="622">
        <v>0.80769999999999997</v>
      </c>
      <c r="BS80" s="622"/>
      <c r="BT80" s="622">
        <v>0.85589999999999999</v>
      </c>
      <c r="BU80" s="626"/>
      <c r="BV80" s="622"/>
      <c r="BW80" s="626"/>
      <c r="BX80" s="622"/>
      <c r="BY80" s="626"/>
      <c r="BZ80" s="622"/>
      <c r="CA80" s="626"/>
      <c r="CB80" s="622"/>
      <c r="CC80" s="626"/>
      <c r="CD80" s="622"/>
      <c r="CE80" s="626"/>
      <c r="CF80" s="622"/>
      <c r="CG80" s="626"/>
      <c r="CH80" s="622"/>
      <c r="CI80" s="626"/>
      <c r="CJ80" s="490">
        <v>2.8199999999999999E-2</v>
      </c>
      <c r="CK80" s="491"/>
      <c r="CL80" s="491"/>
      <c r="CM80" s="491"/>
      <c r="CN80" s="491"/>
      <c r="CO80" s="490">
        <v>4.5499999999999999E-2</v>
      </c>
      <c r="CP80" s="491"/>
      <c r="CQ80" s="491"/>
      <c r="CR80" s="491"/>
      <c r="CS80" s="491"/>
      <c r="CT80" s="490">
        <v>3.4599999999999999E-2</v>
      </c>
      <c r="CU80" s="491"/>
      <c r="CV80" s="491"/>
      <c r="CW80" s="491"/>
      <c r="CX80" s="491"/>
      <c r="CY80" s="490">
        <v>3.6400000000000002E-2</v>
      </c>
      <c r="CZ80" s="491"/>
      <c r="DA80" s="491"/>
      <c r="DB80" s="491"/>
      <c r="DC80" s="491"/>
      <c r="DD80" s="490">
        <v>4.0899999999999999E-2</v>
      </c>
      <c r="DE80" s="491"/>
      <c r="DF80" s="491"/>
      <c r="DG80" s="491"/>
      <c r="DH80" s="491"/>
      <c r="DI80" s="490">
        <v>4.1399999999999999E-2</v>
      </c>
      <c r="DJ80" s="491"/>
      <c r="DK80" s="491"/>
      <c r="DL80" s="491"/>
      <c r="DM80" s="491"/>
      <c r="DN80" s="490">
        <v>3.85E-2</v>
      </c>
      <c r="DO80" s="491"/>
      <c r="DP80" s="491"/>
      <c r="DQ80" s="491"/>
      <c r="DR80" s="491"/>
      <c r="DS80" s="490">
        <v>3.9399999999999998E-2</v>
      </c>
      <c r="DT80" s="491"/>
      <c r="DU80" s="491"/>
      <c r="DV80" s="491"/>
      <c r="DW80" s="491"/>
      <c r="DX80" s="490">
        <v>4.4200000000000003E-2</v>
      </c>
      <c r="DY80" s="491"/>
      <c r="DZ80" s="491"/>
      <c r="EA80" s="491"/>
      <c r="EB80" s="491"/>
      <c r="EC80" s="490">
        <v>3.2500000000000001E-2</v>
      </c>
      <c r="ED80" s="491"/>
      <c r="EE80" s="491"/>
      <c r="EF80" s="491"/>
      <c r="EG80" s="491"/>
      <c r="EH80" s="490">
        <v>3.0499999999999999E-2</v>
      </c>
      <c r="EI80" s="491"/>
      <c r="EJ80" s="491"/>
      <c r="EK80" s="491"/>
      <c r="EL80" s="491"/>
      <c r="EM80" s="443">
        <v>2.6200000000000001E-2</v>
      </c>
      <c r="EN80" s="491"/>
      <c r="EO80" s="491"/>
      <c r="EP80" s="491"/>
      <c r="EQ80" s="491"/>
      <c r="ER80" s="443">
        <v>0.03</v>
      </c>
      <c r="ES80" s="491"/>
      <c r="ET80" s="491"/>
      <c r="EU80" s="491"/>
      <c r="EV80" s="491"/>
    </row>
    <row r="81" spans="1:152" s="442" customFormat="1" ht="14.25" x14ac:dyDescent="0.2">
      <c r="A81" s="431" t="s">
        <v>405</v>
      </c>
      <c r="B81" s="621">
        <v>0</v>
      </c>
      <c r="C81" s="621"/>
      <c r="D81" s="621">
        <v>0</v>
      </c>
      <c r="E81" s="621"/>
      <c r="F81" s="621" t="s">
        <v>76</v>
      </c>
      <c r="G81" s="621"/>
      <c r="H81" s="621" t="s">
        <v>76</v>
      </c>
      <c r="I81" s="621"/>
      <c r="J81" s="622">
        <v>0.1797</v>
      </c>
      <c r="K81" s="622"/>
      <c r="L81" s="622">
        <v>0.25779999999999997</v>
      </c>
      <c r="M81" s="622"/>
      <c r="N81" s="621">
        <v>0.26019999999999999</v>
      </c>
      <c r="O81" s="621"/>
      <c r="P81" s="623">
        <v>0.34520000000000001</v>
      </c>
      <c r="Q81" s="623"/>
      <c r="R81" s="624">
        <v>0.26329999999999998</v>
      </c>
      <c r="S81" s="621"/>
      <c r="T81" s="622">
        <v>0.29249999999999998</v>
      </c>
      <c r="U81" s="622"/>
      <c r="V81" s="621">
        <v>0.34670000000000001</v>
      </c>
      <c r="W81" s="621"/>
      <c r="X81" s="622">
        <v>0.50109999999999999</v>
      </c>
      <c r="Y81" s="622"/>
      <c r="Z81" s="622">
        <v>0.60540000000000005</v>
      </c>
      <c r="AA81" s="622"/>
      <c r="AB81" s="622">
        <v>0.64400000000000002</v>
      </c>
      <c r="AC81" s="622"/>
      <c r="AD81" s="622">
        <v>0.56669999999999998</v>
      </c>
      <c r="AE81" s="622"/>
      <c r="AF81" s="622">
        <v>0.6633</v>
      </c>
      <c r="AG81" s="622"/>
      <c r="AH81" s="625">
        <v>0.63119999999999998</v>
      </c>
      <c r="AI81" s="625"/>
      <c r="AJ81" s="622">
        <v>0.56440000000000001</v>
      </c>
      <c r="AK81" s="622"/>
      <c r="AL81" s="622">
        <v>0.63439999999999996</v>
      </c>
      <c r="AM81" s="622"/>
      <c r="AN81" s="622">
        <v>0.79779999999999995</v>
      </c>
      <c r="AO81" s="622"/>
      <c r="AP81" s="622">
        <v>0.74329999999999996</v>
      </c>
      <c r="AQ81" s="622"/>
      <c r="AR81" s="622">
        <v>0.75700000000000001</v>
      </c>
      <c r="AS81" s="622"/>
      <c r="AT81" s="622">
        <v>0.85219999999999996</v>
      </c>
      <c r="AU81" s="622"/>
      <c r="AV81" s="622">
        <v>0.745</v>
      </c>
      <c r="AW81" s="622"/>
      <c r="AX81" s="622">
        <v>0.81599999999999995</v>
      </c>
      <c r="AY81" s="622"/>
      <c r="AZ81" s="622">
        <v>0.82199999999999995</v>
      </c>
      <c r="BA81" s="622"/>
      <c r="BB81" s="622">
        <v>0.70799999999999996</v>
      </c>
      <c r="BC81" s="622"/>
      <c r="BD81" s="622">
        <v>0.753</v>
      </c>
      <c r="BE81" s="622"/>
      <c r="BF81" s="622">
        <v>0.83899999999999997</v>
      </c>
      <c r="BG81" s="622"/>
      <c r="BH81" s="622">
        <v>0.754</v>
      </c>
      <c r="BI81" s="622"/>
      <c r="BJ81" s="622">
        <v>0.72699999999999998</v>
      </c>
      <c r="BK81" s="622"/>
      <c r="BL81" s="627">
        <v>0.89800000000000002</v>
      </c>
      <c r="BM81" s="627"/>
      <c r="BN81" s="622">
        <v>0.88400000000000001</v>
      </c>
      <c r="BO81" s="622"/>
      <c r="BP81" s="622">
        <v>0.82</v>
      </c>
      <c r="BQ81" s="622"/>
      <c r="BR81" s="622">
        <v>0.83440000000000003</v>
      </c>
      <c r="BS81" s="622"/>
      <c r="BT81" s="622">
        <v>0.86129999999999995</v>
      </c>
      <c r="BU81" s="626"/>
      <c r="BV81" s="622"/>
      <c r="BW81" s="626"/>
      <c r="BX81" s="622"/>
      <c r="BY81" s="626"/>
      <c r="BZ81" s="622"/>
      <c r="CA81" s="626"/>
      <c r="CB81" s="622"/>
      <c r="CC81" s="626"/>
      <c r="CD81" s="622"/>
      <c r="CE81" s="626"/>
      <c r="CF81" s="622"/>
      <c r="CG81" s="626"/>
      <c r="CH81" s="622"/>
      <c r="CI81" s="626"/>
      <c r="CJ81" s="489">
        <v>46</v>
      </c>
      <c r="CK81" s="487"/>
      <c r="CL81" s="487"/>
      <c r="CM81" s="487"/>
      <c r="CN81" s="487"/>
      <c r="CO81" s="489">
        <v>67</v>
      </c>
      <c r="CP81" s="487"/>
      <c r="CQ81" s="487"/>
      <c r="CR81" s="487"/>
      <c r="CS81" s="487"/>
      <c r="CT81" s="489">
        <v>57</v>
      </c>
      <c r="CU81" s="487"/>
      <c r="CV81" s="487"/>
      <c r="CW81" s="487"/>
      <c r="CX81" s="487"/>
      <c r="CY81" s="489">
        <v>59</v>
      </c>
      <c r="CZ81" s="487"/>
      <c r="DA81" s="487"/>
      <c r="DB81" s="487"/>
      <c r="DC81" s="487"/>
      <c r="DD81" s="489">
        <v>63</v>
      </c>
      <c r="DE81" s="487"/>
      <c r="DF81" s="487"/>
      <c r="DG81" s="487"/>
      <c r="DH81" s="487"/>
      <c r="DI81" s="489">
        <v>62</v>
      </c>
      <c r="DJ81" s="487"/>
      <c r="DK81" s="487"/>
      <c r="DL81" s="487"/>
      <c r="DM81" s="487"/>
      <c r="DN81" s="489">
        <v>57</v>
      </c>
      <c r="DO81" s="487"/>
      <c r="DP81" s="487"/>
      <c r="DQ81" s="487"/>
      <c r="DR81" s="487"/>
      <c r="DS81" s="489">
        <v>61</v>
      </c>
      <c r="DT81" s="487"/>
      <c r="DU81" s="487"/>
      <c r="DV81" s="487"/>
      <c r="DW81" s="487"/>
      <c r="DX81" s="489">
        <v>68</v>
      </c>
      <c r="DY81" s="487"/>
      <c r="DZ81" s="487"/>
      <c r="EA81" s="487"/>
      <c r="EB81" s="487"/>
      <c r="EC81" s="489">
        <v>55</v>
      </c>
      <c r="ED81" s="487"/>
      <c r="EE81" s="487"/>
      <c r="EF81" s="487"/>
      <c r="EG81" s="487"/>
      <c r="EH81" s="489">
        <v>49</v>
      </c>
      <c r="EI81" s="487"/>
      <c r="EJ81" s="487"/>
      <c r="EK81" s="487"/>
      <c r="EL81" s="487"/>
      <c r="EM81" s="25">
        <v>49</v>
      </c>
      <c r="EN81" s="487"/>
      <c r="EO81" s="487"/>
      <c r="EP81" s="487"/>
      <c r="EQ81" s="487"/>
      <c r="ER81" s="25">
        <v>54</v>
      </c>
      <c r="ES81" s="487"/>
      <c r="ET81" s="487"/>
      <c r="EU81" s="487"/>
      <c r="EV81" s="487"/>
    </row>
    <row r="82" spans="1:152" s="442" customFormat="1" ht="14.25" x14ac:dyDescent="0.2">
      <c r="A82" s="431" t="s">
        <v>406</v>
      </c>
      <c r="B82" s="621">
        <v>0.13550000000000001</v>
      </c>
      <c r="C82" s="621"/>
      <c r="D82" s="621">
        <v>0.33929999999999999</v>
      </c>
      <c r="E82" s="621"/>
      <c r="F82" s="621">
        <v>0.66290000000000004</v>
      </c>
      <c r="G82" s="621"/>
      <c r="H82" s="621">
        <v>0.40329999999999999</v>
      </c>
      <c r="I82" s="621"/>
      <c r="J82" s="622">
        <v>0.59419999999999995</v>
      </c>
      <c r="K82" s="622"/>
      <c r="L82" s="622">
        <v>0.57830000000000004</v>
      </c>
      <c r="M82" s="622"/>
      <c r="N82" s="621">
        <v>0.20849999999999999</v>
      </c>
      <c r="O82" s="621"/>
      <c r="P82" s="623">
        <v>0.1452</v>
      </c>
      <c r="Q82" s="623"/>
      <c r="R82" s="624">
        <v>0.32740000000000002</v>
      </c>
      <c r="S82" s="621"/>
      <c r="T82" s="622">
        <v>0.31680000000000003</v>
      </c>
      <c r="U82" s="622"/>
      <c r="V82" s="621">
        <v>0.22020000000000001</v>
      </c>
      <c r="W82" s="621"/>
      <c r="X82" s="622">
        <v>0.2039</v>
      </c>
      <c r="Y82" s="622"/>
      <c r="Z82" s="622">
        <v>0.22700000000000001</v>
      </c>
      <c r="AA82" s="622"/>
      <c r="AB82" s="622">
        <v>0.43230000000000002</v>
      </c>
      <c r="AC82" s="622"/>
      <c r="AD82" s="622">
        <v>0.72699999999999998</v>
      </c>
      <c r="AE82" s="622"/>
      <c r="AF82" s="622">
        <v>0.4667</v>
      </c>
      <c r="AG82" s="622"/>
      <c r="AH82" s="625">
        <v>0.4551</v>
      </c>
      <c r="AI82" s="625"/>
      <c r="AJ82" s="622">
        <v>0.43099999999999999</v>
      </c>
      <c r="AK82" s="622"/>
      <c r="AL82" s="622">
        <v>0.38250000000000001</v>
      </c>
      <c r="AM82" s="622"/>
      <c r="AN82" s="622">
        <v>0.37669999999999998</v>
      </c>
      <c r="AO82" s="622"/>
      <c r="AP82" s="622">
        <v>0.4798</v>
      </c>
      <c r="AQ82" s="622"/>
      <c r="AR82" s="622">
        <v>0.58989999999999998</v>
      </c>
      <c r="AS82" s="622"/>
      <c r="AT82" s="622">
        <v>0.62619999999999998</v>
      </c>
      <c r="AU82" s="622"/>
      <c r="AV82" s="622">
        <v>0.66900000000000004</v>
      </c>
      <c r="AW82" s="622"/>
      <c r="AX82" s="622">
        <v>0.64300000000000002</v>
      </c>
      <c r="AY82" s="622"/>
      <c r="AZ82" s="622">
        <v>0.79400000000000004</v>
      </c>
      <c r="BA82" s="622"/>
      <c r="BB82" s="622">
        <v>0.85599999999999998</v>
      </c>
      <c r="BC82" s="622"/>
      <c r="BD82" s="622">
        <v>0.94499999999999995</v>
      </c>
      <c r="BE82" s="622"/>
      <c r="BF82" s="622">
        <v>0.83299999999999996</v>
      </c>
      <c r="BG82" s="622"/>
      <c r="BH82" s="622">
        <v>0.78100000000000003</v>
      </c>
      <c r="BI82" s="622"/>
      <c r="BJ82" s="622">
        <v>0.67500000000000004</v>
      </c>
      <c r="BK82" s="622"/>
      <c r="BL82" s="627">
        <v>0.71499999999999997</v>
      </c>
      <c r="BM82" s="627"/>
      <c r="BN82" s="622">
        <v>0.81899999999999995</v>
      </c>
      <c r="BO82" s="622"/>
      <c r="BP82" s="622">
        <v>0.79</v>
      </c>
      <c r="BQ82" s="622"/>
      <c r="BR82" s="622">
        <v>0.93049999999999999</v>
      </c>
      <c r="BS82" s="622"/>
      <c r="BT82" s="622">
        <v>0.93010000000000004</v>
      </c>
      <c r="BU82" s="626"/>
      <c r="BV82" s="622"/>
      <c r="BW82" s="626"/>
      <c r="BX82" s="622"/>
      <c r="BY82" s="626"/>
      <c r="BZ82" s="622"/>
      <c r="CA82" s="626"/>
      <c r="CB82" s="622"/>
      <c r="CC82" s="626"/>
      <c r="CD82" s="622"/>
      <c r="CE82" s="626"/>
      <c r="CF82" s="622"/>
      <c r="CG82" s="626"/>
      <c r="CH82" s="622"/>
      <c r="CI82" s="626"/>
      <c r="CJ82" s="490">
        <v>7.1999999999999998E-3</v>
      </c>
      <c r="CK82" s="491"/>
      <c r="CL82" s="491"/>
      <c r="CM82" s="491"/>
      <c r="CN82" s="491"/>
      <c r="CO82" s="490">
        <v>1.14E-2</v>
      </c>
      <c r="CP82" s="491"/>
      <c r="CQ82" s="491"/>
      <c r="CR82" s="491"/>
      <c r="CS82" s="491"/>
      <c r="CT82" s="490">
        <v>9.1999999999999998E-3</v>
      </c>
      <c r="CU82" s="491"/>
      <c r="CV82" s="491"/>
      <c r="CW82" s="491"/>
      <c r="CX82" s="491"/>
      <c r="CY82" s="490">
        <v>7.1999999999999998E-3</v>
      </c>
      <c r="CZ82" s="491"/>
      <c r="DA82" s="491"/>
      <c r="DB82" s="491"/>
      <c r="DC82" s="491"/>
      <c r="DD82" s="490">
        <v>9.1000000000000004E-3</v>
      </c>
      <c r="DE82" s="491"/>
      <c r="DF82" s="491"/>
      <c r="DG82" s="491"/>
      <c r="DH82" s="491"/>
      <c r="DI82" s="490">
        <v>1.2E-2</v>
      </c>
      <c r="DJ82" s="491"/>
      <c r="DK82" s="491"/>
      <c r="DL82" s="491"/>
      <c r="DM82" s="491"/>
      <c r="DN82" s="490">
        <v>1.2E-2</v>
      </c>
      <c r="DO82" s="491"/>
      <c r="DP82" s="491"/>
      <c r="DQ82" s="491"/>
      <c r="DR82" s="491"/>
      <c r="DS82" s="490">
        <v>1.14E-2</v>
      </c>
      <c r="DT82" s="491"/>
      <c r="DU82" s="491"/>
      <c r="DV82" s="491"/>
      <c r="DW82" s="491"/>
      <c r="DX82" s="490">
        <v>1.3899999999999999E-2</v>
      </c>
      <c r="DY82" s="491"/>
      <c r="DZ82" s="491"/>
      <c r="EA82" s="491"/>
      <c r="EB82" s="491"/>
      <c r="EC82" s="490">
        <v>5.3E-3</v>
      </c>
      <c r="ED82" s="491"/>
      <c r="EE82" s="491"/>
      <c r="EF82" s="491"/>
      <c r="EG82" s="491"/>
      <c r="EH82" s="490">
        <v>7.1999999999999998E-3</v>
      </c>
      <c r="EI82" s="491"/>
      <c r="EJ82" s="491"/>
      <c r="EK82" s="491"/>
      <c r="EL82" s="491"/>
      <c r="EM82" s="443">
        <v>4.1999999999999997E-3</v>
      </c>
      <c r="EN82" s="491"/>
      <c r="EO82" s="491"/>
      <c r="EP82" s="491"/>
      <c r="EQ82" s="491"/>
      <c r="ER82" s="443">
        <v>7.7000000000000002E-3</v>
      </c>
      <c r="ES82" s="491"/>
      <c r="ET82" s="491"/>
      <c r="EU82" s="491"/>
      <c r="EV82" s="491"/>
    </row>
    <row r="83" spans="1:152" s="442" customFormat="1" ht="14.25" x14ac:dyDescent="0.2">
      <c r="A83" s="431" t="s">
        <v>407</v>
      </c>
      <c r="B83" s="621">
        <v>0.33500000000000002</v>
      </c>
      <c r="C83" s="621"/>
      <c r="D83" s="621">
        <v>0.7913</v>
      </c>
      <c r="E83" s="621"/>
      <c r="F83" s="621">
        <v>0.90680000000000005</v>
      </c>
      <c r="G83" s="621"/>
      <c r="H83" s="621">
        <v>0.88890000000000002</v>
      </c>
      <c r="I83" s="621"/>
      <c r="J83" s="622">
        <v>0.73839999999999995</v>
      </c>
      <c r="K83" s="622"/>
      <c r="L83" s="622">
        <v>0.54810000000000003</v>
      </c>
      <c r="M83" s="622"/>
      <c r="N83" s="621">
        <v>0.50539999999999996</v>
      </c>
      <c r="O83" s="621"/>
      <c r="P83" s="623">
        <v>0.48749999999999999</v>
      </c>
      <c r="Q83" s="623"/>
      <c r="R83" s="624">
        <v>0.47410000000000002</v>
      </c>
      <c r="S83" s="621"/>
      <c r="T83" s="622">
        <v>0.60219999999999996</v>
      </c>
      <c r="U83" s="622"/>
      <c r="V83" s="621">
        <v>0.54069999999999996</v>
      </c>
      <c r="W83" s="621"/>
      <c r="X83" s="622">
        <v>0.7742</v>
      </c>
      <c r="Y83" s="622"/>
      <c r="Z83" s="622">
        <v>0.84230000000000005</v>
      </c>
      <c r="AA83" s="622"/>
      <c r="AB83" s="622">
        <v>0.84919999999999995</v>
      </c>
      <c r="AC83" s="622"/>
      <c r="AD83" s="622">
        <v>0.71330000000000005</v>
      </c>
      <c r="AE83" s="622"/>
      <c r="AF83" s="622">
        <v>0.94069999999999998</v>
      </c>
      <c r="AG83" s="622"/>
      <c r="AH83" s="625">
        <v>0.9032</v>
      </c>
      <c r="AI83" s="625"/>
      <c r="AJ83" s="622">
        <v>0.86670000000000003</v>
      </c>
      <c r="AK83" s="622"/>
      <c r="AL83" s="622">
        <v>0.8387</v>
      </c>
      <c r="AM83" s="622"/>
      <c r="AN83" s="622">
        <v>0.91759999999999997</v>
      </c>
      <c r="AO83" s="622"/>
      <c r="AP83" s="622">
        <v>0.86670000000000003</v>
      </c>
      <c r="AQ83" s="622"/>
      <c r="AR83" s="622">
        <v>0.86019999999999996</v>
      </c>
      <c r="AS83" s="622"/>
      <c r="AT83" s="622">
        <v>0.83699999999999997</v>
      </c>
      <c r="AU83" s="622"/>
      <c r="AV83" s="622">
        <v>0.85299999999999998</v>
      </c>
      <c r="AW83" s="622"/>
      <c r="AX83" s="622">
        <v>0.97499999999999998</v>
      </c>
      <c r="AY83" s="622"/>
      <c r="AZ83" s="622">
        <v>0.97299999999999998</v>
      </c>
      <c r="BA83" s="622"/>
      <c r="BB83" s="622">
        <v>0.91800000000000004</v>
      </c>
      <c r="BC83" s="622"/>
      <c r="BD83" s="622">
        <v>0.93700000000000006</v>
      </c>
      <c r="BE83" s="622"/>
      <c r="BF83" s="622">
        <v>0.92800000000000005</v>
      </c>
      <c r="BG83" s="622"/>
      <c r="BH83" s="622">
        <v>0.94099999999999995</v>
      </c>
      <c r="BI83" s="622"/>
      <c r="BJ83" s="622">
        <v>0.80300000000000005</v>
      </c>
      <c r="BK83" s="622"/>
      <c r="BL83" s="627">
        <v>0.79200000000000004</v>
      </c>
      <c r="BM83" s="627"/>
      <c r="BN83" s="622">
        <v>0.874</v>
      </c>
      <c r="BO83" s="622"/>
      <c r="BP83" s="622">
        <v>0.84</v>
      </c>
      <c r="BQ83" s="622"/>
      <c r="BR83" s="622">
        <v>0.58330000000000004</v>
      </c>
      <c r="BS83" s="622"/>
      <c r="BT83" s="622">
        <v>0.68010000000000004</v>
      </c>
      <c r="BU83" s="626"/>
      <c r="BV83" s="622"/>
      <c r="BW83" s="626"/>
      <c r="BX83" s="622"/>
      <c r="BY83" s="626"/>
      <c r="BZ83" s="622"/>
      <c r="CA83" s="626"/>
      <c r="CB83" s="622"/>
      <c r="CC83" s="626"/>
      <c r="CD83" s="622"/>
      <c r="CE83" s="626"/>
      <c r="CF83" s="622"/>
      <c r="CG83" s="626"/>
      <c r="CH83" s="622"/>
      <c r="CI83" s="626"/>
      <c r="CJ83" s="490">
        <v>1.8599999999999998E-2</v>
      </c>
      <c r="CK83" s="491"/>
      <c r="CL83" s="491"/>
      <c r="CM83" s="491"/>
      <c r="CN83" s="491"/>
      <c r="CO83" s="490">
        <v>3.4599999999999999E-2</v>
      </c>
      <c r="CP83" s="491"/>
      <c r="CQ83" s="491"/>
      <c r="CR83" s="491"/>
      <c r="CS83" s="491"/>
      <c r="CT83" s="490">
        <v>2.1100000000000001E-2</v>
      </c>
      <c r="CU83" s="491"/>
      <c r="CV83" s="491"/>
      <c r="CW83" s="491"/>
      <c r="CX83" s="491"/>
      <c r="CY83" s="490">
        <v>2.9899999999999999E-2</v>
      </c>
      <c r="CZ83" s="491"/>
      <c r="DA83" s="491"/>
      <c r="DB83" s="491"/>
      <c r="DC83" s="491"/>
      <c r="DD83" s="490">
        <v>3.0599999999999999E-2</v>
      </c>
      <c r="DE83" s="491"/>
      <c r="DF83" s="491"/>
      <c r="DG83" s="491"/>
      <c r="DH83" s="491"/>
      <c r="DI83" s="490">
        <v>2.0799999999999999E-2</v>
      </c>
      <c r="DJ83" s="491"/>
      <c r="DK83" s="491"/>
      <c r="DL83" s="491"/>
      <c r="DM83" s="491"/>
      <c r="DN83" s="490">
        <v>0</v>
      </c>
      <c r="DO83" s="491"/>
      <c r="DP83" s="491"/>
      <c r="DQ83" s="491"/>
      <c r="DR83" s="491"/>
      <c r="DS83" s="490">
        <v>4.2999999999999999E-4</v>
      </c>
      <c r="DT83" s="491"/>
      <c r="DU83" s="491"/>
      <c r="DV83" s="491"/>
      <c r="DW83" s="491"/>
      <c r="DX83" s="490">
        <v>2.0000000000000001E-4</v>
      </c>
      <c r="DY83" s="491"/>
      <c r="DZ83" s="491"/>
      <c r="EA83" s="491"/>
      <c r="EB83" s="491"/>
      <c r="EC83" s="490">
        <v>2.0000000000000001E-4</v>
      </c>
      <c r="ED83" s="491"/>
      <c r="EE83" s="491"/>
      <c r="EF83" s="491"/>
      <c r="EG83" s="491"/>
      <c r="EH83" s="490">
        <v>4.0000000000000002E-4</v>
      </c>
      <c r="EI83" s="491"/>
      <c r="EJ83" s="491"/>
      <c r="EK83" s="491"/>
      <c r="EL83" s="491"/>
      <c r="EM83" s="443">
        <v>2.9999999999999997E-4</v>
      </c>
      <c r="EN83" s="491"/>
      <c r="EO83" s="491"/>
      <c r="EP83" s="491"/>
      <c r="EQ83" s="491"/>
      <c r="ER83" s="443">
        <v>2.0000000000000001E-4</v>
      </c>
      <c r="ES83" s="491"/>
      <c r="ET83" s="491"/>
      <c r="EU83" s="491"/>
      <c r="EV83" s="491"/>
    </row>
    <row r="84" spans="1:152" s="442" customFormat="1" ht="20.25" customHeight="1" x14ac:dyDescent="0.2">
      <c r="A84" s="431" t="s">
        <v>408</v>
      </c>
      <c r="B84" s="621">
        <v>0.92930000000000001</v>
      </c>
      <c r="C84" s="621"/>
      <c r="D84" s="621">
        <v>0.93920000000000003</v>
      </c>
      <c r="E84" s="621"/>
      <c r="F84" s="621">
        <v>0.76290000000000002</v>
      </c>
      <c r="G84" s="621"/>
      <c r="H84" s="621">
        <v>0.93</v>
      </c>
      <c r="I84" s="621"/>
      <c r="J84" s="622">
        <v>0.88060000000000005</v>
      </c>
      <c r="K84" s="622"/>
      <c r="L84" s="622">
        <v>0.97</v>
      </c>
      <c r="M84" s="622"/>
      <c r="N84" s="621">
        <v>0.9919</v>
      </c>
      <c r="O84" s="621"/>
      <c r="P84" s="623">
        <v>0.97740000000000005</v>
      </c>
      <c r="Q84" s="623"/>
      <c r="R84" s="621">
        <v>0.96830000000000005</v>
      </c>
      <c r="S84" s="621"/>
      <c r="T84" s="622">
        <v>0.95640000000000003</v>
      </c>
      <c r="U84" s="622"/>
      <c r="V84" s="621">
        <v>0.9667</v>
      </c>
      <c r="W84" s="621"/>
      <c r="X84" s="622">
        <v>0.96609999999999996</v>
      </c>
      <c r="Y84" s="622"/>
      <c r="Z84" s="622">
        <v>0.95640000000000003</v>
      </c>
      <c r="AA84" s="622"/>
      <c r="AB84" s="622">
        <v>0.96960000000000002</v>
      </c>
      <c r="AC84" s="622"/>
      <c r="AD84" s="622">
        <v>0.95320000000000005</v>
      </c>
      <c r="AE84" s="622"/>
      <c r="AF84" s="622">
        <v>0.96</v>
      </c>
      <c r="AG84" s="622"/>
      <c r="AH84" s="625">
        <v>0.96</v>
      </c>
      <c r="AI84" s="625"/>
      <c r="AJ84" s="622">
        <v>0.95660000000000001</v>
      </c>
      <c r="AK84" s="622"/>
      <c r="AL84" s="622">
        <v>0.94669999999999999</v>
      </c>
      <c r="AM84" s="622"/>
      <c r="AN84" s="622">
        <v>0.94510000000000005</v>
      </c>
      <c r="AO84" s="622"/>
      <c r="AP84" s="622">
        <v>0.94159999999999999</v>
      </c>
      <c r="AQ84" s="622"/>
      <c r="AR84" s="622">
        <v>0.92900000000000005</v>
      </c>
      <c r="AS84" s="622"/>
      <c r="AT84" s="622">
        <v>0.87329999999999997</v>
      </c>
      <c r="AU84" s="622"/>
      <c r="AV84" s="622">
        <v>0.995</v>
      </c>
      <c r="AW84" s="622"/>
      <c r="AX84" s="622">
        <v>1</v>
      </c>
      <c r="AY84" s="622"/>
      <c r="AZ84" s="622">
        <v>0.998</v>
      </c>
      <c r="BA84" s="622"/>
      <c r="BB84" s="622">
        <v>0.998</v>
      </c>
      <c r="BC84" s="622"/>
      <c r="BD84" s="622">
        <v>0.997</v>
      </c>
      <c r="BE84" s="622"/>
      <c r="BF84" s="622">
        <v>1</v>
      </c>
      <c r="BG84" s="622"/>
      <c r="BH84" s="622">
        <v>0.997</v>
      </c>
      <c r="BI84" s="622"/>
      <c r="BJ84" s="622">
        <v>0.998</v>
      </c>
      <c r="BK84" s="622"/>
      <c r="BL84" s="627" t="s">
        <v>390</v>
      </c>
      <c r="BM84" s="627"/>
      <c r="BN84" s="622">
        <v>1</v>
      </c>
      <c r="BO84" s="622"/>
      <c r="BP84" s="622">
        <v>1</v>
      </c>
      <c r="BQ84" s="622"/>
      <c r="BR84" s="622">
        <v>1</v>
      </c>
      <c r="BS84" s="622"/>
      <c r="BT84" s="622">
        <v>0.98599999999999999</v>
      </c>
      <c r="BU84" s="626"/>
      <c r="BV84" s="622"/>
      <c r="BW84" s="626"/>
      <c r="BX84" s="622"/>
      <c r="BY84" s="626"/>
      <c r="BZ84" s="622"/>
      <c r="CA84" s="626"/>
      <c r="CB84" s="622"/>
      <c r="CC84" s="626"/>
      <c r="CD84" s="622"/>
      <c r="CE84" s="626"/>
      <c r="CF84" s="622"/>
      <c r="CG84" s="626"/>
      <c r="CH84" s="622"/>
      <c r="CI84" s="626"/>
      <c r="CJ84" s="492">
        <v>0.46</v>
      </c>
      <c r="CK84" s="487"/>
      <c r="CL84" s="487"/>
      <c r="CM84" s="487"/>
      <c r="CN84" s="487"/>
      <c r="CO84" s="492">
        <v>0.61</v>
      </c>
      <c r="CP84" s="487"/>
      <c r="CQ84" s="487"/>
      <c r="CR84" s="487"/>
      <c r="CS84" s="487"/>
      <c r="CT84" s="492">
        <v>0.47</v>
      </c>
      <c r="CU84" s="487"/>
      <c r="CV84" s="487"/>
      <c r="CW84" s="487"/>
      <c r="CX84" s="487"/>
      <c r="CY84" s="492">
        <v>0.64</v>
      </c>
      <c r="CZ84" s="487"/>
      <c r="DA84" s="487"/>
      <c r="DB84" s="487"/>
      <c r="DC84" s="487"/>
      <c r="DD84" s="492">
        <v>0.76</v>
      </c>
      <c r="DE84" s="487"/>
      <c r="DF84" s="487"/>
      <c r="DG84" s="487"/>
      <c r="DH84" s="487"/>
      <c r="DI84" s="492">
        <v>0.88</v>
      </c>
      <c r="DJ84" s="487"/>
      <c r="DK84" s="487"/>
      <c r="DL84" s="487"/>
      <c r="DM84" s="487"/>
      <c r="DN84" s="492">
        <v>0.77</v>
      </c>
      <c r="DO84" s="487"/>
      <c r="DP84" s="487"/>
      <c r="DQ84" s="487"/>
      <c r="DR84" s="487"/>
      <c r="DS84" s="492">
        <v>0.76</v>
      </c>
      <c r="DT84" s="487"/>
      <c r="DU84" s="487"/>
      <c r="DV84" s="487"/>
      <c r="DW84" s="487"/>
      <c r="DX84" s="492">
        <v>0.99</v>
      </c>
      <c r="DY84" s="487"/>
      <c r="DZ84" s="487"/>
      <c r="EA84" s="487"/>
      <c r="EB84" s="487"/>
      <c r="EC84" s="492">
        <v>0.75</v>
      </c>
      <c r="ED84" s="487"/>
      <c r="EE84" s="487"/>
      <c r="EF84" s="487"/>
      <c r="EG84" s="487"/>
      <c r="EH84" s="492">
        <v>0.46</v>
      </c>
      <c r="EI84" s="487"/>
      <c r="EJ84" s="487"/>
      <c r="EK84" s="487"/>
      <c r="EL84" s="487"/>
      <c r="EM84" s="25">
        <v>0.56999999999999995</v>
      </c>
      <c r="EN84" s="487"/>
      <c r="EO84" s="487"/>
      <c r="EP84" s="487"/>
      <c r="EQ84" s="487"/>
      <c r="ER84" s="25">
        <v>0.69</v>
      </c>
      <c r="ES84" s="487"/>
      <c r="ET84" s="487"/>
      <c r="EU84" s="487"/>
      <c r="EV84" s="487"/>
    </row>
    <row r="85" spans="1:152" s="442" customFormat="1" ht="14.25" x14ac:dyDescent="0.2">
      <c r="A85" s="431" t="s">
        <v>409</v>
      </c>
      <c r="B85" s="621"/>
      <c r="C85" s="621"/>
      <c r="D85" s="621"/>
      <c r="E85" s="621"/>
      <c r="F85" s="621"/>
      <c r="G85" s="621"/>
      <c r="H85" s="621">
        <v>0.52669999999999995</v>
      </c>
      <c r="I85" s="621"/>
      <c r="J85" s="622">
        <v>0.64839999999999998</v>
      </c>
      <c r="K85" s="622"/>
      <c r="L85" s="622">
        <v>0.63329999999999997</v>
      </c>
      <c r="M85" s="622"/>
      <c r="N85" s="621">
        <v>0.39029999999999998</v>
      </c>
      <c r="O85" s="621"/>
      <c r="P85" s="623">
        <v>0.3871</v>
      </c>
      <c r="Q85" s="623"/>
      <c r="R85" s="624">
        <v>0.36</v>
      </c>
      <c r="S85" s="621"/>
      <c r="T85" s="622">
        <v>0.3387</v>
      </c>
      <c r="U85" s="622"/>
      <c r="V85" s="621">
        <v>0.28670000000000001</v>
      </c>
      <c r="W85" s="621"/>
      <c r="X85" s="622">
        <v>0.25480000000000003</v>
      </c>
      <c r="Y85" s="622"/>
      <c r="Z85" s="622">
        <v>0.30649999999999999</v>
      </c>
      <c r="AA85" s="622"/>
      <c r="AB85" s="622">
        <v>0.7107</v>
      </c>
      <c r="AC85" s="622"/>
      <c r="AD85" s="622">
        <v>0.88060000000000005</v>
      </c>
      <c r="AE85" s="622"/>
      <c r="AF85" s="622">
        <v>0.84</v>
      </c>
      <c r="AG85" s="622"/>
      <c r="AH85" s="625">
        <v>0.71940000000000004</v>
      </c>
      <c r="AI85" s="625"/>
      <c r="AJ85" s="622">
        <v>0.7167</v>
      </c>
      <c r="AK85" s="622"/>
      <c r="AL85" s="622">
        <v>0.54520000000000002</v>
      </c>
      <c r="AM85" s="622"/>
      <c r="AN85" s="622">
        <v>0.23230000000000001</v>
      </c>
      <c r="AO85" s="622"/>
      <c r="AP85" s="622">
        <v>0.5867</v>
      </c>
      <c r="AQ85" s="622"/>
      <c r="AR85" s="622">
        <v>0.80320000000000003</v>
      </c>
      <c r="AS85" s="622"/>
      <c r="AT85" s="622">
        <v>0.57999999999999996</v>
      </c>
      <c r="AU85" s="622"/>
      <c r="AV85" s="622">
        <v>0.59</v>
      </c>
      <c r="AW85" s="622"/>
      <c r="AX85" s="622">
        <v>0.59</v>
      </c>
      <c r="AY85" s="622"/>
      <c r="AZ85" s="622">
        <v>0.97599999999999998</v>
      </c>
      <c r="BA85" s="622"/>
      <c r="BB85" s="622">
        <v>0.92900000000000005</v>
      </c>
      <c r="BC85" s="622"/>
      <c r="BD85" s="622">
        <v>1</v>
      </c>
      <c r="BE85" s="622"/>
      <c r="BF85" s="622">
        <v>0.96099999999999997</v>
      </c>
      <c r="BG85" s="622"/>
      <c r="BH85" s="622">
        <v>0.877</v>
      </c>
      <c r="BI85" s="622"/>
      <c r="BJ85" s="622">
        <v>0.80300000000000005</v>
      </c>
      <c r="BK85" s="622"/>
      <c r="BL85" s="627">
        <v>0.61</v>
      </c>
      <c r="BM85" s="627"/>
      <c r="BN85" s="622">
        <v>0.73</v>
      </c>
      <c r="BO85" s="622"/>
      <c r="BP85" s="622">
        <v>0.87</v>
      </c>
      <c r="BQ85" s="622"/>
      <c r="BR85" s="622">
        <v>0.91</v>
      </c>
      <c r="BS85" s="622"/>
      <c r="BT85" s="622">
        <v>0.72260000000000002</v>
      </c>
      <c r="BU85" s="626"/>
      <c r="BV85" s="622"/>
      <c r="BW85" s="626"/>
      <c r="BX85" s="622"/>
      <c r="BY85" s="626"/>
      <c r="BZ85" s="622"/>
      <c r="CA85" s="626"/>
      <c r="CB85" s="622"/>
      <c r="CC85" s="626"/>
      <c r="CD85" s="622"/>
      <c r="CE85" s="626"/>
      <c r="CF85" s="622"/>
      <c r="CG85" s="626"/>
      <c r="CH85" s="622"/>
      <c r="CI85" s="626"/>
      <c r="CJ85" s="490">
        <v>0.85419999999999996</v>
      </c>
      <c r="CK85" s="491"/>
      <c r="CL85" s="491"/>
      <c r="CM85" s="491"/>
      <c r="CN85" s="491"/>
      <c r="CO85" s="490">
        <v>0.81589999999999996</v>
      </c>
      <c r="CP85" s="491"/>
      <c r="CQ85" s="491"/>
      <c r="CR85" s="491"/>
      <c r="CS85" s="491"/>
      <c r="CT85" s="490">
        <v>0.84809999999999997</v>
      </c>
      <c r="CU85" s="491"/>
      <c r="CV85" s="491"/>
      <c r="CW85" s="491"/>
      <c r="CX85" s="491"/>
      <c r="CY85" s="490">
        <v>0.81120000000000003</v>
      </c>
      <c r="CZ85" s="491"/>
      <c r="DA85" s="491"/>
      <c r="DB85" s="491"/>
      <c r="DC85" s="491"/>
      <c r="DD85" s="490">
        <v>0.79800000000000004</v>
      </c>
      <c r="DE85" s="491"/>
      <c r="DF85" s="491"/>
      <c r="DG85" s="491"/>
      <c r="DH85" s="491"/>
      <c r="DI85" s="490">
        <v>0.80130000000000001</v>
      </c>
      <c r="DJ85" s="491"/>
      <c r="DK85" s="491"/>
      <c r="DL85" s="491"/>
      <c r="DM85" s="491"/>
      <c r="DN85" s="490">
        <v>0.83620000000000005</v>
      </c>
      <c r="DO85" s="491"/>
      <c r="DP85" s="491"/>
      <c r="DQ85" s="491"/>
      <c r="DR85" s="491"/>
      <c r="DS85" s="490">
        <v>0.81789999999999996</v>
      </c>
      <c r="DT85" s="491"/>
      <c r="DU85" s="491"/>
      <c r="DV85" s="491"/>
      <c r="DW85" s="491"/>
      <c r="DX85" s="490">
        <v>0.78820000000000001</v>
      </c>
      <c r="DY85" s="491"/>
      <c r="DZ85" s="491"/>
      <c r="EA85" s="491"/>
      <c r="EB85" s="491"/>
      <c r="EC85" s="490">
        <v>0.81340000000000001</v>
      </c>
      <c r="ED85" s="491"/>
      <c r="EE85" s="491"/>
      <c r="EF85" s="491"/>
      <c r="EG85" s="491"/>
      <c r="EH85" s="490">
        <v>0.88360000000000005</v>
      </c>
      <c r="EI85" s="491"/>
      <c r="EJ85" s="491"/>
      <c r="EK85" s="491"/>
      <c r="EL85" s="491"/>
      <c r="EM85" s="443">
        <v>0.86550000000000005</v>
      </c>
      <c r="EN85" s="491"/>
      <c r="EO85" s="491"/>
      <c r="EP85" s="491"/>
      <c r="EQ85" s="491"/>
      <c r="ER85" s="443">
        <v>0.83730000000000004</v>
      </c>
      <c r="ES85" s="491"/>
      <c r="ET85" s="491"/>
      <c r="EU85" s="491"/>
      <c r="EV85" s="491"/>
    </row>
    <row r="86" spans="1:152" s="442" customFormat="1" ht="14.25" x14ac:dyDescent="0.2">
      <c r="A86" s="431" t="s">
        <v>410</v>
      </c>
      <c r="B86" s="621"/>
      <c r="C86" s="621"/>
      <c r="D86" s="621"/>
      <c r="E86" s="621"/>
      <c r="F86" s="621"/>
      <c r="G86" s="621"/>
      <c r="H86" s="621"/>
      <c r="I86" s="621"/>
      <c r="J86" s="622"/>
      <c r="K86" s="622"/>
      <c r="L86" s="622">
        <v>0.6</v>
      </c>
      <c r="M86" s="622"/>
      <c r="N86" s="621">
        <v>0.66769999999999996</v>
      </c>
      <c r="O86" s="621"/>
      <c r="P86" s="623">
        <v>0.37740000000000001</v>
      </c>
      <c r="Q86" s="623"/>
      <c r="R86" s="624">
        <v>0.7</v>
      </c>
      <c r="S86" s="621"/>
      <c r="T86" s="622">
        <v>0.90969999999999995</v>
      </c>
      <c r="U86" s="622"/>
      <c r="V86" s="621">
        <v>0.71330000000000005</v>
      </c>
      <c r="W86" s="621"/>
      <c r="X86" s="622">
        <v>0.74519999999999997</v>
      </c>
      <c r="Y86" s="622"/>
      <c r="Z86" s="622">
        <v>0.93230000000000002</v>
      </c>
      <c r="AA86" s="622"/>
      <c r="AB86" s="622">
        <v>0.95709999999999995</v>
      </c>
      <c r="AC86" s="622"/>
      <c r="AD86" s="622">
        <v>0.80969999999999998</v>
      </c>
      <c r="AE86" s="622"/>
      <c r="AF86" s="622">
        <v>0.84</v>
      </c>
      <c r="AG86" s="622"/>
      <c r="AH86" s="625">
        <v>0.9839</v>
      </c>
      <c r="AI86" s="625"/>
      <c r="AJ86" s="622">
        <v>0.90329999999999999</v>
      </c>
      <c r="AK86" s="622"/>
      <c r="AL86" s="622">
        <v>0.88390000000000002</v>
      </c>
      <c r="AM86" s="622"/>
      <c r="AN86" s="622">
        <v>0.73870000000000002</v>
      </c>
      <c r="AO86" s="622"/>
      <c r="AP86" s="622">
        <v>0.94669999999999999</v>
      </c>
      <c r="AQ86" s="622"/>
      <c r="AR86" s="622">
        <v>0.8548</v>
      </c>
      <c r="AS86" s="622"/>
      <c r="AT86" s="622">
        <v>0.90329999999999999</v>
      </c>
      <c r="AU86" s="622"/>
      <c r="AV86" s="622">
        <v>0.99</v>
      </c>
      <c r="AW86" s="622"/>
      <c r="AX86" s="622">
        <v>0.96099999999999997</v>
      </c>
      <c r="AY86" s="622"/>
      <c r="AZ86" s="622">
        <v>0.99</v>
      </c>
      <c r="BA86" s="622"/>
      <c r="BB86" s="622">
        <v>0.93899999999999995</v>
      </c>
      <c r="BC86" s="622"/>
      <c r="BD86" s="622">
        <v>0.98699999999999999</v>
      </c>
      <c r="BE86" s="622"/>
      <c r="BF86" s="622">
        <v>0.95799999999999996</v>
      </c>
      <c r="BG86" s="622"/>
      <c r="BH86" s="622">
        <v>0.77700000000000002</v>
      </c>
      <c r="BI86" s="622"/>
      <c r="BJ86" s="622">
        <v>0.97399999999999998</v>
      </c>
      <c r="BK86" s="622"/>
      <c r="BL86" s="627">
        <v>0.99</v>
      </c>
      <c r="BM86" s="627"/>
      <c r="BN86" s="622">
        <v>0.95</v>
      </c>
      <c r="BO86" s="622"/>
      <c r="BP86" s="622">
        <v>0.98</v>
      </c>
      <c r="BQ86" s="622"/>
      <c r="BR86" s="622">
        <v>1</v>
      </c>
      <c r="BS86" s="622"/>
      <c r="BT86" s="622">
        <v>0.96130000000000004</v>
      </c>
      <c r="BU86" s="626"/>
      <c r="BV86" s="622"/>
      <c r="BW86" s="626"/>
      <c r="BX86" s="622"/>
      <c r="BY86" s="626"/>
      <c r="BZ86" s="622"/>
      <c r="CA86" s="626"/>
      <c r="CB86" s="622"/>
      <c r="CC86" s="626"/>
      <c r="CD86" s="622"/>
      <c r="CE86" s="626"/>
      <c r="CF86" s="622"/>
      <c r="CG86" s="626"/>
      <c r="CH86" s="622"/>
      <c r="CI86" s="626"/>
      <c r="CJ86" s="490">
        <v>0.63490000000000002</v>
      </c>
      <c r="CK86" s="491"/>
      <c r="CL86" s="491"/>
      <c r="CM86" s="491"/>
      <c r="CN86" s="491"/>
      <c r="CO86" s="490">
        <v>0.59350000000000003</v>
      </c>
      <c r="CP86" s="491"/>
      <c r="CQ86" s="491"/>
      <c r="CR86" s="491"/>
      <c r="CS86" s="491"/>
      <c r="CT86" s="490">
        <v>0.64019999999999999</v>
      </c>
      <c r="CU86" s="491"/>
      <c r="CV86" s="491"/>
      <c r="CW86" s="491"/>
      <c r="CX86" s="491"/>
      <c r="CY86" s="490">
        <v>0.62129999999999996</v>
      </c>
      <c r="CZ86" s="491"/>
      <c r="DA86" s="491"/>
      <c r="DB86" s="491"/>
      <c r="DC86" s="491"/>
      <c r="DD86" s="490">
        <v>0.61660000000000004</v>
      </c>
      <c r="DE86" s="491"/>
      <c r="DF86" s="491"/>
      <c r="DG86" s="491"/>
      <c r="DH86" s="491"/>
      <c r="DI86" s="490">
        <v>0.6371</v>
      </c>
      <c r="DJ86" s="491"/>
      <c r="DK86" s="491"/>
      <c r="DL86" s="491"/>
      <c r="DM86" s="491"/>
      <c r="DN86" s="490">
        <v>0.6129</v>
      </c>
      <c r="DO86" s="491"/>
      <c r="DP86" s="491"/>
      <c r="DQ86" s="491"/>
      <c r="DR86" s="491"/>
      <c r="DS86" s="490">
        <v>0.64429999999999998</v>
      </c>
      <c r="DT86" s="491"/>
      <c r="DU86" s="491"/>
      <c r="DV86" s="491"/>
      <c r="DW86" s="491"/>
      <c r="DX86" s="490">
        <v>0.6179</v>
      </c>
      <c r="DY86" s="491"/>
      <c r="DZ86" s="491"/>
      <c r="EA86" s="491"/>
      <c r="EB86" s="491"/>
      <c r="EC86" s="490">
        <v>0.54830000000000001</v>
      </c>
      <c r="ED86" s="491"/>
      <c r="EE86" s="491"/>
      <c r="EF86" s="491"/>
      <c r="EG86" s="491"/>
      <c r="EH86" s="490">
        <v>0.63800000000000001</v>
      </c>
      <c r="EI86" s="491"/>
      <c r="EJ86" s="491"/>
      <c r="EK86" s="491"/>
      <c r="EL86" s="491"/>
      <c r="EM86" s="490">
        <v>0.375</v>
      </c>
      <c r="EN86" s="491"/>
      <c r="EO86" s="491"/>
      <c r="EP86" s="491"/>
      <c r="EQ86" s="491"/>
      <c r="ER86" s="443">
        <v>0.36649999999999999</v>
      </c>
      <c r="ES86" s="491"/>
      <c r="ET86" s="491"/>
      <c r="EU86" s="491"/>
      <c r="EV86" s="491"/>
    </row>
    <row r="87" spans="1:152" s="442" customFormat="1" ht="14.25" x14ac:dyDescent="0.2">
      <c r="A87" s="431" t="s">
        <v>411</v>
      </c>
      <c r="B87" s="621"/>
      <c r="C87" s="621"/>
      <c r="D87" s="621"/>
      <c r="E87" s="621"/>
      <c r="F87" s="621"/>
      <c r="G87" s="621"/>
      <c r="H87" s="621"/>
      <c r="I87" s="621"/>
      <c r="J87" s="622"/>
      <c r="K87" s="622"/>
      <c r="L87" s="622">
        <v>0.37330000000000002</v>
      </c>
      <c r="M87" s="622"/>
      <c r="N87" s="621">
        <v>0.62580000000000002</v>
      </c>
      <c r="O87" s="621"/>
      <c r="P87" s="623">
        <v>0.4</v>
      </c>
      <c r="Q87" s="623"/>
      <c r="R87" s="624">
        <v>0.38669999999999999</v>
      </c>
      <c r="S87" s="621"/>
      <c r="T87" s="622">
        <v>6.4999999999999997E-3</v>
      </c>
      <c r="U87" s="622"/>
      <c r="V87" s="621">
        <v>0</v>
      </c>
      <c r="W87" s="621"/>
      <c r="X87" s="622">
        <v>0.26450000000000001</v>
      </c>
      <c r="Y87" s="622"/>
      <c r="Z87" s="622">
        <v>0.6452</v>
      </c>
      <c r="AA87" s="622"/>
      <c r="AB87" s="622">
        <v>0.63570000000000004</v>
      </c>
      <c r="AC87" s="622"/>
      <c r="AD87" s="622">
        <v>0.2387</v>
      </c>
      <c r="AE87" s="622"/>
      <c r="AF87" s="622">
        <v>0.46</v>
      </c>
      <c r="AG87" s="622"/>
      <c r="AH87" s="625">
        <v>0.62580000000000002</v>
      </c>
      <c r="AI87" s="625"/>
      <c r="AJ87" s="622">
        <v>0.4733</v>
      </c>
      <c r="AK87" s="622"/>
      <c r="AL87" s="622">
        <v>0.67100000000000004</v>
      </c>
      <c r="AM87" s="622"/>
      <c r="AN87" s="622">
        <v>0.39350000000000002</v>
      </c>
      <c r="AO87" s="622"/>
      <c r="AP87" s="622">
        <v>0.71330000000000005</v>
      </c>
      <c r="AQ87" s="622"/>
      <c r="AR87" s="622">
        <v>0.6</v>
      </c>
      <c r="AS87" s="622"/>
      <c r="AT87" s="622">
        <v>0.7</v>
      </c>
      <c r="AU87" s="622"/>
      <c r="AV87" s="622">
        <v>0.81299999999999994</v>
      </c>
      <c r="AW87" s="622"/>
      <c r="AX87" s="622">
        <v>0.74199999999999999</v>
      </c>
      <c r="AY87" s="622"/>
      <c r="AZ87" s="622">
        <v>0.745</v>
      </c>
      <c r="BA87" s="622"/>
      <c r="BB87" s="622">
        <v>0.82599999999999996</v>
      </c>
      <c r="BC87" s="622"/>
      <c r="BD87" s="622">
        <v>0.81299999999999994</v>
      </c>
      <c r="BE87" s="622"/>
      <c r="BF87" s="622">
        <v>0.78100000000000003</v>
      </c>
      <c r="BG87" s="622"/>
      <c r="BH87" s="622">
        <v>0.58699999999999997</v>
      </c>
      <c r="BI87" s="622"/>
      <c r="BJ87" s="622">
        <v>0.65200000000000002</v>
      </c>
      <c r="BK87" s="622"/>
      <c r="BL87" s="627">
        <v>0.79400000000000004</v>
      </c>
      <c r="BM87" s="627"/>
      <c r="BN87" s="622">
        <v>0.70699999999999996</v>
      </c>
      <c r="BO87" s="622"/>
      <c r="BP87" s="622">
        <v>0.79</v>
      </c>
      <c r="BQ87" s="622"/>
      <c r="BR87" s="622">
        <v>0.77329999999999999</v>
      </c>
      <c r="BS87" s="622"/>
      <c r="BT87" s="622">
        <v>0.86450000000000005</v>
      </c>
      <c r="BU87" s="626"/>
      <c r="BV87" s="622"/>
      <c r="BW87" s="626"/>
      <c r="BX87" s="622"/>
      <c r="BY87" s="626"/>
      <c r="BZ87" s="622"/>
      <c r="CA87" s="626"/>
      <c r="CB87" s="622"/>
      <c r="CC87" s="626"/>
      <c r="CD87" s="622"/>
      <c r="CE87" s="626"/>
      <c r="CF87" s="622"/>
      <c r="CG87" s="626"/>
      <c r="CH87" s="622"/>
      <c r="CI87" s="626"/>
      <c r="CJ87" s="489">
        <v>6</v>
      </c>
      <c r="CK87" s="487"/>
      <c r="CL87" s="487"/>
      <c r="CM87" s="487"/>
      <c r="CN87" s="487"/>
      <c r="CO87" s="489">
        <v>4</v>
      </c>
      <c r="CP87" s="487"/>
      <c r="CQ87" s="487"/>
      <c r="CR87" s="487"/>
      <c r="CS87" s="487"/>
      <c r="CT87" s="489">
        <v>5</v>
      </c>
      <c r="CU87" s="487"/>
      <c r="CV87" s="487"/>
      <c r="CW87" s="487"/>
      <c r="CX87" s="487"/>
      <c r="CY87" s="489">
        <v>5</v>
      </c>
      <c r="CZ87" s="487"/>
      <c r="DA87" s="487"/>
      <c r="DB87" s="487"/>
      <c r="DC87" s="487"/>
      <c r="DD87" s="489">
        <v>8</v>
      </c>
      <c r="DE87" s="487"/>
      <c r="DF87" s="487"/>
      <c r="DG87" s="487"/>
      <c r="DH87" s="487"/>
      <c r="DI87" s="489">
        <v>5</v>
      </c>
      <c r="DJ87" s="487"/>
      <c r="DK87" s="487"/>
      <c r="DL87" s="487"/>
      <c r="DM87" s="487"/>
      <c r="DN87" s="489">
        <v>3</v>
      </c>
      <c r="DO87" s="487"/>
      <c r="DP87" s="487"/>
      <c r="DQ87" s="487"/>
      <c r="DR87" s="487"/>
      <c r="DS87" s="489">
        <v>6</v>
      </c>
      <c r="DT87" s="487"/>
      <c r="DU87" s="487"/>
      <c r="DV87" s="487"/>
      <c r="DW87" s="487"/>
      <c r="DX87" s="489">
        <v>5</v>
      </c>
      <c r="DY87" s="487"/>
      <c r="DZ87" s="487"/>
      <c r="EA87" s="487"/>
      <c r="EB87" s="487"/>
      <c r="EC87" s="489">
        <v>5</v>
      </c>
      <c r="ED87" s="487"/>
      <c r="EE87" s="487"/>
      <c r="EF87" s="487"/>
      <c r="EG87" s="487"/>
      <c r="EH87" s="489">
        <v>5</v>
      </c>
      <c r="EI87" s="487"/>
      <c r="EJ87" s="487"/>
      <c r="EK87" s="487"/>
      <c r="EL87" s="487"/>
      <c r="EM87" s="489">
        <v>5</v>
      </c>
      <c r="EN87" s="487"/>
      <c r="EO87" s="487"/>
      <c r="EP87" s="487"/>
      <c r="EQ87" s="487"/>
      <c r="ER87" s="25">
        <v>5</v>
      </c>
      <c r="ES87" s="487"/>
      <c r="ET87" s="487"/>
      <c r="EU87" s="487"/>
      <c r="EV87" s="487"/>
    </row>
    <row r="88" spans="1:152" s="442" customFormat="1" x14ac:dyDescent="0.2">
      <c r="A88" s="312"/>
      <c r="B88" s="459"/>
      <c r="C88" s="459"/>
      <c r="D88" s="459"/>
      <c r="E88" s="459"/>
      <c r="F88" s="459"/>
      <c r="G88" s="459"/>
      <c r="H88" s="459"/>
      <c r="I88" s="459"/>
      <c r="J88" s="459"/>
      <c r="K88" s="459"/>
      <c r="L88" s="459"/>
      <c r="M88" s="459"/>
      <c r="N88" s="459"/>
      <c r="O88" s="459"/>
      <c r="P88" s="459"/>
      <c r="Q88" s="459"/>
      <c r="R88" s="459"/>
      <c r="S88" s="459"/>
      <c r="T88" s="459"/>
      <c r="U88" s="459"/>
      <c r="V88" s="459"/>
      <c r="W88" s="459"/>
      <c r="X88" s="459"/>
      <c r="Y88" s="459"/>
      <c r="Z88" s="459"/>
      <c r="AA88" s="459"/>
      <c r="AB88" s="459"/>
      <c r="AC88" s="459"/>
      <c r="AD88" s="459"/>
      <c r="AE88" s="459"/>
      <c r="AF88" s="459"/>
      <c r="AG88" s="459"/>
      <c r="AH88" s="459"/>
      <c r="AI88" s="459"/>
      <c r="AJ88" s="459"/>
      <c r="AK88" s="459"/>
      <c r="AL88" s="459"/>
      <c r="AM88" s="459"/>
      <c r="AN88" s="459"/>
      <c r="AO88" s="459"/>
      <c r="AP88" s="459"/>
      <c r="AQ88" s="459"/>
      <c r="AR88" s="459"/>
      <c r="AS88" s="459"/>
      <c r="AT88" s="459"/>
      <c r="AU88" s="459"/>
      <c r="AV88" s="459"/>
      <c r="AW88" s="459"/>
      <c r="AX88" s="459"/>
      <c r="AY88" s="459"/>
      <c r="AZ88" s="459"/>
      <c r="BA88" s="459"/>
      <c r="BB88" s="459"/>
      <c r="BC88" s="459"/>
      <c r="BD88" s="459"/>
      <c r="BE88" s="459"/>
      <c r="BF88" s="459"/>
      <c r="BG88" s="459"/>
      <c r="BH88" s="459"/>
      <c r="BI88" s="459"/>
      <c r="BJ88" s="459"/>
      <c r="BK88" s="459"/>
      <c r="BL88" s="459"/>
      <c r="BM88" s="459"/>
      <c r="BN88" s="459"/>
      <c r="BO88" s="459"/>
      <c r="BP88" s="459"/>
      <c r="BQ88" s="459"/>
      <c r="BR88" s="459"/>
      <c r="BS88" s="459"/>
      <c r="BT88" s="459"/>
      <c r="BU88" s="459"/>
      <c r="BV88" s="459"/>
      <c r="BW88" s="459"/>
      <c r="BX88" s="459"/>
      <c r="BY88" s="459"/>
      <c r="BZ88" s="459"/>
      <c r="CA88" s="459"/>
      <c r="CB88" s="459"/>
      <c r="CC88" s="459"/>
      <c r="CD88" s="459"/>
      <c r="CE88" s="459"/>
      <c r="CF88" s="459"/>
      <c r="CG88" s="459"/>
      <c r="CH88" s="459"/>
      <c r="CI88" s="459"/>
      <c r="CJ88" s="459"/>
      <c r="CK88" s="459"/>
      <c r="CL88" s="459"/>
      <c r="CM88" s="459"/>
      <c r="CN88" s="459"/>
      <c r="CO88" s="459"/>
      <c r="CP88" s="459"/>
      <c r="CQ88" s="459"/>
      <c r="CR88" s="459"/>
      <c r="CS88" s="459"/>
      <c r="CT88" s="459"/>
      <c r="CU88" s="459"/>
      <c r="CV88" s="459"/>
      <c r="CW88" s="459"/>
      <c r="CX88" s="459"/>
      <c r="CY88" s="459"/>
      <c r="CZ88" s="459"/>
      <c r="DA88" s="459"/>
      <c r="DB88" s="459"/>
      <c r="DC88" s="459"/>
      <c r="DD88" s="459"/>
      <c r="DE88" s="459"/>
      <c r="DF88" s="459"/>
      <c r="DG88" s="459"/>
      <c r="DH88" s="459"/>
      <c r="DI88" s="459"/>
      <c r="DJ88" s="459"/>
      <c r="DK88" s="459"/>
      <c r="DL88" s="459"/>
      <c r="DM88" s="459"/>
      <c r="DN88" s="459"/>
      <c r="DO88" s="459"/>
      <c r="DP88" s="459"/>
      <c r="DQ88" s="459"/>
      <c r="DR88" s="459"/>
      <c r="DS88" s="459"/>
      <c r="DT88" s="459"/>
      <c r="DU88" s="459"/>
      <c r="DV88" s="459"/>
      <c r="DW88" s="459"/>
      <c r="DX88" s="459"/>
      <c r="DY88" s="459"/>
      <c r="DZ88" s="459"/>
      <c r="EA88" s="459"/>
      <c r="EB88" s="459"/>
      <c r="EC88" s="459"/>
      <c r="ED88" s="459"/>
      <c r="EE88" s="459"/>
      <c r="EF88" s="459"/>
      <c r="EG88" s="459"/>
      <c r="EH88" s="459"/>
      <c r="EI88" s="459"/>
      <c r="EJ88" s="459"/>
      <c r="EK88" s="459"/>
      <c r="EL88" s="459"/>
      <c r="EM88" s="459"/>
      <c r="EN88" s="459"/>
      <c r="EO88" s="459"/>
      <c r="EP88" s="459"/>
      <c r="EQ88" s="459"/>
      <c r="ER88" s="459"/>
      <c r="ES88" s="459"/>
      <c r="ET88" s="459"/>
      <c r="EU88" s="459"/>
      <c r="EV88" s="459"/>
    </row>
    <row r="89" spans="1:152" s="442" customFormat="1" x14ac:dyDescent="0.2">
      <c r="A89" s="461" t="s">
        <v>412</v>
      </c>
      <c r="B89" s="462"/>
      <c r="C89" s="462"/>
      <c r="D89" s="462"/>
      <c r="E89" s="462"/>
      <c r="F89" s="462"/>
      <c r="G89" s="462"/>
      <c r="H89" s="462"/>
      <c r="I89" s="462"/>
      <c r="J89" s="463"/>
      <c r="K89" s="463"/>
      <c r="L89" s="462"/>
      <c r="M89" s="462"/>
      <c r="N89" s="462"/>
      <c r="O89" s="462"/>
      <c r="P89" s="462"/>
      <c r="Q89" s="462"/>
      <c r="R89" s="462"/>
      <c r="S89" s="462"/>
      <c r="T89" s="462"/>
      <c r="U89" s="462"/>
      <c r="V89" s="463"/>
      <c r="W89" s="463"/>
      <c r="X89" s="462"/>
      <c r="Y89" s="462"/>
      <c r="Z89" s="463"/>
      <c r="AA89" s="463"/>
      <c r="AB89" s="463"/>
      <c r="AC89" s="463"/>
      <c r="AD89" s="463"/>
      <c r="AE89" s="463"/>
      <c r="AF89" s="462"/>
      <c r="AG89" s="462"/>
      <c r="AH89" s="463"/>
      <c r="AI89" s="463"/>
      <c r="AJ89" s="462"/>
      <c r="AK89" s="462"/>
      <c r="AL89" s="462"/>
      <c r="AM89" s="462"/>
      <c r="AN89" s="639"/>
      <c r="AO89" s="639"/>
      <c r="AP89" s="462"/>
      <c r="AQ89" s="462"/>
      <c r="AR89" s="463"/>
      <c r="AS89" s="463"/>
      <c r="AT89" s="463"/>
      <c r="AU89" s="463"/>
      <c r="AV89" s="462"/>
      <c r="AW89" s="462"/>
      <c r="AX89" s="462"/>
      <c r="AY89" s="462"/>
      <c r="AZ89" s="462"/>
      <c r="BA89" s="462"/>
      <c r="BB89" s="463"/>
      <c r="BC89" s="463"/>
      <c r="BD89" s="463"/>
      <c r="BE89" s="463"/>
      <c r="BF89" s="463"/>
      <c r="BG89" s="463"/>
      <c r="BH89" s="463"/>
      <c r="BI89" s="463"/>
      <c r="BJ89" s="463"/>
      <c r="BK89" s="463"/>
      <c r="BL89" s="463"/>
      <c r="BM89" s="463"/>
      <c r="BN89" s="463"/>
      <c r="BO89" s="463"/>
      <c r="BP89" s="463"/>
      <c r="BQ89" s="463"/>
      <c r="BR89" s="463"/>
      <c r="BS89" s="463"/>
      <c r="BT89" s="463"/>
      <c r="BU89" s="463"/>
      <c r="BV89" s="463"/>
      <c r="BW89" s="463"/>
      <c r="BX89" s="463"/>
      <c r="BY89" s="463"/>
      <c r="BZ89" s="463"/>
      <c r="CA89" s="463"/>
      <c r="CB89" s="463"/>
      <c r="CC89" s="463"/>
      <c r="CD89" s="463"/>
      <c r="CE89" s="463"/>
      <c r="CF89" s="463"/>
      <c r="CG89" s="463"/>
      <c r="CH89" s="463"/>
      <c r="CI89" s="463"/>
      <c r="CJ89" s="464"/>
      <c r="CK89" s="459"/>
      <c r="CL89" s="459"/>
      <c r="CM89" s="459"/>
      <c r="CN89" s="459"/>
      <c r="CO89" s="464"/>
      <c r="CP89" s="459"/>
      <c r="CQ89" s="459"/>
      <c r="CR89" s="459"/>
      <c r="CS89" s="459"/>
      <c r="CT89" s="464"/>
      <c r="CU89" s="459"/>
      <c r="CV89" s="459"/>
      <c r="CW89" s="459"/>
      <c r="CX89" s="459"/>
      <c r="CY89" s="464"/>
      <c r="CZ89" s="459"/>
      <c r="DA89" s="459"/>
      <c r="DB89" s="459"/>
      <c r="DC89" s="459"/>
      <c r="DD89" s="464"/>
      <c r="DE89" s="459"/>
      <c r="DF89" s="459"/>
      <c r="DG89" s="459"/>
      <c r="DH89" s="459"/>
      <c r="DI89" s="464"/>
      <c r="DJ89" s="459"/>
      <c r="DK89" s="459"/>
      <c r="DL89" s="459"/>
      <c r="DM89" s="459"/>
      <c r="DN89" s="464"/>
      <c r="DO89" s="459"/>
      <c r="DP89" s="459"/>
      <c r="DQ89" s="459"/>
      <c r="DR89" s="459"/>
      <c r="DS89" s="464"/>
      <c r="DT89" s="459"/>
      <c r="DU89" s="459"/>
      <c r="DV89" s="459"/>
      <c r="DW89" s="459"/>
      <c r="DX89" s="464"/>
      <c r="DY89" s="459"/>
      <c r="DZ89" s="459"/>
      <c r="EA89" s="459"/>
      <c r="EB89" s="459"/>
      <c r="EC89" s="464"/>
      <c r="ED89" s="459"/>
      <c r="EE89" s="459"/>
      <c r="EF89" s="459"/>
      <c r="EG89" s="459"/>
      <c r="EH89" s="464"/>
      <c r="EI89" s="459"/>
      <c r="EJ89" s="459"/>
      <c r="EK89" s="459"/>
      <c r="EL89" s="459"/>
      <c r="EM89" s="464"/>
      <c r="EN89" s="459"/>
      <c r="EO89" s="459"/>
      <c r="EP89" s="459"/>
      <c r="EQ89" s="459"/>
      <c r="ER89" s="464"/>
      <c r="ES89" s="459"/>
      <c r="ET89" s="459"/>
      <c r="EU89" s="459"/>
      <c r="EV89" s="459"/>
    </row>
    <row r="90" spans="1:152" s="442" customFormat="1" x14ac:dyDescent="0.2">
      <c r="A90" s="465" t="s">
        <v>413</v>
      </c>
      <c r="B90" s="635">
        <v>44562</v>
      </c>
      <c r="C90" s="636"/>
      <c r="D90" s="635" t="e">
        <f ca="1">_xll.FIMMÊS(B90,0)+1</f>
        <v>#NAME?</v>
      </c>
      <c r="E90" s="636"/>
      <c r="F90" s="635" t="e">
        <f ca="1">_xll.FIMMÊS(D90,0)+1</f>
        <v>#NAME?</v>
      </c>
      <c r="G90" s="636"/>
      <c r="H90" s="635" t="e">
        <f ca="1">_xll.FIMMÊS(F90,0)+1</f>
        <v>#NAME?</v>
      </c>
      <c r="I90" s="636"/>
      <c r="J90" s="635" t="e">
        <f ca="1">_xll.FIMMÊS(H90,0)+1</f>
        <v>#NAME?</v>
      </c>
      <c r="K90" s="636"/>
      <c r="L90" s="635" t="e">
        <f ca="1">_xll.FIMMÊS(J90,0)+1</f>
        <v>#NAME?</v>
      </c>
      <c r="M90" s="636"/>
      <c r="N90" s="635" t="e">
        <f ca="1">_xll.FIMMÊS(L90,0)+1</f>
        <v>#NAME?</v>
      </c>
      <c r="O90" s="636"/>
      <c r="P90" s="635" t="e">
        <f ca="1">_xll.FIMMÊS(N90,0)+1</f>
        <v>#NAME?</v>
      </c>
      <c r="Q90" s="636"/>
      <c r="R90" s="635" t="e">
        <f ca="1">_xll.FIMMÊS(P90,0)+1</f>
        <v>#NAME?</v>
      </c>
      <c r="S90" s="636"/>
      <c r="T90" s="635" t="e">
        <f ca="1">_xll.FIMMÊS(R90,0)+1</f>
        <v>#NAME?</v>
      </c>
      <c r="U90" s="636"/>
      <c r="V90" s="635" t="e">
        <f ca="1">_xll.FIMMÊS(T90,0)+1</f>
        <v>#NAME?</v>
      </c>
      <c r="W90" s="636"/>
      <c r="X90" s="635" t="e">
        <f ca="1">_xll.FIMMÊS(V90,0)+1</f>
        <v>#NAME?</v>
      </c>
      <c r="Y90" s="636"/>
      <c r="Z90" s="635" t="e">
        <f ca="1">_xll.FIMMÊS(X90,0)+1</f>
        <v>#NAME?</v>
      </c>
      <c r="AA90" s="636"/>
      <c r="AB90" s="635" t="e">
        <f ca="1">_xll.FIMMÊS(Z90,0)+1</f>
        <v>#NAME?</v>
      </c>
      <c r="AC90" s="636"/>
      <c r="AD90" s="635" t="e">
        <f ca="1">_xll.FIMMÊS(AB90,0)+1</f>
        <v>#NAME?</v>
      </c>
      <c r="AE90" s="636"/>
      <c r="AF90" s="635" t="e">
        <f ca="1">_xll.FIMMÊS(AD90,0)+1</f>
        <v>#NAME?</v>
      </c>
      <c r="AG90" s="636"/>
      <c r="AH90" s="635" t="e">
        <f ca="1">_xll.FIMMÊS(AF90,0)+1</f>
        <v>#NAME?</v>
      </c>
      <c r="AI90" s="636"/>
      <c r="AJ90" s="635" t="e">
        <f ca="1">_xll.FIMMÊS(AH90,0)+1</f>
        <v>#NAME?</v>
      </c>
      <c r="AK90" s="636"/>
      <c r="AL90" s="635" t="e">
        <f ca="1">_xll.FIMMÊS(AJ90,0)+1</f>
        <v>#NAME?</v>
      </c>
      <c r="AM90" s="636"/>
      <c r="AN90" s="635" t="e">
        <f ca="1">_xll.FIMMÊS(AL90,0)+1</f>
        <v>#NAME?</v>
      </c>
      <c r="AO90" s="636"/>
      <c r="AP90" s="635" t="e">
        <f ca="1">_xll.FIMMÊS(AN90,0)+1</f>
        <v>#NAME?</v>
      </c>
      <c r="AQ90" s="636"/>
      <c r="AR90" s="635" t="e">
        <f ca="1">_xll.FIMMÊS(AP90,0)+1</f>
        <v>#NAME?</v>
      </c>
      <c r="AS90" s="636"/>
      <c r="AT90" s="635" t="e">
        <f ca="1">_xll.FIMMÊS(AR90,0)+1</f>
        <v>#NAME?</v>
      </c>
      <c r="AU90" s="636"/>
      <c r="AV90" s="635" t="e">
        <f ca="1">_xll.FIMMÊS(AT90,0)+1</f>
        <v>#NAME?</v>
      </c>
      <c r="AW90" s="636"/>
      <c r="AX90" s="635" t="e">
        <f ca="1">_xll.FIMMÊS(AV90,0)+1</f>
        <v>#NAME?</v>
      </c>
      <c r="AY90" s="636"/>
      <c r="AZ90" s="635" t="e">
        <f ca="1">_xll.FIMMÊS(AX90,0)+1</f>
        <v>#NAME?</v>
      </c>
      <c r="BA90" s="636"/>
      <c r="BB90" s="635" t="e">
        <f ca="1">_xll.FIMMÊS(AZ90,0)+1</f>
        <v>#NAME?</v>
      </c>
      <c r="BC90" s="636"/>
      <c r="BD90" s="635" t="e">
        <f ca="1">_xll.FIMMÊS(BB90,0)+1</f>
        <v>#NAME?</v>
      </c>
      <c r="BE90" s="636"/>
      <c r="BF90" s="635" t="e">
        <f ca="1">_xll.FIMMÊS(BD90,0)+1</f>
        <v>#NAME?</v>
      </c>
      <c r="BG90" s="636"/>
      <c r="BH90" s="635" t="e">
        <f ca="1">_xll.FIMMÊS(BF90,0)+1</f>
        <v>#NAME?</v>
      </c>
      <c r="BI90" s="636"/>
      <c r="BJ90" s="635" t="e">
        <f ca="1">_xll.FIMMÊS(BH90,0)+1</f>
        <v>#NAME?</v>
      </c>
      <c r="BK90" s="636"/>
      <c r="BL90" s="635" t="e">
        <f ca="1">_xll.FIMMÊS(BJ90,0)+1</f>
        <v>#NAME?</v>
      </c>
      <c r="BM90" s="636"/>
      <c r="BN90" s="635" t="e">
        <f ca="1">_xll.FIMMÊS(BL90,0)+1</f>
        <v>#NAME?</v>
      </c>
      <c r="BO90" s="636"/>
      <c r="BP90" s="635" t="e">
        <f ca="1">_xll.FIMMÊS(BN90,0)+1</f>
        <v>#NAME?</v>
      </c>
      <c r="BQ90" s="636"/>
      <c r="BR90" s="635" t="e">
        <f ca="1">_xll.FIMMÊS(BP90,0)+1</f>
        <v>#NAME?</v>
      </c>
      <c r="BS90" s="636"/>
      <c r="BT90" s="635" t="e">
        <f ca="1">_xll.FIMMÊS(BR90,0)+1</f>
        <v>#NAME?</v>
      </c>
      <c r="BU90" s="636"/>
      <c r="BV90" s="635" t="e">
        <f ca="1">_xll.FIMMÊS(BT90,0)+1</f>
        <v>#NAME?</v>
      </c>
      <c r="BW90" s="636"/>
      <c r="BX90" s="635" t="e">
        <f ca="1">_xll.FIMMÊS(BV90,0)+1</f>
        <v>#NAME?</v>
      </c>
      <c r="BY90" s="636"/>
      <c r="BZ90" s="635" t="e">
        <f ca="1">_xll.FIMMÊS(BX90,0)+1</f>
        <v>#NAME?</v>
      </c>
      <c r="CA90" s="636"/>
      <c r="CB90" s="635" t="e">
        <f ca="1">_xll.FIMMÊS(BZ90,0)+1</f>
        <v>#NAME?</v>
      </c>
      <c r="CC90" s="636"/>
      <c r="CD90" s="635" t="e">
        <f ca="1">_xll.FIMMÊS(CB90,0)+1</f>
        <v>#NAME?</v>
      </c>
      <c r="CE90" s="636"/>
      <c r="CF90" s="635" t="e">
        <f ca="1">_xll.FIMMÊS(CD90,0)+1</f>
        <v>#NAME?</v>
      </c>
      <c r="CG90" s="636"/>
      <c r="CH90" s="635" t="e">
        <f ca="1">_xll.FIMMÊS(CF90,0)+1</f>
        <v>#NAME?</v>
      </c>
      <c r="CI90" s="636"/>
      <c r="CJ90" s="466">
        <f>CJ11</f>
        <v>45658</v>
      </c>
      <c r="CK90" s="459"/>
      <c r="CL90" s="459"/>
      <c r="CM90" s="459"/>
      <c r="CN90" s="459"/>
      <c r="CO90" s="466">
        <f>CO11</f>
        <v>45689</v>
      </c>
      <c r="CP90" s="459"/>
      <c r="CQ90" s="459"/>
      <c r="CR90" s="459"/>
      <c r="CS90" s="459"/>
      <c r="CT90" s="466">
        <f>CT11</f>
        <v>45717</v>
      </c>
      <c r="CU90" s="459"/>
      <c r="CV90" s="459"/>
      <c r="CW90" s="459"/>
      <c r="CX90" s="459"/>
      <c r="CY90" s="466">
        <f>CY11</f>
        <v>45748</v>
      </c>
      <c r="CZ90" s="459"/>
      <c r="DA90" s="459"/>
      <c r="DB90" s="459"/>
      <c r="DC90" s="459"/>
      <c r="DD90" s="466">
        <f>DD11</f>
        <v>45778</v>
      </c>
      <c r="DE90" s="459"/>
      <c r="DF90" s="459"/>
      <c r="DG90" s="459"/>
      <c r="DH90" s="459"/>
      <c r="DI90" s="466">
        <f>DI11</f>
        <v>45809</v>
      </c>
      <c r="DJ90" s="459"/>
      <c r="DK90" s="459"/>
      <c r="DL90" s="459"/>
      <c r="DM90" s="459"/>
      <c r="DN90" s="466">
        <f>DN11</f>
        <v>45839</v>
      </c>
      <c r="DO90" s="459"/>
      <c r="DP90" s="459"/>
      <c r="DQ90" s="459"/>
      <c r="DR90" s="459"/>
      <c r="DS90" s="466" t="e">
        <f ca="1">_xll.FIMMÊS(CC90,0)+1</f>
        <v>#NAME?</v>
      </c>
      <c r="DT90" s="459"/>
      <c r="DU90" s="459"/>
      <c r="DV90" s="459"/>
      <c r="DW90" s="459"/>
      <c r="DX90" s="466">
        <f>DX$11</f>
        <v>45901</v>
      </c>
      <c r="DY90" s="459"/>
      <c r="DZ90" s="459"/>
      <c r="EA90" s="459"/>
      <c r="EB90" s="459"/>
      <c r="EC90" s="466">
        <f>EC$11</f>
        <v>45931</v>
      </c>
      <c r="ED90" s="459"/>
      <c r="EE90" s="459"/>
      <c r="EF90" s="459"/>
      <c r="EG90" s="459"/>
      <c r="EH90" s="466">
        <f>EH$11</f>
        <v>45962</v>
      </c>
      <c r="EI90" s="459"/>
      <c r="EJ90" s="459"/>
      <c r="EK90" s="459"/>
      <c r="EL90" s="459"/>
      <c r="EM90" s="466">
        <f>EM$11</f>
        <v>45992</v>
      </c>
      <c r="EN90" s="459"/>
      <c r="EO90" s="459"/>
      <c r="EP90" s="459"/>
      <c r="EQ90" s="459"/>
      <c r="ER90" s="466">
        <f>ER$11</f>
        <v>46023</v>
      </c>
      <c r="ES90" s="459"/>
      <c r="ET90" s="459"/>
      <c r="EU90" s="459"/>
      <c r="EV90" s="459"/>
    </row>
    <row r="91" spans="1:152" s="442" customFormat="1" ht="14.25" x14ac:dyDescent="0.2">
      <c r="A91" s="431" t="s">
        <v>414</v>
      </c>
      <c r="B91" s="621"/>
      <c r="C91" s="621"/>
      <c r="D91" s="621"/>
      <c r="E91" s="621"/>
      <c r="F91" s="621"/>
      <c r="G91" s="621"/>
      <c r="H91" s="621"/>
      <c r="I91" s="621"/>
      <c r="J91" s="622"/>
      <c r="K91" s="622"/>
      <c r="L91" s="622"/>
      <c r="M91" s="622"/>
      <c r="N91" s="621"/>
      <c r="O91" s="621"/>
      <c r="P91" s="623"/>
      <c r="Q91" s="623"/>
      <c r="R91" s="624"/>
      <c r="S91" s="621"/>
      <c r="T91" s="622"/>
      <c r="U91" s="622"/>
      <c r="V91" s="621"/>
      <c r="W91" s="621"/>
      <c r="X91" s="622"/>
      <c r="Y91" s="622"/>
      <c r="Z91" s="622"/>
      <c r="AA91" s="622"/>
      <c r="AB91" s="622"/>
      <c r="AC91" s="622"/>
      <c r="AD91" s="622"/>
      <c r="AE91" s="622"/>
      <c r="AF91" s="622"/>
      <c r="AG91" s="622"/>
      <c r="AH91" s="625"/>
      <c r="AI91" s="625"/>
      <c r="AJ91" s="622"/>
      <c r="AK91" s="622"/>
      <c r="AL91" s="622"/>
      <c r="AM91" s="622"/>
      <c r="AN91" s="622"/>
      <c r="AO91" s="622"/>
      <c r="AP91" s="622"/>
      <c r="AQ91" s="622"/>
      <c r="AR91" s="622"/>
      <c r="AS91" s="622"/>
      <c r="AT91" s="622"/>
      <c r="AU91" s="622"/>
      <c r="AV91" s="622"/>
      <c r="AW91" s="622"/>
      <c r="AX91" s="622"/>
      <c r="AY91" s="622"/>
      <c r="AZ91" s="622"/>
      <c r="BA91" s="622"/>
      <c r="BB91" s="622"/>
      <c r="BC91" s="622"/>
      <c r="BD91" s="622"/>
      <c r="BE91" s="622"/>
      <c r="BF91" s="622"/>
      <c r="BG91" s="622"/>
      <c r="BH91" s="622"/>
      <c r="BI91" s="622"/>
      <c r="BJ91" s="622"/>
      <c r="BK91" s="622"/>
      <c r="BL91" s="627"/>
      <c r="BM91" s="627"/>
      <c r="BN91" s="622"/>
      <c r="BO91" s="622"/>
      <c r="BP91" s="622"/>
      <c r="BQ91" s="622"/>
      <c r="BR91" s="622"/>
      <c r="BS91" s="622"/>
      <c r="BT91" s="622"/>
      <c r="BU91" s="626"/>
      <c r="BV91" s="622"/>
      <c r="BW91" s="626"/>
      <c r="BX91" s="622"/>
      <c r="BY91" s="626"/>
      <c r="BZ91" s="622"/>
      <c r="CA91" s="626"/>
      <c r="CB91" s="622"/>
      <c r="CC91" s="626"/>
      <c r="CD91" s="622"/>
      <c r="CE91" s="626"/>
      <c r="CF91" s="622"/>
      <c r="CG91" s="626"/>
      <c r="CH91" s="622"/>
      <c r="CI91" s="626"/>
      <c r="CJ91" s="467">
        <f>CJ96+CJ101</f>
        <v>24</v>
      </c>
      <c r="CK91" s="459"/>
      <c r="CL91" s="459"/>
      <c r="CM91" s="459"/>
      <c r="CN91" s="459"/>
      <c r="CO91" s="467">
        <f>CO96+CO101</f>
        <v>14</v>
      </c>
      <c r="CP91" s="459"/>
      <c r="CQ91" s="459"/>
      <c r="CR91" s="459"/>
      <c r="CS91" s="459"/>
      <c r="CT91" s="467">
        <f>CT96+CT101</f>
        <v>12</v>
      </c>
      <c r="CU91" s="459"/>
      <c r="CV91" s="459"/>
      <c r="CW91" s="459"/>
      <c r="CX91" s="459"/>
      <c r="CY91" s="467">
        <f>CY96+CY101</f>
        <v>17</v>
      </c>
      <c r="CZ91" s="459"/>
      <c r="DA91" s="459"/>
      <c r="DB91" s="459"/>
      <c r="DC91" s="459"/>
      <c r="DD91" s="467">
        <f>DD96+DD101</f>
        <v>12</v>
      </c>
      <c r="DE91" s="459"/>
      <c r="DF91" s="459"/>
      <c r="DG91" s="459"/>
      <c r="DH91" s="459"/>
      <c r="DI91" s="467">
        <f>DI96+DI101</f>
        <v>16</v>
      </c>
      <c r="DJ91" s="459"/>
      <c r="DK91" s="459"/>
      <c r="DL91" s="459"/>
      <c r="DM91" s="459"/>
      <c r="DN91" s="467">
        <f>DN96+DN101</f>
        <v>16</v>
      </c>
      <c r="DO91" s="459"/>
      <c r="DP91" s="459"/>
      <c r="DQ91" s="459"/>
      <c r="DR91" s="459"/>
      <c r="DS91" s="467">
        <f>DS96+DS101</f>
        <v>11</v>
      </c>
      <c r="DT91" s="459"/>
      <c r="DU91" s="459"/>
      <c r="DV91" s="459"/>
      <c r="DW91" s="459"/>
      <c r="DX91" s="467">
        <f>DX96+DX101</f>
        <v>12</v>
      </c>
      <c r="DY91" s="459"/>
      <c r="DZ91" s="459"/>
      <c r="EA91" s="459"/>
      <c r="EB91" s="459"/>
      <c r="EC91" s="467">
        <f>EC96+EC101</f>
        <v>20</v>
      </c>
      <c r="ED91" s="459"/>
      <c r="EE91" s="459"/>
      <c r="EF91" s="459"/>
      <c r="EG91" s="459"/>
      <c r="EH91" s="467">
        <f>EH96+EH101</f>
        <v>11</v>
      </c>
      <c r="EI91" s="459"/>
      <c r="EJ91" s="459"/>
      <c r="EK91" s="459"/>
      <c r="EL91" s="459"/>
      <c r="EM91" s="467">
        <f>EM96+EM101</f>
        <v>9</v>
      </c>
      <c r="EN91" s="459"/>
      <c r="EO91" s="459"/>
      <c r="EP91" s="459"/>
      <c r="EQ91" s="459"/>
      <c r="ER91" s="467">
        <f>ER96+ER101</f>
        <v>16</v>
      </c>
      <c r="ES91" s="459"/>
      <c r="ET91" s="459"/>
      <c r="EU91" s="459"/>
      <c r="EV91" s="459"/>
    </row>
    <row r="92" spans="1:152" s="442" customFormat="1" ht="14.25" x14ac:dyDescent="0.2">
      <c r="A92" s="431" t="s">
        <v>415</v>
      </c>
      <c r="B92" s="621"/>
      <c r="C92" s="621"/>
      <c r="D92" s="621"/>
      <c r="E92" s="621"/>
      <c r="F92" s="621"/>
      <c r="G92" s="621"/>
      <c r="H92" s="621"/>
      <c r="I92" s="621"/>
      <c r="J92" s="622"/>
      <c r="K92" s="622"/>
      <c r="L92" s="622"/>
      <c r="M92" s="622"/>
      <c r="N92" s="621"/>
      <c r="O92" s="621"/>
      <c r="P92" s="623"/>
      <c r="Q92" s="623"/>
      <c r="R92" s="624"/>
      <c r="S92" s="621"/>
      <c r="T92" s="622"/>
      <c r="U92" s="622"/>
      <c r="V92" s="621"/>
      <c r="W92" s="621"/>
      <c r="X92" s="622"/>
      <c r="Y92" s="622"/>
      <c r="Z92" s="622"/>
      <c r="AA92" s="622"/>
      <c r="AB92" s="622"/>
      <c r="AC92" s="622"/>
      <c r="AD92" s="622"/>
      <c r="AE92" s="622"/>
      <c r="AF92" s="622"/>
      <c r="AG92" s="622"/>
      <c r="AH92" s="625"/>
      <c r="AI92" s="625"/>
      <c r="AJ92" s="622"/>
      <c r="AK92" s="622"/>
      <c r="AL92" s="622"/>
      <c r="AM92" s="622"/>
      <c r="AN92" s="622"/>
      <c r="AO92" s="622"/>
      <c r="AP92" s="622"/>
      <c r="AQ92" s="622"/>
      <c r="AR92" s="622"/>
      <c r="AS92" s="622"/>
      <c r="AT92" s="622"/>
      <c r="AU92" s="622"/>
      <c r="AV92" s="622"/>
      <c r="AW92" s="622"/>
      <c r="AX92" s="622"/>
      <c r="AY92" s="622"/>
      <c r="AZ92" s="622"/>
      <c r="BA92" s="622"/>
      <c r="BB92" s="622"/>
      <c r="BC92" s="622"/>
      <c r="BD92" s="622"/>
      <c r="BE92" s="622"/>
      <c r="BF92" s="622"/>
      <c r="BG92" s="622"/>
      <c r="BH92" s="622"/>
      <c r="BI92" s="622"/>
      <c r="BJ92" s="622"/>
      <c r="BK92" s="622"/>
      <c r="BL92" s="627"/>
      <c r="BM92" s="627"/>
      <c r="BN92" s="622"/>
      <c r="BO92" s="622"/>
      <c r="BP92" s="622"/>
      <c r="BQ92" s="622"/>
      <c r="BR92" s="622"/>
      <c r="BS92" s="622"/>
      <c r="BT92" s="622"/>
      <c r="BU92" s="626"/>
      <c r="BV92" s="622"/>
      <c r="BW92" s="626"/>
      <c r="BX92" s="622"/>
      <c r="BY92" s="626"/>
      <c r="BZ92" s="622"/>
      <c r="CA92" s="626"/>
      <c r="CB92" s="622"/>
      <c r="CC92" s="626"/>
      <c r="CD92" s="622"/>
      <c r="CE92" s="626"/>
      <c r="CF92" s="622"/>
      <c r="CG92" s="626"/>
      <c r="CH92" s="622"/>
      <c r="CI92" s="626"/>
      <c r="CJ92" s="467">
        <f>CJ97+CJ102</f>
        <v>146</v>
      </c>
      <c r="CK92" s="459"/>
      <c r="CL92" s="459"/>
      <c r="CM92" s="459"/>
      <c r="CN92" s="459"/>
      <c r="CO92" s="467">
        <f>CO97+CO102</f>
        <v>145</v>
      </c>
      <c r="CP92" s="459"/>
      <c r="CQ92" s="459"/>
      <c r="CR92" s="459"/>
      <c r="CS92" s="459"/>
      <c r="CT92" s="467">
        <f>CT97+CT102</f>
        <v>136</v>
      </c>
      <c r="CU92" s="459"/>
      <c r="CV92" s="459"/>
      <c r="CW92" s="459"/>
      <c r="CX92" s="459"/>
      <c r="CY92" s="467">
        <f>CY97+CY102</f>
        <v>127</v>
      </c>
      <c r="CZ92" s="459"/>
      <c r="DA92" s="459"/>
      <c r="DB92" s="459"/>
      <c r="DC92" s="459"/>
      <c r="DD92" s="467">
        <f>DD97+DD102</f>
        <v>137</v>
      </c>
      <c r="DE92" s="459"/>
      <c r="DF92" s="459"/>
      <c r="DG92" s="459"/>
      <c r="DH92" s="459"/>
      <c r="DI92" s="467">
        <f>DI97+DI102</f>
        <v>124</v>
      </c>
      <c r="DJ92" s="459"/>
      <c r="DK92" s="459"/>
      <c r="DL92" s="459"/>
      <c r="DM92" s="459"/>
      <c r="DN92" s="467">
        <f>DN97+DN102</f>
        <v>178</v>
      </c>
      <c r="DO92" s="459"/>
      <c r="DP92" s="459"/>
      <c r="DQ92" s="459"/>
      <c r="DR92" s="459"/>
      <c r="DS92" s="467">
        <f>DS97+DS102</f>
        <v>164</v>
      </c>
      <c r="DT92" s="459"/>
      <c r="DU92" s="459"/>
      <c r="DV92" s="459"/>
      <c r="DW92" s="459"/>
      <c r="DX92" s="467">
        <f>DX97+DX102</f>
        <v>152</v>
      </c>
      <c r="DY92" s="459"/>
      <c r="DZ92" s="459"/>
      <c r="EA92" s="459"/>
      <c r="EB92" s="459"/>
      <c r="EC92" s="467">
        <f>EC97+EC102</f>
        <v>166</v>
      </c>
      <c r="ED92" s="459"/>
      <c r="EE92" s="459"/>
      <c r="EF92" s="459"/>
      <c r="EG92" s="459"/>
      <c r="EH92" s="467">
        <f>EH97+EH102</f>
        <v>173</v>
      </c>
      <c r="EI92" s="459"/>
      <c r="EJ92" s="459"/>
      <c r="EK92" s="459"/>
      <c r="EL92" s="459"/>
      <c r="EM92" s="467">
        <f>EM97+EM102</f>
        <v>163</v>
      </c>
      <c r="EN92" s="459"/>
      <c r="EO92" s="459"/>
      <c r="EP92" s="459"/>
      <c r="EQ92" s="459"/>
      <c r="ER92" s="467">
        <f>ER97+ER102</f>
        <v>201</v>
      </c>
      <c r="ES92" s="459"/>
      <c r="ET92" s="459"/>
      <c r="EU92" s="459"/>
      <c r="EV92" s="459"/>
    </row>
    <row r="93" spans="1:152" s="442" customFormat="1" ht="14.25" x14ac:dyDescent="0.2">
      <c r="A93" s="431" t="s">
        <v>416</v>
      </c>
      <c r="B93" s="621"/>
      <c r="C93" s="621"/>
      <c r="D93" s="621"/>
      <c r="E93" s="621"/>
      <c r="F93" s="621"/>
      <c r="G93" s="621"/>
      <c r="H93" s="621"/>
      <c r="I93" s="621"/>
      <c r="J93" s="628"/>
      <c r="K93" s="628"/>
      <c r="L93" s="622"/>
      <c r="M93" s="622"/>
      <c r="N93" s="621"/>
      <c r="O93" s="621"/>
      <c r="P93" s="623"/>
      <c r="Q93" s="623"/>
      <c r="R93" s="624"/>
      <c r="S93" s="621"/>
      <c r="T93" s="622"/>
      <c r="U93" s="622"/>
      <c r="V93" s="621"/>
      <c r="W93" s="621"/>
      <c r="X93" s="622"/>
      <c r="Y93" s="622"/>
      <c r="Z93" s="622"/>
      <c r="AA93" s="622"/>
      <c r="AB93" s="622"/>
      <c r="AC93" s="622"/>
      <c r="AD93" s="622"/>
      <c r="AE93" s="622"/>
      <c r="AF93" s="622"/>
      <c r="AG93" s="622"/>
      <c r="AH93" s="625"/>
      <c r="AI93" s="625"/>
      <c r="AJ93" s="622"/>
      <c r="AK93" s="622"/>
      <c r="AL93" s="622"/>
      <c r="AM93" s="622"/>
      <c r="AN93" s="622"/>
      <c r="AO93" s="622"/>
      <c r="AP93" s="622"/>
      <c r="AQ93" s="622"/>
      <c r="AR93" s="622"/>
      <c r="AS93" s="622"/>
      <c r="AT93" s="622"/>
      <c r="AU93" s="622"/>
      <c r="AV93" s="622"/>
      <c r="AW93" s="622"/>
      <c r="AX93" s="622"/>
      <c r="AY93" s="622"/>
      <c r="AZ93" s="622"/>
      <c r="BA93" s="622"/>
      <c r="BB93" s="622"/>
      <c r="BC93" s="622"/>
      <c r="BD93" s="622"/>
      <c r="BE93" s="622"/>
      <c r="BF93" s="622"/>
      <c r="BG93" s="622"/>
      <c r="BH93" s="622"/>
      <c r="BI93" s="622"/>
      <c r="BJ93" s="622"/>
      <c r="BK93" s="622"/>
      <c r="BL93" s="627"/>
      <c r="BM93" s="627"/>
      <c r="BN93" s="622"/>
      <c r="BO93" s="622"/>
      <c r="BP93" s="622"/>
      <c r="BQ93" s="622"/>
      <c r="BR93" s="622"/>
      <c r="BS93" s="622"/>
      <c r="BT93" s="622"/>
      <c r="BU93" s="626"/>
      <c r="BV93" s="622"/>
      <c r="BW93" s="626"/>
      <c r="BX93" s="622"/>
      <c r="BY93" s="626"/>
      <c r="BZ93" s="622"/>
      <c r="CA93" s="626"/>
      <c r="CB93" s="622"/>
      <c r="CC93" s="626"/>
      <c r="CD93" s="622"/>
      <c r="CE93" s="626"/>
      <c r="CF93" s="622"/>
      <c r="CG93" s="626"/>
      <c r="CH93" s="622"/>
      <c r="CI93" s="626"/>
      <c r="CJ93" s="467">
        <f>CJ98+CJ103</f>
        <v>5</v>
      </c>
      <c r="CK93" s="459"/>
      <c r="CL93" s="459"/>
      <c r="CM93" s="459"/>
      <c r="CN93" s="459"/>
      <c r="CO93" s="467">
        <f>CO98+CO103</f>
        <v>6</v>
      </c>
      <c r="CP93" s="459"/>
      <c r="CQ93" s="459"/>
      <c r="CR93" s="459"/>
      <c r="CS93" s="459"/>
      <c r="CT93" s="467">
        <f>CT98+CT103</f>
        <v>7</v>
      </c>
      <c r="CU93" s="459"/>
      <c r="CV93" s="459"/>
      <c r="CW93" s="459"/>
      <c r="CX93" s="459"/>
      <c r="CY93" s="467">
        <f>CY98+CY103</f>
        <v>6</v>
      </c>
      <c r="CZ93" s="459"/>
      <c r="DA93" s="459"/>
      <c r="DB93" s="459"/>
      <c r="DC93" s="459"/>
      <c r="DD93" s="467">
        <f>DD98+DD103</f>
        <v>9</v>
      </c>
      <c r="DE93" s="459"/>
      <c r="DF93" s="459"/>
      <c r="DG93" s="459"/>
      <c r="DH93" s="459"/>
      <c r="DI93" s="467">
        <f>DI98+DI103</f>
        <v>7</v>
      </c>
      <c r="DJ93" s="459"/>
      <c r="DK93" s="459"/>
      <c r="DL93" s="459"/>
      <c r="DM93" s="459"/>
      <c r="DN93" s="467">
        <f>DN98+DN103</f>
        <v>9</v>
      </c>
      <c r="DO93" s="459"/>
      <c r="DP93" s="459"/>
      <c r="DQ93" s="459"/>
      <c r="DR93" s="459"/>
      <c r="DS93" s="467">
        <f>DS98+DS103</f>
        <v>6</v>
      </c>
      <c r="DT93" s="459"/>
      <c r="DU93" s="459"/>
      <c r="DV93" s="459"/>
      <c r="DW93" s="459"/>
      <c r="DX93" s="467">
        <f>DX98+DX103</f>
        <v>3</v>
      </c>
      <c r="DY93" s="459"/>
      <c r="DZ93" s="459"/>
      <c r="EA93" s="459"/>
      <c r="EB93" s="459"/>
      <c r="EC93" s="467">
        <f>EC98+EC103</f>
        <v>10</v>
      </c>
      <c r="ED93" s="459"/>
      <c r="EE93" s="459"/>
      <c r="EF93" s="459"/>
      <c r="EG93" s="459"/>
      <c r="EH93" s="467">
        <f>EH98+EH103</f>
        <v>8</v>
      </c>
      <c r="EI93" s="459"/>
      <c r="EJ93" s="459"/>
      <c r="EK93" s="459"/>
      <c r="EL93" s="459"/>
      <c r="EM93" s="467">
        <f>EM98+EM103</f>
        <v>5</v>
      </c>
      <c r="EN93" s="459"/>
      <c r="EO93" s="459"/>
      <c r="EP93" s="459"/>
      <c r="EQ93" s="459"/>
      <c r="ER93" s="467">
        <f>ER98+ER103</f>
        <v>8</v>
      </c>
      <c r="ES93" s="459"/>
      <c r="ET93" s="459"/>
      <c r="EU93" s="459"/>
      <c r="EV93" s="459"/>
    </row>
    <row r="94" spans="1:152" s="442" customFormat="1" ht="14.25" x14ac:dyDescent="0.2">
      <c r="A94" s="431" t="s">
        <v>417</v>
      </c>
      <c r="B94" s="621"/>
      <c r="C94" s="621"/>
      <c r="D94" s="621"/>
      <c r="E94" s="621"/>
      <c r="F94" s="621"/>
      <c r="G94" s="621"/>
      <c r="H94" s="621"/>
      <c r="I94" s="621"/>
      <c r="J94" s="622"/>
      <c r="K94" s="622"/>
      <c r="L94" s="622"/>
      <c r="M94" s="622"/>
      <c r="N94" s="621"/>
      <c r="O94" s="621"/>
      <c r="P94" s="623"/>
      <c r="Q94" s="623"/>
      <c r="R94" s="624"/>
      <c r="S94" s="621"/>
      <c r="T94" s="622"/>
      <c r="U94" s="622"/>
      <c r="V94" s="621"/>
      <c r="W94" s="621"/>
      <c r="X94" s="622"/>
      <c r="Y94" s="622"/>
      <c r="Z94" s="622"/>
      <c r="AA94" s="622"/>
      <c r="AB94" s="622"/>
      <c r="AC94" s="622"/>
      <c r="AD94" s="622"/>
      <c r="AE94" s="622"/>
      <c r="AF94" s="622"/>
      <c r="AG94" s="622"/>
      <c r="AH94" s="625"/>
      <c r="AI94" s="625"/>
      <c r="AJ94" s="622"/>
      <c r="AK94" s="622"/>
      <c r="AL94" s="622"/>
      <c r="AM94" s="622"/>
      <c r="AN94" s="622"/>
      <c r="AO94" s="622"/>
      <c r="AP94" s="622"/>
      <c r="AQ94" s="622"/>
      <c r="AR94" s="622"/>
      <c r="AS94" s="622"/>
      <c r="AT94" s="622"/>
      <c r="AU94" s="622"/>
      <c r="AV94" s="622"/>
      <c r="AW94" s="622"/>
      <c r="AX94" s="622"/>
      <c r="AY94" s="622"/>
      <c r="AZ94" s="622"/>
      <c r="BA94" s="622"/>
      <c r="BB94" s="622"/>
      <c r="BC94" s="622"/>
      <c r="BD94" s="622"/>
      <c r="BE94" s="622"/>
      <c r="BF94" s="622"/>
      <c r="BG94" s="622"/>
      <c r="BH94" s="622"/>
      <c r="BI94" s="622"/>
      <c r="BJ94" s="622"/>
      <c r="BK94" s="622"/>
      <c r="BL94" s="627"/>
      <c r="BM94" s="627"/>
      <c r="BN94" s="622"/>
      <c r="BO94" s="622"/>
      <c r="BP94" s="622"/>
      <c r="BQ94" s="622"/>
      <c r="BR94" s="622"/>
      <c r="BS94" s="622"/>
      <c r="BT94" s="622"/>
      <c r="BU94" s="626"/>
      <c r="BV94" s="622"/>
      <c r="BW94" s="626"/>
      <c r="BX94" s="622"/>
      <c r="BY94" s="626"/>
      <c r="BZ94" s="622"/>
      <c r="CA94" s="626"/>
      <c r="CB94" s="622"/>
      <c r="CC94" s="626"/>
      <c r="CD94" s="622"/>
      <c r="CE94" s="626"/>
      <c r="CF94" s="622"/>
      <c r="CG94" s="626"/>
      <c r="CH94" s="622"/>
      <c r="CI94" s="626"/>
      <c r="CJ94" s="467">
        <f>CJ99+CJ104</f>
        <v>34</v>
      </c>
      <c r="CK94" s="459"/>
      <c r="CL94" s="459"/>
      <c r="CM94" s="459"/>
      <c r="CN94" s="459"/>
      <c r="CO94" s="467">
        <f>CO99+CO104</f>
        <v>46</v>
      </c>
      <c r="CP94" s="459"/>
      <c r="CQ94" s="459"/>
      <c r="CR94" s="459"/>
      <c r="CS94" s="459"/>
      <c r="CT94" s="467">
        <f>CT99+CT104</f>
        <v>40</v>
      </c>
      <c r="CU94" s="459"/>
      <c r="CV94" s="459"/>
      <c r="CW94" s="459"/>
      <c r="CX94" s="459"/>
      <c r="CY94" s="467">
        <f>CY99+CY104</f>
        <v>46</v>
      </c>
      <c r="CZ94" s="459"/>
      <c r="DA94" s="459"/>
      <c r="DB94" s="459"/>
      <c r="DC94" s="459"/>
      <c r="DD94" s="467">
        <f>DD99+DD104</f>
        <v>45</v>
      </c>
      <c r="DE94" s="459"/>
      <c r="DF94" s="459"/>
      <c r="DG94" s="459"/>
      <c r="DH94" s="459"/>
      <c r="DI94" s="467">
        <f>DI99+DI104</f>
        <v>38</v>
      </c>
      <c r="DJ94" s="459"/>
      <c r="DK94" s="459"/>
      <c r="DL94" s="459"/>
      <c r="DM94" s="459"/>
      <c r="DN94" s="467">
        <f>DN99+DN104</f>
        <v>38</v>
      </c>
      <c r="DO94" s="459"/>
      <c r="DP94" s="459"/>
      <c r="DQ94" s="459"/>
      <c r="DR94" s="459"/>
      <c r="DS94" s="467">
        <f>DS99+DS104</f>
        <v>35</v>
      </c>
      <c r="DT94" s="459"/>
      <c r="DU94" s="459"/>
      <c r="DV94" s="459"/>
      <c r="DW94" s="459"/>
      <c r="DX94" s="467">
        <f>DX99+DX104</f>
        <v>40</v>
      </c>
      <c r="DY94" s="459"/>
      <c r="DZ94" s="459"/>
      <c r="EA94" s="459"/>
      <c r="EB94" s="459"/>
      <c r="EC94" s="467">
        <f>EC99+EC104</f>
        <v>47</v>
      </c>
      <c r="ED94" s="459"/>
      <c r="EE94" s="459"/>
      <c r="EF94" s="459"/>
      <c r="EG94" s="459"/>
      <c r="EH94" s="467">
        <f>EH99+EH104</f>
        <v>38</v>
      </c>
      <c r="EI94" s="459"/>
      <c r="EJ94" s="459"/>
      <c r="EK94" s="459"/>
      <c r="EL94" s="459"/>
      <c r="EM94" s="467">
        <f>EM99+EM104</f>
        <v>41</v>
      </c>
      <c r="EN94" s="459"/>
      <c r="EO94" s="459"/>
      <c r="EP94" s="459"/>
      <c r="EQ94" s="459"/>
      <c r="ER94" s="467">
        <f>ER99+ER104</f>
        <v>41</v>
      </c>
      <c r="ES94" s="459"/>
      <c r="ET94" s="459"/>
      <c r="EU94" s="459"/>
      <c r="EV94" s="459"/>
    </row>
    <row r="95" spans="1:152" s="442" customFormat="1" x14ac:dyDescent="0.2">
      <c r="A95" s="465" t="s">
        <v>418</v>
      </c>
      <c r="B95" s="635"/>
      <c r="C95" s="636"/>
      <c r="D95" s="635"/>
      <c r="E95" s="636"/>
      <c r="F95" s="635"/>
      <c r="G95" s="636"/>
      <c r="H95" s="635"/>
      <c r="I95" s="636"/>
      <c r="J95" s="635"/>
      <c r="K95" s="636"/>
      <c r="L95" s="635"/>
      <c r="M95" s="636"/>
      <c r="N95" s="635"/>
      <c r="O95" s="636"/>
      <c r="P95" s="635"/>
      <c r="Q95" s="636"/>
      <c r="R95" s="635"/>
      <c r="S95" s="636"/>
      <c r="T95" s="635"/>
      <c r="U95" s="636"/>
      <c r="V95" s="635"/>
      <c r="W95" s="636"/>
      <c r="X95" s="635"/>
      <c r="Y95" s="636"/>
      <c r="Z95" s="635"/>
      <c r="AA95" s="636"/>
      <c r="AB95" s="635"/>
      <c r="AC95" s="636"/>
      <c r="AD95" s="635"/>
      <c r="AE95" s="636"/>
      <c r="AF95" s="635"/>
      <c r="AG95" s="636"/>
      <c r="AH95" s="635"/>
      <c r="AI95" s="636"/>
      <c r="AJ95" s="635"/>
      <c r="AK95" s="636"/>
      <c r="AL95" s="635"/>
      <c r="AM95" s="636"/>
      <c r="AN95" s="635"/>
      <c r="AO95" s="636"/>
      <c r="AP95" s="635"/>
      <c r="AQ95" s="636"/>
      <c r="AR95" s="635"/>
      <c r="AS95" s="636"/>
      <c r="AT95" s="635"/>
      <c r="AU95" s="636"/>
      <c r="AV95" s="635"/>
      <c r="AW95" s="636"/>
      <c r="AX95" s="635"/>
      <c r="AY95" s="636"/>
      <c r="AZ95" s="635"/>
      <c r="BA95" s="636"/>
      <c r="BB95" s="635"/>
      <c r="BC95" s="636"/>
      <c r="BD95" s="635"/>
      <c r="BE95" s="636"/>
      <c r="BF95" s="635"/>
      <c r="BG95" s="636"/>
      <c r="BH95" s="635"/>
      <c r="BI95" s="636"/>
      <c r="BJ95" s="635"/>
      <c r="BK95" s="636"/>
      <c r="BL95" s="635"/>
      <c r="BM95" s="636"/>
      <c r="BN95" s="635"/>
      <c r="BO95" s="636"/>
      <c r="BP95" s="635"/>
      <c r="BQ95" s="636"/>
      <c r="BR95" s="635"/>
      <c r="BS95" s="636"/>
      <c r="BT95" s="635"/>
      <c r="BU95" s="636"/>
      <c r="BV95" s="635"/>
      <c r="BW95" s="636"/>
      <c r="BX95" s="635"/>
      <c r="BY95" s="636"/>
      <c r="BZ95" s="635"/>
      <c r="CA95" s="636"/>
      <c r="CB95" s="635"/>
      <c r="CC95" s="636"/>
      <c r="CD95" s="635"/>
      <c r="CE95" s="636"/>
      <c r="CF95" s="635"/>
      <c r="CG95" s="636"/>
      <c r="CH95" s="635"/>
      <c r="CI95" s="636"/>
      <c r="CJ95" s="466"/>
      <c r="CK95" s="459"/>
      <c r="CL95" s="459"/>
      <c r="CM95" s="459"/>
      <c r="CN95" s="459"/>
      <c r="CO95" s="466"/>
      <c r="CP95" s="459"/>
      <c r="CQ95" s="459"/>
      <c r="CR95" s="459"/>
      <c r="CS95" s="459"/>
      <c r="CT95" s="466"/>
      <c r="CU95" s="459"/>
      <c r="CV95" s="459"/>
      <c r="CW95" s="459"/>
      <c r="CX95" s="459"/>
      <c r="CY95" s="466"/>
      <c r="CZ95" s="459"/>
      <c r="DA95" s="459"/>
      <c r="DB95" s="459"/>
      <c r="DC95" s="459"/>
      <c r="DD95" s="466"/>
      <c r="DE95" s="459"/>
      <c r="DF95" s="459"/>
      <c r="DG95" s="459"/>
      <c r="DH95" s="459"/>
      <c r="DI95" s="466"/>
      <c r="DJ95" s="459"/>
      <c r="DK95" s="459"/>
      <c r="DL95" s="459"/>
      <c r="DM95" s="459"/>
      <c r="DN95" s="466"/>
      <c r="DO95" s="459"/>
      <c r="DP95" s="459"/>
      <c r="DQ95" s="459"/>
      <c r="DR95" s="459"/>
      <c r="DS95" s="466"/>
      <c r="DT95" s="459"/>
      <c r="DU95" s="459"/>
      <c r="DV95" s="459"/>
      <c r="DW95" s="459"/>
      <c r="DX95" s="466"/>
      <c r="DY95" s="459"/>
      <c r="DZ95" s="459"/>
      <c r="EA95" s="459"/>
      <c r="EB95" s="459"/>
      <c r="EC95" s="466"/>
      <c r="ED95" s="459"/>
      <c r="EE95" s="459"/>
      <c r="EF95" s="459"/>
      <c r="EG95" s="459"/>
      <c r="EH95" s="466"/>
      <c r="EI95" s="459"/>
      <c r="EJ95" s="459"/>
      <c r="EK95" s="459"/>
      <c r="EL95" s="459"/>
      <c r="EM95" s="466"/>
      <c r="EN95" s="459"/>
      <c r="EO95" s="459"/>
      <c r="EP95" s="459"/>
      <c r="EQ95" s="459"/>
      <c r="ER95" s="466"/>
      <c r="ES95" s="459"/>
      <c r="ET95" s="459"/>
      <c r="EU95" s="459"/>
      <c r="EV95" s="459"/>
    </row>
    <row r="96" spans="1:152" s="442" customFormat="1" ht="14.25" x14ac:dyDescent="0.2">
      <c r="A96" s="431" t="s">
        <v>414</v>
      </c>
      <c r="B96" s="621"/>
      <c r="C96" s="621"/>
      <c r="D96" s="621"/>
      <c r="E96" s="621"/>
      <c r="F96" s="621"/>
      <c r="G96" s="621"/>
      <c r="H96" s="621"/>
      <c r="I96" s="621"/>
      <c r="J96" s="622"/>
      <c r="K96" s="622"/>
      <c r="L96" s="622"/>
      <c r="M96" s="622"/>
      <c r="N96" s="621"/>
      <c r="O96" s="621"/>
      <c r="P96" s="623"/>
      <c r="Q96" s="623"/>
      <c r="R96" s="624"/>
      <c r="S96" s="621"/>
      <c r="T96" s="622"/>
      <c r="U96" s="622"/>
      <c r="V96" s="621"/>
      <c r="W96" s="621"/>
      <c r="X96" s="622"/>
      <c r="Y96" s="622"/>
      <c r="Z96" s="622"/>
      <c r="AA96" s="622"/>
      <c r="AB96" s="622"/>
      <c r="AC96" s="622"/>
      <c r="AD96" s="622"/>
      <c r="AE96" s="622"/>
      <c r="AF96" s="622"/>
      <c r="AG96" s="622"/>
      <c r="AH96" s="625"/>
      <c r="AI96" s="625"/>
      <c r="AJ96" s="622"/>
      <c r="AK96" s="622"/>
      <c r="AL96" s="622"/>
      <c r="AM96" s="622"/>
      <c r="AN96" s="622"/>
      <c r="AO96" s="622"/>
      <c r="AP96" s="622"/>
      <c r="AQ96" s="622"/>
      <c r="AR96" s="622"/>
      <c r="AS96" s="622"/>
      <c r="AT96" s="622"/>
      <c r="AU96" s="622"/>
      <c r="AV96" s="622"/>
      <c r="AW96" s="622"/>
      <c r="AX96" s="622"/>
      <c r="AY96" s="622"/>
      <c r="AZ96" s="622"/>
      <c r="BA96" s="622"/>
      <c r="BB96" s="622"/>
      <c r="BC96" s="622"/>
      <c r="BD96" s="622"/>
      <c r="BE96" s="622"/>
      <c r="BF96" s="622"/>
      <c r="BG96" s="622"/>
      <c r="BH96" s="622"/>
      <c r="BI96" s="622"/>
      <c r="BJ96" s="622"/>
      <c r="BK96" s="622"/>
      <c r="BL96" s="627"/>
      <c r="BM96" s="627"/>
      <c r="BN96" s="622"/>
      <c r="BO96" s="622"/>
      <c r="BP96" s="622"/>
      <c r="BQ96" s="622"/>
      <c r="BR96" s="622"/>
      <c r="BS96" s="622"/>
      <c r="BT96" s="622"/>
      <c r="BU96" s="626"/>
      <c r="BV96" s="622"/>
      <c r="BW96" s="626"/>
      <c r="BX96" s="622"/>
      <c r="BY96" s="626"/>
      <c r="BZ96" s="622"/>
      <c r="CA96" s="626"/>
      <c r="CB96" s="622"/>
      <c r="CC96" s="626"/>
      <c r="CD96" s="622"/>
      <c r="CE96" s="626"/>
      <c r="CF96" s="622"/>
      <c r="CG96" s="626"/>
      <c r="CH96" s="622"/>
      <c r="CI96" s="626"/>
      <c r="CJ96" s="24">
        <v>13</v>
      </c>
      <c r="CK96" s="459"/>
      <c r="CL96" s="459"/>
      <c r="CM96" s="459"/>
      <c r="CN96" s="459"/>
      <c r="CO96" s="24">
        <v>5</v>
      </c>
      <c r="CP96" s="459"/>
      <c r="CQ96" s="459"/>
      <c r="CR96" s="459"/>
      <c r="CS96" s="459"/>
      <c r="CT96" s="24">
        <v>8</v>
      </c>
      <c r="CU96" s="459"/>
      <c r="CV96" s="459"/>
      <c r="CW96" s="459"/>
      <c r="CX96" s="459"/>
      <c r="CY96" s="24">
        <v>7</v>
      </c>
      <c r="CZ96" s="459"/>
      <c r="DA96" s="459"/>
      <c r="DB96" s="459"/>
      <c r="DC96" s="459"/>
      <c r="DD96" s="24">
        <v>7</v>
      </c>
      <c r="DE96" s="459"/>
      <c r="DF96" s="459"/>
      <c r="DG96" s="459"/>
      <c r="DH96" s="459"/>
      <c r="DI96" s="24">
        <v>7</v>
      </c>
      <c r="DJ96" s="459"/>
      <c r="DK96" s="459"/>
      <c r="DL96" s="459"/>
      <c r="DM96" s="459"/>
      <c r="DN96" s="24">
        <v>9</v>
      </c>
      <c r="DO96" s="459"/>
      <c r="DP96" s="459"/>
      <c r="DQ96" s="459"/>
      <c r="DR96" s="459"/>
      <c r="DS96" s="24">
        <v>5</v>
      </c>
      <c r="DT96" s="459"/>
      <c r="DU96" s="459"/>
      <c r="DV96" s="459"/>
      <c r="DW96" s="459"/>
      <c r="DX96" s="24">
        <v>2</v>
      </c>
      <c r="DY96" s="459"/>
      <c r="DZ96" s="459"/>
      <c r="EA96" s="459"/>
      <c r="EB96" s="459"/>
      <c r="EC96" s="24">
        <v>10</v>
      </c>
      <c r="ED96" s="459"/>
      <c r="EE96" s="459"/>
      <c r="EF96" s="459"/>
      <c r="EG96" s="459"/>
      <c r="EH96" s="24">
        <v>9</v>
      </c>
      <c r="EI96" s="459"/>
      <c r="EJ96" s="459"/>
      <c r="EK96" s="459"/>
      <c r="EL96" s="459"/>
      <c r="EM96" s="24">
        <v>6</v>
      </c>
      <c r="EN96" s="459"/>
      <c r="EO96" s="459"/>
      <c r="EP96" s="459"/>
      <c r="EQ96" s="459"/>
      <c r="ER96" s="24">
        <v>8</v>
      </c>
      <c r="ES96" s="459"/>
      <c r="ET96" s="459"/>
      <c r="EU96" s="459"/>
      <c r="EV96" s="459"/>
    </row>
    <row r="97" spans="1:152" s="442" customFormat="1" ht="14.25" x14ac:dyDescent="0.2">
      <c r="A97" s="431" t="s">
        <v>415</v>
      </c>
      <c r="B97" s="621"/>
      <c r="C97" s="621"/>
      <c r="D97" s="621"/>
      <c r="E97" s="621"/>
      <c r="F97" s="621"/>
      <c r="G97" s="621"/>
      <c r="H97" s="621"/>
      <c r="I97" s="621"/>
      <c r="J97" s="622"/>
      <c r="K97" s="622"/>
      <c r="L97" s="622"/>
      <c r="M97" s="622"/>
      <c r="N97" s="621"/>
      <c r="O97" s="621"/>
      <c r="P97" s="623"/>
      <c r="Q97" s="623"/>
      <c r="R97" s="624"/>
      <c r="S97" s="621"/>
      <c r="T97" s="622"/>
      <c r="U97" s="622"/>
      <c r="V97" s="621"/>
      <c r="W97" s="621"/>
      <c r="X97" s="622"/>
      <c r="Y97" s="622"/>
      <c r="Z97" s="622"/>
      <c r="AA97" s="622"/>
      <c r="AB97" s="622"/>
      <c r="AC97" s="622"/>
      <c r="AD97" s="622"/>
      <c r="AE97" s="622"/>
      <c r="AF97" s="622"/>
      <c r="AG97" s="622"/>
      <c r="AH97" s="625"/>
      <c r="AI97" s="625"/>
      <c r="AJ97" s="622"/>
      <c r="AK97" s="622"/>
      <c r="AL97" s="622"/>
      <c r="AM97" s="622"/>
      <c r="AN97" s="622"/>
      <c r="AO97" s="622"/>
      <c r="AP97" s="622"/>
      <c r="AQ97" s="622"/>
      <c r="AR97" s="622"/>
      <c r="AS97" s="622"/>
      <c r="AT97" s="622"/>
      <c r="AU97" s="622"/>
      <c r="AV97" s="622"/>
      <c r="AW97" s="622"/>
      <c r="AX97" s="622"/>
      <c r="AY97" s="622"/>
      <c r="AZ97" s="622"/>
      <c r="BA97" s="622"/>
      <c r="BB97" s="622"/>
      <c r="BC97" s="622"/>
      <c r="BD97" s="622"/>
      <c r="BE97" s="622"/>
      <c r="BF97" s="622"/>
      <c r="BG97" s="622"/>
      <c r="BH97" s="622"/>
      <c r="BI97" s="622"/>
      <c r="BJ97" s="622"/>
      <c r="BK97" s="622"/>
      <c r="BL97" s="627"/>
      <c r="BM97" s="627"/>
      <c r="BN97" s="622"/>
      <c r="BO97" s="622"/>
      <c r="BP97" s="622"/>
      <c r="BQ97" s="622"/>
      <c r="BR97" s="622"/>
      <c r="BS97" s="622"/>
      <c r="BT97" s="622"/>
      <c r="BU97" s="626"/>
      <c r="BV97" s="622"/>
      <c r="BW97" s="626"/>
      <c r="BX97" s="622"/>
      <c r="BY97" s="626"/>
      <c r="BZ97" s="622"/>
      <c r="CA97" s="626"/>
      <c r="CB97" s="622"/>
      <c r="CC97" s="626"/>
      <c r="CD97" s="622"/>
      <c r="CE97" s="626"/>
      <c r="CF97" s="622"/>
      <c r="CG97" s="626"/>
      <c r="CH97" s="622"/>
      <c r="CI97" s="626"/>
      <c r="CJ97" s="24">
        <v>134</v>
      </c>
      <c r="CK97" s="459"/>
      <c r="CL97" s="459"/>
      <c r="CM97" s="459"/>
      <c r="CN97" s="459"/>
      <c r="CO97" s="24">
        <v>132</v>
      </c>
      <c r="CP97" s="459"/>
      <c r="CQ97" s="459"/>
      <c r="CR97" s="459"/>
      <c r="CS97" s="459"/>
      <c r="CT97" s="24">
        <v>121</v>
      </c>
      <c r="CU97" s="459"/>
      <c r="CV97" s="459"/>
      <c r="CW97" s="459"/>
      <c r="CX97" s="459"/>
      <c r="CY97" s="24">
        <v>120</v>
      </c>
      <c r="CZ97" s="459"/>
      <c r="DA97" s="459"/>
      <c r="DB97" s="459"/>
      <c r="DC97" s="459"/>
      <c r="DD97" s="24">
        <v>127</v>
      </c>
      <c r="DE97" s="459"/>
      <c r="DF97" s="459"/>
      <c r="DG97" s="459"/>
      <c r="DH97" s="459"/>
      <c r="DI97" s="24">
        <v>121</v>
      </c>
      <c r="DJ97" s="459"/>
      <c r="DK97" s="459"/>
      <c r="DL97" s="459"/>
      <c r="DM97" s="459"/>
      <c r="DN97" s="24">
        <v>165</v>
      </c>
      <c r="DO97" s="459"/>
      <c r="DP97" s="459"/>
      <c r="DQ97" s="459"/>
      <c r="DR97" s="459"/>
      <c r="DS97" s="24">
        <v>153</v>
      </c>
      <c r="DT97" s="459"/>
      <c r="DU97" s="459"/>
      <c r="DV97" s="459"/>
      <c r="DW97" s="459"/>
      <c r="DX97" s="24">
        <v>141</v>
      </c>
      <c r="DY97" s="459"/>
      <c r="DZ97" s="459"/>
      <c r="EA97" s="459"/>
      <c r="EB97" s="459"/>
      <c r="EC97" s="24">
        <v>157</v>
      </c>
      <c r="ED97" s="459"/>
      <c r="EE97" s="459"/>
      <c r="EF97" s="459"/>
      <c r="EG97" s="459"/>
      <c r="EH97" s="24">
        <v>160</v>
      </c>
      <c r="EI97" s="459"/>
      <c r="EJ97" s="459"/>
      <c r="EK97" s="459"/>
      <c r="EL97" s="459"/>
      <c r="EM97" s="25">
        <v>156</v>
      </c>
      <c r="EN97" s="459"/>
      <c r="EO97" s="459"/>
      <c r="EP97" s="459"/>
      <c r="EQ97" s="459"/>
      <c r="ER97" s="25">
        <v>197</v>
      </c>
      <c r="ES97" s="459"/>
      <c r="ET97" s="459"/>
      <c r="EU97" s="459"/>
      <c r="EV97" s="459"/>
    </row>
    <row r="98" spans="1:152" s="442" customFormat="1" ht="14.25" x14ac:dyDescent="0.2">
      <c r="A98" s="431" t="s">
        <v>416</v>
      </c>
      <c r="B98" s="621"/>
      <c r="C98" s="621"/>
      <c r="D98" s="621"/>
      <c r="E98" s="621"/>
      <c r="F98" s="621"/>
      <c r="G98" s="621"/>
      <c r="H98" s="621"/>
      <c r="I98" s="621"/>
      <c r="J98" s="628"/>
      <c r="K98" s="628"/>
      <c r="L98" s="622"/>
      <c r="M98" s="622"/>
      <c r="N98" s="621"/>
      <c r="O98" s="621"/>
      <c r="P98" s="623"/>
      <c r="Q98" s="623"/>
      <c r="R98" s="624"/>
      <c r="S98" s="621"/>
      <c r="T98" s="622"/>
      <c r="U98" s="622"/>
      <c r="V98" s="621"/>
      <c r="W98" s="621"/>
      <c r="X98" s="622"/>
      <c r="Y98" s="622"/>
      <c r="Z98" s="622"/>
      <c r="AA98" s="622"/>
      <c r="AB98" s="622"/>
      <c r="AC98" s="622"/>
      <c r="AD98" s="622"/>
      <c r="AE98" s="622"/>
      <c r="AF98" s="622"/>
      <c r="AG98" s="622"/>
      <c r="AH98" s="625"/>
      <c r="AI98" s="625"/>
      <c r="AJ98" s="622"/>
      <c r="AK98" s="622"/>
      <c r="AL98" s="622"/>
      <c r="AM98" s="622"/>
      <c r="AN98" s="622"/>
      <c r="AO98" s="622"/>
      <c r="AP98" s="622"/>
      <c r="AQ98" s="622"/>
      <c r="AR98" s="622"/>
      <c r="AS98" s="622"/>
      <c r="AT98" s="622"/>
      <c r="AU98" s="622"/>
      <c r="AV98" s="622"/>
      <c r="AW98" s="622"/>
      <c r="AX98" s="622"/>
      <c r="AY98" s="622"/>
      <c r="AZ98" s="622"/>
      <c r="BA98" s="622"/>
      <c r="BB98" s="622"/>
      <c r="BC98" s="622"/>
      <c r="BD98" s="622"/>
      <c r="BE98" s="622"/>
      <c r="BF98" s="622"/>
      <c r="BG98" s="622"/>
      <c r="BH98" s="622"/>
      <c r="BI98" s="622"/>
      <c r="BJ98" s="622"/>
      <c r="BK98" s="622"/>
      <c r="BL98" s="627"/>
      <c r="BM98" s="627"/>
      <c r="BN98" s="622"/>
      <c r="BO98" s="622"/>
      <c r="BP98" s="622"/>
      <c r="BQ98" s="622"/>
      <c r="BR98" s="622"/>
      <c r="BS98" s="622"/>
      <c r="BT98" s="622"/>
      <c r="BU98" s="626"/>
      <c r="BV98" s="622"/>
      <c r="BW98" s="626"/>
      <c r="BX98" s="622"/>
      <c r="BY98" s="626"/>
      <c r="BZ98" s="622"/>
      <c r="CA98" s="626"/>
      <c r="CB98" s="622"/>
      <c r="CC98" s="626"/>
      <c r="CD98" s="622"/>
      <c r="CE98" s="626"/>
      <c r="CF98" s="622"/>
      <c r="CG98" s="626"/>
      <c r="CH98" s="622"/>
      <c r="CI98" s="626"/>
      <c r="CJ98" s="25">
        <v>5</v>
      </c>
      <c r="CK98" s="459"/>
      <c r="CL98" s="459"/>
      <c r="CM98" s="459"/>
      <c r="CN98" s="459"/>
      <c r="CO98" s="25">
        <v>5</v>
      </c>
      <c r="CP98" s="459"/>
      <c r="CQ98" s="459"/>
      <c r="CR98" s="459"/>
      <c r="CS98" s="459"/>
      <c r="CT98" s="25">
        <v>7</v>
      </c>
      <c r="CU98" s="459"/>
      <c r="CV98" s="459"/>
      <c r="CW98" s="459"/>
      <c r="CX98" s="459"/>
      <c r="CY98" s="25">
        <v>5</v>
      </c>
      <c r="CZ98" s="459"/>
      <c r="DA98" s="459"/>
      <c r="DB98" s="459"/>
      <c r="DC98" s="459"/>
      <c r="DD98" s="25">
        <v>7</v>
      </c>
      <c r="DE98" s="459"/>
      <c r="DF98" s="459"/>
      <c r="DG98" s="459"/>
      <c r="DH98" s="459"/>
      <c r="DI98" s="25">
        <v>7</v>
      </c>
      <c r="DJ98" s="459"/>
      <c r="DK98" s="459"/>
      <c r="DL98" s="459"/>
      <c r="DM98" s="459"/>
      <c r="DN98" s="25">
        <v>9</v>
      </c>
      <c r="DO98" s="459"/>
      <c r="DP98" s="459"/>
      <c r="DQ98" s="459"/>
      <c r="DR98" s="459"/>
      <c r="DS98" s="25">
        <v>4</v>
      </c>
      <c r="DT98" s="459"/>
      <c r="DU98" s="459"/>
      <c r="DV98" s="459"/>
      <c r="DW98" s="459"/>
      <c r="DX98" s="25">
        <v>2</v>
      </c>
      <c r="DY98" s="459"/>
      <c r="DZ98" s="459"/>
      <c r="EA98" s="459"/>
      <c r="EB98" s="459"/>
      <c r="EC98" s="25">
        <v>8</v>
      </c>
      <c r="ED98" s="459"/>
      <c r="EE98" s="459"/>
      <c r="EF98" s="459"/>
      <c r="EG98" s="459"/>
      <c r="EH98" s="25">
        <v>7</v>
      </c>
      <c r="EI98" s="459"/>
      <c r="EJ98" s="459"/>
      <c r="EK98" s="459"/>
      <c r="EL98" s="459"/>
      <c r="EM98" s="25">
        <v>5</v>
      </c>
      <c r="EN98" s="459"/>
      <c r="EO98" s="459"/>
      <c r="EP98" s="459"/>
      <c r="EQ98" s="459"/>
      <c r="ER98" s="25">
        <v>8</v>
      </c>
      <c r="ES98" s="459"/>
      <c r="ET98" s="459"/>
      <c r="EU98" s="459"/>
      <c r="EV98" s="459"/>
    </row>
    <row r="99" spans="1:152" s="442" customFormat="1" ht="14.25" x14ac:dyDescent="0.2">
      <c r="A99" s="431" t="s">
        <v>417</v>
      </c>
      <c r="B99" s="621"/>
      <c r="C99" s="621"/>
      <c r="D99" s="621"/>
      <c r="E99" s="621"/>
      <c r="F99" s="621"/>
      <c r="G99" s="621"/>
      <c r="H99" s="621"/>
      <c r="I99" s="621"/>
      <c r="J99" s="622"/>
      <c r="K99" s="622"/>
      <c r="L99" s="622"/>
      <c r="M99" s="622"/>
      <c r="N99" s="621"/>
      <c r="O99" s="621"/>
      <c r="P99" s="623"/>
      <c r="Q99" s="623"/>
      <c r="R99" s="624"/>
      <c r="S99" s="621"/>
      <c r="T99" s="622"/>
      <c r="U99" s="622"/>
      <c r="V99" s="621"/>
      <c r="W99" s="621"/>
      <c r="X99" s="622"/>
      <c r="Y99" s="622"/>
      <c r="Z99" s="622"/>
      <c r="AA99" s="622"/>
      <c r="AB99" s="622"/>
      <c r="AC99" s="622"/>
      <c r="AD99" s="622"/>
      <c r="AE99" s="622"/>
      <c r="AF99" s="622"/>
      <c r="AG99" s="622"/>
      <c r="AH99" s="625"/>
      <c r="AI99" s="625"/>
      <c r="AJ99" s="622"/>
      <c r="AK99" s="622"/>
      <c r="AL99" s="622"/>
      <c r="AM99" s="622"/>
      <c r="AN99" s="622"/>
      <c r="AO99" s="622"/>
      <c r="AP99" s="622"/>
      <c r="AQ99" s="622"/>
      <c r="AR99" s="622"/>
      <c r="AS99" s="622"/>
      <c r="AT99" s="622"/>
      <c r="AU99" s="622"/>
      <c r="AV99" s="622"/>
      <c r="AW99" s="622"/>
      <c r="AX99" s="622"/>
      <c r="AY99" s="622"/>
      <c r="AZ99" s="622"/>
      <c r="BA99" s="622"/>
      <c r="BB99" s="622"/>
      <c r="BC99" s="622"/>
      <c r="BD99" s="622"/>
      <c r="BE99" s="622"/>
      <c r="BF99" s="622"/>
      <c r="BG99" s="622"/>
      <c r="BH99" s="622"/>
      <c r="BI99" s="622"/>
      <c r="BJ99" s="622"/>
      <c r="BK99" s="622"/>
      <c r="BL99" s="627"/>
      <c r="BM99" s="627"/>
      <c r="BN99" s="622"/>
      <c r="BO99" s="622"/>
      <c r="BP99" s="622"/>
      <c r="BQ99" s="622"/>
      <c r="BR99" s="622"/>
      <c r="BS99" s="622"/>
      <c r="BT99" s="622"/>
      <c r="BU99" s="626"/>
      <c r="BV99" s="622"/>
      <c r="BW99" s="626"/>
      <c r="BX99" s="622"/>
      <c r="BY99" s="626"/>
      <c r="BZ99" s="622"/>
      <c r="CA99" s="626"/>
      <c r="CB99" s="622"/>
      <c r="CC99" s="626"/>
      <c r="CD99" s="622"/>
      <c r="CE99" s="626"/>
      <c r="CF99" s="622"/>
      <c r="CG99" s="626"/>
      <c r="CH99" s="622"/>
      <c r="CI99" s="626"/>
      <c r="CJ99" s="25">
        <v>32</v>
      </c>
      <c r="CK99" s="459"/>
      <c r="CL99" s="459"/>
      <c r="CM99" s="459"/>
      <c r="CN99" s="459"/>
      <c r="CO99" s="25">
        <v>44</v>
      </c>
      <c r="CP99" s="459"/>
      <c r="CQ99" s="459"/>
      <c r="CR99" s="459"/>
      <c r="CS99" s="459"/>
      <c r="CT99" s="25">
        <v>36</v>
      </c>
      <c r="CU99" s="459"/>
      <c r="CV99" s="459"/>
      <c r="CW99" s="459"/>
      <c r="CX99" s="459"/>
      <c r="CY99" s="25">
        <v>44</v>
      </c>
      <c r="CZ99" s="459"/>
      <c r="DA99" s="459"/>
      <c r="DB99" s="459"/>
      <c r="DC99" s="459"/>
      <c r="DD99" s="25">
        <v>43</v>
      </c>
      <c r="DE99" s="459"/>
      <c r="DF99" s="459"/>
      <c r="DG99" s="459"/>
      <c r="DH99" s="459"/>
      <c r="DI99" s="25">
        <v>34</v>
      </c>
      <c r="DJ99" s="459"/>
      <c r="DK99" s="459"/>
      <c r="DL99" s="459"/>
      <c r="DM99" s="459"/>
      <c r="DN99" s="25">
        <v>36</v>
      </c>
      <c r="DO99" s="459"/>
      <c r="DP99" s="459"/>
      <c r="DQ99" s="459"/>
      <c r="DR99" s="459"/>
      <c r="DS99" s="25">
        <v>33</v>
      </c>
      <c r="DT99" s="459"/>
      <c r="DU99" s="459"/>
      <c r="DV99" s="459"/>
      <c r="DW99" s="459"/>
      <c r="DX99" s="25">
        <v>37</v>
      </c>
      <c r="DY99" s="459"/>
      <c r="DZ99" s="459"/>
      <c r="EA99" s="459"/>
      <c r="EB99" s="459"/>
      <c r="EC99" s="25">
        <v>45</v>
      </c>
      <c r="ED99" s="459"/>
      <c r="EE99" s="459"/>
      <c r="EF99" s="459"/>
      <c r="EG99" s="459"/>
      <c r="EH99" s="25">
        <v>37</v>
      </c>
      <c r="EI99" s="459"/>
      <c r="EJ99" s="459"/>
      <c r="EK99" s="459"/>
      <c r="EL99" s="459"/>
      <c r="EM99" s="25">
        <v>40</v>
      </c>
      <c r="EN99" s="459"/>
      <c r="EO99" s="459"/>
      <c r="EP99" s="459"/>
      <c r="EQ99" s="459"/>
      <c r="ER99" s="25">
        <v>38</v>
      </c>
      <c r="ES99" s="459"/>
      <c r="ET99" s="459"/>
      <c r="EU99" s="459"/>
      <c r="EV99" s="459"/>
    </row>
    <row r="100" spans="1:152" s="442" customFormat="1" x14ac:dyDescent="0.2">
      <c r="A100" s="465" t="s">
        <v>419</v>
      </c>
      <c r="B100" s="635"/>
      <c r="C100" s="636"/>
      <c r="D100" s="635"/>
      <c r="E100" s="636"/>
      <c r="F100" s="635"/>
      <c r="G100" s="636"/>
      <c r="H100" s="635"/>
      <c r="I100" s="636"/>
      <c r="J100" s="635"/>
      <c r="K100" s="636"/>
      <c r="L100" s="635"/>
      <c r="M100" s="636"/>
      <c r="N100" s="635"/>
      <c r="O100" s="636"/>
      <c r="P100" s="635"/>
      <c r="Q100" s="636"/>
      <c r="R100" s="635"/>
      <c r="S100" s="636"/>
      <c r="T100" s="635"/>
      <c r="U100" s="636"/>
      <c r="V100" s="635"/>
      <c r="W100" s="636"/>
      <c r="X100" s="635"/>
      <c r="Y100" s="636"/>
      <c r="Z100" s="635"/>
      <c r="AA100" s="636"/>
      <c r="AB100" s="635"/>
      <c r="AC100" s="636"/>
      <c r="AD100" s="635"/>
      <c r="AE100" s="636"/>
      <c r="AF100" s="635"/>
      <c r="AG100" s="636"/>
      <c r="AH100" s="635"/>
      <c r="AI100" s="636"/>
      <c r="AJ100" s="635"/>
      <c r="AK100" s="636"/>
      <c r="AL100" s="635"/>
      <c r="AM100" s="636"/>
      <c r="AN100" s="635"/>
      <c r="AO100" s="636"/>
      <c r="AP100" s="635"/>
      <c r="AQ100" s="636"/>
      <c r="AR100" s="635"/>
      <c r="AS100" s="636"/>
      <c r="AT100" s="635"/>
      <c r="AU100" s="636"/>
      <c r="AV100" s="635"/>
      <c r="AW100" s="636"/>
      <c r="AX100" s="635"/>
      <c r="AY100" s="636"/>
      <c r="AZ100" s="635"/>
      <c r="BA100" s="636"/>
      <c r="BB100" s="635"/>
      <c r="BC100" s="636"/>
      <c r="BD100" s="635"/>
      <c r="BE100" s="636"/>
      <c r="BF100" s="635"/>
      <c r="BG100" s="636"/>
      <c r="BH100" s="635"/>
      <c r="BI100" s="636"/>
      <c r="BJ100" s="635"/>
      <c r="BK100" s="636"/>
      <c r="BL100" s="635"/>
      <c r="BM100" s="636"/>
      <c r="BN100" s="635"/>
      <c r="BO100" s="636"/>
      <c r="BP100" s="635"/>
      <c r="BQ100" s="636"/>
      <c r="BR100" s="635"/>
      <c r="BS100" s="636"/>
      <c r="BT100" s="635"/>
      <c r="BU100" s="636"/>
      <c r="BV100" s="635"/>
      <c r="BW100" s="636"/>
      <c r="BX100" s="635"/>
      <c r="BY100" s="636"/>
      <c r="BZ100" s="635"/>
      <c r="CA100" s="636"/>
      <c r="CB100" s="635"/>
      <c r="CC100" s="636"/>
      <c r="CD100" s="635"/>
      <c r="CE100" s="636"/>
      <c r="CF100" s="635"/>
      <c r="CG100" s="636"/>
      <c r="CH100" s="635"/>
      <c r="CI100" s="636"/>
      <c r="CJ100" s="466"/>
      <c r="CK100" s="459"/>
      <c r="CL100" s="459"/>
      <c r="CM100" s="459"/>
      <c r="CN100" s="459"/>
      <c r="CO100" s="466"/>
      <c r="CP100" s="459"/>
      <c r="CQ100" s="459"/>
      <c r="CR100" s="459"/>
      <c r="CS100" s="459"/>
      <c r="CT100" s="466"/>
      <c r="CU100" s="459"/>
      <c r="CV100" s="459"/>
      <c r="CW100" s="459"/>
      <c r="CX100" s="459"/>
      <c r="CY100" s="466"/>
      <c r="CZ100" s="459"/>
      <c r="DA100" s="459"/>
      <c r="DB100" s="459"/>
      <c r="DC100" s="459"/>
      <c r="DD100" s="466"/>
      <c r="DE100" s="459"/>
      <c r="DF100" s="459"/>
      <c r="DG100" s="459"/>
      <c r="DH100" s="459"/>
      <c r="DI100" s="466"/>
      <c r="DJ100" s="459"/>
      <c r="DK100" s="459"/>
      <c r="DL100" s="459"/>
      <c r="DM100" s="459"/>
      <c r="DN100" s="466"/>
      <c r="DO100" s="459"/>
      <c r="DP100" s="459"/>
      <c r="DQ100" s="459"/>
      <c r="DR100" s="459"/>
      <c r="DS100" s="466"/>
      <c r="DT100" s="459"/>
      <c r="DU100" s="459"/>
      <c r="DV100" s="459"/>
      <c r="DW100" s="459"/>
      <c r="DX100" s="466"/>
      <c r="DY100" s="459"/>
      <c r="DZ100" s="459"/>
      <c r="EA100" s="459"/>
      <c r="EB100" s="459"/>
      <c r="EC100" s="466"/>
      <c r="ED100" s="459"/>
      <c r="EE100" s="459"/>
      <c r="EF100" s="459"/>
      <c r="EG100" s="459"/>
      <c r="EH100" s="466"/>
      <c r="EI100" s="459"/>
      <c r="EJ100" s="459"/>
      <c r="EK100" s="459"/>
      <c r="EL100" s="459"/>
      <c r="EM100" s="466"/>
      <c r="EN100" s="459"/>
      <c r="EO100" s="459"/>
      <c r="EP100" s="459"/>
      <c r="EQ100" s="459"/>
      <c r="ER100" s="466"/>
      <c r="ES100" s="459"/>
      <c r="ET100" s="459"/>
      <c r="EU100" s="459"/>
      <c r="EV100" s="459"/>
    </row>
    <row r="101" spans="1:152" s="442" customFormat="1" ht="14.25" x14ac:dyDescent="0.2">
      <c r="A101" s="431" t="s">
        <v>414</v>
      </c>
      <c r="B101" s="621"/>
      <c r="C101" s="621"/>
      <c r="D101" s="621"/>
      <c r="E101" s="621"/>
      <c r="F101" s="621"/>
      <c r="G101" s="621"/>
      <c r="H101" s="621"/>
      <c r="I101" s="621"/>
      <c r="J101" s="622"/>
      <c r="K101" s="622"/>
      <c r="L101" s="622"/>
      <c r="M101" s="622"/>
      <c r="N101" s="621"/>
      <c r="O101" s="621"/>
      <c r="P101" s="623"/>
      <c r="Q101" s="623"/>
      <c r="R101" s="624"/>
      <c r="S101" s="621"/>
      <c r="T101" s="622"/>
      <c r="U101" s="622"/>
      <c r="V101" s="621"/>
      <c r="W101" s="621"/>
      <c r="X101" s="622"/>
      <c r="Y101" s="622"/>
      <c r="Z101" s="622"/>
      <c r="AA101" s="622"/>
      <c r="AB101" s="622"/>
      <c r="AC101" s="622"/>
      <c r="AD101" s="622"/>
      <c r="AE101" s="622"/>
      <c r="AF101" s="622"/>
      <c r="AG101" s="622"/>
      <c r="AH101" s="625"/>
      <c r="AI101" s="625"/>
      <c r="AJ101" s="622"/>
      <c r="AK101" s="622"/>
      <c r="AL101" s="622"/>
      <c r="AM101" s="622"/>
      <c r="AN101" s="622"/>
      <c r="AO101" s="622"/>
      <c r="AP101" s="622"/>
      <c r="AQ101" s="622"/>
      <c r="AR101" s="622"/>
      <c r="AS101" s="622"/>
      <c r="AT101" s="622"/>
      <c r="AU101" s="622"/>
      <c r="AV101" s="622"/>
      <c r="AW101" s="622"/>
      <c r="AX101" s="622"/>
      <c r="AY101" s="622"/>
      <c r="AZ101" s="622"/>
      <c r="BA101" s="622"/>
      <c r="BB101" s="622"/>
      <c r="BC101" s="622"/>
      <c r="BD101" s="622"/>
      <c r="BE101" s="622"/>
      <c r="BF101" s="622"/>
      <c r="BG101" s="622"/>
      <c r="BH101" s="622"/>
      <c r="BI101" s="622"/>
      <c r="BJ101" s="622"/>
      <c r="BK101" s="622"/>
      <c r="BL101" s="627"/>
      <c r="BM101" s="627"/>
      <c r="BN101" s="622"/>
      <c r="BO101" s="622"/>
      <c r="BP101" s="622"/>
      <c r="BQ101" s="622"/>
      <c r="BR101" s="622"/>
      <c r="BS101" s="622"/>
      <c r="BT101" s="622"/>
      <c r="BU101" s="626"/>
      <c r="BV101" s="622"/>
      <c r="BW101" s="626"/>
      <c r="BX101" s="622"/>
      <c r="BY101" s="626"/>
      <c r="BZ101" s="622"/>
      <c r="CA101" s="626"/>
      <c r="CB101" s="622"/>
      <c r="CC101" s="626"/>
      <c r="CD101" s="622"/>
      <c r="CE101" s="626"/>
      <c r="CF101" s="622"/>
      <c r="CG101" s="626"/>
      <c r="CH101" s="622"/>
      <c r="CI101" s="626"/>
      <c r="CJ101" s="467">
        <v>11</v>
      </c>
      <c r="CK101" s="459"/>
      <c r="CL101" s="459"/>
      <c r="CM101" s="459"/>
      <c r="CN101" s="459"/>
      <c r="CO101" s="467">
        <v>9</v>
      </c>
      <c r="CP101" s="459"/>
      <c r="CQ101" s="459"/>
      <c r="CR101" s="459"/>
      <c r="CS101" s="459"/>
      <c r="CT101" s="467">
        <v>4</v>
      </c>
      <c r="CU101" s="459"/>
      <c r="CV101" s="459"/>
      <c r="CW101" s="459"/>
      <c r="CX101" s="459"/>
      <c r="CY101" s="467">
        <v>10</v>
      </c>
      <c r="CZ101" s="459"/>
      <c r="DA101" s="459"/>
      <c r="DB101" s="459"/>
      <c r="DC101" s="459"/>
      <c r="DD101" s="467">
        <v>5</v>
      </c>
      <c r="DE101" s="459"/>
      <c r="DF101" s="459"/>
      <c r="DG101" s="459"/>
      <c r="DH101" s="459"/>
      <c r="DI101" s="467">
        <v>9</v>
      </c>
      <c r="DJ101" s="459"/>
      <c r="DK101" s="459"/>
      <c r="DL101" s="459"/>
      <c r="DM101" s="459"/>
      <c r="DN101" s="467">
        <v>7</v>
      </c>
      <c r="DO101" s="459"/>
      <c r="DP101" s="459"/>
      <c r="DQ101" s="459"/>
      <c r="DR101" s="459"/>
      <c r="DS101" s="467">
        <v>6</v>
      </c>
      <c r="DT101" s="459"/>
      <c r="DU101" s="459"/>
      <c r="DV101" s="459"/>
      <c r="DW101" s="459"/>
      <c r="DX101" s="467">
        <v>10</v>
      </c>
      <c r="DY101" s="459"/>
      <c r="DZ101" s="459"/>
      <c r="EA101" s="459"/>
      <c r="EB101" s="459"/>
      <c r="EC101" s="467">
        <v>10</v>
      </c>
      <c r="ED101" s="459"/>
      <c r="EE101" s="459"/>
      <c r="EF101" s="459"/>
      <c r="EG101" s="459"/>
      <c r="EH101" s="467">
        <v>2</v>
      </c>
      <c r="EI101" s="459"/>
      <c r="EJ101" s="459"/>
      <c r="EK101" s="459"/>
      <c r="EL101" s="459"/>
      <c r="EM101" s="24">
        <v>3</v>
      </c>
      <c r="EN101" s="459"/>
      <c r="EO101" s="459"/>
      <c r="EP101" s="459"/>
      <c r="EQ101" s="459"/>
      <c r="ER101" s="24">
        <v>8</v>
      </c>
      <c r="ES101" s="459"/>
      <c r="ET101" s="459"/>
      <c r="EU101" s="459"/>
      <c r="EV101" s="459"/>
    </row>
    <row r="102" spans="1:152" s="442" customFormat="1" ht="14.25" x14ac:dyDescent="0.2">
      <c r="A102" s="431" t="s">
        <v>415</v>
      </c>
      <c r="B102" s="621"/>
      <c r="C102" s="621"/>
      <c r="D102" s="621"/>
      <c r="E102" s="621"/>
      <c r="F102" s="621"/>
      <c r="G102" s="621"/>
      <c r="H102" s="621"/>
      <c r="I102" s="621"/>
      <c r="J102" s="622"/>
      <c r="K102" s="622"/>
      <c r="L102" s="622"/>
      <c r="M102" s="622"/>
      <c r="N102" s="621"/>
      <c r="O102" s="621"/>
      <c r="P102" s="623"/>
      <c r="Q102" s="623"/>
      <c r="R102" s="624"/>
      <c r="S102" s="621"/>
      <c r="T102" s="622"/>
      <c r="U102" s="622"/>
      <c r="V102" s="621"/>
      <c r="W102" s="621"/>
      <c r="X102" s="622"/>
      <c r="Y102" s="622"/>
      <c r="Z102" s="622"/>
      <c r="AA102" s="622"/>
      <c r="AB102" s="622"/>
      <c r="AC102" s="622"/>
      <c r="AD102" s="622"/>
      <c r="AE102" s="622"/>
      <c r="AF102" s="622"/>
      <c r="AG102" s="622"/>
      <c r="AH102" s="625"/>
      <c r="AI102" s="625"/>
      <c r="AJ102" s="622"/>
      <c r="AK102" s="622"/>
      <c r="AL102" s="622"/>
      <c r="AM102" s="622"/>
      <c r="AN102" s="622"/>
      <c r="AO102" s="622"/>
      <c r="AP102" s="622"/>
      <c r="AQ102" s="622"/>
      <c r="AR102" s="622"/>
      <c r="AS102" s="622"/>
      <c r="AT102" s="622"/>
      <c r="AU102" s="622"/>
      <c r="AV102" s="622"/>
      <c r="AW102" s="622"/>
      <c r="AX102" s="622"/>
      <c r="AY102" s="622"/>
      <c r="AZ102" s="622"/>
      <c r="BA102" s="622"/>
      <c r="BB102" s="622"/>
      <c r="BC102" s="622"/>
      <c r="BD102" s="622"/>
      <c r="BE102" s="622"/>
      <c r="BF102" s="622"/>
      <c r="BG102" s="622"/>
      <c r="BH102" s="622"/>
      <c r="BI102" s="622"/>
      <c r="BJ102" s="622"/>
      <c r="BK102" s="622"/>
      <c r="BL102" s="627"/>
      <c r="BM102" s="627"/>
      <c r="BN102" s="622"/>
      <c r="BO102" s="622"/>
      <c r="BP102" s="622"/>
      <c r="BQ102" s="622"/>
      <c r="BR102" s="622"/>
      <c r="BS102" s="622"/>
      <c r="BT102" s="622"/>
      <c r="BU102" s="626"/>
      <c r="BV102" s="622"/>
      <c r="BW102" s="626"/>
      <c r="BX102" s="622"/>
      <c r="BY102" s="626"/>
      <c r="BZ102" s="622"/>
      <c r="CA102" s="626"/>
      <c r="CB102" s="622"/>
      <c r="CC102" s="626"/>
      <c r="CD102" s="622"/>
      <c r="CE102" s="626"/>
      <c r="CF102" s="622"/>
      <c r="CG102" s="626"/>
      <c r="CH102" s="622"/>
      <c r="CI102" s="626"/>
      <c r="CJ102" s="467">
        <v>12</v>
      </c>
      <c r="CK102" s="459"/>
      <c r="CL102" s="459"/>
      <c r="CM102" s="459"/>
      <c r="CN102" s="459"/>
      <c r="CO102" s="467">
        <v>13</v>
      </c>
      <c r="CP102" s="459"/>
      <c r="CQ102" s="459"/>
      <c r="CR102" s="459"/>
      <c r="CS102" s="459"/>
      <c r="CT102" s="467">
        <v>15</v>
      </c>
      <c r="CU102" s="459"/>
      <c r="CV102" s="459"/>
      <c r="CW102" s="459"/>
      <c r="CX102" s="459"/>
      <c r="CY102" s="467">
        <v>7</v>
      </c>
      <c r="CZ102" s="459"/>
      <c r="DA102" s="459"/>
      <c r="DB102" s="459"/>
      <c r="DC102" s="459"/>
      <c r="DD102" s="467">
        <v>10</v>
      </c>
      <c r="DE102" s="459"/>
      <c r="DF102" s="459"/>
      <c r="DG102" s="459"/>
      <c r="DH102" s="459"/>
      <c r="DI102" s="467">
        <v>3</v>
      </c>
      <c r="DJ102" s="459"/>
      <c r="DK102" s="459"/>
      <c r="DL102" s="459"/>
      <c r="DM102" s="459"/>
      <c r="DN102" s="467">
        <v>13</v>
      </c>
      <c r="DO102" s="459"/>
      <c r="DP102" s="459"/>
      <c r="DQ102" s="459"/>
      <c r="DR102" s="459"/>
      <c r="DS102" s="467">
        <v>11</v>
      </c>
      <c r="DT102" s="459"/>
      <c r="DU102" s="459"/>
      <c r="DV102" s="459"/>
      <c r="DW102" s="459"/>
      <c r="DX102" s="467">
        <v>11</v>
      </c>
      <c r="DY102" s="459"/>
      <c r="DZ102" s="459"/>
      <c r="EA102" s="459"/>
      <c r="EB102" s="459"/>
      <c r="EC102" s="467">
        <v>9</v>
      </c>
      <c r="ED102" s="459"/>
      <c r="EE102" s="459"/>
      <c r="EF102" s="459"/>
      <c r="EG102" s="459"/>
      <c r="EH102" s="467">
        <v>13</v>
      </c>
      <c r="EI102" s="459"/>
      <c r="EJ102" s="459"/>
      <c r="EK102" s="459"/>
      <c r="EL102" s="459"/>
      <c r="EM102" s="25">
        <v>7</v>
      </c>
      <c r="EN102" s="459"/>
      <c r="EO102" s="459"/>
      <c r="EP102" s="459"/>
      <c r="EQ102" s="459"/>
      <c r="ER102" s="25">
        <v>4</v>
      </c>
      <c r="ES102" s="459"/>
      <c r="ET102" s="459"/>
      <c r="EU102" s="459"/>
      <c r="EV102" s="459"/>
    </row>
    <row r="103" spans="1:152" s="442" customFormat="1" ht="14.25" x14ac:dyDescent="0.2">
      <c r="A103" s="431" t="s">
        <v>416</v>
      </c>
      <c r="B103" s="621"/>
      <c r="C103" s="621"/>
      <c r="D103" s="621"/>
      <c r="E103" s="621"/>
      <c r="F103" s="621"/>
      <c r="G103" s="621"/>
      <c r="H103" s="621"/>
      <c r="I103" s="621"/>
      <c r="J103" s="628"/>
      <c r="K103" s="628"/>
      <c r="L103" s="622"/>
      <c r="M103" s="622"/>
      <c r="N103" s="621"/>
      <c r="O103" s="621"/>
      <c r="P103" s="623"/>
      <c r="Q103" s="623"/>
      <c r="R103" s="624"/>
      <c r="S103" s="621"/>
      <c r="T103" s="622"/>
      <c r="U103" s="622"/>
      <c r="V103" s="621"/>
      <c r="W103" s="621"/>
      <c r="X103" s="622"/>
      <c r="Y103" s="622"/>
      <c r="Z103" s="622"/>
      <c r="AA103" s="622"/>
      <c r="AB103" s="622"/>
      <c r="AC103" s="622"/>
      <c r="AD103" s="622"/>
      <c r="AE103" s="622"/>
      <c r="AF103" s="622"/>
      <c r="AG103" s="622"/>
      <c r="AH103" s="625"/>
      <c r="AI103" s="625"/>
      <c r="AJ103" s="622"/>
      <c r="AK103" s="622"/>
      <c r="AL103" s="622"/>
      <c r="AM103" s="622"/>
      <c r="AN103" s="622"/>
      <c r="AO103" s="622"/>
      <c r="AP103" s="622"/>
      <c r="AQ103" s="622"/>
      <c r="AR103" s="622"/>
      <c r="AS103" s="622"/>
      <c r="AT103" s="622"/>
      <c r="AU103" s="622"/>
      <c r="AV103" s="622"/>
      <c r="AW103" s="622"/>
      <c r="AX103" s="622"/>
      <c r="AY103" s="622"/>
      <c r="AZ103" s="622"/>
      <c r="BA103" s="622"/>
      <c r="BB103" s="622"/>
      <c r="BC103" s="622"/>
      <c r="BD103" s="622"/>
      <c r="BE103" s="622"/>
      <c r="BF103" s="622"/>
      <c r="BG103" s="622"/>
      <c r="BH103" s="622"/>
      <c r="BI103" s="622"/>
      <c r="BJ103" s="622"/>
      <c r="BK103" s="622"/>
      <c r="BL103" s="627"/>
      <c r="BM103" s="627"/>
      <c r="BN103" s="622"/>
      <c r="BO103" s="622"/>
      <c r="BP103" s="622"/>
      <c r="BQ103" s="622"/>
      <c r="BR103" s="622"/>
      <c r="BS103" s="622"/>
      <c r="BT103" s="622"/>
      <c r="BU103" s="626"/>
      <c r="BV103" s="622"/>
      <c r="BW103" s="626"/>
      <c r="BX103" s="622"/>
      <c r="BY103" s="626"/>
      <c r="BZ103" s="622"/>
      <c r="CA103" s="626"/>
      <c r="CB103" s="622"/>
      <c r="CC103" s="626"/>
      <c r="CD103" s="622"/>
      <c r="CE103" s="626"/>
      <c r="CF103" s="622"/>
      <c r="CG103" s="626"/>
      <c r="CH103" s="622"/>
      <c r="CI103" s="626"/>
      <c r="CJ103" s="467">
        <v>0</v>
      </c>
      <c r="CK103" s="459"/>
      <c r="CL103" s="459"/>
      <c r="CM103" s="459"/>
      <c r="CN103" s="459"/>
      <c r="CO103" s="467">
        <v>1</v>
      </c>
      <c r="CP103" s="459"/>
      <c r="CQ103" s="459"/>
      <c r="CR103" s="459"/>
      <c r="CS103" s="459"/>
      <c r="CT103" s="467">
        <v>0</v>
      </c>
      <c r="CU103" s="459"/>
      <c r="CV103" s="459"/>
      <c r="CW103" s="459"/>
      <c r="CX103" s="459"/>
      <c r="CY103" s="467">
        <v>1</v>
      </c>
      <c r="CZ103" s="459"/>
      <c r="DA103" s="459"/>
      <c r="DB103" s="459"/>
      <c r="DC103" s="459"/>
      <c r="DD103" s="467">
        <v>2</v>
      </c>
      <c r="DE103" s="459"/>
      <c r="DF103" s="459"/>
      <c r="DG103" s="459"/>
      <c r="DH103" s="459"/>
      <c r="DI103" s="467">
        <v>0</v>
      </c>
      <c r="DJ103" s="459"/>
      <c r="DK103" s="459"/>
      <c r="DL103" s="459"/>
      <c r="DM103" s="459"/>
      <c r="DN103" s="467">
        <v>0</v>
      </c>
      <c r="DO103" s="459"/>
      <c r="DP103" s="459"/>
      <c r="DQ103" s="459"/>
      <c r="DR103" s="459"/>
      <c r="DS103" s="467">
        <v>2</v>
      </c>
      <c r="DT103" s="459"/>
      <c r="DU103" s="459"/>
      <c r="DV103" s="459"/>
      <c r="DW103" s="459"/>
      <c r="DX103" s="467">
        <v>1</v>
      </c>
      <c r="DY103" s="459"/>
      <c r="DZ103" s="459"/>
      <c r="EA103" s="459"/>
      <c r="EB103" s="459"/>
      <c r="EC103" s="467">
        <v>2</v>
      </c>
      <c r="ED103" s="459"/>
      <c r="EE103" s="459"/>
      <c r="EF103" s="459"/>
      <c r="EG103" s="459"/>
      <c r="EH103" s="467">
        <v>1</v>
      </c>
      <c r="EI103" s="459"/>
      <c r="EJ103" s="459"/>
      <c r="EK103" s="459"/>
      <c r="EL103" s="459"/>
      <c r="EM103" s="25">
        <v>0</v>
      </c>
      <c r="EN103" s="459"/>
      <c r="EO103" s="459"/>
      <c r="EP103" s="459"/>
      <c r="EQ103" s="459"/>
      <c r="ER103" s="25">
        <v>0</v>
      </c>
      <c r="ES103" s="459"/>
      <c r="ET103" s="459"/>
      <c r="EU103" s="459"/>
      <c r="EV103" s="459"/>
    </row>
    <row r="104" spans="1:152" s="442" customFormat="1" ht="14.25" x14ac:dyDescent="0.2">
      <c r="A104" s="431" t="s">
        <v>417</v>
      </c>
      <c r="B104" s="621"/>
      <c r="C104" s="621"/>
      <c r="D104" s="621"/>
      <c r="E104" s="621"/>
      <c r="F104" s="621"/>
      <c r="G104" s="621"/>
      <c r="H104" s="621"/>
      <c r="I104" s="621"/>
      <c r="J104" s="622"/>
      <c r="K104" s="622"/>
      <c r="L104" s="622"/>
      <c r="M104" s="622"/>
      <c r="N104" s="621"/>
      <c r="O104" s="621"/>
      <c r="P104" s="623"/>
      <c r="Q104" s="623"/>
      <c r="R104" s="624"/>
      <c r="S104" s="621"/>
      <c r="T104" s="622"/>
      <c r="U104" s="622"/>
      <c r="V104" s="621"/>
      <c r="W104" s="621"/>
      <c r="X104" s="622"/>
      <c r="Y104" s="622"/>
      <c r="Z104" s="622"/>
      <c r="AA104" s="622"/>
      <c r="AB104" s="622"/>
      <c r="AC104" s="622"/>
      <c r="AD104" s="622"/>
      <c r="AE104" s="622"/>
      <c r="AF104" s="622"/>
      <c r="AG104" s="622"/>
      <c r="AH104" s="625"/>
      <c r="AI104" s="625"/>
      <c r="AJ104" s="622"/>
      <c r="AK104" s="622"/>
      <c r="AL104" s="622"/>
      <c r="AM104" s="622"/>
      <c r="AN104" s="622"/>
      <c r="AO104" s="622"/>
      <c r="AP104" s="622"/>
      <c r="AQ104" s="622"/>
      <c r="AR104" s="622"/>
      <c r="AS104" s="622"/>
      <c r="AT104" s="622"/>
      <c r="AU104" s="622"/>
      <c r="AV104" s="622"/>
      <c r="AW104" s="622"/>
      <c r="AX104" s="622"/>
      <c r="AY104" s="622"/>
      <c r="AZ104" s="622"/>
      <c r="BA104" s="622"/>
      <c r="BB104" s="622"/>
      <c r="BC104" s="622"/>
      <c r="BD104" s="622"/>
      <c r="BE104" s="622"/>
      <c r="BF104" s="622"/>
      <c r="BG104" s="622"/>
      <c r="BH104" s="622"/>
      <c r="BI104" s="622"/>
      <c r="BJ104" s="622"/>
      <c r="BK104" s="622"/>
      <c r="BL104" s="627"/>
      <c r="BM104" s="627"/>
      <c r="BN104" s="622"/>
      <c r="BO104" s="622"/>
      <c r="BP104" s="622"/>
      <c r="BQ104" s="622"/>
      <c r="BR104" s="622"/>
      <c r="BS104" s="622"/>
      <c r="BT104" s="622"/>
      <c r="BU104" s="626"/>
      <c r="BV104" s="622"/>
      <c r="BW104" s="626"/>
      <c r="BX104" s="622"/>
      <c r="BY104" s="626"/>
      <c r="BZ104" s="622"/>
      <c r="CA104" s="626"/>
      <c r="CB104" s="622"/>
      <c r="CC104" s="626"/>
      <c r="CD104" s="622"/>
      <c r="CE104" s="626"/>
      <c r="CF104" s="622"/>
      <c r="CG104" s="626"/>
      <c r="CH104" s="622"/>
      <c r="CI104" s="626"/>
      <c r="CJ104" s="467">
        <v>2</v>
      </c>
      <c r="CK104" s="459"/>
      <c r="CL104" s="459"/>
      <c r="CM104" s="459"/>
      <c r="CN104" s="459"/>
      <c r="CO104" s="467">
        <v>2</v>
      </c>
      <c r="CP104" s="459"/>
      <c r="CQ104" s="459"/>
      <c r="CR104" s="459"/>
      <c r="CS104" s="459"/>
      <c r="CT104" s="467">
        <v>4</v>
      </c>
      <c r="CU104" s="459"/>
      <c r="CV104" s="459"/>
      <c r="CW104" s="459"/>
      <c r="CX104" s="459"/>
      <c r="CY104" s="467">
        <v>2</v>
      </c>
      <c r="CZ104" s="459"/>
      <c r="DA104" s="459"/>
      <c r="DB104" s="459"/>
      <c r="DC104" s="459"/>
      <c r="DD104" s="467">
        <v>2</v>
      </c>
      <c r="DE104" s="459"/>
      <c r="DF104" s="459"/>
      <c r="DG104" s="459"/>
      <c r="DH104" s="459"/>
      <c r="DI104" s="467">
        <v>4</v>
      </c>
      <c r="DJ104" s="459"/>
      <c r="DK104" s="459"/>
      <c r="DL104" s="459"/>
      <c r="DM104" s="459"/>
      <c r="DN104" s="467">
        <v>2</v>
      </c>
      <c r="DO104" s="459"/>
      <c r="DP104" s="459"/>
      <c r="DQ104" s="459"/>
      <c r="DR104" s="459"/>
      <c r="DS104" s="467">
        <v>2</v>
      </c>
      <c r="DT104" s="459"/>
      <c r="DU104" s="459"/>
      <c r="DV104" s="459"/>
      <c r="DW104" s="459"/>
      <c r="DX104" s="467">
        <v>3</v>
      </c>
      <c r="DY104" s="459"/>
      <c r="DZ104" s="459"/>
      <c r="EA104" s="459"/>
      <c r="EB104" s="459"/>
      <c r="EC104" s="467">
        <v>2</v>
      </c>
      <c r="ED104" s="459"/>
      <c r="EE104" s="459"/>
      <c r="EF104" s="459"/>
      <c r="EG104" s="459"/>
      <c r="EH104" s="467">
        <v>1</v>
      </c>
      <c r="EI104" s="459"/>
      <c r="EJ104" s="459"/>
      <c r="EK104" s="459"/>
      <c r="EL104" s="459"/>
      <c r="EM104" s="25">
        <v>1</v>
      </c>
      <c r="EN104" s="459"/>
      <c r="EO104" s="459"/>
      <c r="EP104" s="459"/>
      <c r="EQ104" s="459"/>
      <c r="ER104" s="25">
        <v>3</v>
      </c>
      <c r="ES104" s="459"/>
      <c r="ET104" s="459"/>
      <c r="EU104" s="459"/>
      <c r="EV104" s="459"/>
    </row>
    <row r="105" spans="1:152" s="442" customFormat="1" x14ac:dyDescent="0.2">
      <c r="A105" s="312"/>
      <c r="B105" s="459"/>
      <c r="C105" s="459"/>
      <c r="D105" s="459"/>
      <c r="E105" s="459"/>
      <c r="F105" s="459"/>
      <c r="G105" s="459"/>
      <c r="H105" s="459"/>
      <c r="I105" s="459"/>
      <c r="J105" s="459"/>
      <c r="K105" s="459"/>
      <c r="L105" s="459"/>
      <c r="M105" s="459"/>
      <c r="N105" s="459"/>
      <c r="O105" s="459"/>
      <c r="P105" s="459"/>
      <c r="Q105" s="459"/>
      <c r="R105" s="459"/>
      <c r="S105" s="459"/>
      <c r="T105" s="459"/>
      <c r="U105" s="459"/>
      <c r="V105" s="459"/>
      <c r="W105" s="459"/>
      <c r="X105" s="459"/>
      <c r="Y105" s="459"/>
      <c r="Z105" s="459"/>
      <c r="AA105" s="459"/>
      <c r="AB105" s="459"/>
      <c r="AC105" s="459"/>
      <c r="AD105" s="459"/>
      <c r="AE105" s="459"/>
      <c r="AF105" s="459"/>
      <c r="AG105" s="459"/>
      <c r="AH105" s="459"/>
      <c r="AI105" s="459"/>
      <c r="AJ105" s="459"/>
      <c r="AK105" s="459"/>
      <c r="AL105" s="459"/>
      <c r="AM105" s="459"/>
      <c r="AN105" s="459"/>
      <c r="AO105" s="459"/>
      <c r="AP105" s="459"/>
      <c r="AQ105" s="459"/>
      <c r="AR105" s="459"/>
      <c r="AS105" s="459"/>
      <c r="AT105" s="459"/>
      <c r="AU105" s="459"/>
      <c r="AV105" s="459"/>
      <c r="AW105" s="459"/>
      <c r="AX105" s="459"/>
      <c r="AY105" s="459"/>
      <c r="AZ105" s="459"/>
      <c r="BA105" s="459"/>
      <c r="BB105" s="459"/>
      <c r="BC105" s="459"/>
      <c r="BD105" s="459"/>
      <c r="BE105" s="459"/>
      <c r="BF105" s="459"/>
      <c r="BG105" s="459"/>
      <c r="BH105" s="459"/>
      <c r="BI105" s="459"/>
      <c r="BJ105" s="459"/>
      <c r="BK105" s="459"/>
      <c r="BL105" s="459"/>
      <c r="BM105" s="459"/>
      <c r="BN105" s="459"/>
      <c r="BO105" s="459"/>
      <c r="BP105" s="459"/>
      <c r="BQ105" s="459"/>
      <c r="BR105" s="459"/>
      <c r="BS105" s="459"/>
      <c r="BT105" s="459"/>
      <c r="BU105" s="459"/>
      <c r="BV105" s="459"/>
      <c r="BW105" s="459"/>
      <c r="BX105" s="459"/>
      <c r="BY105" s="459"/>
      <c r="BZ105" s="459"/>
      <c r="CA105" s="459"/>
      <c r="CB105" s="459"/>
      <c r="CC105" s="459"/>
      <c r="CD105" s="459"/>
      <c r="CE105" s="459"/>
      <c r="CF105" s="459"/>
      <c r="CG105" s="459"/>
      <c r="CH105" s="459"/>
      <c r="CI105" s="459"/>
      <c r="CJ105" s="459"/>
      <c r="CK105" s="459"/>
      <c r="CL105" s="459"/>
      <c r="CM105" s="459"/>
      <c r="CN105" s="459"/>
      <c r="CO105" s="459"/>
      <c r="CP105" s="459"/>
      <c r="CQ105" s="459"/>
      <c r="CR105" s="459"/>
      <c r="CS105" s="459"/>
      <c r="CT105" s="459"/>
      <c r="CU105" s="459"/>
      <c r="CV105" s="459"/>
      <c r="CW105" s="459"/>
      <c r="CX105" s="459"/>
      <c r="CY105" s="459"/>
      <c r="CZ105" s="459"/>
      <c r="DA105" s="459"/>
      <c r="DB105" s="459"/>
      <c r="DC105" s="459"/>
      <c r="DD105" s="459"/>
      <c r="DE105" s="459"/>
      <c r="DF105" s="459"/>
      <c r="DG105" s="459"/>
      <c r="DH105" s="459"/>
      <c r="DI105" s="459"/>
      <c r="DJ105" s="459"/>
      <c r="DK105" s="459"/>
      <c r="DL105" s="459"/>
      <c r="DM105" s="459"/>
      <c r="DN105" s="459"/>
      <c r="DO105" s="459"/>
      <c r="DP105" s="459"/>
      <c r="DQ105" s="459"/>
      <c r="DR105" s="459"/>
      <c r="DS105" s="459"/>
      <c r="DT105" s="459"/>
      <c r="DU105" s="459"/>
      <c r="DV105" s="459"/>
      <c r="DW105" s="459"/>
      <c r="DX105" s="459"/>
      <c r="DY105" s="459"/>
      <c r="DZ105" s="459"/>
      <c r="EA105" s="459"/>
      <c r="EB105" s="459"/>
      <c r="EC105" s="459"/>
      <c r="ED105" s="459"/>
      <c r="EE105" s="459"/>
      <c r="EF105" s="459"/>
      <c r="EG105" s="459"/>
      <c r="EH105" s="459"/>
      <c r="EI105" s="459"/>
      <c r="EJ105" s="459"/>
      <c r="EK105" s="459"/>
      <c r="EL105" s="459"/>
      <c r="EM105" s="459"/>
      <c r="EN105" s="459"/>
      <c r="EO105" s="459"/>
      <c r="EP105" s="459"/>
      <c r="EQ105" s="459"/>
      <c r="ER105" s="459"/>
      <c r="ES105" s="459"/>
      <c r="ET105" s="459"/>
      <c r="EU105" s="459"/>
      <c r="EV105" s="459"/>
    </row>
    <row r="106" spans="1:152" x14ac:dyDescent="0.2">
      <c r="A106" s="461" t="s">
        <v>420</v>
      </c>
      <c r="B106" s="462"/>
      <c r="C106" s="462"/>
      <c r="D106" s="462"/>
      <c r="E106" s="462"/>
      <c r="F106" s="462"/>
      <c r="G106" s="462"/>
      <c r="H106" s="462"/>
      <c r="I106" s="462"/>
      <c r="J106" s="463"/>
      <c r="K106" s="463"/>
      <c r="L106" s="462"/>
      <c r="M106" s="462"/>
      <c r="N106" s="462"/>
      <c r="O106" s="462"/>
      <c r="P106" s="462"/>
      <c r="Q106" s="462"/>
      <c r="R106" s="462"/>
      <c r="S106" s="462"/>
      <c r="T106" s="462"/>
      <c r="U106" s="462"/>
      <c r="V106" s="463"/>
      <c r="W106" s="463"/>
      <c r="X106" s="462"/>
      <c r="Y106" s="462"/>
      <c r="Z106" s="463"/>
      <c r="AA106" s="463"/>
      <c r="AB106" s="463"/>
      <c r="AC106" s="463"/>
      <c r="AD106" s="463"/>
      <c r="AE106" s="463"/>
      <c r="AF106" s="462"/>
      <c r="AG106" s="462"/>
      <c r="AH106" s="463"/>
      <c r="AI106" s="463"/>
      <c r="AJ106" s="462"/>
      <c r="AK106" s="462"/>
      <c r="AL106" s="462"/>
      <c r="AM106" s="462"/>
      <c r="AN106" s="639"/>
      <c r="AO106" s="639"/>
      <c r="AP106" s="462"/>
      <c r="AQ106" s="462"/>
      <c r="AR106" s="463"/>
      <c r="AS106" s="463"/>
      <c r="AT106" s="463"/>
      <c r="AU106" s="463"/>
      <c r="AV106" s="462"/>
      <c r="AW106" s="462"/>
      <c r="AX106" s="462"/>
      <c r="AY106" s="462"/>
      <c r="AZ106" s="462"/>
      <c r="BA106" s="462"/>
      <c r="BB106" s="463"/>
      <c r="BC106" s="463"/>
      <c r="BD106" s="463"/>
      <c r="BE106" s="463"/>
      <c r="BF106" s="463"/>
      <c r="BG106" s="463"/>
      <c r="BH106" s="463"/>
      <c r="BI106" s="463"/>
      <c r="BJ106" s="463"/>
      <c r="BK106" s="463"/>
      <c r="BL106" s="463"/>
      <c r="BM106" s="463"/>
      <c r="BN106" s="463"/>
      <c r="BO106" s="463"/>
      <c r="BP106" s="463"/>
      <c r="BQ106" s="463"/>
      <c r="BR106" s="463"/>
      <c r="BS106" s="463"/>
      <c r="BT106" s="463"/>
      <c r="BU106" s="463"/>
      <c r="BV106" s="463"/>
      <c r="BW106" s="463"/>
      <c r="BX106" s="463"/>
      <c r="BY106" s="463"/>
      <c r="BZ106" s="463"/>
      <c r="CA106" s="463"/>
      <c r="CB106" s="463"/>
      <c r="CC106" s="463"/>
      <c r="CD106" s="463"/>
      <c r="CE106" s="463"/>
      <c r="CF106" s="463"/>
      <c r="CG106" s="463"/>
      <c r="CH106" s="463"/>
      <c r="CI106" s="463"/>
      <c r="CJ106" s="464"/>
      <c r="CK106" s="459"/>
      <c r="CL106" s="459"/>
      <c r="CM106" s="459"/>
      <c r="CN106" s="459"/>
      <c r="CO106" s="464"/>
      <c r="CP106" s="459"/>
      <c r="CQ106" s="459"/>
      <c r="CR106" s="459"/>
      <c r="CS106" s="459"/>
      <c r="CT106" s="464"/>
      <c r="CU106" s="459"/>
      <c r="CV106" s="459"/>
      <c r="CW106" s="459"/>
      <c r="CX106" s="459"/>
      <c r="CY106" s="464"/>
      <c r="CZ106" s="459"/>
      <c r="DA106" s="459"/>
      <c r="DB106" s="459"/>
      <c r="DC106" s="459"/>
      <c r="DD106" s="464"/>
      <c r="DE106" s="459"/>
      <c r="DF106" s="459"/>
      <c r="DG106" s="459"/>
      <c r="DH106" s="459"/>
      <c r="DI106" s="464"/>
      <c r="DJ106" s="459"/>
      <c r="DK106" s="459"/>
      <c r="DL106" s="459"/>
      <c r="DM106" s="459"/>
      <c r="DN106" s="464"/>
      <c r="DO106" s="459"/>
      <c r="DP106" s="459"/>
      <c r="DQ106" s="459"/>
      <c r="DR106" s="459"/>
      <c r="DS106" s="464"/>
      <c r="DT106" s="459"/>
      <c r="DU106" s="459"/>
      <c r="DV106" s="459"/>
      <c r="DW106" s="459"/>
      <c r="DX106" s="471"/>
      <c r="DY106" s="459"/>
      <c r="DZ106" s="459"/>
      <c r="EA106" s="459"/>
      <c r="EB106" s="459"/>
      <c r="EC106" s="471"/>
      <c r="ED106" s="459"/>
      <c r="EE106" s="459"/>
      <c r="EF106" s="459"/>
      <c r="EG106" s="459"/>
      <c r="EH106" s="471"/>
      <c r="EI106" s="459"/>
      <c r="EJ106" s="459"/>
      <c r="EK106" s="459"/>
      <c r="EL106" s="459"/>
      <c r="EM106" s="471"/>
      <c r="EN106" s="459"/>
      <c r="EO106" s="459"/>
      <c r="EP106" s="459"/>
      <c r="EQ106" s="459"/>
      <c r="ER106" s="471"/>
      <c r="ES106" s="459"/>
      <c r="ET106" s="459"/>
      <c r="EU106" s="459"/>
      <c r="EV106" s="459"/>
    </row>
    <row r="107" spans="1:152" x14ac:dyDescent="0.2">
      <c r="A107" s="465" t="s">
        <v>421</v>
      </c>
      <c r="B107" s="635">
        <f>$B$11</f>
        <v>44562</v>
      </c>
      <c r="C107" s="636"/>
      <c r="D107" s="635" t="e">
        <f ca="1">$D$11</f>
        <v>#NAME?</v>
      </c>
      <c r="E107" s="636"/>
      <c r="F107" s="635" t="e">
        <f ca="1">$F$11</f>
        <v>#NAME?</v>
      </c>
      <c r="G107" s="636"/>
      <c r="H107" s="635" t="e">
        <f ca="1">$H$11</f>
        <v>#NAME?</v>
      </c>
      <c r="I107" s="636"/>
      <c r="J107" s="635" t="e">
        <f ca="1">$J$11</f>
        <v>#NAME?</v>
      </c>
      <c r="K107" s="636"/>
      <c r="L107" s="635" t="e">
        <f ca="1">$L$11</f>
        <v>#NAME?</v>
      </c>
      <c r="M107" s="636"/>
      <c r="N107" s="635" t="e">
        <f ca="1">$N$11</f>
        <v>#NAME?</v>
      </c>
      <c r="O107" s="636"/>
      <c r="P107" s="635" t="e">
        <f ca="1">$P$11</f>
        <v>#NAME?</v>
      </c>
      <c r="Q107" s="636"/>
      <c r="R107" s="635" t="e">
        <f ca="1">$R$11</f>
        <v>#NAME?</v>
      </c>
      <c r="S107" s="636"/>
      <c r="T107" s="635" t="e">
        <f ca="1">$T$11</f>
        <v>#NAME?</v>
      </c>
      <c r="U107" s="636"/>
      <c r="V107" s="635" t="e">
        <f ca="1">$V$11</f>
        <v>#NAME?</v>
      </c>
      <c r="W107" s="636"/>
      <c r="X107" s="635" t="e">
        <f ca="1">X11</f>
        <v>#NAME?</v>
      </c>
      <c r="Y107" s="636"/>
      <c r="Z107" s="635" t="e">
        <f ca="1">Z11</f>
        <v>#NAME?</v>
      </c>
      <c r="AA107" s="636"/>
      <c r="AB107" s="635" t="e">
        <f ca="1">AB11</f>
        <v>#NAME?</v>
      </c>
      <c r="AC107" s="636"/>
      <c r="AD107" s="635" t="e">
        <f ca="1">AD11</f>
        <v>#NAME?</v>
      </c>
      <c r="AE107" s="636"/>
      <c r="AF107" s="635" t="e">
        <f ca="1">AF11</f>
        <v>#NAME?</v>
      </c>
      <c r="AG107" s="636"/>
      <c r="AH107" s="635" t="e">
        <f ca="1">AH11</f>
        <v>#NAME?</v>
      </c>
      <c r="AI107" s="636"/>
      <c r="AJ107" s="635" t="e">
        <f ca="1">AJ11</f>
        <v>#NAME?</v>
      </c>
      <c r="AK107" s="636"/>
      <c r="AL107" s="635" t="e">
        <f ca="1">AL11</f>
        <v>#NAME?</v>
      </c>
      <c r="AM107" s="636"/>
      <c r="AN107" s="635" t="e">
        <f ca="1">AN11</f>
        <v>#NAME?</v>
      </c>
      <c r="AO107" s="636"/>
      <c r="AP107" s="635" t="e">
        <f ca="1">AP11</f>
        <v>#NAME?</v>
      </c>
      <c r="AQ107" s="636"/>
      <c r="AR107" s="635" t="e">
        <f ca="1">AR11</f>
        <v>#NAME?</v>
      </c>
      <c r="AS107" s="636"/>
      <c r="AT107" s="635" t="e">
        <f ca="1">AT11</f>
        <v>#NAME?</v>
      </c>
      <c r="AU107" s="636"/>
      <c r="AV107" s="635" t="e">
        <f ca="1">AV11</f>
        <v>#NAME?</v>
      </c>
      <c r="AW107" s="636"/>
      <c r="AX107" s="635" t="e">
        <f ca="1">AX11</f>
        <v>#NAME?</v>
      </c>
      <c r="AY107" s="636"/>
      <c r="AZ107" s="635" t="e">
        <f ca="1">AZ11</f>
        <v>#NAME?</v>
      </c>
      <c r="BA107" s="636"/>
      <c r="BB107" s="635" t="e">
        <f ca="1">BB11</f>
        <v>#NAME?</v>
      </c>
      <c r="BC107" s="636"/>
      <c r="BD107" s="635" t="e">
        <f ca="1">BD11</f>
        <v>#NAME?</v>
      </c>
      <c r="BE107" s="636"/>
      <c r="BF107" s="635" t="e">
        <f ca="1">BF11</f>
        <v>#NAME?</v>
      </c>
      <c r="BG107" s="636"/>
      <c r="BH107" s="635" t="e">
        <f ca="1">BH11</f>
        <v>#NAME?</v>
      </c>
      <c r="BI107" s="636"/>
      <c r="BJ107" s="635" t="e">
        <f ca="1">BJ11</f>
        <v>#NAME?</v>
      </c>
      <c r="BK107" s="636"/>
      <c r="BL107" s="635" t="e">
        <f ca="1">BL11</f>
        <v>#NAME?</v>
      </c>
      <c r="BM107" s="636"/>
      <c r="BN107" s="635" t="e">
        <f ca="1">BN11</f>
        <v>#NAME?</v>
      </c>
      <c r="BO107" s="636"/>
      <c r="BP107" s="635" t="e">
        <f ca="1">BP11</f>
        <v>#NAME?</v>
      </c>
      <c r="BQ107" s="636"/>
      <c r="BR107" s="635" t="e">
        <f ca="1">BR11</f>
        <v>#NAME?</v>
      </c>
      <c r="BS107" s="636"/>
      <c r="BT107" s="635" t="e">
        <f ca="1">BT11</f>
        <v>#NAME?</v>
      </c>
      <c r="BU107" s="636"/>
      <c r="BV107" s="635" t="e">
        <f ca="1">BV11</f>
        <v>#NAME?</v>
      </c>
      <c r="BW107" s="636"/>
      <c r="BX107" s="635" t="e">
        <f ca="1">BX11</f>
        <v>#NAME?</v>
      </c>
      <c r="BY107" s="636"/>
      <c r="BZ107" s="635" t="e">
        <f ca="1">BZ11</f>
        <v>#NAME?</v>
      </c>
      <c r="CA107" s="636"/>
      <c r="CB107" s="635" t="e">
        <f ca="1">CB11</f>
        <v>#NAME?</v>
      </c>
      <c r="CC107" s="636"/>
      <c r="CD107" s="635" t="e">
        <f ca="1">CD11</f>
        <v>#NAME?</v>
      </c>
      <c r="CE107" s="636"/>
      <c r="CF107" s="635" t="e">
        <f ca="1">CF11</f>
        <v>#NAME?</v>
      </c>
      <c r="CG107" s="636"/>
      <c r="CH107" s="635" t="e">
        <f ca="1">CH11</f>
        <v>#NAME?</v>
      </c>
      <c r="CI107" s="636"/>
      <c r="CJ107" s="466">
        <f>CJ11</f>
        <v>45658</v>
      </c>
      <c r="CK107" s="459"/>
      <c r="CL107" s="459"/>
      <c r="CM107" s="459"/>
      <c r="CN107" s="459"/>
      <c r="CO107" s="466">
        <f>CO11</f>
        <v>45689</v>
      </c>
      <c r="CP107" s="459"/>
      <c r="CQ107" s="459"/>
      <c r="CR107" s="459"/>
      <c r="CS107" s="459"/>
      <c r="CT107" s="466">
        <f>CT11</f>
        <v>45717</v>
      </c>
      <c r="CU107" s="459"/>
      <c r="CV107" s="459"/>
      <c r="CW107" s="459"/>
      <c r="CX107" s="459"/>
      <c r="CY107" s="466">
        <f>CY11</f>
        <v>45748</v>
      </c>
      <c r="CZ107" s="459"/>
      <c r="DA107" s="459"/>
      <c r="DB107" s="459"/>
      <c r="DC107" s="459"/>
      <c r="DD107" s="466">
        <f>DD11</f>
        <v>45778</v>
      </c>
      <c r="DE107" s="459"/>
      <c r="DF107" s="459"/>
      <c r="DG107" s="459"/>
      <c r="DH107" s="459"/>
      <c r="DI107" s="466">
        <f>DI11</f>
        <v>45809</v>
      </c>
      <c r="DJ107" s="459"/>
      <c r="DK107" s="459"/>
      <c r="DL107" s="459"/>
      <c r="DM107" s="459"/>
      <c r="DN107" s="466">
        <f>DN11</f>
        <v>45839</v>
      </c>
      <c r="DO107" s="459"/>
      <c r="DP107" s="459"/>
      <c r="DQ107" s="459"/>
      <c r="DR107" s="459"/>
      <c r="DS107" s="466">
        <f>DS11</f>
        <v>45870</v>
      </c>
      <c r="DT107" s="459"/>
      <c r="DU107" s="459"/>
      <c r="DV107" s="459"/>
      <c r="DW107" s="459"/>
      <c r="DX107" s="472">
        <f>DX$11</f>
        <v>45901</v>
      </c>
      <c r="DY107" s="459"/>
      <c r="DZ107" s="459"/>
      <c r="EA107" s="459"/>
      <c r="EB107" s="459"/>
      <c r="EC107" s="472">
        <f>EC$11</f>
        <v>45931</v>
      </c>
      <c r="ED107" s="459"/>
      <c r="EE107" s="459"/>
      <c r="EF107" s="459"/>
      <c r="EG107" s="459"/>
      <c r="EH107" s="472">
        <f>EH$11</f>
        <v>45962</v>
      </c>
      <c r="EI107" s="459"/>
      <c r="EJ107" s="459"/>
      <c r="EK107" s="459"/>
      <c r="EL107" s="459"/>
      <c r="EM107" s="472">
        <f>EM$11</f>
        <v>45992</v>
      </c>
      <c r="EN107" s="459"/>
      <c r="EO107" s="459"/>
      <c r="EP107" s="459"/>
      <c r="EQ107" s="459"/>
      <c r="ER107" s="472">
        <f>ER$11</f>
        <v>46023</v>
      </c>
      <c r="ES107" s="459"/>
      <c r="ET107" s="459"/>
      <c r="EU107" s="459"/>
      <c r="EV107" s="459"/>
    </row>
    <row r="108" spans="1:152" s="496" customFormat="1" ht="12.75" customHeight="1" x14ac:dyDescent="0.2">
      <c r="A108" s="16" t="s">
        <v>422</v>
      </c>
      <c r="B108" s="654">
        <v>59</v>
      </c>
      <c r="C108" s="654"/>
      <c r="D108" s="654">
        <v>116</v>
      </c>
      <c r="E108" s="654"/>
      <c r="F108" s="654">
        <v>104</v>
      </c>
      <c r="G108" s="654"/>
      <c r="H108" s="654">
        <v>109</v>
      </c>
      <c r="I108" s="654"/>
      <c r="J108" s="653">
        <v>104</v>
      </c>
      <c r="K108" s="653"/>
      <c r="L108" s="653">
        <v>106</v>
      </c>
      <c r="M108" s="653"/>
      <c r="N108" s="654">
        <v>102</v>
      </c>
      <c r="O108" s="654"/>
      <c r="P108" s="653">
        <v>99</v>
      </c>
      <c r="Q108" s="653"/>
      <c r="R108" s="653">
        <v>99</v>
      </c>
      <c r="S108" s="653"/>
      <c r="T108" s="653">
        <v>95</v>
      </c>
      <c r="U108" s="653"/>
      <c r="V108" s="654">
        <v>103</v>
      </c>
      <c r="W108" s="654"/>
      <c r="X108" s="653">
        <v>102</v>
      </c>
      <c r="Y108" s="653"/>
      <c r="Z108" s="653">
        <v>96</v>
      </c>
      <c r="AA108" s="653"/>
      <c r="AB108" s="653">
        <v>101</v>
      </c>
      <c r="AC108" s="653"/>
      <c r="AD108" s="653">
        <v>106</v>
      </c>
      <c r="AE108" s="653"/>
      <c r="AF108" s="653">
        <v>108</v>
      </c>
      <c r="AG108" s="653"/>
      <c r="AH108" s="655">
        <v>113</v>
      </c>
      <c r="AI108" s="655"/>
      <c r="AJ108" s="653">
        <v>115</v>
      </c>
      <c r="AK108" s="653"/>
      <c r="AL108" s="653">
        <v>114</v>
      </c>
      <c r="AM108" s="653"/>
      <c r="AN108" s="653">
        <v>118</v>
      </c>
      <c r="AO108" s="653"/>
      <c r="AP108" s="653">
        <v>116</v>
      </c>
      <c r="AQ108" s="653"/>
      <c r="AR108" s="653">
        <v>117</v>
      </c>
      <c r="AS108" s="653"/>
      <c r="AT108" s="653">
        <v>117</v>
      </c>
      <c r="AU108" s="653"/>
      <c r="AV108" s="653">
        <v>114</v>
      </c>
      <c r="AW108" s="653"/>
      <c r="AX108" s="653">
        <v>117</v>
      </c>
      <c r="AY108" s="653"/>
      <c r="AZ108" s="653">
        <v>119</v>
      </c>
      <c r="BA108" s="653"/>
      <c r="BB108" s="653">
        <v>118</v>
      </c>
      <c r="BC108" s="653"/>
      <c r="BD108" s="653">
        <v>121</v>
      </c>
      <c r="BE108" s="653"/>
      <c r="BF108" s="653">
        <v>123</v>
      </c>
      <c r="BG108" s="653"/>
      <c r="BH108" s="653">
        <v>116</v>
      </c>
      <c r="BI108" s="653"/>
      <c r="BJ108" s="653">
        <v>120</v>
      </c>
      <c r="BK108" s="653"/>
      <c r="BL108" s="653">
        <v>108</v>
      </c>
      <c r="BM108" s="653"/>
      <c r="BN108" s="653">
        <v>118</v>
      </c>
      <c r="BO108" s="653"/>
      <c r="BP108" s="653">
        <v>118</v>
      </c>
      <c r="BQ108" s="653"/>
      <c r="BR108" s="653">
        <v>133</v>
      </c>
      <c r="BS108" s="653"/>
      <c r="BT108" s="626">
        <v>109</v>
      </c>
      <c r="BU108" s="626"/>
      <c r="BV108" s="653">
        <v>121</v>
      </c>
      <c r="BW108" s="653"/>
      <c r="BX108" s="626">
        <v>121</v>
      </c>
      <c r="BY108" s="626"/>
      <c r="BZ108" s="626">
        <v>120</v>
      </c>
      <c r="CA108" s="626"/>
      <c r="CB108" s="626">
        <v>122</v>
      </c>
      <c r="CC108" s="626"/>
      <c r="CD108" s="626">
        <v>122</v>
      </c>
      <c r="CE108" s="626"/>
      <c r="CF108" s="626">
        <v>127</v>
      </c>
      <c r="CG108" s="626"/>
      <c r="CH108" s="626">
        <v>122</v>
      </c>
      <c r="CI108" s="626"/>
      <c r="CJ108" s="493">
        <v>121</v>
      </c>
      <c r="CK108" s="459"/>
      <c r="CL108" s="273"/>
      <c r="CM108" s="273"/>
      <c r="CN108" s="459"/>
      <c r="CO108" s="493">
        <v>121</v>
      </c>
      <c r="CP108" s="273"/>
      <c r="CQ108" s="459"/>
      <c r="CR108" s="273"/>
      <c r="CS108" s="273"/>
      <c r="CT108" s="493">
        <v>120</v>
      </c>
      <c r="CU108" s="273"/>
      <c r="CV108" s="459"/>
      <c r="CW108" s="459"/>
      <c r="CX108" s="459"/>
      <c r="CY108" s="493">
        <v>122</v>
      </c>
      <c r="CZ108" s="273"/>
      <c r="DA108" s="273"/>
      <c r="DB108" s="459"/>
      <c r="DC108" s="459"/>
      <c r="DD108" s="493">
        <v>122</v>
      </c>
      <c r="DE108" s="273"/>
      <c r="DF108" s="273"/>
      <c r="DG108" s="459"/>
      <c r="DH108" s="459"/>
      <c r="DI108" s="493">
        <v>127</v>
      </c>
      <c r="DJ108" s="273"/>
      <c r="DK108" s="273"/>
      <c r="DL108" s="459"/>
      <c r="DM108" s="459"/>
      <c r="DN108" s="493">
        <v>122</v>
      </c>
      <c r="DO108" s="273"/>
      <c r="DP108" s="459"/>
      <c r="DQ108" s="459"/>
      <c r="DR108" s="459"/>
      <c r="DS108" s="493">
        <v>132</v>
      </c>
      <c r="DT108" s="273"/>
      <c r="DU108" s="273"/>
      <c r="DV108" s="273"/>
      <c r="DW108" s="273"/>
      <c r="DX108" s="494">
        <v>130</v>
      </c>
      <c r="DY108" s="495"/>
      <c r="DZ108" s="273"/>
      <c r="EA108" s="273"/>
      <c r="EB108" s="273"/>
      <c r="EC108" s="494">
        <v>119</v>
      </c>
      <c r="ED108" s="495"/>
      <c r="EE108" s="273"/>
      <c r="EF108" s="273"/>
      <c r="EG108" s="273"/>
      <c r="EH108" s="494">
        <v>123</v>
      </c>
      <c r="EI108" s="495"/>
      <c r="EJ108" s="273"/>
      <c r="EK108" s="273"/>
      <c r="EL108" s="273"/>
      <c r="EM108" s="24">
        <v>123</v>
      </c>
      <c r="EN108" s="495"/>
      <c r="EO108" s="273"/>
      <c r="EP108" s="273"/>
      <c r="EQ108" s="273"/>
      <c r="ER108" s="24">
        <v>132</v>
      </c>
      <c r="ES108" s="495"/>
      <c r="ET108" s="273"/>
      <c r="EU108" s="273"/>
      <c r="EV108" s="273"/>
    </row>
    <row r="109" spans="1:152" s="496" customFormat="1" x14ac:dyDescent="0.2">
      <c r="A109" s="16" t="s">
        <v>423</v>
      </c>
      <c r="B109" s="654">
        <v>253</v>
      </c>
      <c r="C109" s="654"/>
      <c r="D109" s="654">
        <v>382</v>
      </c>
      <c r="E109" s="654"/>
      <c r="F109" s="654">
        <v>358</v>
      </c>
      <c r="G109" s="654"/>
      <c r="H109" s="654">
        <v>356</v>
      </c>
      <c r="I109" s="654"/>
      <c r="J109" s="653">
        <v>345</v>
      </c>
      <c r="K109" s="653"/>
      <c r="L109" s="653">
        <v>387</v>
      </c>
      <c r="M109" s="653"/>
      <c r="N109" s="654">
        <v>384</v>
      </c>
      <c r="O109" s="654"/>
      <c r="P109" s="653">
        <v>384</v>
      </c>
      <c r="Q109" s="653"/>
      <c r="R109" s="653">
        <v>384</v>
      </c>
      <c r="S109" s="653"/>
      <c r="T109" s="653">
        <v>372</v>
      </c>
      <c r="U109" s="653"/>
      <c r="V109" s="654">
        <v>373</v>
      </c>
      <c r="W109" s="654"/>
      <c r="X109" s="653">
        <v>373</v>
      </c>
      <c r="Y109" s="653"/>
      <c r="Z109" s="653">
        <v>391</v>
      </c>
      <c r="AA109" s="653"/>
      <c r="AB109" s="653">
        <v>403</v>
      </c>
      <c r="AC109" s="653"/>
      <c r="AD109" s="653">
        <v>328</v>
      </c>
      <c r="AE109" s="653"/>
      <c r="AF109" s="653">
        <v>342</v>
      </c>
      <c r="AG109" s="653"/>
      <c r="AH109" s="655">
        <v>456</v>
      </c>
      <c r="AI109" s="655"/>
      <c r="AJ109" s="653">
        <v>480</v>
      </c>
      <c r="AK109" s="653"/>
      <c r="AL109" s="653">
        <v>475</v>
      </c>
      <c r="AM109" s="653"/>
      <c r="AN109" s="653">
        <v>478</v>
      </c>
      <c r="AO109" s="653"/>
      <c r="AP109" s="653">
        <v>487</v>
      </c>
      <c r="AQ109" s="653"/>
      <c r="AR109" s="653">
        <v>486</v>
      </c>
      <c r="AS109" s="653"/>
      <c r="AT109" s="653">
        <v>488</v>
      </c>
      <c r="AU109" s="653"/>
      <c r="AV109" s="653">
        <v>479</v>
      </c>
      <c r="AW109" s="653"/>
      <c r="AX109" s="653">
        <v>486</v>
      </c>
      <c r="AY109" s="653"/>
      <c r="AZ109" s="653">
        <v>514</v>
      </c>
      <c r="BA109" s="653"/>
      <c r="BB109" s="653">
        <v>519</v>
      </c>
      <c r="BC109" s="653"/>
      <c r="BD109" s="653">
        <v>526</v>
      </c>
      <c r="BE109" s="653"/>
      <c r="BF109" s="653">
        <v>530</v>
      </c>
      <c r="BG109" s="653"/>
      <c r="BH109" s="653">
        <v>520</v>
      </c>
      <c r="BI109" s="653"/>
      <c r="BJ109" s="653">
        <v>533</v>
      </c>
      <c r="BK109" s="653"/>
      <c r="BL109" s="653">
        <v>411</v>
      </c>
      <c r="BM109" s="653"/>
      <c r="BN109" s="653">
        <v>528</v>
      </c>
      <c r="BO109" s="653"/>
      <c r="BP109" s="653">
        <v>544</v>
      </c>
      <c r="BQ109" s="653"/>
      <c r="BR109" s="653">
        <v>433</v>
      </c>
      <c r="BS109" s="653"/>
      <c r="BT109" s="626">
        <v>536</v>
      </c>
      <c r="BU109" s="626"/>
      <c r="BV109" s="653">
        <v>559</v>
      </c>
      <c r="BW109" s="653"/>
      <c r="BX109" s="626">
        <v>567</v>
      </c>
      <c r="BY109" s="626"/>
      <c r="BZ109" s="626">
        <v>564</v>
      </c>
      <c r="CA109" s="626"/>
      <c r="CB109" s="626">
        <v>569</v>
      </c>
      <c r="CC109" s="626"/>
      <c r="CD109" s="626">
        <v>569</v>
      </c>
      <c r="CE109" s="626"/>
      <c r="CF109" s="626">
        <v>547</v>
      </c>
      <c r="CG109" s="626"/>
      <c r="CH109" s="626">
        <v>572</v>
      </c>
      <c r="CI109" s="626"/>
      <c r="CJ109" s="493">
        <v>438</v>
      </c>
      <c r="CK109" s="459"/>
      <c r="CL109" s="273"/>
      <c r="CM109" s="273"/>
      <c r="CN109" s="459"/>
      <c r="CO109" s="493">
        <v>446</v>
      </c>
      <c r="CP109" s="273"/>
      <c r="CQ109" s="459"/>
      <c r="CR109" s="273"/>
      <c r="CS109" s="273"/>
      <c r="CT109" s="493">
        <v>444</v>
      </c>
      <c r="CU109" s="273"/>
      <c r="CV109" s="459"/>
      <c r="CW109" s="459"/>
      <c r="CX109" s="459"/>
      <c r="CY109" s="493">
        <v>447</v>
      </c>
      <c r="CZ109" s="273"/>
      <c r="DA109" s="273"/>
      <c r="DB109" s="459"/>
      <c r="DC109" s="459"/>
      <c r="DD109" s="493">
        <v>449</v>
      </c>
      <c r="DE109" s="273"/>
      <c r="DF109" s="273"/>
      <c r="DG109" s="459"/>
      <c r="DH109" s="459"/>
      <c r="DI109" s="493">
        <v>420</v>
      </c>
      <c r="DJ109" s="273"/>
      <c r="DK109" s="273"/>
      <c r="DL109" s="459"/>
      <c r="DM109" s="459"/>
      <c r="DN109" s="493">
        <v>450</v>
      </c>
      <c r="DO109" s="273"/>
      <c r="DP109" s="459"/>
      <c r="DQ109" s="459"/>
      <c r="DR109" s="459"/>
      <c r="DS109" s="497">
        <v>593</v>
      </c>
      <c r="DT109" s="273"/>
      <c r="DU109" s="273"/>
      <c r="DV109" s="273"/>
      <c r="DW109" s="273"/>
      <c r="DX109" s="494">
        <v>455</v>
      </c>
      <c r="DY109" s="495"/>
      <c r="DZ109" s="273"/>
      <c r="EA109" s="273"/>
      <c r="EB109" s="273"/>
      <c r="EC109" s="494">
        <v>452</v>
      </c>
      <c r="ED109" s="495"/>
      <c r="EE109" s="273"/>
      <c r="EF109" s="273"/>
      <c r="EG109" s="273"/>
      <c r="EH109" s="494">
        <v>426</v>
      </c>
      <c r="EI109" s="495"/>
      <c r="EJ109" s="273"/>
      <c r="EK109" s="273"/>
      <c r="EL109" s="273"/>
      <c r="EM109" s="25">
        <v>426</v>
      </c>
      <c r="EN109" s="495"/>
      <c r="EO109" s="273"/>
      <c r="EP109" s="273"/>
      <c r="EQ109" s="273"/>
      <c r="ER109" s="25">
        <v>472</v>
      </c>
      <c r="ES109" s="495"/>
      <c r="ET109" s="273"/>
      <c r="EU109" s="273"/>
      <c r="EV109" s="273"/>
    </row>
    <row r="110" spans="1:152" s="496" customFormat="1" ht="15" x14ac:dyDescent="0.25">
      <c r="A110" s="16" t="s">
        <v>424</v>
      </c>
      <c r="B110" s="654">
        <v>438</v>
      </c>
      <c r="C110" s="654"/>
      <c r="D110" s="654">
        <v>581</v>
      </c>
      <c r="E110" s="654"/>
      <c r="F110" s="654">
        <v>1098</v>
      </c>
      <c r="G110" s="654"/>
      <c r="H110" s="654">
        <v>1063</v>
      </c>
      <c r="I110" s="654"/>
      <c r="J110" s="653">
        <v>1064</v>
      </c>
      <c r="K110" s="653"/>
      <c r="L110" s="653">
        <v>1197</v>
      </c>
      <c r="M110" s="653"/>
      <c r="N110" s="654">
        <v>1203</v>
      </c>
      <c r="O110" s="654"/>
      <c r="P110" s="653">
        <v>1205</v>
      </c>
      <c r="Q110" s="653"/>
      <c r="R110" s="653">
        <v>1284</v>
      </c>
      <c r="S110" s="653"/>
      <c r="T110" s="653">
        <v>1275</v>
      </c>
      <c r="U110" s="653"/>
      <c r="V110" s="654">
        <v>1202</v>
      </c>
      <c r="W110" s="654"/>
      <c r="X110" s="653">
        <v>1191</v>
      </c>
      <c r="Y110" s="653"/>
      <c r="Z110" s="653">
        <v>1219</v>
      </c>
      <c r="AA110" s="653"/>
      <c r="AB110" s="653">
        <v>1210</v>
      </c>
      <c r="AC110" s="653"/>
      <c r="AD110" s="656">
        <v>1210</v>
      </c>
      <c r="AE110" s="656"/>
      <c r="AF110" s="656">
        <v>1210</v>
      </c>
      <c r="AG110" s="656"/>
      <c r="AH110" s="655">
        <v>698</v>
      </c>
      <c r="AI110" s="655"/>
      <c r="AJ110" s="653">
        <v>698</v>
      </c>
      <c r="AK110" s="653"/>
      <c r="AL110" s="653">
        <v>698</v>
      </c>
      <c r="AM110" s="653"/>
      <c r="AN110" s="656">
        <v>698</v>
      </c>
      <c r="AO110" s="656"/>
      <c r="AP110" s="653">
        <v>728</v>
      </c>
      <c r="AQ110" s="653"/>
      <c r="AR110" s="653">
        <v>725</v>
      </c>
      <c r="AS110" s="653"/>
      <c r="AT110" s="653">
        <v>721</v>
      </c>
      <c r="AU110" s="653"/>
      <c r="AV110" s="653">
        <v>725</v>
      </c>
      <c r="AW110" s="653"/>
      <c r="AX110" s="653">
        <v>742</v>
      </c>
      <c r="AY110" s="653"/>
      <c r="AZ110" s="653">
        <v>761</v>
      </c>
      <c r="BA110" s="653"/>
      <c r="BB110" s="653">
        <v>766</v>
      </c>
      <c r="BC110" s="653"/>
      <c r="BD110" s="653">
        <v>766</v>
      </c>
      <c r="BE110" s="653"/>
      <c r="BF110" s="653">
        <v>768</v>
      </c>
      <c r="BG110" s="653"/>
      <c r="BH110" s="653">
        <v>762</v>
      </c>
      <c r="BI110" s="653"/>
      <c r="BJ110" s="653">
        <v>772</v>
      </c>
      <c r="BK110" s="653"/>
      <c r="BL110" s="653">
        <v>783</v>
      </c>
      <c r="BM110" s="653"/>
      <c r="BN110" s="653">
        <v>771</v>
      </c>
      <c r="BO110" s="653"/>
      <c r="BP110" s="653">
        <v>798</v>
      </c>
      <c r="BQ110" s="653"/>
      <c r="BR110" s="653">
        <v>804</v>
      </c>
      <c r="BS110" s="653"/>
      <c r="BT110" s="626">
        <v>808</v>
      </c>
      <c r="BU110" s="626"/>
      <c r="BV110" s="653">
        <v>815</v>
      </c>
      <c r="BW110" s="653"/>
      <c r="BX110" s="626">
        <v>847</v>
      </c>
      <c r="BY110" s="626"/>
      <c r="BZ110" s="626">
        <v>844</v>
      </c>
      <c r="CA110" s="626"/>
      <c r="CB110" s="626">
        <v>841</v>
      </c>
      <c r="CC110" s="626"/>
      <c r="CD110" s="626">
        <v>839</v>
      </c>
      <c r="CE110" s="626"/>
      <c r="CF110" s="626">
        <v>853</v>
      </c>
      <c r="CG110" s="626"/>
      <c r="CH110" s="626">
        <v>859</v>
      </c>
      <c r="CI110" s="626"/>
      <c r="CJ110" s="493">
        <v>815</v>
      </c>
      <c r="CK110" s="459"/>
      <c r="CL110" s="273"/>
      <c r="CM110" s="273"/>
      <c r="CN110" s="459"/>
      <c r="CO110" s="493">
        <v>847</v>
      </c>
      <c r="CP110" s="273"/>
      <c r="CQ110" s="459"/>
      <c r="CR110" s="273"/>
      <c r="CS110" s="273"/>
      <c r="CT110" s="493">
        <v>844</v>
      </c>
      <c r="CU110" s="273"/>
      <c r="CV110" s="459"/>
      <c r="CW110" s="459"/>
      <c r="CX110" s="459"/>
      <c r="CY110" s="493">
        <v>841</v>
      </c>
      <c r="CZ110" s="273"/>
      <c r="DA110" s="273"/>
      <c r="DB110" s="459"/>
      <c r="DC110" s="459"/>
      <c r="DD110" s="493">
        <v>839</v>
      </c>
      <c r="DE110" s="273"/>
      <c r="DF110" s="273"/>
      <c r="DG110" s="459"/>
      <c r="DH110" s="459"/>
      <c r="DI110" s="493">
        <v>853</v>
      </c>
      <c r="DJ110" s="273"/>
      <c r="DK110" s="273"/>
      <c r="DL110" s="459"/>
      <c r="DM110" s="459"/>
      <c r="DN110" s="493">
        <v>859</v>
      </c>
      <c r="DO110" s="273"/>
      <c r="DP110" s="459"/>
      <c r="DQ110" s="459"/>
      <c r="DR110" s="459"/>
      <c r="DS110" s="497">
        <v>161</v>
      </c>
      <c r="DT110" s="273"/>
      <c r="DU110" s="273"/>
      <c r="DV110" s="273"/>
      <c r="DW110" s="273"/>
      <c r="DX110" s="494">
        <v>161</v>
      </c>
      <c r="DY110" s="495"/>
      <c r="DZ110" s="273"/>
      <c r="EA110" s="273"/>
      <c r="EB110" s="273"/>
      <c r="EC110" s="494">
        <v>161</v>
      </c>
      <c r="ED110" s="495"/>
      <c r="EE110" s="273"/>
      <c r="EF110" s="273"/>
      <c r="EG110" s="273"/>
      <c r="EH110" s="494">
        <v>161</v>
      </c>
      <c r="EI110" s="495"/>
      <c r="EJ110" s="273"/>
      <c r="EK110" s="273"/>
      <c r="EL110" s="273"/>
      <c r="EM110" s="25">
        <v>161</v>
      </c>
      <c r="EN110" s="495"/>
      <c r="EO110" s="273"/>
      <c r="EP110" s="273"/>
      <c r="EQ110" s="273"/>
      <c r="ER110" s="25">
        <v>153</v>
      </c>
      <c r="ES110" s="495"/>
      <c r="ET110" s="273"/>
      <c r="EU110" s="273"/>
      <c r="EV110" s="273"/>
    </row>
    <row r="111" spans="1:152" s="496" customFormat="1" x14ac:dyDescent="0.2">
      <c r="A111" s="16" t="s">
        <v>425</v>
      </c>
      <c r="B111" s="654">
        <v>109</v>
      </c>
      <c r="C111" s="654"/>
      <c r="D111" s="654">
        <v>109</v>
      </c>
      <c r="E111" s="654"/>
      <c r="F111" s="654">
        <v>113</v>
      </c>
      <c r="G111" s="654"/>
      <c r="H111" s="654">
        <v>118</v>
      </c>
      <c r="I111" s="654"/>
      <c r="J111" s="653">
        <v>104</v>
      </c>
      <c r="K111" s="653"/>
      <c r="L111" s="653">
        <v>92</v>
      </c>
      <c r="M111" s="653"/>
      <c r="N111" s="654">
        <v>76</v>
      </c>
      <c r="O111" s="654"/>
      <c r="P111" s="653">
        <v>83</v>
      </c>
      <c r="Q111" s="653"/>
      <c r="R111" s="653">
        <v>93</v>
      </c>
      <c r="S111" s="653"/>
      <c r="T111" s="653">
        <v>66</v>
      </c>
      <c r="U111" s="653"/>
      <c r="V111" s="654">
        <v>71</v>
      </c>
      <c r="W111" s="654"/>
      <c r="X111" s="653">
        <v>71</v>
      </c>
      <c r="Y111" s="653"/>
      <c r="Z111" s="653">
        <v>93</v>
      </c>
      <c r="AA111" s="653"/>
      <c r="AB111" s="653">
        <v>87</v>
      </c>
      <c r="AC111" s="653"/>
      <c r="AD111" s="653">
        <v>99</v>
      </c>
      <c r="AE111" s="653"/>
      <c r="AF111" s="653">
        <v>95</v>
      </c>
      <c r="AG111" s="653"/>
      <c r="AH111" s="655">
        <v>104</v>
      </c>
      <c r="AI111" s="655"/>
      <c r="AJ111" s="653">
        <v>105</v>
      </c>
      <c r="AK111" s="653"/>
      <c r="AL111" s="653">
        <v>108</v>
      </c>
      <c r="AM111" s="653"/>
      <c r="AN111" s="653">
        <v>112</v>
      </c>
      <c r="AO111" s="653"/>
      <c r="AP111" s="653">
        <v>114</v>
      </c>
      <c r="AQ111" s="653"/>
      <c r="AR111" s="653">
        <v>122</v>
      </c>
      <c r="AS111" s="653"/>
      <c r="AT111" s="653">
        <v>119</v>
      </c>
      <c r="AU111" s="653"/>
      <c r="AV111" s="653">
        <v>113</v>
      </c>
      <c r="AW111" s="653"/>
      <c r="AX111" s="653">
        <v>120</v>
      </c>
      <c r="AY111" s="653"/>
      <c r="AZ111" s="653">
        <v>119</v>
      </c>
      <c r="BA111" s="653"/>
      <c r="BB111" s="653">
        <v>123</v>
      </c>
      <c r="BC111" s="653"/>
      <c r="BD111" s="653">
        <v>127</v>
      </c>
      <c r="BE111" s="653"/>
      <c r="BF111" s="653">
        <v>122</v>
      </c>
      <c r="BG111" s="653"/>
      <c r="BH111" s="653">
        <v>115</v>
      </c>
      <c r="BI111" s="653"/>
      <c r="BJ111" s="653">
        <v>115</v>
      </c>
      <c r="BK111" s="653"/>
      <c r="BL111" s="653">
        <v>123</v>
      </c>
      <c r="BM111" s="653"/>
      <c r="BN111" s="653">
        <v>114</v>
      </c>
      <c r="BO111" s="653"/>
      <c r="BP111" s="653">
        <v>119</v>
      </c>
      <c r="BQ111" s="653"/>
      <c r="BR111" s="653">
        <v>113</v>
      </c>
      <c r="BS111" s="653"/>
      <c r="BT111" s="657">
        <v>115</v>
      </c>
      <c r="BU111" s="657"/>
      <c r="BV111" s="626">
        <v>117</v>
      </c>
      <c r="BW111" s="626"/>
      <c r="BX111" s="626">
        <v>115</v>
      </c>
      <c r="BY111" s="626"/>
      <c r="BZ111" s="653">
        <v>110</v>
      </c>
      <c r="CA111" s="653"/>
      <c r="CB111" s="626">
        <v>116</v>
      </c>
      <c r="CC111" s="626"/>
      <c r="CD111" s="626">
        <v>108</v>
      </c>
      <c r="CE111" s="626"/>
      <c r="CF111" s="626">
        <v>110</v>
      </c>
      <c r="CG111" s="626"/>
      <c r="CH111" s="653">
        <v>114</v>
      </c>
      <c r="CI111" s="653"/>
      <c r="CJ111" s="493">
        <v>117</v>
      </c>
      <c r="CK111" s="459"/>
      <c r="CL111" s="273"/>
      <c r="CM111" s="273"/>
      <c r="CN111" s="459"/>
      <c r="CO111" s="493">
        <v>115</v>
      </c>
      <c r="CP111" s="273"/>
      <c r="CQ111" s="459"/>
      <c r="CR111" s="273"/>
      <c r="CS111" s="273"/>
      <c r="CT111" s="493">
        <v>110</v>
      </c>
      <c r="CU111" s="273"/>
      <c r="CV111" s="459"/>
      <c r="CW111" s="459"/>
      <c r="CX111" s="459"/>
      <c r="CY111" s="493">
        <v>116</v>
      </c>
      <c r="CZ111" s="273"/>
      <c r="DA111" s="273"/>
      <c r="DB111" s="459"/>
      <c r="DC111" s="459"/>
      <c r="DD111" s="493">
        <v>108</v>
      </c>
      <c r="DE111" s="273"/>
      <c r="DF111" s="273"/>
      <c r="DG111" s="459"/>
      <c r="DH111" s="459"/>
      <c r="DI111" s="493">
        <v>110</v>
      </c>
      <c r="DJ111" s="273"/>
      <c r="DK111" s="273"/>
      <c r="DL111" s="459"/>
      <c r="DM111" s="459"/>
      <c r="DN111" s="493">
        <v>114</v>
      </c>
      <c r="DO111" s="273"/>
      <c r="DP111" s="459"/>
      <c r="DQ111" s="459"/>
      <c r="DR111" s="459"/>
      <c r="DS111" s="497">
        <v>11</v>
      </c>
      <c r="DT111" s="273"/>
      <c r="DU111" s="273"/>
      <c r="DV111" s="273"/>
      <c r="DW111" s="273"/>
      <c r="DX111" s="494">
        <v>108</v>
      </c>
      <c r="DY111" s="495"/>
      <c r="DZ111" s="273"/>
      <c r="EA111" s="273"/>
      <c r="EB111" s="273"/>
      <c r="EC111" s="494">
        <v>108</v>
      </c>
      <c r="ED111" s="495"/>
      <c r="EE111" s="273"/>
      <c r="EF111" s="273"/>
      <c r="EG111" s="273"/>
      <c r="EH111" s="494">
        <v>108</v>
      </c>
      <c r="EI111" s="495"/>
      <c r="EJ111" s="273"/>
      <c r="EK111" s="273"/>
      <c r="EL111" s="273"/>
      <c r="EM111" s="25">
        <v>108</v>
      </c>
      <c r="EN111" s="495"/>
      <c r="EO111" s="273"/>
      <c r="EP111" s="273"/>
      <c r="EQ111" s="273"/>
      <c r="ER111" s="25">
        <v>99</v>
      </c>
      <c r="ES111" s="495"/>
      <c r="ET111" s="273"/>
      <c r="EU111" s="273"/>
      <c r="EV111" s="273"/>
    </row>
    <row r="112" spans="1:152" s="496" customFormat="1" x14ac:dyDescent="0.2">
      <c r="A112" s="16" t="s">
        <v>426</v>
      </c>
      <c r="B112" s="654">
        <v>157</v>
      </c>
      <c r="C112" s="654"/>
      <c r="D112" s="654">
        <v>157</v>
      </c>
      <c r="E112" s="654"/>
      <c r="F112" s="654">
        <v>167</v>
      </c>
      <c r="G112" s="654"/>
      <c r="H112" s="654">
        <v>142</v>
      </c>
      <c r="I112" s="654"/>
      <c r="J112" s="653">
        <v>108</v>
      </c>
      <c r="K112" s="653"/>
      <c r="L112" s="653">
        <v>150</v>
      </c>
      <c r="M112" s="653"/>
      <c r="N112" s="654">
        <v>173</v>
      </c>
      <c r="O112" s="654"/>
      <c r="P112" s="653">
        <v>148</v>
      </c>
      <c r="Q112" s="653"/>
      <c r="R112" s="653">
        <v>126</v>
      </c>
      <c r="S112" s="653"/>
      <c r="T112" s="653">
        <v>105</v>
      </c>
      <c r="U112" s="653"/>
      <c r="V112" s="654">
        <v>107</v>
      </c>
      <c r="W112" s="654"/>
      <c r="X112" s="653">
        <v>103</v>
      </c>
      <c r="Y112" s="653"/>
      <c r="Z112" s="653">
        <v>152</v>
      </c>
      <c r="AA112" s="653"/>
      <c r="AB112" s="653">
        <v>149</v>
      </c>
      <c r="AC112" s="653"/>
      <c r="AD112" s="653">
        <v>137</v>
      </c>
      <c r="AE112" s="653"/>
      <c r="AF112" s="653">
        <v>132</v>
      </c>
      <c r="AG112" s="653"/>
      <c r="AH112" s="655">
        <v>148</v>
      </c>
      <c r="AI112" s="655"/>
      <c r="AJ112" s="653">
        <v>150</v>
      </c>
      <c r="AK112" s="653"/>
      <c r="AL112" s="653">
        <v>152</v>
      </c>
      <c r="AM112" s="653"/>
      <c r="AN112" s="653">
        <v>147</v>
      </c>
      <c r="AO112" s="653"/>
      <c r="AP112" s="653">
        <v>156</v>
      </c>
      <c r="AQ112" s="653"/>
      <c r="AR112" s="653">
        <v>164</v>
      </c>
      <c r="AS112" s="653"/>
      <c r="AT112" s="653">
        <v>161</v>
      </c>
      <c r="AU112" s="653"/>
      <c r="AV112" s="653">
        <v>158</v>
      </c>
      <c r="AW112" s="653"/>
      <c r="AX112" s="653">
        <v>171</v>
      </c>
      <c r="AY112" s="653"/>
      <c r="AZ112" s="653">
        <v>168</v>
      </c>
      <c r="BA112" s="653"/>
      <c r="BB112" s="653">
        <v>173</v>
      </c>
      <c r="BC112" s="653"/>
      <c r="BD112" s="653">
        <v>184</v>
      </c>
      <c r="BE112" s="653"/>
      <c r="BF112" s="653">
        <v>182</v>
      </c>
      <c r="BG112" s="653"/>
      <c r="BH112" s="653">
        <v>175</v>
      </c>
      <c r="BI112" s="653"/>
      <c r="BJ112" s="653">
        <v>173</v>
      </c>
      <c r="BK112" s="653"/>
      <c r="BL112" s="653">
        <v>175</v>
      </c>
      <c r="BM112" s="653"/>
      <c r="BN112" s="653">
        <v>165</v>
      </c>
      <c r="BO112" s="653"/>
      <c r="BP112" s="653">
        <v>171</v>
      </c>
      <c r="BQ112" s="653"/>
      <c r="BR112" s="653">
        <v>165</v>
      </c>
      <c r="BS112" s="653"/>
      <c r="BT112" s="657">
        <v>171</v>
      </c>
      <c r="BU112" s="657"/>
      <c r="BV112" s="626"/>
      <c r="BW112" s="626"/>
      <c r="BX112" s="626"/>
      <c r="BY112" s="626"/>
      <c r="BZ112" s="653"/>
      <c r="CA112" s="653"/>
      <c r="CB112" s="626"/>
      <c r="CC112" s="626"/>
      <c r="CD112" s="626"/>
      <c r="CE112" s="626"/>
      <c r="CF112" s="626"/>
      <c r="CG112" s="626"/>
      <c r="CH112" s="653"/>
      <c r="CI112" s="653"/>
      <c r="CJ112" s="493">
        <v>1</v>
      </c>
      <c r="CK112" s="459"/>
      <c r="CL112" s="273"/>
      <c r="CM112" s="273"/>
      <c r="CN112" s="459"/>
      <c r="CO112" s="493">
        <v>1</v>
      </c>
      <c r="CP112" s="273"/>
      <c r="CQ112" s="459"/>
      <c r="CR112" s="273"/>
      <c r="CS112" s="273"/>
      <c r="CT112" s="493">
        <v>1</v>
      </c>
      <c r="CU112" s="273"/>
      <c r="CV112" s="459"/>
      <c r="CW112" s="459"/>
      <c r="CX112" s="459"/>
      <c r="CY112" s="493">
        <v>1</v>
      </c>
      <c r="CZ112" s="273"/>
      <c r="DA112" s="273"/>
      <c r="DB112" s="459"/>
      <c r="DC112" s="459"/>
      <c r="DD112" s="493">
        <v>1</v>
      </c>
      <c r="DE112" s="273"/>
      <c r="DF112" s="273"/>
      <c r="DG112" s="459"/>
      <c r="DH112" s="459"/>
      <c r="DI112" s="493">
        <v>1</v>
      </c>
      <c r="DJ112" s="273"/>
      <c r="DK112" s="273"/>
      <c r="DL112" s="459"/>
      <c r="DM112" s="459"/>
      <c r="DN112" s="493">
        <v>1</v>
      </c>
      <c r="DO112" s="273"/>
      <c r="DP112" s="459"/>
      <c r="DQ112" s="459"/>
      <c r="DR112" s="459"/>
      <c r="DS112" s="497">
        <v>1</v>
      </c>
      <c r="DT112" s="273"/>
      <c r="DU112" s="273"/>
      <c r="DV112" s="273"/>
      <c r="DW112" s="273"/>
      <c r="DX112" s="494">
        <v>1</v>
      </c>
      <c r="DY112" s="495"/>
      <c r="DZ112" s="273"/>
      <c r="EA112" s="273"/>
      <c r="EB112" s="273"/>
      <c r="EC112" s="494">
        <v>1</v>
      </c>
      <c r="ED112" s="495"/>
      <c r="EE112" s="273"/>
      <c r="EF112" s="273"/>
      <c r="EG112" s="273"/>
      <c r="EH112" s="494">
        <v>1</v>
      </c>
      <c r="EI112" s="495"/>
      <c r="EJ112" s="273"/>
      <c r="EK112" s="273"/>
      <c r="EL112" s="273"/>
      <c r="EM112" s="25">
        <v>1</v>
      </c>
      <c r="EN112" s="495"/>
      <c r="EO112" s="273"/>
      <c r="EP112" s="273"/>
      <c r="EQ112" s="273"/>
      <c r="ER112" s="25">
        <v>1</v>
      </c>
      <c r="ES112" s="495"/>
      <c r="ET112" s="273"/>
      <c r="EU112" s="273"/>
      <c r="EV112" s="273"/>
    </row>
    <row r="113" spans="1:152" s="496" customFormat="1" x14ac:dyDescent="0.2">
      <c r="A113" s="16" t="s">
        <v>427</v>
      </c>
      <c r="B113" s="654">
        <v>157</v>
      </c>
      <c r="C113" s="654"/>
      <c r="D113" s="654">
        <v>157</v>
      </c>
      <c r="E113" s="654"/>
      <c r="F113" s="654">
        <v>167</v>
      </c>
      <c r="G113" s="654"/>
      <c r="H113" s="654">
        <v>142</v>
      </c>
      <c r="I113" s="654"/>
      <c r="J113" s="653">
        <v>108</v>
      </c>
      <c r="K113" s="653"/>
      <c r="L113" s="653">
        <v>150</v>
      </c>
      <c r="M113" s="653"/>
      <c r="N113" s="654">
        <v>173</v>
      </c>
      <c r="O113" s="654"/>
      <c r="P113" s="653">
        <v>148</v>
      </c>
      <c r="Q113" s="653"/>
      <c r="R113" s="653">
        <v>126</v>
      </c>
      <c r="S113" s="653"/>
      <c r="T113" s="653">
        <v>105</v>
      </c>
      <c r="U113" s="653"/>
      <c r="V113" s="654">
        <v>107</v>
      </c>
      <c r="W113" s="654"/>
      <c r="X113" s="653">
        <v>103</v>
      </c>
      <c r="Y113" s="653"/>
      <c r="Z113" s="653">
        <v>152</v>
      </c>
      <c r="AA113" s="653"/>
      <c r="AB113" s="653">
        <v>149</v>
      </c>
      <c r="AC113" s="653"/>
      <c r="AD113" s="653">
        <v>137</v>
      </c>
      <c r="AE113" s="653"/>
      <c r="AF113" s="653">
        <v>132</v>
      </c>
      <c r="AG113" s="653"/>
      <c r="AH113" s="655">
        <v>148</v>
      </c>
      <c r="AI113" s="655"/>
      <c r="AJ113" s="653">
        <v>150</v>
      </c>
      <c r="AK113" s="653"/>
      <c r="AL113" s="653">
        <v>152</v>
      </c>
      <c r="AM113" s="653"/>
      <c r="AN113" s="653">
        <v>147</v>
      </c>
      <c r="AO113" s="653"/>
      <c r="AP113" s="653">
        <v>156</v>
      </c>
      <c r="AQ113" s="653"/>
      <c r="AR113" s="653">
        <v>164</v>
      </c>
      <c r="AS113" s="653"/>
      <c r="AT113" s="653">
        <v>161</v>
      </c>
      <c r="AU113" s="653"/>
      <c r="AV113" s="653">
        <v>158</v>
      </c>
      <c r="AW113" s="653"/>
      <c r="AX113" s="653">
        <v>171</v>
      </c>
      <c r="AY113" s="653"/>
      <c r="AZ113" s="653">
        <v>168</v>
      </c>
      <c r="BA113" s="653"/>
      <c r="BB113" s="653">
        <v>173</v>
      </c>
      <c r="BC113" s="653"/>
      <c r="BD113" s="653">
        <v>184</v>
      </c>
      <c r="BE113" s="653"/>
      <c r="BF113" s="653">
        <v>182</v>
      </c>
      <c r="BG113" s="653"/>
      <c r="BH113" s="653">
        <v>175</v>
      </c>
      <c r="BI113" s="653"/>
      <c r="BJ113" s="653">
        <v>173</v>
      </c>
      <c r="BK113" s="653"/>
      <c r="BL113" s="653">
        <v>175</v>
      </c>
      <c r="BM113" s="653"/>
      <c r="BN113" s="653">
        <v>165</v>
      </c>
      <c r="BO113" s="653"/>
      <c r="BP113" s="653">
        <v>171</v>
      </c>
      <c r="BQ113" s="653"/>
      <c r="BR113" s="653">
        <v>165</v>
      </c>
      <c r="BS113" s="653"/>
      <c r="BT113" s="657">
        <v>171</v>
      </c>
      <c r="BU113" s="657"/>
      <c r="BV113" s="626"/>
      <c r="BW113" s="626"/>
      <c r="BX113" s="626"/>
      <c r="BY113" s="626"/>
      <c r="BZ113" s="653"/>
      <c r="CA113" s="653"/>
      <c r="CB113" s="626"/>
      <c r="CC113" s="626"/>
      <c r="CD113" s="626"/>
      <c r="CE113" s="626"/>
      <c r="CF113" s="626"/>
      <c r="CG113" s="626"/>
      <c r="CH113" s="653"/>
      <c r="CI113" s="653"/>
      <c r="CJ113" s="493">
        <v>47</v>
      </c>
      <c r="CK113" s="459"/>
      <c r="CL113" s="273"/>
      <c r="CM113" s="273"/>
      <c r="CN113" s="459"/>
      <c r="CO113" s="493">
        <v>49</v>
      </c>
      <c r="CP113" s="273"/>
      <c r="CQ113" s="459"/>
      <c r="CR113" s="273"/>
      <c r="CS113" s="273"/>
      <c r="CT113" s="493">
        <v>51</v>
      </c>
      <c r="CU113" s="273"/>
      <c r="CV113" s="459"/>
      <c r="CW113" s="459"/>
      <c r="CX113" s="459"/>
      <c r="CY113" s="493">
        <v>52</v>
      </c>
      <c r="CZ113" s="273"/>
      <c r="DA113" s="273"/>
      <c r="DB113" s="459"/>
      <c r="DC113" s="459"/>
      <c r="DD113" s="493">
        <v>52</v>
      </c>
      <c r="DE113" s="273"/>
      <c r="DF113" s="273"/>
      <c r="DG113" s="459"/>
      <c r="DH113" s="459"/>
      <c r="DI113" s="493">
        <v>52</v>
      </c>
      <c r="DJ113" s="273"/>
      <c r="DK113" s="273"/>
      <c r="DL113" s="459"/>
      <c r="DM113" s="459"/>
      <c r="DN113" s="493">
        <v>52</v>
      </c>
      <c r="DO113" s="273"/>
      <c r="DP113" s="459"/>
      <c r="DQ113" s="459"/>
      <c r="DR113" s="459"/>
      <c r="DS113" s="497">
        <v>59</v>
      </c>
      <c r="DT113" s="273"/>
      <c r="DU113" s="273"/>
      <c r="DV113" s="273"/>
      <c r="DW113" s="273"/>
      <c r="DX113" s="494">
        <v>60</v>
      </c>
      <c r="DY113" s="495"/>
      <c r="DZ113" s="273"/>
      <c r="EA113" s="273"/>
      <c r="EB113" s="273"/>
      <c r="EC113" s="494">
        <v>60</v>
      </c>
      <c r="ED113" s="495"/>
      <c r="EE113" s="273"/>
      <c r="EF113" s="273"/>
      <c r="EG113" s="273"/>
      <c r="EH113" s="494">
        <v>59</v>
      </c>
      <c r="EI113" s="495"/>
      <c r="EJ113" s="273"/>
      <c r="EK113" s="273"/>
      <c r="EL113" s="273"/>
      <c r="EM113" s="25">
        <v>60</v>
      </c>
      <c r="EN113" s="495"/>
      <c r="EO113" s="273"/>
      <c r="EP113" s="273"/>
      <c r="EQ113" s="273"/>
      <c r="ER113" s="25">
        <v>59</v>
      </c>
      <c r="ES113" s="495"/>
      <c r="ET113" s="273"/>
      <c r="EU113" s="273"/>
      <c r="EV113" s="273"/>
    </row>
    <row r="114" spans="1:152" s="496" customFormat="1" x14ac:dyDescent="0.2">
      <c r="A114" s="16" t="s">
        <v>428</v>
      </c>
      <c r="B114" s="654">
        <v>157</v>
      </c>
      <c r="C114" s="654"/>
      <c r="D114" s="654">
        <v>157</v>
      </c>
      <c r="E114" s="654"/>
      <c r="F114" s="654">
        <v>167</v>
      </c>
      <c r="G114" s="654"/>
      <c r="H114" s="654">
        <v>142</v>
      </c>
      <c r="I114" s="654"/>
      <c r="J114" s="653">
        <v>108</v>
      </c>
      <c r="K114" s="653"/>
      <c r="L114" s="653">
        <v>150</v>
      </c>
      <c r="M114" s="653"/>
      <c r="N114" s="654">
        <v>173</v>
      </c>
      <c r="O114" s="654"/>
      <c r="P114" s="653">
        <v>148</v>
      </c>
      <c r="Q114" s="653"/>
      <c r="R114" s="653">
        <v>126</v>
      </c>
      <c r="S114" s="653"/>
      <c r="T114" s="653">
        <v>105</v>
      </c>
      <c r="U114" s="653"/>
      <c r="V114" s="654">
        <v>107</v>
      </c>
      <c r="W114" s="654"/>
      <c r="X114" s="653">
        <v>103</v>
      </c>
      <c r="Y114" s="653"/>
      <c r="Z114" s="653">
        <v>152</v>
      </c>
      <c r="AA114" s="653"/>
      <c r="AB114" s="653">
        <v>149</v>
      </c>
      <c r="AC114" s="653"/>
      <c r="AD114" s="653">
        <v>137</v>
      </c>
      <c r="AE114" s="653"/>
      <c r="AF114" s="653">
        <v>132</v>
      </c>
      <c r="AG114" s="653"/>
      <c r="AH114" s="655">
        <v>148</v>
      </c>
      <c r="AI114" s="655"/>
      <c r="AJ114" s="653">
        <v>150</v>
      </c>
      <c r="AK114" s="653"/>
      <c r="AL114" s="653">
        <v>152</v>
      </c>
      <c r="AM114" s="653"/>
      <c r="AN114" s="653">
        <v>147</v>
      </c>
      <c r="AO114" s="653"/>
      <c r="AP114" s="653">
        <v>156</v>
      </c>
      <c r="AQ114" s="653"/>
      <c r="AR114" s="653">
        <v>164</v>
      </c>
      <c r="AS114" s="653"/>
      <c r="AT114" s="653">
        <v>161</v>
      </c>
      <c r="AU114" s="653"/>
      <c r="AV114" s="653">
        <v>158</v>
      </c>
      <c r="AW114" s="653"/>
      <c r="AX114" s="653">
        <v>171</v>
      </c>
      <c r="AY114" s="653"/>
      <c r="AZ114" s="653">
        <v>168</v>
      </c>
      <c r="BA114" s="653"/>
      <c r="BB114" s="653">
        <v>173</v>
      </c>
      <c r="BC114" s="653"/>
      <c r="BD114" s="653">
        <v>184</v>
      </c>
      <c r="BE114" s="653"/>
      <c r="BF114" s="653">
        <v>182</v>
      </c>
      <c r="BG114" s="653"/>
      <c r="BH114" s="653">
        <v>175</v>
      </c>
      <c r="BI114" s="653"/>
      <c r="BJ114" s="653">
        <v>173</v>
      </c>
      <c r="BK114" s="653"/>
      <c r="BL114" s="653">
        <v>175</v>
      </c>
      <c r="BM114" s="653"/>
      <c r="BN114" s="653">
        <v>165</v>
      </c>
      <c r="BO114" s="653"/>
      <c r="BP114" s="653">
        <v>171</v>
      </c>
      <c r="BQ114" s="653"/>
      <c r="BR114" s="653">
        <v>165</v>
      </c>
      <c r="BS114" s="653"/>
      <c r="BT114" s="657">
        <v>171</v>
      </c>
      <c r="BU114" s="657"/>
      <c r="BV114" s="626"/>
      <c r="BW114" s="626"/>
      <c r="BX114" s="626"/>
      <c r="BY114" s="626"/>
      <c r="BZ114" s="653"/>
      <c r="CA114" s="653"/>
      <c r="CB114" s="626"/>
      <c r="CC114" s="626"/>
      <c r="CD114" s="626"/>
      <c r="CE114" s="626"/>
      <c r="CF114" s="626"/>
      <c r="CG114" s="626"/>
      <c r="CH114" s="653"/>
      <c r="CI114" s="653"/>
      <c r="CJ114" s="493">
        <v>3</v>
      </c>
      <c r="CK114" s="459"/>
      <c r="CL114" s="273"/>
      <c r="CM114" s="273"/>
      <c r="CN114" s="459"/>
      <c r="CO114" s="493">
        <v>3</v>
      </c>
      <c r="CP114" s="273"/>
      <c r="CQ114" s="459"/>
      <c r="CR114" s="273"/>
      <c r="CS114" s="273"/>
      <c r="CT114" s="493">
        <v>3</v>
      </c>
      <c r="CU114" s="273"/>
      <c r="CV114" s="459"/>
      <c r="CW114" s="459"/>
      <c r="CX114" s="459"/>
      <c r="CY114" s="493">
        <v>3</v>
      </c>
      <c r="CZ114" s="273"/>
      <c r="DA114" s="273"/>
      <c r="DB114" s="459"/>
      <c r="DC114" s="459"/>
      <c r="DD114" s="493">
        <v>3</v>
      </c>
      <c r="DE114" s="273"/>
      <c r="DF114" s="273"/>
      <c r="DG114" s="459"/>
      <c r="DH114" s="459"/>
      <c r="DI114" s="493">
        <v>2</v>
      </c>
      <c r="DJ114" s="273"/>
      <c r="DK114" s="273"/>
      <c r="DL114" s="459"/>
      <c r="DM114" s="459"/>
      <c r="DN114" s="493">
        <v>2</v>
      </c>
      <c r="DO114" s="273"/>
      <c r="DP114" s="459"/>
      <c r="DQ114" s="459"/>
      <c r="DR114" s="459"/>
      <c r="DS114" s="497">
        <v>1</v>
      </c>
      <c r="DT114" s="273"/>
      <c r="DU114" s="273"/>
      <c r="DV114" s="273"/>
      <c r="DW114" s="273"/>
      <c r="DX114" s="494">
        <v>1</v>
      </c>
      <c r="DY114" s="495"/>
      <c r="DZ114" s="273"/>
      <c r="EA114" s="273"/>
      <c r="EB114" s="273"/>
      <c r="EC114" s="494">
        <v>1</v>
      </c>
      <c r="ED114" s="495"/>
      <c r="EE114" s="273"/>
      <c r="EF114" s="273"/>
      <c r="EG114" s="273"/>
      <c r="EH114" s="494">
        <v>1</v>
      </c>
      <c r="EI114" s="495"/>
      <c r="EJ114" s="273"/>
      <c r="EK114" s="273"/>
      <c r="EL114" s="273"/>
      <c r="EM114" s="25">
        <v>1</v>
      </c>
      <c r="EN114" s="495"/>
      <c r="EO114" s="273"/>
      <c r="EP114" s="273"/>
      <c r="EQ114" s="273"/>
      <c r="ER114" s="25">
        <v>1</v>
      </c>
      <c r="ES114" s="495"/>
      <c r="ET114" s="273"/>
      <c r="EU114" s="273"/>
      <c r="EV114" s="273"/>
    </row>
    <row r="115" spans="1:152" s="496" customFormat="1" x14ac:dyDescent="0.2">
      <c r="A115" s="16" t="s">
        <v>429</v>
      </c>
      <c r="B115" s="654">
        <v>157</v>
      </c>
      <c r="C115" s="654"/>
      <c r="D115" s="654">
        <v>157</v>
      </c>
      <c r="E115" s="654"/>
      <c r="F115" s="654">
        <v>167</v>
      </c>
      <c r="G115" s="654"/>
      <c r="H115" s="654">
        <v>142</v>
      </c>
      <c r="I115" s="654"/>
      <c r="J115" s="653">
        <v>108</v>
      </c>
      <c r="K115" s="653"/>
      <c r="L115" s="653">
        <v>150</v>
      </c>
      <c r="M115" s="653"/>
      <c r="N115" s="654">
        <v>173</v>
      </c>
      <c r="O115" s="654"/>
      <c r="P115" s="653">
        <v>148</v>
      </c>
      <c r="Q115" s="653"/>
      <c r="R115" s="653">
        <v>126</v>
      </c>
      <c r="S115" s="653"/>
      <c r="T115" s="653">
        <v>105</v>
      </c>
      <c r="U115" s="653"/>
      <c r="V115" s="654">
        <v>107</v>
      </c>
      <c r="W115" s="654"/>
      <c r="X115" s="653">
        <v>103</v>
      </c>
      <c r="Y115" s="653"/>
      <c r="Z115" s="653">
        <v>152</v>
      </c>
      <c r="AA115" s="653"/>
      <c r="AB115" s="653">
        <v>149</v>
      </c>
      <c r="AC115" s="653"/>
      <c r="AD115" s="653">
        <v>137</v>
      </c>
      <c r="AE115" s="653"/>
      <c r="AF115" s="653">
        <v>132</v>
      </c>
      <c r="AG115" s="653"/>
      <c r="AH115" s="655">
        <v>148</v>
      </c>
      <c r="AI115" s="655"/>
      <c r="AJ115" s="653">
        <v>150</v>
      </c>
      <c r="AK115" s="653"/>
      <c r="AL115" s="653">
        <v>152</v>
      </c>
      <c r="AM115" s="653"/>
      <c r="AN115" s="653">
        <v>147</v>
      </c>
      <c r="AO115" s="653"/>
      <c r="AP115" s="653">
        <v>156</v>
      </c>
      <c r="AQ115" s="653"/>
      <c r="AR115" s="653">
        <v>164</v>
      </c>
      <c r="AS115" s="653"/>
      <c r="AT115" s="653">
        <v>161</v>
      </c>
      <c r="AU115" s="653"/>
      <c r="AV115" s="653">
        <v>158</v>
      </c>
      <c r="AW115" s="653"/>
      <c r="AX115" s="653">
        <v>171</v>
      </c>
      <c r="AY115" s="653"/>
      <c r="AZ115" s="653">
        <v>168</v>
      </c>
      <c r="BA115" s="653"/>
      <c r="BB115" s="653">
        <v>173</v>
      </c>
      <c r="BC115" s="653"/>
      <c r="BD115" s="653">
        <v>184</v>
      </c>
      <c r="BE115" s="653"/>
      <c r="BF115" s="653">
        <v>182</v>
      </c>
      <c r="BG115" s="653"/>
      <c r="BH115" s="653">
        <v>175</v>
      </c>
      <c r="BI115" s="653"/>
      <c r="BJ115" s="653">
        <v>173</v>
      </c>
      <c r="BK115" s="653"/>
      <c r="BL115" s="653">
        <v>175</v>
      </c>
      <c r="BM115" s="653"/>
      <c r="BN115" s="653">
        <v>165</v>
      </c>
      <c r="BO115" s="653"/>
      <c r="BP115" s="653">
        <v>171</v>
      </c>
      <c r="BQ115" s="653"/>
      <c r="BR115" s="653">
        <v>165</v>
      </c>
      <c r="BS115" s="653"/>
      <c r="BT115" s="657">
        <v>171</v>
      </c>
      <c r="BU115" s="657"/>
      <c r="BV115" s="626"/>
      <c r="BW115" s="626"/>
      <c r="BX115" s="626"/>
      <c r="BY115" s="626"/>
      <c r="BZ115" s="653"/>
      <c r="CA115" s="653"/>
      <c r="CB115" s="626"/>
      <c r="CC115" s="626"/>
      <c r="CD115" s="626"/>
      <c r="CE115" s="626"/>
      <c r="CF115" s="626"/>
      <c r="CG115" s="626"/>
      <c r="CH115" s="653"/>
      <c r="CI115" s="653"/>
      <c r="CJ115" s="493">
        <v>6</v>
      </c>
      <c r="CK115" s="459"/>
      <c r="CL115" s="273"/>
      <c r="CM115" s="273"/>
      <c r="CN115" s="459"/>
      <c r="CO115" s="493">
        <v>6</v>
      </c>
      <c r="CP115" s="273"/>
      <c r="CQ115" s="459"/>
      <c r="CR115" s="273"/>
      <c r="CS115" s="273"/>
      <c r="CT115" s="493">
        <v>6</v>
      </c>
      <c r="CU115" s="273"/>
      <c r="CV115" s="459"/>
      <c r="CW115" s="459"/>
      <c r="CX115" s="459"/>
      <c r="CY115" s="493">
        <v>6</v>
      </c>
      <c r="CZ115" s="273"/>
      <c r="DA115" s="273"/>
      <c r="DB115" s="459"/>
      <c r="DC115" s="459"/>
      <c r="DD115" s="493">
        <v>6</v>
      </c>
      <c r="DE115" s="273"/>
      <c r="DF115" s="273"/>
      <c r="DG115" s="459"/>
      <c r="DH115" s="459"/>
      <c r="DI115" s="493">
        <v>6</v>
      </c>
      <c r="DJ115" s="273"/>
      <c r="DK115" s="273"/>
      <c r="DL115" s="459"/>
      <c r="DM115" s="459"/>
      <c r="DN115" s="493">
        <v>6</v>
      </c>
      <c r="DO115" s="273"/>
      <c r="DP115" s="459"/>
      <c r="DQ115" s="459"/>
      <c r="DR115" s="459"/>
      <c r="DS115" s="497">
        <v>6</v>
      </c>
      <c r="DT115" s="273"/>
      <c r="DU115" s="273"/>
      <c r="DV115" s="273"/>
      <c r="DW115" s="273"/>
      <c r="DX115" s="494">
        <v>6</v>
      </c>
      <c r="DY115" s="495"/>
      <c r="DZ115" s="273"/>
      <c r="EA115" s="273"/>
      <c r="EB115" s="273"/>
      <c r="EC115" s="494">
        <v>6</v>
      </c>
      <c r="ED115" s="495"/>
      <c r="EE115" s="273"/>
      <c r="EF115" s="273"/>
      <c r="EG115" s="273"/>
      <c r="EH115" s="494">
        <v>6</v>
      </c>
      <c r="EI115" s="495"/>
      <c r="EJ115" s="273"/>
      <c r="EK115" s="273"/>
      <c r="EL115" s="273"/>
      <c r="EM115" s="25">
        <v>7</v>
      </c>
      <c r="EN115" s="495"/>
      <c r="EO115" s="273"/>
      <c r="EP115" s="273"/>
      <c r="EQ115" s="273"/>
      <c r="ER115" s="25">
        <v>7</v>
      </c>
      <c r="ES115" s="495"/>
      <c r="ET115" s="273"/>
      <c r="EU115" s="273"/>
      <c r="EV115" s="273"/>
    </row>
    <row r="116" spans="1:152" s="496" customFormat="1" x14ac:dyDescent="0.2">
      <c r="A116" s="16" t="s">
        <v>430</v>
      </c>
      <c r="B116" s="654">
        <v>157</v>
      </c>
      <c r="C116" s="654"/>
      <c r="D116" s="654">
        <v>157</v>
      </c>
      <c r="E116" s="654"/>
      <c r="F116" s="654">
        <v>167</v>
      </c>
      <c r="G116" s="654"/>
      <c r="H116" s="654">
        <v>142</v>
      </c>
      <c r="I116" s="654"/>
      <c r="J116" s="653">
        <v>108</v>
      </c>
      <c r="K116" s="653"/>
      <c r="L116" s="653">
        <v>150</v>
      </c>
      <c r="M116" s="653"/>
      <c r="N116" s="654">
        <v>173</v>
      </c>
      <c r="O116" s="654"/>
      <c r="P116" s="653">
        <v>148</v>
      </c>
      <c r="Q116" s="653"/>
      <c r="R116" s="653">
        <v>126</v>
      </c>
      <c r="S116" s="653"/>
      <c r="T116" s="653">
        <v>105</v>
      </c>
      <c r="U116" s="653"/>
      <c r="V116" s="654">
        <v>107</v>
      </c>
      <c r="W116" s="654"/>
      <c r="X116" s="653">
        <v>103</v>
      </c>
      <c r="Y116" s="653"/>
      <c r="Z116" s="653">
        <v>152</v>
      </c>
      <c r="AA116" s="653"/>
      <c r="AB116" s="653">
        <v>149</v>
      </c>
      <c r="AC116" s="653"/>
      <c r="AD116" s="653">
        <v>137</v>
      </c>
      <c r="AE116" s="653"/>
      <c r="AF116" s="653">
        <v>132</v>
      </c>
      <c r="AG116" s="653"/>
      <c r="AH116" s="655">
        <v>148</v>
      </c>
      <c r="AI116" s="655"/>
      <c r="AJ116" s="653">
        <v>150</v>
      </c>
      <c r="AK116" s="653"/>
      <c r="AL116" s="653">
        <v>152</v>
      </c>
      <c r="AM116" s="653"/>
      <c r="AN116" s="653">
        <v>147</v>
      </c>
      <c r="AO116" s="653"/>
      <c r="AP116" s="653">
        <v>156</v>
      </c>
      <c r="AQ116" s="653"/>
      <c r="AR116" s="653">
        <v>164</v>
      </c>
      <c r="AS116" s="653"/>
      <c r="AT116" s="653">
        <v>161</v>
      </c>
      <c r="AU116" s="653"/>
      <c r="AV116" s="653">
        <v>158</v>
      </c>
      <c r="AW116" s="653"/>
      <c r="AX116" s="653">
        <v>171</v>
      </c>
      <c r="AY116" s="653"/>
      <c r="AZ116" s="653">
        <v>168</v>
      </c>
      <c r="BA116" s="653"/>
      <c r="BB116" s="653">
        <v>173</v>
      </c>
      <c r="BC116" s="653"/>
      <c r="BD116" s="653">
        <v>184</v>
      </c>
      <c r="BE116" s="653"/>
      <c r="BF116" s="653">
        <v>182</v>
      </c>
      <c r="BG116" s="653"/>
      <c r="BH116" s="653">
        <v>175</v>
      </c>
      <c r="BI116" s="653"/>
      <c r="BJ116" s="653">
        <v>173</v>
      </c>
      <c r="BK116" s="653"/>
      <c r="BL116" s="653">
        <v>175</v>
      </c>
      <c r="BM116" s="653"/>
      <c r="BN116" s="653">
        <v>165</v>
      </c>
      <c r="BO116" s="653"/>
      <c r="BP116" s="653">
        <v>171</v>
      </c>
      <c r="BQ116" s="653"/>
      <c r="BR116" s="653">
        <v>165</v>
      </c>
      <c r="BS116" s="653"/>
      <c r="BT116" s="657">
        <v>171</v>
      </c>
      <c r="BU116" s="657"/>
      <c r="BV116" s="626"/>
      <c r="BW116" s="626"/>
      <c r="BX116" s="626"/>
      <c r="BY116" s="626"/>
      <c r="BZ116" s="653"/>
      <c r="CA116" s="653"/>
      <c r="CB116" s="626"/>
      <c r="CC116" s="626"/>
      <c r="CD116" s="626"/>
      <c r="CE116" s="626"/>
      <c r="CF116" s="626"/>
      <c r="CG116" s="626"/>
      <c r="CH116" s="653"/>
      <c r="CI116" s="653"/>
      <c r="CJ116" s="493">
        <v>10</v>
      </c>
      <c r="CK116" s="459"/>
      <c r="CL116" s="273"/>
      <c r="CM116" s="273"/>
      <c r="CN116" s="459"/>
      <c r="CO116" s="493">
        <v>10</v>
      </c>
      <c r="CP116" s="273"/>
      <c r="CQ116" s="459"/>
      <c r="CR116" s="273"/>
      <c r="CS116" s="273"/>
      <c r="CT116" s="493">
        <v>10</v>
      </c>
      <c r="CU116" s="273"/>
      <c r="CV116" s="459"/>
      <c r="CW116" s="459"/>
      <c r="CX116" s="459"/>
      <c r="CY116" s="493">
        <v>10</v>
      </c>
      <c r="CZ116" s="273"/>
      <c r="DA116" s="273"/>
      <c r="DB116" s="459"/>
      <c r="DC116" s="459"/>
      <c r="DD116" s="493">
        <v>10</v>
      </c>
      <c r="DE116" s="273"/>
      <c r="DF116" s="273"/>
      <c r="DG116" s="459"/>
      <c r="DH116" s="459"/>
      <c r="DI116" s="493">
        <v>10</v>
      </c>
      <c r="DJ116" s="273"/>
      <c r="DK116" s="273"/>
      <c r="DL116" s="459"/>
      <c r="DM116" s="459"/>
      <c r="DN116" s="493">
        <v>14</v>
      </c>
      <c r="DO116" s="273"/>
      <c r="DP116" s="459"/>
      <c r="DQ116" s="459"/>
      <c r="DR116" s="459"/>
      <c r="DS116" s="497">
        <v>14</v>
      </c>
      <c r="DT116" s="273"/>
      <c r="DU116" s="273"/>
      <c r="DV116" s="273"/>
      <c r="DW116" s="273"/>
      <c r="DX116" s="494">
        <v>14</v>
      </c>
      <c r="DY116" s="495"/>
      <c r="DZ116" s="273"/>
      <c r="EA116" s="273"/>
      <c r="EB116" s="273"/>
      <c r="EC116" s="494">
        <v>13</v>
      </c>
      <c r="ED116" s="495"/>
      <c r="EE116" s="273"/>
      <c r="EF116" s="273"/>
      <c r="EG116" s="273"/>
      <c r="EH116" s="494">
        <v>14</v>
      </c>
      <c r="EI116" s="495"/>
      <c r="EJ116" s="273"/>
      <c r="EK116" s="273"/>
      <c r="EL116" s="273"/>
      <c r="EM116" s="25">
        <v>14</v>
      </c>
      <c r="EN116" s="495"/>
      <c r="EO116" s="273"/>
      <c r="EP116" s="273"/>
      <c r="EQ116" s="273"/>
      <c r="ER116" s="25">
        <v>14</v>
      </c>
      <c r="ES116" s="495"/>
      <c r="ET116" s="273"/>
      <c r="EU116" s="273"/>
      <c r="EV116" s="273"/>
    </row>
    <row r="117" spans="1:152" s="496" customFormat="1" x14ac:dyDescent="0.2">
      <c r="A117" s="16" t="s">
        <v>431</v>
      </c>
      <c r="B117" s="654">
        <v>157</v>
      </c>
      <c r="C117" s="654"/>
      <c r="D117" s="654">
        <v>157</v>
      </c>
      <c r="E117" s="654"/>
      <c r="F117" s="654">
        <v>167</v>
      </c>
      <c r="G117" s="654"/>
      <c r="H117" s="654">
        <v>142</v>
      </c>
      <c r="I117" s="654"/>
      <c r="J117" s="653">
        <v>108</v>
      </c>
      <c r="K117" s="653"/>
      <c r="L117" s="653">
        <v>150</v>
      </c>
      <c r="M117" s="653"/>
      <c r="N117" s="654">
        <v>173</v>
      </c>
      <c r="O117" s="654"/>
      <c r="P117" s="653">
        <v>148</v>
      </c>
      <c r="Q117" s="653"/>
      <c r="R117" s="653">
        <v>126</v>
      </c>
      <c r="S117" s="653"/>
      <c r="T117" s="653">
        <v>105</v>
      </c>
      <c r="U117" s="653"/>
      <c r="V117" s="654">
        <v>107</v>
      </c>
      <c r="W117" s="654"/>
      <c r="X117" s="653">
        <v>103</v>
      </c>
      <c r="Y117" s="653"/>
      <c r="Z117" s="653">
        <v>152</v>
      </c>
      <c r="AA117" s="653"/>
      <c r="AB117" s="653">
        <v>149</v>
      </c>
      <c r="AC117" s="653"/>
      <c r="AD117" s="653">
        <v>137</v>
      </c>
      <c r="AE117" s="653"/>
      <c r="AF117" s="653">
        <v>132</v>
      </c>
      <c r="AG117" s="653"/>
      <c r="AH117" s="655">
        <v>148</v>
      </c>
      <c r="AI117" s="655"/>
      <c r="AJ117" s="653">
        <v>150</v>
      </c>
      <c r="AK117" s="653"/>
      <c r="AL117" s="653">
        <v>152</v>
      </c>
      <c r="AM117" s="653"/>
      <c r="AN117" s="653">
        <v>147</v>
      </c>
      <c r="AO117" s="653"/>
      <c r="AP117" s="653">
        <v>156</v>
      </c>
      <c r="AQ117" s="653"/>
      <c r="AR117" s="653">
        <v>164</v>
      </c>
      <c r="AS117" s="653"/>
      <c r="AT117" s="653">
        <v>161</v>
      </c>
      <c r="AU117" s="653"/>
      <c r="AV117" s="653">
        <v>158</v>
      </c>
      <c r="AW117" s="653"/>
      <c r="AX117" s="653">
        <v>171</v>
      </c>
      <c r="AY117" s="653"/>
      <c r="AZ117" s="653">
        <v>168</v>
      </c>
      <c r="BA117" s="653"/>
      <c r="BB117" s="653">
        <v>173</v>
      </c>
      <c r="BC117" s="653"/>
      <c r="BD117" s="653">
        <v>184</v>
      </c>
      <c r="BE117" s="653"/>
      <c r="BF117" s="653">
        <v>182</v>
      </c>
      <c r="BG117" s="653"/>
      <c r="BH117" s="653">
        <v>175</v>
      </c>
      <c r="BI117" s="653"/>
      <c r="BJ117" s="653">
        <v>173</v>
      </c>
      <c r="BK117" s="653"/>
      <c r="BL117" s="653">
        <v>175</v>
      </c>
      <c r="BM117" s="653"/>
      <c r="BN117" s="653">
        <v>165</v>
      </c>
      <c r="BO117" s="653"/>
      <c r="BP117" s="653">
        <v>171</v>
      </c>
      <c r="BQ117" s="653"/>
      <c r="BR117" s="653">
        <v>165</v>
      </c>
      <c r="BS117" s="653"/>
      <c r="BT117" s="657">
        <v>171</v>
      </c>
      <c r="BU117" s="657"/>
      <c r="BV117" s="626"/>
      <c r="BW117" s="626"/>
      <c r="BX117" s="626"/>
      <c r="BY117" s="626"/>
      <c r="BZ117" s="653"/>
      <c r="CA117" s="653"/>
      <c r="CB117" s="626"/>
      <c r="CC117" s="626"/>
      <c r="CD117" s="626"/>
      <c r="CE117" s="626"/>
      <c r="CF117" s="626"/>
      <c r="CG117" s="626"/>
      <c r="CH117" s="653"/>
      <c r="CI117" s="653"/>
      <c r="CJ117" s="493">
        <v>1</v>
      </c>
      <c r="CK117" s="459"/>
      <c r="CL117" s="273"/>
      <c r="CM117" s="273"/>
      <c r="CN117" s="459"/>
      <c r="CO117" s="493">
        <v>1</v>
      </c>
      <c r="CP117" s="273"/>
      <c r="CQ117" s="459"/>
      <c r="CR117" s="273"/>
      <c r="CS117" s="273"/>
      <c r="CT117" s="493">
        <v>1</v>
      </c>
      <c r="CU117" s="273"/>
      <c r="CV117" s="459"/>
      <c r="CW117" s="459"/>
      <c r="CX117" s="459"/>
      <c r="CY117" s="493">
        <v>1</v>
      </c>
      <c r="CZ117" s="273"/>
      <c r="DA117" s="273"/>
      <c r="DB117" s="459"/>
      <c r="DC117" s="459"/>
      <c r="DD117" s="493">
        <v>0</v>
      </c>
      <c r="DE117" s="273"/>
      <c r="DF117" s="273"/>
      <c r="DG117" s="459"/>
      <c r="DH117" s="459"/>
      <c r="DI117" s="493">
        <v>0</v>
      </c>
      <c r="DJ117" s="273"/>
      <c r="DK117" s="273"/>
      <c r="DL117" s="459"/>
      <c r="DM117" s="459"/>
      <c r="DN117" s="493">
        <v>1</v>
      </c>
      <c r="DO117" s="273"/>
      <c r="DP117" s="459"/>
      <c r="DQ117" s="459"/>
      <c r="DR117" s="459"/>
      <c r="DS117" s="497">
        <v>0</v>
      </c>
      <c r="DT117" s="273"/>
      <c r="DU117" s="273"/>
      <c r="DV117" s="273"/>
      <c r="DW117" s="273"/>
      <c r="DX117" s="494">
        <v>0</v>
      </c>
      <c r="DY117" s="495"/>
      <c r="DZ117" s="273"/>
      <c r="EA117" s="273"/>
      <c r="EB117" s="273"/>
      <c r="EC117" s="494">
        <v>0</v>
      </c>
      <c r="ED117" s="495"/>
      <c r="EE117" s="273"/>
      <c r="EF117" s="273"/>
      <c r="EG117" s="273"/>
      <c r="EH117" s="494">
        <v>0</v>
      </c>
      <c r="EI117" s="495"/>
      <c r="EJ117" s="273"/>
      <c r="EK117" s="273"/>
      <c r="EL117" s="273"/>
      <c r="EM117" s="25">
        <v>1</v>
      </c>
      <c r="EN117" s="495"/>
      <c r="EO117" s="273"/>
      <c r="EP117" s="273"/>
      <c r="EQ117" s="273"/>
      <c r="ER117" s="25">
        <v>1</v>
      </c>
      <c r="ES117" s="495"/>
      <c r="ET117" s="273"/>
      <c r="EU117" s="273"/>
      <c r="EV117" s="273"/>
    </row>
    <row r="118" spans="1:152" s="496" customFormat="1" x14ac:dyDescent="0.2">
      <c r="A118" s="16" t="s">
        <v>432</v>
      </c>
      <c r="B118" s="654">
        <v>157</v>
      </c>
      <c r="C118" s="654"/>
      <c r="D118" s="654">
        <v>157</v>
      </c>
      <c r="E118" s="654"/>
      <c r="F118" s="654">
        <v>167</v>
      </c>
      <c r="G118" s="654"/>
      <c r="H118" s="654">
        <v>142</v>
      </c>
      <c r="I118" s="654"/>
      <c r="J118" s="653">
        <v>108</v>
      </c>
      <c r="K118" s="653"/>
      <c r="L118" s="653">
        <v>150</v>
      </c>
      <c r="M118" s="653"/>
      <c r="N118" s="654">
        <v>173</v>
      </c>
      <c r="O118" s="654"/>
      <c r="P118" s="653">
        <v>148</v>
      </c>
      <c r="Q118" s="653"/>
      <c r="R118" s="653">
        <v>126</v>
      </c>
      <c r="S118" s="653"/>
      <c r="T118" s="653">
        <v>105</v>
      </c>
      <c r="U118" s="653"/>
      <c r="V118" s="654">
        <v>107</v>
      </c>
      <c r="W118" s="654"/>
      <c r="X118" s="653">
        <v>103</v>
      </c>
      <c r="Y118" s="653"/>
      <c r="Z118" s="653">
        <v>152</v>
      </c>
      <c r="AA118" s="653"/>
      <c r="AB118" s="653">
        <v>149</v>
      </c>
      <c r="AC118" s="653"/>
      <c r="AD118" s="653">
        <v>137</v>
      </c>
      <c r="AE118" s="653"/>
      <c r="AF118" s="653">
        <v>132</v>
      </c>
      <c r="AG118" s="653"/>
      <c r="AH118" s="655">
        <v>148</v>
      </c>
      <c r="AI118" s="655"/>
      <c r="AJ118" s="653">
        <v>150</v>
      </c>
      <c r="AK118" s="653"/>
      <c r="AL118" s="653">
        <v>152</v>
      </c>
      <c r="AM118" s="653"/>
      <c r="AN118" s="653">
        <v>147</v>
      </c>
      <c r="AO118" s="653"/>
      <c r="AP118" s="653">
        <v>156</v>
      </c>
      <c r="AQ118" s="653"/>
      <c r="AR118" s="653">
        <v>164</v>
      </c>
      <c r="AS118" s="653"/>
      <c r="AT118" s="653">
        <v>161</v>
      </c>
      <c r="AU118" s="653"/>
      <c r="AV118" s="653">
        <v>158</v>
      </c>
      <c r="AW118" s="653"/>
      <c r="AX118" s="653">
        <v>171</v>
      </c>
      <c r="AY118" s="653"/>
      <c r="AZ118" s="653">
        <v>168</v>
      </c>
      <c r="BA118" s="653"/>
      <c r="BB118" s="653">
        <v>173</v>
      </c>
      <c r="BC118" s="653"/>
      <c r="BD118" s="653">
        <v>184</v>
      </c>
      <c r="BE118" s="653"/>
      <c r="BF118" s="653">
        <v>182</v>
      </c>
      <c r="BG118" s="653"/>
      <c r="BH118" s="653">
        <v>175</v>
      </c>
      <c r="BI118" s="653"/>
      <c r="BJ118" s="653">
        <v>173</v>
      </c>
      <c r="BK118" s="653"/>
      <c r="BL118" s="653">
        <v>175</v>
      </c>
      <c r="BM118" s="653"/>
      <c r="BN118" s="653">
        <v>165</v>
      </c>
      <c r="BO118" s="653"/>
      <c r="BP118" s="653">
        <v>171</v>
      </c>
      <c r="BQ118" s="653"/>
      <c r="BR118" s="653">
        <v>165</v>
      </c>
      <c r="BS118" s="653"/>
      <c r="BT118" s="657">
        <v>171</v>
      </c>
      <c r="BU118" s="657"/>
      <c r="BV118" s="626"/>
      <c r="BW118" s="626"/>
      <c r="BX118" s="626"/>
      <c r="BY118" s="626"/>
      <c r="BZ118" s="653"/>
      <c r="CA118" s="653"/>
      <c r="CB118" s="626"/>
      <c r="CC118" s="626"/>
      <c r="CD118" s="626"/>
      <c r="CE118" s="626"/>
      <c r="CF118" s="626"/>
      <c r="CG118" s="626"/>
      <c r="CH118" s="653"/>
      <c r="CI118" s="653"/>
      <c r="CJ118" s="493">
        <v>8</v>
      </c>
      <c r="CK118" s="459"/>
      <c r="CL118" s="273"/>
      <c r="CM118" s="273"/>
      <c r="CN118" s="459"/>
      <c r="CO118" s="493">
        <v>8</v>
      </c>
      <c r="CP118" s="273"/>
      <c r="CQ118" s="459"/>
      <c r="CR118" s="273"/>
      <c r="CS118" s="273"/>
      <c r="CT118" s="493">
        <v>8</v>
      </c>
      <c r="CU118" s="273"/>
      <c r="CV118" s="459"/>
      <c r="CW118" s="459"/>
      <c r="CX118" s="459"/>
      <c r="CY118" s="493">
        <v>8</v>
      </c>
      <c r="CZ118" s="273"/>
      <c r="DA118" s="273"/>
      <c r="DB118" s="459"/>
      <c r="DC118" s="459"/>
      <c r="DD118" s="493">
        <v>8</v>
      </c>
      <c r="DE118" s="273"/>
      <c r="DF118" s="273"/>
      <c r="DG118" s="459"/>
      <c r="DH118" s="459"/>
      <c r="DI118" s="493">
        <v>8</v>
      </c>
      <c r="DJ118" s="273"/>
      <c r="DK118" s="273"/>
      <c r="DL118" s="459"/>
      <c r="DM118" s="459"/>
      <c r="DN118" s="493">
        <v>8</v>
      </c>
      <c r="DO118" s="273"/>
      <c r="DP118" s="459"/>
      <c r="DQ118" s="459"/>
      <c r="DR118" s="459"/>
      <c r="DS118" s="497">
        <v>7</v>
      </c>
      <c r="DT118" s="273"/>
      <c r="DU118" s="273"/>
      <c r="DV118" s="273"/>
      <c r="DW118" s="273"/>
      <c r="DX118" s="494">
        <v>7</v>
      </c>
      <c r="DY118" s="495"/>
      <c r="DZ118" s="273"/>
      <c r="EA118" s="273"/>
      <c r="EB118" s="273"/>
      <c r="EC118" s="494">
        <v>7</v>
      </c>
      <c r="ED118" s="495"/>
      <c r="EE118" s="273"/>
      <c r="EF118" s="273"/>
      <c r="EG118" s="273"/>
      <c r="EH118" s="494">
        <v>7</v>
      </c>
      <c r="EI118" s="495"/>
      <c r="EJ118" s="273"/>
      <c r="EK118" s="273"/>
      <c r="EL118" s="273"/>
      <c r="EM118" s="25">
        <v>9</v>
      </c>
      <c r="EN118" s="495"/>
      <c r="EO118" s="273"/>
      <c r="EP118" s="273"/>
      <c r="EQ118" s="273"/>
      <c r="ER118" s="25">
        <v>9</v>
      </c>
      <c r="ES118" s="495"/>
      <c r="ET118" s="273"/>
      <c r="EU118" s="273"/>
      <c r="EV118" s="273"/>
    </row>
    <row r="119" spans="1:152" s="496" customFormat="1" x14ac:dyDescent="0.2">
      <c r="A119" s="16" t="s">
        <v>433</v>
      </c>
      <c r="B119" s="654">
        <v>157</v>
      </c>
      <c r="C119" s="654"/>
      <c r="D119" s="654">
        <v>157</v>
      </c>
      <c r="E119" s="654"/>
      <c r="F119" s="654">
        <v>167</v>
      </c>
      <c r="G119" s="654"/>
      <c r="H119" s="654">
        <v>142</v>
      </c>
      <c r="I119" s="654"/>
      <c r="J119" s="653">
        <v>108</v>
      </c>
      <c r="K119" s="653"/>
      <c r="L119" s="653">
        <v>150</v>
      </c>
      <c r="M119" s="653"/>
      <c r="N119" s="654">
        <v>173</v>
      </c>
      <c r="O119" s="654"/>
      <c r="P119" s="653">
        <v>148</v>
      </c>
      <c r="Q119" s="653"/>
      <c r="R119" s="653">
        <v>126</v>
      </c>
      <c r="S119" s="653"/>
      <c r="T119" s="653">
        <v>105</v>
      </c>
      <c r="U119" s="653"/>
      <c r="V119" s="654">
        <v>107</v>
      </c>
      <c r="W119" s="654"/>
      <c r="X119" s="653">
        <v>103</v>
      </c>
      <c r="Y119" s="653"/>
      <c r="Z119" s="653">
        <v>152</v>
      </c>
      <c r="AA119" s="653"/>
      <c r="AB119" s="653">
        <v>149</v>
      </c>
      <c r="AC119" s="653"/>
      <c r="AD119" s="653">
        <v>137</v>
      </c>
      <c r="AE119" s="653"/>
      <c r="AF119" s="653">
        <v>132</v>
      </c>
      <c r="AG119" s="653"/>
      <c r="AH119" s="655">
        <v>148</v>
      </c>
      <c r="AI119" s="655"/>
      <c r="AJ119" s="653">
        <v>150</v>
      </c>
      <c r="AK119" s="653"/>
      <c r="AL119" s="653">
        <v>152</v>
      </c>
      <c r="AM119" s="653"/>
      <c r="AN119" s="653">
        <v>147</v>
      </c>
      <c r="AO119" s="653"/>
      <c r="AP119" s="653">
        <v>156</v>
      </c>
      <c r="AQ119" s="653"/>
      <c r="AR119" s="653">
        <v>164</v>
      </c>
      <c r="AS119" s="653"/>
      <c r="AT119" s="653">
        <v>161</v>
      </c>
      <c r="AU119" s="653"/>
      <c r="AV119" s="653">
        <v>158</v>
      </c>
      <c r="AW119" s="653"/>
      <c r="AX119" s="653">
        <v>171</v>
      </c>
      <c r="AY119" s="653"/>
      <c r="AZ119" s="653">
        <v>168</v>
      </c>
      <c r="BA119" s="653"/>
      <c r="BB119" s="653">
        <v>173</v>
      </c>
      <c r="BC119" s="653"/>
      <c r="BD119" s="653">
        <v>184</v>
      </c>
      <c r="BE119" s="653"/>
      <c r="BF119" s="653">
        <v>182</v>
      </c>
      <c r="BG119" s="653"/>
      <c r="BH119" s="653">
        <v>175</v>
      </c>
      <c r="BI119" s="653"/>
      <c r="BJ119" s="653">
        <v>173</v>
      </c>
      <c r="BK119" s="653"/>
      <c r="BL119" s="653">
        <v>175</v>
      </c>
      <c r="BM119" s="653"/>
      <c r="BN119" s="653">
        <v>165</v>
      </c>
      <c r="BO119" s="653"/>
      <c r="BP119" s="653">
        <v>171</v>
      </c>
      <c r="BQ119" s="653"/>
      <c r="BR119" s="653">
        <v>165</v>
      </c>
      <c r="BS119" s="653"/>
      <c r="BT119" s="657">
        <v>171</v>
      </c>
      <c r="BU119" s="657"/>
      <c r="BV119" s="626"/>
      <c r="BW119" s="626"/>
      <c r="BX119" s="626"/>
      <c r="BY119" s="626"/>
      <c r="BZ119" s="653"/>
      <c r="CA119" s="653"/>
      <c r="CB119" s="626"/>
      <c r="CC119" s="626"/>
      <c r="CD119" s="626"/>
      <c r="CE119" s="626"/>
      <c r="CF119" s="626"/>
      <c r="CG119" s="626"/>
      <c r="CH119" s="653"/>
      <c r="CI119" s="653"/>
      <c r="CJ119" s="493">
        <v>0</v>
      </c>
      <c r="CK119" s="459"/>
      <c r="CL119" s="273"/>
      <c r="CM119" s="273"/>
      <c r="CN119" s="459"/>
      <c r="CO119" s="493">
        <v>0</v>
      </c>
      <c r="CP119" s="273"/>
      <c r="CQ119" s="459"/>
      <c r="CR119" s="273"/>
      <c r="CS119" s="273"/>
      <c r="CT119" s="493">
        <v>0</v>
      </c>
      <c r="CU119" s="273"/>
      <c r="CV119" s="459"/>
      <c r="CW119" s="459"/>
      <c r="CX119" s="459"/>
      <c r="CY119" s="493">
        <v>0</v>
      </c>
      <c r="CZ119" s="273"/>
      <c r="DA119" s="273"/>
      <c r="DB119" s="459"/>
      <c r="DC119" s="459"/>
      <c r="DD119" s="493">
        <v>0</v>
      </c>
      <c r="DE119" s="273"/>
      <c r="DF119" s="273"/>
      <c r="DG119" s="459"/>
      <c r="DH119" s="459"/>
      <c r="DI119" s="493">
        <v>0</v>
      </c>
      <c r="DJ119" s="273"/>
      <c r="DK119" s="273"/>
      <c r="DL119" s="459"/>
      <c r="DM119" s="459"/>
      <c r="DN119" s="493">
        <v>0</v>
      </c>
      <c r="DO119" s="273"/>
      <c r="DP119" s="459"/>
      <c r="DQ119" s="459"/>
      <c r="DR119" s="459"/>
      <c r="DS119" s="497">
        <v>0</v>
      </c>
      <c r="DT119" s="273"/>
      <c r="DU119" s="273"/>
      <c r="DV119" s="273"/>
      <c r="DW119" s="273"/>
      <c r="DX119" s="494">
        <v>0</v>
      </c>
      <c r="DY119" s="495"/>
      <c r="DZ119" s="273"/>
      <c r="EA119" s="273"/>
      <c r="EB119" s="273"/>
      <c r="EC119" s="494">
        <v>0</v>
      </c>
      <c r="ED119" s="495"/>
      <c r="EE119" s="273"/>
      <c r="EF119" s="273"/>
      <c r="EG119" s="273"/>
      <c r="EH119" s="494">
        <v>0</v>
      </c>
      <c r="EI119" s="495"/>
      <c r="EJ119" s="273"/>
      <c r="EK119" s="273"/>
      <c r="EL119" s="273"/>
      <c r="EM119" s="25">
        <v>0</v>
      </c>
      <c r="EN119" s="495"/>
      <c r="EO119" s="273"/>
      <c r="EP119" s="273"/>
      <c r="EQ119" s="273"/>
      <c r="ER119" s="25">
        <v>0</v>
      </c>
      <c r="ES119" s="495"/>
      <c r="ET119" s="273"/>
      <c r="EU119" s="273"/>
      <c r="EV119" s="273"/>
    </row>
    <row r="120" spans="1:152" s="496" customFormat="1" x14ac:dyDescent="0.2">
      <c r="A120" s="16" t="s">
        <v>434</v>
      </c>
      <c r="B120" s="654">
        <v>157</v>
      </c>
      <c r="C120" s="654"/>
      <c r="D120" s="654">
        <v>157</v>
      </c>
      <c r="E120" s="654"/>
      <c r="F120" s="654">
        <v>167</v>
      </c>
      <c r="G120" s="654"/>
      <c r="H120" s="654">
        <v>142</v>
      </c>
      <c r="I120" s="654"/>
      <c r="J120" s="653">
        <v>108</v>
      </c>
      <c r="K120" s="653"/>
      <c r="L120" s="653">
        <v>150</v>
      </c>
      <c r="M120" s="653"/>
      <c r="N120" s="654">
        <v>173</v>
      </c>
      <c r="O120" s="654"/>
      <c r="P120" s="653">
        <v>148</v>
      </c>
      <c r="Q120" s="653"/>
      <c r="R120" s="653">
        <v>126</v>
      </c>
      <c r="S120" s="653"/>
      <c r="T120" s="653">
        <v>105</v>
      </c>
      <c r="U120" s="653"/>
      <c r="V120" s="654">
        <v>107</v>
      </c>
      <c r="W120" s="654"/>
      <c r="X120" s="653">
        <v>103</v>
      </c>
      <c r="Y120" s="653"/>
      <c r="Z120" s="653">
        <v>152</v>
      </c>
      <c r="AA120" s="653"/>
      <c r="AB120" s="653">
        <v>149</v>
      </c>
      <c r="AC120" s="653"/>
      <c r="AD120" s="653">
        <v>137</v>
      </c>
      <c r="AE120" s="653"/>
      <c r="AF120" s="653">
        <v>132</v>
      </c>
      <c r="AG120" s="653"/>
      <c r="AH120" s="655">
        <v>148</v>
      </c>
      <c r="AI120" s="655"/>
      <c r="AJ120" s="653">
        <v>150</v>
      </c>
      <c r="AK120" s="653"/>
      <c r="AL120" s="653">
        <v>152</v>
      </c>
      <c r="AM120" s="653"/>
      <c r="AN120" s="653">
        <v>147</v>
      </c>
      <c r="AO120" s="653"/>
      <c r="AP120" s="653">
        <v>156</v>
      </c>
      <c r="AQ120" s="653"/>
      <c r="AR120" s="653">
        <v>164</v>
      </c>
      <c r="AS120" s="653"/>
      <c r="AT120" s="653">
        <v>161</v>
      </c>
      <c r="AU120" s="653"/>
      <c r="AV120" s="653">
        <v>158</v>
      </c>
      <c r="AW120" s="653"/>
      <c r="AX120" s="653">
        <v>171</v>
      </c>
      <c r="AY120" s="653"/>
      <c r="AZ120" s="653">
        <v>168</v>
      </c>
      <c r="BA120" s="653"/>
      <c r="BB120" s="653">
        <v>173</v>
      </c>
      <c r="BC120" s="653"/>
      <c r="BD120" s="653">
        <v>184</v>
      </c>
      <c r="BE120" s="653"/>
      <c r="BF120" s="653">
        <v>182</v>
      </c>
      <c r="BG120" s="653"/>
      <c r="BH120" s="653">
        <v>175</v>
      </c>
      <c r="BI120" s="653"/>
      <c r="BJ120" s="653">
        <v>173</v>
      </c>
      <c r="BK120" s="653"/>
      <c r="BL120" s="653">
        <v>175</v>
      </c>
      <c r="BM120" s="653"/>
      <c r="BN120" s="653">
        <v>165</v>
      </c>
      <c r="BO120" s="653"/>
      <c r="BP120" s="653">
        <v>171</v>
      </c>
      <c r="BQ120" s="653"/>
      <c r="BR120" s="653">
        <v>165</v>
      </c>
      <c r="BS120" s="653"/>
      <c r="BT120" s="657">
        <v>171</v>
      </c>
      <c r="BU120" s="657"/>
      <c r="BV120" s="626"/>
      <c r="BW120" s="626"/>
      <c r="BX120" s="626"/>
      <c r="BY120" s="626"/>
      <c r="BZ120" s="653"/>
      <c r="CA120" s="653"/>
      <c r="CB120" s="626"/>
      <c r="CC120" s="626"/>
      <c r="CD120" s="626"/>
      <c r="CE120" s="626"/>
      <c r="CF120" s="626"/>
      <c r="CG120" s="626"/>
      <c r="CH120" s="653"/>
      <c r="CI120" s="653"/>
      <c r="CJ120" s="493">
        <v>2</v>
      </c>
      <c r="CK120" s="459"/>
      <c r="CL120" s="273"/>
      <c r="CM120" s="273"/>
      <c r="CN120" s="459"/>
      <c r="CO120" s="493">
        <v>2</v>
      </c>
      <c r="CP120" s="273"/>
      <c r="CQ120" s="459"/>
      <c r="CR120" s="273"/>
      <c r="CS120" s="273"/>
      <c r="CT120" s="493">
        <v>2</v>
      </c>
      <c r="CU120" s="273"/>
      <c r="CV120" s="459"/>
      <c r="CW120" s="459"/>
      <c r="CX120" s="459"/>
      <c r="CY120" s="493">
        <v>2</v>
      </c>
      <c r="CZ120" s="273"/>
      <c r="DA120" s="273"/>
      <c r="DB120" s="459"/>
      <c r="DC120" s="459"/>
      <c r="DD120" s="493">
        <v>2</v>
      </c>
      <c r="DE120" s="273"/>
      <c r="DF120" s="273"/>
      <c r="DG120" s="459"/>
      <c r="DH120" s="459"/>
      <c r="DI120" s="493">
        <v>2</v>
      </c>
      <c r="DJ120" s="273"/>
      <c r="DK120" s="273"/>
      <c r="DL120" s="459"/>
      <c r="DM120" s="459"/>
      <c r="DN120" s="493">
        <v>2</v>
      </c>
      <c r="DO120" s="273"/>
      <c r="DP120" s="459"/>
      <c r="DQ120" s="459"/>
      <c r="DR120" s="459"/>
      <c r="DS120" s="497">
        <v>2</v>
      </c>
      <c r="DT120" s="273"/>
      <c r="DU120" s="273"/>
      <c r="DV120" s="273"/>
      <c r="DW120" s="273"/>
      <c r="DX120" s="494">
        <v>2</v>
      </c>
      <c r="DY120" s="495"/>
      <c r="DZ120" s="273"/>
      <c r="EA120" s="273"/>
      <c r="EB120" s="273"/>
      <c r="EC120" s="494">
        <v>2</v>
      </c>
      <c r="ED120" s="495"/>
      <c r="EE120" s="273"/>
      <c r="EF120" s="273"/>
      <c r="EG120" s="273"/>
      <c r="EH120" s="494">
        <v>3</v>
      </c>
      <c r="EI120" s="495"/>
      <c r="EJ120" s="273"/>
      <c r="EK120" s="273"/>
      <c r="EL120" s="273"/>
      <c r="EM120" s="25">
        <v>3</v>
      </c>
      <c r="EN120" s="495"/>
      <c r="EO120" s="273"/>
      <c r="EP120" s="273"/>
      <c r="EQ120" s="273"/>
      <c r="ER120" s="25">
        <v>3</v>
      </c>
      <c r="ES120" s="495"/>
      <c r="ET120" s="273"/>
      <c r="EU120" s="273"/>
      <c r="EV120" s="273"/>
    </row>
    <row r="121" spans="1:152" s="496" customFormat="1" x14ac:dyDescent="0.2">
      <c r="A121" s="16" t="s">
        <v>435</v>
      </c>
      <c r="B121" s="654">
        <v>157</v>
      </c>
      <c r="C121" s="654"/>
      <c r="D121" s="654">
        <v>157</v>
      </c>
      <c r="E121" s="654"/>
      <c r="F121" s="654">
        <v>167</v>
      </c>
      <c r="G121" s="654"/>
      <c r="H121" s="654">
        <v>142</v>
      </c>
      <c r="I121" s="654"/>
      <c r="J121" s="653">
        <v>108</v>
      </c>
      <c r="K121" s="653"/>
      <c r="L121" s="653">
        <v>150</v>
      </c>
      <c r="M121" s="653"/>
      <c r="N121" s="654">
        <v>173</v>
      </c>
      <c r="O121" s="654"/>
      <c r="P121" s="653">
        <v>148</v>
      </c>
      <c r="Q121" s="653"/>
      <c r="R121" s="653">
        <v>126</v>
      </c>
      <c r="S121" s="653"/>
      <c r="T121" s="653">
        <v>105</v>
      </c>
      <c r="U121" s="653"/>
      <c r="V121" s="654">
        <v>107</v>
      </c>
      <c r="W121" s="654"/>
      <c r="X121" s="653">
        <v>103</v>
      </c>
      <c r="Y121" s="653"/>
      <c r="Z121" s="653">
        <v>152</v>
      </c>
      <c r="AA121" s="653"/>
      <c r="AB121" s="653">
        <v>149</v>
      </c>
      <c r="AC121" s="653"/>
      <c r="AD121" s="653">
        <v>137</v>
      </c>
      <c r="AE121" s="653"/>
      <c r="AF121" s="653">
        <v>132</v>
      </c>
      <c r="AG121" s="653"/>
      <c r="AH121" s="655">
        <v>148</v>
      </c>
      <c r="AI121" s="655"/>
      <c r="AJ121" s="653">
        <v>150</v>
      </c>
      <c r="AK121" s="653"/>
      <c r="AL121" s="653">
        <v>152</v>
      </c>
      <c r="AM121" s="653"/>
      <c r="AN121" s="653">
        <v>147</v>
      </c>
      <c r="AO121" s="653"/>
      <c r="AP121" s="653">
        <v>156</v>
      </c>
      <c r="AQ121" s="653"/>
      <c r="AR121" s="653">
        <v>164</v>
      </c>
      <c r="AS121" s="653"/>
      <c r="AT121" s="653">
        <v>161</v>
      </c>
      <c r="AU121" s="653"/>
      <c r="AV121" s="653">
        <v>158</v>
      </c>
      <c r="AW121" s="653"/>
      <c r="AX121" s="653">
        <v>171</v>
      </c>
      <c r="AY121" s="653"/>
      <c r="AZ121" s="653">
        <v>168</v>
      </c>
      <c r="BA121" s="653"/>
      <c r="BB121" s="653">
        <v>173</v>
      </c>
      <c r="BC121" s="653"/>
      <c r="BD121" s="653">
        <v>184</v>
      </c>
      <c r="BE121" s="653"/>
      <c r="BF121" s="653">
        <v>182</v>
      </c>
      <c r="BG121" s="653"/>
      <c r="BH121" s="653">
        <v>175</v>
      </c>
      <c r="BI121" s="653"/>
      <c r="BJ121" s="653">
        <v>173</v>
      </c>
      <c r="BK121" s="653"/>
      <c r="BL121" s="653">
        <v>175</v>
      </c>
      <c r="BM121" s="653"/>
      <c r="BN121" s="653">
        <v>165</v>
      </c>
      <c r="BO121" s="653"/>
      <c r="BP121" s="653">
        <v>171</v>
      </c>
      <c r="BQ121" s="653"/>
      <c r="BR121" s="653">
        <v>165</v>
      </c>
      <c r="BS121" s="653"/>
      <c r="BT121" s="657">
        <v>171</v>
      </c>
      <c r="BU121" s="657"/>
      <c r="BV121" s="626"/>
      <c r="BW121" s="626"/>
      <c r="BX121" s="626"/>
      <c r="BY121" s="626"/>
      <c r="BZ121" s="653"/>
      <c r="CA121" s="653"/>
      <c r="CB121" s="626"/>
      <c r="CC121" s="626"/>
      <c r="CD121" s="626"/>
      <c r="CE121" s="626"/>
      <c r="CF121" s="626"/>
      <c r="CG121" s="626"/>
      <c r="CH121" s="653"/>
      <c r="CI121" s="653"/>
      <c r="CJ121" s="493">
        <v>815</v>
      </c>
      <c r="CK121" s="459"/>
      <c r="CL121" s="273"/>
      <c r="CM121" s="273"/>
      <c r="CN121" s="459"/>
      <c r="CO121" s="493">
        <v>847</v>
      </c>
      <c r="CP121" s="273"/>
      <c r="CQ121" s="459"/>
      <c r="CR121" s="273"/>
      <c r="CS121" s="273"/>
      <c r="CT121" s="493">
        <v>844</v>
      </c>
      <c r="CU121" s="273"/>
      <c r="CV121" s="459"/>
      <c r="CW121" s="459"/>
      <c r="CX121" s="459"/>
      <c r="CY121" s="493">
        <v>841</v>
      </c>
      <c r="CZ121" s="273"/>
      <c r="DA121" s="273"/>
      <c r="DB121" s="459"/>
      <c r="DC121" s="459"/>
      <c r="DD121" s="493">
        <v>839</v>
      </c>
      <c r="DE121" s="273"/>
      <c r="DF121" s="273"/>
      <c r="DG121" s="459"/>
      <c r="DH121" s="459"/>
      <c r="DI121" s="493">
        <v>853</v>
      </c>
      <c r="DJ121" s="273"/>
      <c r="DK121" s="273"/>
      <c r="DL121" s="459"/>
      <c r="DM121" s="459"/>
      <c r="DN121" s="493">
        <v>859</v>
      </c>
      <c r="DO121" s="273"/>
      <c r="DP121" s="459"/>
      <c r="DQ121" s="459"/>
      <c r="DR121" s="459"/>
      <c r="DS121" s="497">
        <v>872</v>
      </c>
      <c r="DT121" s="273"/>
      <c r="DU121" s="273"/>
      <c r="DV121" s="273"/>
      <c r="DW121" s="273"/>
      <c r="DX121" s="494">
        <v>873</v>
      </c>
      <c r="DY121" s="495"/>
      <c r="DZ121" s="273"/>
      <c r="EA121" s="273"/>
      <c r="EB121" s="273"/>
      <c r="EC121" s="494">
        <v>870</v>
      </c>
      <c r="ED121" s="495"/>
      <c r="EE121" s="273"/>
      <c r="EF121" s="273"/>
      <c r="EG121" s="273"/>
      <c r="EH121" s="494">
        <v>876</v>
      </c>
      <c r="EI121" s="495"/>
      <c r="EJ121" s="273"/>
      <c r="EK121" s="273"/>
      <c r="EL121" s="273"/>
      <c r="EM121" s="25">
        <v>874</v>
      </c>
      <c r="EN121" s="495"/>
      <c r="EO121" s="273"/>
      <c r="EP121" s="273"/>
      <c r="EQ121" s="273"/>
      <c r="ER121" s="25">
        <v>876</v>
      </c>
      <c r="ES121" s="495"/>
      <c r="ET121" s="273"/>
      <c r="EU121" s="273"/>
      <c r="EV121" s="273"/>
    </row>
    <row r="122" spans="1:152" s="496" customFormat="1" x14ac:dyDescent="0.2">
      <c r="A122" s="16" t="s">
        <v>436</v>
      </c>
      <c r="B122" s="654">
        <v>138</v>
      </c>
      <c r="C122" s="654"/>
      <c r="D122" s="654">
        <v>209</v>
      </c>
      <c r="E122" s="654"/>
      <c r="F122" s="654">
        <v>209</v>
      </c>
      <c r="G122" s="654"/>
      <c r="H122" s="654">
        <v>179</v>
      </c>
      <c r="I122" s="654"/>
      <c r="J122" s="653">
        <v>224</v>
      </c>
      <c r="K122" s="653"/>
      <c r="L122" s="653">
        <v>224</v>
      </c>
      <c r="M122" s="653"/>
      <c r="N122" s="654">
        <v>283</v>
      </c>
      <c r="O122" s="654"/>
      <c r="P122" s="653">
        <v>283</v>
      </c>
      <c r="Q122" s="653"/>
      <c r="R122" s="653">
        <v>283</v>
      </c>
      <c r="S122" s="653"/>
      <c r="T122" s="653">
        <v>283</v>
      </c>
      <c r="U122" s="653"/>
      <c r="V122" s="654">
        <v>283</v>
      </c>
      <c r="W122" s="654"/>
      <c r="X122" s="653">
        <v>283</v>
      </c>
      <c r="Y122" s="653"/>
      <c r="Z122" s="653">
        <v>283</v>
      </c>
      <c r="AA122" s="653"/>
      <c r="AB122" s="653">
        <v>283</v>
      </c>
      <c r="AC122" s="653"/>
      <c r="AD122" s="653">
        <v>283</v>
      </c>
      <c r="AE122" s="653"/>
      <c r="AF122" s="653">
        <v>283</v>
      </c>
      <c r="AG122" s="653"/>
      <c r="AH122" s="655">
        <v>283</v>
      </c>
      <c r="AI122" s="655"/>
      <c r="AJ122" s="653">
        <v>283</v>
      </c>
      <c r="AK122" s="653"/>
      <c r="AL122" s="653">
        <v>283</v>
      </c>
      <c r="AM122" s="653"/>
      <c r="AN122" s="653">
        <v>283</v>
      </c>
      <c r="AO122" s="653"/>
      <c r="AP122" s="653">
        <v>283</v>
      </c>
      <c r="AQ122" s="653"/>
      <c r="AR122" s="653">
        <v>283</v>
      </c>
      <c r="AS122" s="653"/>
      <c r="AT122" s="653">
        <v>283</v>
      </c>
      <c r="AU122" s="653"/>
      <c r="AV122" s="653">
        <v>283</v>
      </c>
      <c r="AW122" s="653"/>
      <c r="AX122" s="653">
        <v>283</v>
      </c>
      <c r="AY122" s="653"/>
      <c r="AZ122" s="653">
        <v>283</v>
      </c>
      <c r="BA122" s="653"/>
      <c r="BB122" s="653">
        <v>283</v>
      </c>
      <c r="BC122" s="653"/>
      <c r="BD122" s="653">
        <v>283</v>
      </c>
      <c r="BE122" s="653"/>
      <c r="BF122" s="653">
        <v>283</v>
      </c>
      <c r="BG122" s="653"/>
      <c r="BH122" s="653">
        <v>283</v>
      </c>
      <c r="BI122" s="653"/>
      <c r="BJ122" s="653">
        <v>283</v>
      </c>
      <c r="BK122" s="653"/>
      <c r="BL122" s="653">
        <v>283</v>
      </c>
      <c r="BM122" s="653"/>
      <c r="BN122" s="653">
        <v>283</v>
      </c>
      <c r="BO122" s="653"/>
      <c r="BP122" s="653">
        <v>283</v>
      </c>
      <c r="BQ122" s="653"/>
      <c r="BR122" s="653">
        <v>277</v>
      </c>
      <c r="BS122" s="653"/>
      <c r="BT122" s="626">
        <v>277</v>
      </c>
      <c r="BU122" s="626"/>
      <c r="BV122" s="626">
        <v>277</v>
      </c>
      <c r="BW122" s="626"/>
      <c r="BX122" s="626">
        <v>277</v>
      </c>
      <c r="BY122" s="626"/>
      <c r="BZ122" s="653">
        <v>277</v>
      </c>
      <c r="CA122" s="653"/>
      <c r="CB122" s="626">
        <v>277</v>
      </c>
      <c r="CC122" s="626"/>
      <c r="CD122" s="653">
        <v>277</v>
      </c>
      <c r="CE122" s="653"/>
      <c r="CF122" s="626">
        <v>277</v>
      </c>
      <c r="CG122" s="626"/>
      <c r="CH122" s="653">
        <v>277</v>
      </c>
      <c r="CI122" s="653"/>
      <c r="CJ122" s="493">
        <v>277</v>
      </c>
      <c r="CK122" s="459"/>
      <c r="CL122" s="273"/>
      <c r="CM122" s="273"/>
      <c r="CN122" s="459"/>
      <c r="CO122" s="493">
        <v>277</v>
      </c>
      <c r="CP122" s="273"/>
      <c r="CQ122" s="459"/>
      <c r="CR122" s="273"/>
      <c r="CS122" s="273"/>
      <c r="CT122" s="493">
        <v>277</v>
      </c>
      <c r="CU122" s="273"/>
      <c r="CV122" s="459"/>
      <c r="CW122" s="459"/>
      <c r="CX122" s="459"/>
      <c r="CY122" s="493">
        <v>277</v>
      </c>
      <c r="CZ122" s="273"/>
      <c r="DA122" s="273"/>
      <c r="DB122" s="459"/>
      <c r="DC122" s="459"/>
      <c r="DD122" s="493">
        <v>277</v>
      </c>
      <c r="DE122" s="273"/>
      <c r="DF122" s="273"/>
      <c r="DG122" s="459"/>
      <c r="DH122" s="459"/>
      <c r="DI122" s="493">
        <v>277</v>
      </c>
      <c r="DJ122" s="273"/>
      <c r="DK122" s="273"/>
      <c r="DL122" s="459"/>
      <c r="DM122" s="459"/>
      <c r="DN122" s="493">
        <v>277</v>
      </c>
      <c r="DO122" s="273"/>
      <c r="DP122" s="459"/>
      <c r="DQ122" s="459"/>
      <c r="DR122" s="459"/>
      <c r="DS122" s="497">
        <v>277</v>
      </c>
      <c r="DT122" s="273"/>
      <c r="DU122" s="273"/>
      <c r="DV122" s="273"/>
      <c r="DW122" s="273"/>
      <c r="DX122" s="494">
        <v>277</v>
      </c>
      <c r="DY122" s="495"/>
      <c r="DZ122" s="273"/>
      <c r="EA122" s="273"/>
      <c r="EB122" s="273"/>
      <c r="EC122" s="494">
        <v>277</v>
      </c>
      <c r="ED122" s="495"/>
      <c r="EE122" s="273"/>
      <c r="EF122" s="273"/>
      <c r="EG122" s="273"/>
      <c r="EH122" s="494">
        <v>277</v>
      </c>
      <c r="EI122" s="495"/>
      <c r="EJ122" s="273"/>
      <c r="EK122" s="273"/>
      <c r="EL122" s="273"/>
      <c r="EM122" s="25">
        <v>277</v>
      </c>
      <c r="EN122" s="495"/>
      <c r="EO122" s="273"/>
      <c r="EP122" s="273"/>
      <c r="EQ122" s="273"/>
      <c r="ER122" s="25">
        <v>277</v>
      </c>
      <c r="ES122" s="495"/>
      <c r="ET122" s="273"/>
      <c r="EU122" s="273"/>
      <c r="EV122" s="273"/>
    </row>
    <row r="123" spans="1:152" x14ac:dyDescent="0.2">
      <c r="A123" s="312"/>
      <c r="B123" s="459"/>
      <c r="C123" s="459"/>
      <c r="D123" s="459"/>
      <c r="E123" s="459"/>
      <c r="F123" s="459"/>
      <c r="G123" s="459"/>
      <c r="H123" s="459"/>
      <c r="I123" s="459"/>
      <c r="J123" s="459"/>
      <c r="K123" s="459"/>
      <c r="L123" s="459"/>
      <c r="M123" s="459"/>
      <c r="N123" s="459"/>
      <c r="O123" s="459"/>
      <c r="P123" s="459"/>
      <c r="Q123" s="459"/>
      <c r="R123" s="459"/>
      <c r="S123" s="459"/>
      <c r="T123" s="459"/>
      <c r="U123" s="459"/>
      <c r="V123" s="459"/>
      <c r="W123" s="459"/>
      <c r="X123" s="459"/>
      <c r="Y123" s="459"/>
      <c r="Z123" s="459"/>
      <c r="AA123" s="459"/>
      <c r="AB123" s="459"/>
      <c r="AC123" s="459"/>
      <c r="AD123" s="459"/>
      <c r="AE123" s="459"/>
      <c r="AF123" s="459"/>
      <c r="AG123" s="459"/>
      <c r="AH123" s="459"/>
      <c r="AI123" s="459"/>
      <c r="AJ123" s="459"/>
      <c r="AK123" s="459"/>
      <c r="AL123" s="459"/>
      <c r="AM123" s="459"/>
      <c r="AN123" s="459"/>
      <c r="AO123" s="459"/>
      <c r="AP123" s="459"/>
      <c r="AQ123" s="459"/>
      <c r="AR123" s="459"/>
      <c r="AS123" s="459"/>
      <c r="AT123" s="459"/>
      <c r="AU123" s="459"/>
      <c r="AV123" s="459"/>
      <c r="AW123" s="459"/>
      <c r="AX123" s="459"/>
      <c r="AY123" s="459"/>
      <c r="AZ123" s="459"/>
      <c r="BA123" s="459"/>
      <c r="BB123" s="459"/>
      <c r="BC123" s="459"/>
      <c r="BD123" s="459"/>
      <c r="BE123" s="459"/>
      <c r="BF123" s="459"/>
      <c r="BG123" s="459"/>
      <c r="BH123" s="459"/>
      <c r="BI123" s="459"/>
      <c r="BJ123" s="459"/>
      <c r="BK123" s="459"/>
      <c r="BL123" s="459"/>
      <c r="BM123" s="459"/>
      <c r="BN123" s="459"/>
      <c r="BO123" s="459"/>
      <c r="BP123" s="459"/>
      <c r="BQ123" s="459"/>
      <c r="BR123" s="459"/>
      <c r="BS123" s="459"/>
      <c r="BT123" s="459"/>
      <c r="BU123" s="459"/>
      <c r="BV123" s="459"/>
      <c r="BW123" s="459"/>
      <c r="BX123" s="459"/>
      <c r="BY123" s="459"/>
      <c r="BZ123" s="459"/>
      <c r="CA123" s="459"/>
      <c r="CB123" s="459"/>
      <c r="CC123" s="459"/>
      <c r="CD123" s="459"/>
      <c r="CE123" s="459"/>
      <c r="CF123" s="459"/>
      <c r="CG123" s="459"/>
      <c r="CH123" s="459"/>
      <c r="CI123" s="459"/>
      <c r="CJ123" s="459"/>
      <c r="CK123" s="459"/>
      <c r="CL123" s="459"/>
      <c r="CM123" s="459"/>
      <c r="CN123" s="459"/>
      <c r="CO123" s="459"/>
      <c r="CP123" s="459"/>
      <c r="CQ123" s="459"/>
      <c r="CR123" s="459"/>
      <c r="CS123" s="459"/>
      <c r="CT123" s="459"/>
      <c r="CU123" s="459"/>
      <c r="CV123" s="459"/>
      <c r="CW123" s="459"/>
      <c r="CX123" s="459"/>
      <c r="CY123" s="459"/>
      <c r="CZ123" s="459"/>
      <c r="DA123" s="459"/>
      <c r="DB123" s="459"/>
      <c r="DC123" s="459"/>
      <c r="DD123" s="459"/>
      <c r="DE123" s="459"/>
      <c r="DF123" s="459"/>
      <c r="DG123" s="459"/>
      <c r="DH123" s="459"/>
      <c r="DI123" s="459"/>
      <c r="DJ123" s="459"/>
      <c r="DK123" s="459"/>
      <c r="DL123" s="459"/>
      <c r="DM123" s="459"/>
      <c r="DN123" s="459"/>
      <c r="DO123" s="459"/>
      <c r="DP123" s="459"/>
      <c r="DQ123" s="459"/>
      <c r="DR123" s="459"/>
      <c r="DS123" s="459"/>
      <c r="DT123" s="459"/>
      <c r="DU123" s="459"/>
      <c r="DV123" s="459"/>
      <c r="DW123" s="459"/>
      <c r="DX123" s="459"/>
      <c r="DY123" s="459"/>
      <c r="DZ123" s="459"/>
      <c r="EA123" s="459"/>
      <c r="EB123" s="459"/>
      <c r="EC123" s="459"/>
      <c r="ED123" s="459"/>
      <c r="EE123" s="459"/>
      <c r="EF123" s="459"/>
      <c r="EG123" s="459"/>
      <c r="EH123" s="459"/>
      <c r="EI123" s="459"/>
      <c r="EJ123" s="459"/>
      <c r="EK123" s="459"/>
      <c r="EL123" s="459"/>
      <c r="EM123" s="459"/>
      <c r="EN123" s="459"/>
      <c r="EO123" s="459"/>
      <c r="EP123" s="459"/>
      <c r="EQ123" s="459"/>
      <c r="ER123" s="459"/>
      <c r="ES123" s="459"/>
      <c r="ET123" s="459"/>
      <c r="EU123" s="459"/>
      <c r="EV123" s="459"/>
    </row>
    <row r="124" spans="1:152" x14ac:dyDescent="0.2">
      <c r="A124" s="498" t="s">
        <v>437</v>
      </c>
      <c r="B124" s="499"/>
      <c r="C124" s="499"/>
      <c r="D124" s="499"/>
      <c r="E124" s="499"/>
      <c r="F124" s="499"/>
      <c r="G124" s="499"/>
      <c r="H124" s="499"/>
      <c r="I124" s="499"/>
      <c r="J124" s="500"/>
      <c r="K124" s="500"/>
      <c r="L124" s="499"/>
      <c r="M124" s="499"/>
      <c r="N124" s="499"/>
      <c r="O124" s="499"/>
      <c r="P124" s="499"/>
      <c r="Q124" s="499"/>
      <c r="R124" s="499"/>
      <c r="S124" s="499"/>
      <c r="T124" s="499"/>
      <c r="U124" s="499"/>
      <c r="V124" s="500"/>
      <c r="W124" s="500"/>
      <c r="X124" s="499"/>
      <c r="Y124" s="499"/>
      <c r="Z124" s="501"/>
      <c r="AA124" s="463"/>
      <c r="AB124" s="501"/>
      <c r="AC124" s="464"/>
      <c r="AD124" s="501"/>
      <c r="AE124" s="463"/>
      <c r="AF124" s="502"/>
      <c r="AG124" s="462"/>
      <c r="AH124" s="501"/>
      <c r="AI124" s="463"/>
      <c r="AJ124" s="502"/>
      <c r="AK124" s="462"/>
      <c r="AL124" s="502"/>
      <c r="AM124" s="462"/>
      <c r="AN124" s="660"/>
      <c r="AO124" s="660"/>
      <c r="AP124" s="502"/>
      <c r="AQ124" s="462"/>
      <c r="AR124" s="501"/>
      <c r="AS124" s="463"/>
      <c r="AT124" s="501"/>
      <c r="AU124" s="463"/>
      <c r="AV124" s="502"/>
      <c r="AW124" s="503"/>
      <c r="AX124" s="502"/>
      <c r="AY124" s="503"/>
      <c r="AZ124" s="502"/>
      <c r="BA124" s="503"/>
      <c r="BB124" s="501"/>
      <c r="BC124" s="464"/>
      <c r="BD124" s="501"/>
      <c r="BE124" s="464"/>
      <c r="BF124" s="501"/>
      <c r="BG124" s="464"/>
      <c r="BH124" s="501"/>
      <c r="BI124" s="464"/>
      <c r="BJ124" s="501"/>
      <c r="BK124" s="464"/>
      <c r="BL124" s="501"/>
      <c r="BM124" s="464"/>
      <c r="BN124" s="501"/>
      <c r="BO124" s="464"/>
      <c r="BP124" s="501"/>
      <c r="BQ124" s="464"/>
      <c r="BR124" s="501"/>
      <c r="BS124" s="464"/>
      <c r="BT124" s="501"/>
      <c r="BU124" s="464"/>
      <c r="BV124" s="501"/>
      <c r="BW124" s="464"/>
      <c r="BX124" s="501"/>
      <c r="BY124" s="464"/>
      <c r="BZ124" s="501"/>
      <c r="CA124" s="464"/>
      <c r="CB124" s="501"/>
      <c r="CC124" s="464"/>
      <c r="CD124" s="501"/>
      <c r="CE124" s="464"/>
      <c r="CF124" s="501"/>
      <c r="CG124" s="464"/>
      <c r="CH124" s="501"/>
      <c r="CI124" s="464"/>
      <c r="CJ124" s="504"/>
      <c r="CK124" s="459"/>
      <c r="CL124" s="459"/>
      <c r="CM124" s="459"/>
      <c r="CN124" s="459"/>
      <c r="CO124" s="504"/>
      <c r="CP124" s="459"/>
      <c r="CQ124" s="459"/>
      <c r="CR124" s="459"/>
      <c r="CS124" s="459"/>
      <c r="CT124" s="504"/>
      <c r="CU124" s="459"/>
      <c r="CV124" s="459"/>
      <c r="CW124" s="459"/>
      <c r="CX124" s="459"/>
      <c r="CY124" s="504"/>
      <c r="CZ124" s="459"/>
      <c r="DA124" s="459"/>
      <c r="DB124" s="459"/>
      <c r="DC124" s="459"/>
      <c r="DD124" s="504"/>
      <c r="DE124" s="459"/>
      <c r="DF124" s="459"/>
      <c r="DG124" s="459"/>
      <c r="DH124" s="459"/>
      <c r="DI124" s="504"/>
      <c r="DJ124" s="459"/>
      <c r="DK124" s="459"/>
      <c r="DL124" s="459"/>
      <c r="DM124" s="459"/>
      <c r="DN124" s="504"/>
      <c r="DO124" s="459"/>
      <c r="DP124" s="459"/>
      <c r="DQ124" s="459"/>
      <c r="DR124" s="459"/>
      <c r="DS124" s="504"/>
      <c r="DT124" s="459"/>
      <c r="DU124" s="459"/>
      <c r="DV124" s="459"/>
      <c r="DW124" s="459"/>
      <c r="DX124" s="504"/>
      <c r="DY124" s="459"/>
      <c r="DZ124" s="459"/>
      <c r="EA124" s="459"/>
      <c r="EB124" s="459"/>
      <c r="EC124" s="504"/>
      <c r="ED124" s="459"/>
      <c r="EE124" s="459"/>
      <c r="EF124" s="459"/>
      <c r="EG124" s="459"/>
      <c r="EH124" s="504"/>
      <c r="EI124" s="459"/>
      <c r="EJ124" s="459"/>
      <c r="EK124" s="459"/>
      <c r="EL124" s="459"/>
      <c r="EM124" s="504"/>
      <c r="EN124" s="459"/>
      <c r="EO124" s="459"/>
      <c r="EP124" s="459"/>
      <c r="EQ124" s="459"/>
      <c r="ER124" s="504"/>
      <c r="ES124" s="459"/>
      <c r="ET124" s="459"/>
      <c r="EU124" s="459"/>
      <c r="EV124" s="459"/>
    </row>
    <row r="125" spans="1:152" x14ac:dyDescent="0.2">
      <c r="A125" s="505" t="s">
        <v>421</v>
      </c>
      <c r="B125" s="658">
        <f>$B$11</f>
        <v>44562</v>
      </c>
      <c r="C125" s="659"/>
      <c r="D125" s="658" t="e">
        <f ca="1">$D$11</f>
        <v>#NAME?</v>
      </c>
      <c r="E125" s="659"/>
      <c r="F125" s="658" t="e">
        <f ca="1">$F$11</f>
        <v>#NAME?</v>
      </c>
      <c r="G125" s="659"/>
      <c r="H125" s="658" t="e">
        <f ca="1">$H$11</f>
        <v>#NAME?</v>
      </c>
      <c r="I125" s="659"/>
      <c r="J125" s="658" t="e">
        <f ca="1">$J$11</f>
        <v>#NAME?</v>
      </c>
      <c r="K125" s="659"/>
      <c r="L125" s="658" t="e">
        <f ca="1">$L$11</f>
        <v>#NAME?</v>
      </c>
      <c r="M125" s="659"/>
      <c r="N125" s="658" t="e">
        <f ca="1">$N$11</f>
        <v>#NAME?</v>
      </c>
      <c r="O125" s="659"/>
      <c r="P125" s="658" t="e">
        <f ca="1">$P$11</f>
        <v>#NAME?</v>
      </c>
      <c r="Q125" s="659"/>
      <c r="R125" s="658" t="e">
        <f ca="1">$R$11</f>
        <v>#NAME?</v>
      </c>
      <c r="S125" s="659"/>
      <c r="T125" s="658" t="e">
        <f ca="1">$T$11</f>
        <v>#NAME?</v>
      </c>
      <c r="U125" s="659"/>
      <c r="V125" s="658" t="e">
        <f ca="1">$V$11</f>
        <v>#NAME?</v>
      </c>
      <c r="W125" s="659"/>
      <c r="X125" s="658" t="e">
        <f ca="1">X11</f>
        <v>#NAME?</v>
      </c>
      <c r="Y125" s="659"/>
      <c r="Z125" s="635" t="e">
        <f ca="1">Z11</f>
        <v>#NAME?</v>
      </c>
      <c r="AA125" s="636"/>
      <c r="AB125" s="635" t="e">
        <f ca="1">AB11</f>
        <v>#NAME?</v>
      </c>
      <c r="AC125" s="636"/>
      <c r="AD125" s="661" t="e">
        <f ca="1">AD11</f>
        <v>#NAME?</v>
      </c>
      <c r="AE125" s="636"/>
      <c r="AF125" s="635" t="e">
        <f ca="1">AF11</f>
        <v>#NAME?</v>
      </c>
      <c r="AG125" s="636"/>
      <c r="AH125" s="635" t="e">
        <f ca="1">AH11</f>
        <v>#NAME?</v>
      </c>
      <c r="AI125" s="636"/>
      <c r="AJ125" s="635" t="e">
        <f ca="1">AJ11</f>
        <v>#NAME?</v>
      </c>
      <c r="AK125" s="636"/>
      <c r="AL125" s="635" t="e">
        <f ca="1">AL11</f>
        <v>#NAME?</v>
      </c>
      <c r="AM125" s="636"/>
      <c r="AN125" s="619" t="e">
        <f ca="1">AN11</f>
        <v>#NAME?</v>
      </c>
      <c r="AO125" s="620"/>
      <c r="AP125" s="635" t="e">
        <f ca="1">AP11</f>
        <v>#NAME?</v>
      </c>
      <c r="AQ125" s="636"/>
      <c r="AR125" s="635" t="e">
        <f ca="1">AR11</f>
        <v>#NAME?</v>
      </c>
      <c r="AS125" s="636"/>
      <c r="AT125" s="635" t="e">
        <f ca="1">AT11</f>
        <v>#NAME?</v>
      </c>
      <c r="AU125" s="636"/>
      <c r="AV125" s="635" t="e">
        <f ca="1">AV11</f>
        <v>#NAME?</v>
      </c>
      <c r="AW125" s="636"/>
      <c r="AX125" s="635" t="e">
        <f ca="1">AX11</f>
        <v>#NAME?</v>
      </c>
      <c r="AY125" s="636"/>
      <c r="AZ125" s="635" t="e">
        <f ca="1">AZ11</f>
        <v>#NAME?</v>
      </c>
      <c r="BA125" s="636"/>
      <c r="BB125" s="635" t="e">
        <f ca="1">BB11</f>
        <v>#NAME?</v>
      </c>
      <c r="BC125" s="636"/>
      <c r="BD125" s="635" t="e">
        <f ca="1">BD11</f>
        <v>#NAME?</v>
      </c>
      <c r="BE125" s="636"/>
      <c r="BF125" s="635" t="e">
        <f ca="1">BF11</f>
        <v>#NAME?</v>
      </c>
      <c r="BG125" s="636"/>
      <c r="BH125" s="662" t="e">
        <f ca="1">BH11</f>
        <v>#NAME?</v>
      </c>
      <c r="BI125" s="663"/>
      <c r="BJ125" s="635" t="e">
        <f ca="1">BJ11</f>
        <v>#NAME?</v>
      </c>
      <c r="BK125" s="636"/>
      <c r="BL125" s="635" t="e">
        <f ca="1">BL11</f>
        <v>#NAME?</v>
      </c>
      <c r="BM125" s="636"/>
      <c r="BN125" s="635" t="e">
        <f ca="1">BN11</f>
        <v>#NAME?</v>
      </c>
      <c r="BO125" s="636"/>
      <c r="BP125" s="635" t="e">
        <f ca="1">BP11</f>
        <v>#NAME?</v>
      </c>
      <c r="BQ125" s="636"/>
      <c r="BR125" s="635" t="e">
        <f ca="1">BR11</f>
        <v>#NAME?</v>
      </c>
      <c r="BS125" s="636"/>
      <c r="BT125" s="635" t="e">
        <f ca="1">BT11</f>
        <v>#NAME?</v>
      </c>
      <c r="BU125" s="636"/>
      <c r="BV125" s="635" t="e">
        <f ca="1">BV11</f>
        <v>#NAME?</v>
      </c>
      <c r="BW125" s="636"/>
      <c r="BX125" s="635" t="e">
        <f ca="1">BX11</f>
        <v>#NAME?</v>
      </c>
      <c r="BY125" s="636"/>
      <c r="BZ125" s="635" t="e">
        <f ca="1">BZ11</f>
        <v>#NAME?</v>
      </c>
      <c r="CA125" s="636"/>
      <c r="CB125" s="635" t="e">
        <f ca="1">CB11</f>
        <v>#NAME?</v>
      </c>
      <c r="CC125" s="636"/>
      <c r="CD125" s="635" t="e">
        <f ca="1">CD11</f>
        <v>#NAME?</v>
      </c>
      <c r="CE125" s="636"/>
      <c r="CF125" s="635" t="e">
        <f ca="1">CF11</f>
        <v>#NAME?</v>
      </c>
      <c r="CG125" s="636"/>
      <c r="CH125" s="635" t="e">
        <f ca="1">CH11</f>
        <v>#NAME?</v>
      </c>
      <c r="CI125" s="636"/>
      <c r="CJ125" s="466">
        <f>CJ11</f>
        <v>45658</v>
      </c>
      <c r="CK125" s="459"/>
      <c r="CL125" s="459"/>
      <c r="CM125" s="459"/>
      <c r="CN125" s="459"/>
      <c r="CO125" s="466">
        <f>CO11</f>
        <v>45689</v>
      </c>
      <c r="CP125" s="459"/>
      <c r="CQ125" s="459"/>
      <c r="CR125" s="459"/>
      <c r="CS125" s="459"/>
      <c r="CT125" s="466">
        <f>CT11</f>
        <v>45717</v>
      </c>
      <c r="CU125" s="459"/>
      <c r="CV125" s="459"/>
      <c r="CW125" s="459"/>
      <c r="CX125" s="459"/>
      <c r="CY125" s="466">
        <f>CY11</f>
        <v>45748</v>
      </c>
      <c r="CZ125" s="459"/>
      <c r="DA125" s="459"/>
      <c r="DB125" s="459"/>
      <c r="DC125" s="459"/>
      <c r="DD125" s="466">
        <f>DD11</f>
        <v>45778</v>
      </c>
      <c r="DE125" s="459"/>
      <c r="DF125" s="459"/>
      <c r="DG125" s="459"/>
      <c r="DH125" s="459"/>
      <c r="DI125" s="466">
        <f>DI11</f>
        <v>45809</v>
      </c>
      <c r="DJ125" s="459"/>
      <c r="DK125" s="459"/>
      <c r="DL125" s="459"/>
      <c r="DM125" s="459"/>
      <c r="DN125" s="466">
        <f>DN11</f>
        <v>45839</v>
      </c>
      <c r="DO125" s="459"/>
      <c r="DP125" s="459"/>
      <c r="DQ125" s="459"/>
      <c r="DR125" s="459"/>
      <c r="DS125" s="466">
        <f>DS11</f>
        <v>45870</v>
      </c>
      <c r="DT125" s="459"/>
      <c r="DU125" s="459"/>
      <c r="DV125" s="459"/>
      <c r="DW125" s="459"/>
      <c r="DX125" s="466">
        <f>DX$11</f>
        <v>45901</v>
      </c>
      <c r="DY125" s="459"/>
      <c r="DZ125" s="459"/>
      <c r="EA125" s="459"/>
      <c r="EB125" s="459"/>
      <c r="EC125" s="466">
        <f>EC$11</f>
        <v>45931</v>
      </c>
      <c r="ED125" s="459"/>
      <c r="EE125" s="459"/>
      <c r="EF125" s="459"/>
      <c r="EG125" s="459"/>
      <c r="EH125" s="466">
        <f>EH$11</f>
        <v>45962</v>
      </c>
      <c r="EI125" s="459"/>
      <c r="EJ125" s="459"/>
      <c r="EK125" s="459"/>
      <c r="EL125" s="459"/>
      <c r="EM125" s="466">
        <f>EM$11</f>
        <v>45992</v>
      </c>
      <c r="EN125" s="459"/>
      <c r="EO125" s="459"/>
      <c r="EP125" s="459"/>
      <c r="EQ125" s="459"/>
      <c r="ER125" s="466">
        <f>ER$11</f>
        <v>46023</v>
      </c>
      <c r="ES125" s="459"/>
      <c r="ET125" s="459"/>
      <c r="EU125" s="459"/>
      <c r="EV125" s="459"/>
    </row>
    <row r="126" spans="1:152" s="460" customFormat="1" x14ac:dyDescent="0.2">
      <c r="A126" s="506" t="s">
        <v>438</v>
      </c>
      <c r="B126" s="664">
        <v>0.63</v>
      </c>
      <c r="C126" s="664"/>
      <c r="D126" s="664">
        <v>0.6</v>
      </c>
      <c r="E126" s="664"/>
      <c r="F126" s="664">
        <v>0.5</v>
      </c>
      <c r="G126" s="664"/>
      <c r="H126" s="664">
        <f>H108/H122</f>
        <v>0.60893854748603349</v>
      </c>
      <c r="I126" s="664"/>
      <c r="J126" s="664">
        <f>J108/J122</f>
        <v>0.4642857142857143</v>
      </c>
      <c r="K126" s="664"/>
      <c r="L126" s="664">
        <f>L108/L122</f>
        <v>0.4732142857142857</v>
      </c>
      <c r="M126" s="664"/>
      <c r="N126" s="664">
        <f>N108/N122</f>
        <v>0.36042402826855124</v>
      </c>
      <c r="O126" s="664"/>
      <c r="P126" s="664">
        <f>P108/P122</f>
        <v>0.34982332155477031</v>
      </c>
      <c r="Q126" s="664"/>
      <c r="R126" s="664">
        <f>R108/R122</f>
        <v>0.34982332155477031</v>
      </c>
      <c r="S126" s="664"/>
      <c r="T126" s="664">
        <f>T108/T122</f>
        <v>0.33568904593639576</v>
      </c>
      <c r="U126" s="664"/>
      <c r="V126" s="664">
        <f>V108/V122</f>
        <v>0.36395759717314485</v>
      </c>
      <c r="W126" s="664"/>
      <c r="X126" s="664">
        <f>X108/X122</f>
        <v>0.36042402826855124</v>
      </c>
      <c r="Y126" s="664"/>
      <c r="Z126" s="640">
        <f>Z108/Z122</f>
        <v>0.33922261484098942</v>
      </c>
      <c r="AA126" s="640"/>
      <c r="AB126" s="640">
        <f>AB108/AB122</f>
        <v>0.35689045936395758</v>
      </c>
      <c r="AC126" s="640"/>
      <c r="AD126" s="665">
        <f>AD108/AD122</f>
        <v>0.37455830388692579</v>
      </c>
      <c r="AE126" s="640"/>
      <c r="AF126" s="640">
        <f>AF108/AF122</f>
        <v>0.38162544169611307</v>
      </c>
      <c r="AG126" s="640"/>
      <c r="AH126" s="640">
        <f>AH108/AH122</f>
        <v>0.39929328621908128</v>
      </c>
      <c r="AI126" s="640"/>
      <c r="AJ126" s="640">
        <f>AJ108/AJ122</f>
        <v>0.40636042402826855</v>
      </c>
      <c r="AK126" s="640"/>
      <c r="AL126" s="640">
        <f>AL108/AL122</f>
        <v>0.40282685512367489</v>
      </c>
      <c r="AM126" s="640"/>
      <c r="AN126" s="640">
        <f>AN108/AN122</f>
        <v>0.41696113074204949</v>
      </c>
      <c r="AO126" s="640"/>
      <c r="AP126" s="640">
        <f>AP108/AP122</f>
        <v>0.40989399293286222</v>
      </c>
      <c r="AQ126" s="640"/>
      <c r="AR126" s="640">
        <f>AR108/AR122</f>
        <v>0.41342756183745583</v>
      </c>
      <c r="AS126" s="640"/>
      <c r="AT126" s="640">
        <f>AT108/AT122</f>
        <v>0.41342756183745583</v>
      </c>
      <c r="AU126" s="640"/>
      <c r="AV126" s="640">
        <f>AV108/AV122</f>
        <v>0.40282685512367489</v>
      </c>
      <c r="AW126" s="640"/>
      <c r="AX126" s="640">
        <f>AX108/AX122</f>
        <v>0.41342756183745583</v>
      </c>
      <c r="AY126" s="640"/>
      <c r="AZ126" s="640">
        <f>AZ108/AZ122</f>
        <v>0.4204946996466431</v>
      </c>
      <c r="BA126" s="640"/>
      <c r="BB126" s="640">
        <f>BB108/BB122</f>
        <v>0.41696113074204949</v>
      </c>
      <c r="BC126" s="640"/>
      <c r="BD126" s="640">
        <f>BD108/BD122</f>
        <v>0.42756183745583037</v>
      </c>
      <c r="BE126" s="640"/>
      <c r="BF126" s="640">
        <f>BF108/BF122</f>
        <v>0.43462897526501765</v>
      </c>
      <c r="BG126" s="666"/>
      <c r="BH126" s="667">
        <f>BH108/BH122</f>
        <v>0.40989399293286222</v>
      </c>
      <c r="BI126" s="667"/>
      <c r="BJ126" s="665">
        <f>BJ108/BJ122</f>
        <v>0.42402826855123676</v>
      </c>
      <c r="BK126" s="640"/>
      <c r="BL126" s="640">
        <f>BL108/BL122</f>
        <v>0.38162544169611307</v>
      </c>
      <c r="BM126" s="640"/>
      <c r="BN126" s="640">
        <f>BN108/BN122</f>
        <v>0.41696113074204949</v>
      </c>
      <c r="BO126" s="640"/>
      <c r="BP126" s="640">
        <f>BP108/BP122</f>
        <v>0.41696113074204949</v>
      </c>
      <c r="BQ126" s="640"/>
      <c r="BR126" s="640">
        <f>BR108/BR122</f>
        <v>0.48014440433212996</v>
      </c>
      <c r="BS126" s="640"/>
      <c r="BT126" s="640">
        <f>BT108/BT122</f>
        <v>0.39350180505415161</v>
      </c>
      <c r="BU126" s="640"/>
      <c r="BV126" s="640">
        <f>BV108/BV122</f>
        <v>0.43682310469314078</v>
      </c>
      <c r="BW126" s="640"/>
      <c r="BX126" s="640">
        <f>BX108/BX122</f>
        <v>0.43682310469314078</v>
      </c>
      <c r="BY126" s="640"/>
      <c r="BZ126" s="640">
        <f>BZ108/BZ122</f>
        <v>0.43321299638989169</v>
      </c>
      <c r="CA126" s="640"/>
      <c r="CB126" s="640">
        <f>CB108/CB122</f>
        <v>0.44043321299638988</v>
      </c>
      <c r="CC126" s="640"/>
      <c r="CD126" s="640">
        <f>CD108/CD122</f>
        <v>0.44043321299638988</v>
      </c>
      <c r="CE126" s="640"/>
      <c r="CF126" s="640">
        <f>CF108/CF122</f>
        <v>0.4584837545126354</v>
      </c>
      <c r="CG126" s="640"/>
      <c r="CH126" s="640">
        <f>CH108/CH122</f>
        <v>0.44043321299638988</v>
      </c>
      <c r="CI126" s="640"/>
      <c r="CJ126" s="345">
        <f>CJ108/CJ122</f>
        <v>0.43682310469314078</v>
      </c>
      <c r="CK126" s="487"/>
      <c r="CL126" s="487"/>
      <c r="CM126" s="487"/>
      <c r="CN126" s="487"/>
      <c r="CO126" s="345">
        <f>CO108/CO122</f>
        <v>0.43682310469314078</v>
      </c>
      <c r="CP126" s="487"/>
      <c r="CQ126" s="487"/>
      <c r="CR126" s="487"/>
      <c r="CS126" s="487"/>
      <c r="CT126" s="345">
        <f>CT108/CT122</f>
        <v>0.43321299638989169</v>
      </c>
      <c r="CU126" s="487"/>
      <c r="CV126" s="487"/>
      <c r="CW126" s="487"/>
      <c r="CX126" s="487"/>
      <c r="CY126" s="345">
        <f>CY108/CY122</f>
        <v>0.44043321299638988</v>
      </c>
      <c r="CZ126" s="487"/>
      <c r="DA126" s="487"/>
      <c r="DB126" s="487"/>
      <c r="DC126" s="487"/>
      <c r="DD126" s="345">
        <f>DD108/DD122</f>
        <v>0.44043321299638988</v>
      </c>
      <c r="DE126" s="487"/>
      <c r="DF126" s="487"/>
      <c r="DG126" s="487"/>
      <c r="DH126" s="487"/>
      <c r="DI126" s="345">
        <f>DI108/DI122</f>
        <v>0.4584837545126354</v>
      </c>
      <c r="DJ126" s="487"/>
      <c r="DK126" s="487"/>
      <c r="DL126" s="487"/>
      <c r="DM126" s="487"/>
      <c r="DN126" s="345">
        <f>DN108/DN122</f>
        <v>0.44043321299638988</v>
      </c>
      <c r="DO126" s="487"/>
      <c r="DP126" s="487"/>
      <c r="DQ126" s="487"/>
      <c r="DR126" s="487"/>
      <c r="DS126" s="345">
        <f>DS108/DS122</f>
        <v>0.47653429602888087</v>
      </c>
      <c r="DT126" s="487"/>
      <c r="DU126" s="487"/>
      <c r="DV126" s="487"/>
      <c r="DW126" s="487"/>
      <c r="DX126" s="345">
        <f>DX108/DX122</f>
        <v>0.46931407942238268</v>
      </c>
      <c r="DY126" s="487"/>
      <c r="DZ126" s="487"/>
      <c r="EA126" s="487"/>
      <c r="EB126" s="487"/>
      <c r="EC126" s="345">
        <f>EC108/EC122</f>
        <v>0.4296028880866426</v>
      </c>
      <c r="ED126" s="487"/>
      <c r="EE126" s="487"/>
      <c r="EF126" s="487"/>
      <c r="EG126" s="487"/>
      <c r="EH126" s="345">
        <f>EH108/EH122</f>
        <v>0.44404332129963897</v>
      </c>
      <c r="EI126" s="487"/>
      <c r="EJ126" s="487"/>
      <c r="EK126" s="487"/>
      <c r="EL126" s="487"/>
      <c r="EM126" s="345">
        <f>EM108/EM122</f>
        <v>0.44404332129963897</v>
      </c>
      <c r="EN126" s="487"/>
      <c r="EO126" s="487"/>
      <c r="EP126" s="487"/>
      <c r="EQ126" s="487"/>
      <c r="ER126" s="345">
        <f>ER108/ER122</f>
        <v>0.47653429602888087</v>
      </c>
      <c r="ES126" s="487"/>
      <c r="ET126" s="487"/>
      <c r="EU126" s="487"/>
      <c r="EV126" s="487"/>
    </row>
    <row r="127" spans="1:152" s="460" customFormat="1" x14ac:dyDescent="0.2">
      <c r="A127" s="506" t="s">
        <v>439</v>
      </c>
      <c r="B127" s="664">
        <v>2.1</v>
      </c>
      <c r="C127" s="664"/>
      <c r="D127" s="664">
        <v>1.35</v>
      </c>
      <c r="E127" s="664"/>
      <c r="F127" s="664">
        <v>1.22</v>
      </c>
      <c r="G127" s="664"/>
      <c r="H127" s="664">
        <f>(H108+H109)/H122</f>
        <v>2.5977653631284916</v>
      </c>
      <c r="I127" s="664"/>
      <c r="J127" s="664">
        <f>(J108+J109)/J122</f>
        <v>2.0044642857142856</v>
      </c>
      <c r="K127" s="664"/>
      <c r="L127" s="664">
        <f>(L108+L109)/L122</f>
        <v>2.2008928571428572</v>
      </c>
      <c r="M127" s="664"/>
      <c r="N127" s="664">
        <f>(N108+N109)/N122</f>
        <v>1.7173144876325088</v>
      </c>
      <c r="O127" s="664"/>
      <c r="P127" s="664">
        <f>(P108+P109)/P122</f>
        <v>1.7067137809187278</v>
      </c>
      <c r="Q127" s="664"/>
      <c r="R127" s="664">
        <f>(R108+R109)/R122</f>
        <v>1.7067137809187278</v>
      </c>
      <c r="S127" s="664"/>
      <c r="T127" s="664">
        <f>(T108+T109)/T122</f>
        <v>1.6501766784452296</v>
      </c>
      <c r="U127" s="664"/>
      <c r="V127" s="664">
        <f>(V108+V109)/V122</f>
        <v>1.6819787985865724</v>
      </c>
      <c r="W127" s="664"/>
      <c r="X127" s="664">
        <f>(X108+X109)/X122</f>
        <v>1.6784452296819787</v>
      </c>
      <c r="Y127" s="664"/>
      <c r="Z127" s="640">
        <f>(Z108+Z109)/Z122</f>
        <v>1.7208480565371025</v>
      </c>
      <c r="AA127" s="640"/>
      <c r="AB127" s="640">
        <f>(AB108+AB109)/AB122</f>
        <v>1.7809187279151943</v>
      </c>
      <c r="AC127" s="640"/>
      <c r="AD127" s="665">
        <f>(AD108+AD109)/AD122</f>
        <v>1.5335689045936396</v>
      </c>
      <c r="AE127" s="640"/>
      <c r="AF127" s="640">
        <f>(AF108+AF109)/AF122</f>
        <v>1.5901060070671378</v>
      </c>
      <c r="AG127" s="640"/>
      <c r="AH127" s="640">
        <f>(AH108+AH109)/AH122</f>
        <v>2.010600706713781</v>
      </c>
      <c r="AI127" s="640"/>
      <c r="AJ127" s="640">
        <f>(AJ108+AJ109)/AJ122</f>
        <v>2.1024734982332154</v>
      </c>
      <c r="AK127" s="640"/>
      <c r="AL127" s="640">
        <f>(AL108+AL109)/AL122</f>
        <v>2.0812720848056538</v>
      </c>
      <c r="AM127" s="640"/>
      <c r="AN127" s="640">
        <f>(AN108+AN109)/AN122</f>
        <v>2.1060070671378091</v>
      </c>
      <c r="AO127" s="640"/>
      <c r="AP127" s="640">
        <f>(AP108+AP109)/AP122</f>
        <v>2.1307420494699647</v>
      </c>
      <c r="AQ127" s="640"/>
      <c r="AR127" s="640">
        <f>(AR108+AR109)/AR122</f>
        <v>2.1307420494699647</v>
      </c>
      <c r="AS127" s="640"/>
      <c r="AT127" s="640">
        <f>(AT108+AT109)/AT122</f>
        <v>2.137809187279152</v>
      </c>
      <c r="AU127" s="640"/>
      <c r="AV127" s="640">
        <f>(AV108+AV109)/AV122</f>
        <v>2.0954063604240281</v>
      </c>
      <c r="AW127" s="640"/>
      <c r="AX127" s="640">
        <f>(AX108+AX109)/AX122</f>
        <v>2.1307420494699647</v>
      </c>
      <c r="AY127" s="640"/>
      <c r="AZ127" s="640">
        <f>(AZ108+AZ109)/AZ122</f>
        <v>2.2367491166077738</v>
      </c>
      <c r="BA127" s="640"/>
      <c r="BB127" s="640">
        <f>(BB108+BB109)/BB122</f>
        <v>2.2508833922261484</v>
      </c>
      <c r="BC127" s="640"/>
      <c r="BD127" s="640">
        <f>(BD108+BD109)/BD122</f>
        <v>2.2862190812720846</v>
      </c>
      <c r="BE127" s="640"/>
      <c r="BF127" s="640">
        <f>(BF108+BF109)/BF122</f>
        <v>2.3074204946996466</v>
      </c>
      <c r="BG127" s="666"/>
      <c r="BH127" s="667">
        <f>(BH108+BH109)/BH122</f>
        <v>2.2473498233215548</v>
      </c>
      <c r="BI127" s="667"/>
      <c r="BJ127" s="665">
        <f>(BJ108+BJ109)/BJ122</f>
        <v>2.3074204946996466</v>
      </c>
      <c r="BK127" s="640"/>
      <c r="BL127" s="640">
        <f>(BL108+BL109)/BL122</f>
        <v>1.8339222614840989</v>
      </c>
      <c r="BM127" s="640"/>
      <c r="BN127" s="640">
        <f>(BN108+BN109)/BN122</f>
        <v>2.282685512367491</v>
      </c>
      <c r="BO127" s="640"/>
      <c r="BP127" s="640">
        <f>(BP108+BP109)/BP122</f>
        <v>2.3392226148409896</v>
      </c>
      <c r="BQ127" s="640"/>
      <c r="BR127" s="640">
        <f>(BR108+BR109)/BR122</f>
        <v>2.0433212996389893</v>
      </c>
      <c r="BS127" s="640"/>
      <c r="BT127" s="640">
        <f>(BT108+BT109)/BT122</f>
        <v>2.3285198555956677</v>
      </c>
      <c r="BU127" s="640"/>
      <c r="BV127" s="640">
        <f>(BV108+BV109)/BV122</f>
        <v>2.4548736462093861</v>
      </c>
      <c r="BW127" s="640"/>
      <c r="BX127" s="640">
        <f>(BX108+BX109)/BX122</f>
        <v>2.4837545126353793</v>
      </c>
      <c r="BY127" s="640"/>
      <c r="BZ127" s="640">
        <f>(BZ108+BZ109)/BZ122</f>
        <v>2.4693140794223827</v>
      </c>
      <c r="CA127" s="640"/>
      <c r="CB127" s="640">
        <f>(CB108+CB109)/CB122</f>
        <v>2.4945848375451263</v>
      </c>
      <c r="CC127" s="640"/>
      <c r="CD127" s="640">
        <f>(CD108+CD109)/CD122</f>
        <v>2.4945848375451263</v>
      </c>
      <c r="CE127" s="640"/>
      <c r="CF127" s="640">
        <f>(CF108+CF109)/CF122</f>
        <v>2.4332129963898916</v>
      </c>
      <c r="CG127" s="640"/>
      <c r="CH127" s="640">
        <f>(CH108+CH109)/CH122</f>
        <v>2.5054151624548737</v>
      </c>
      <c r="CI127" s="640"/>
      <c r="CJ127" s="345">
        <f>(CJ108+CJ109)/CJ122</f>
        <v>2.0180505415162453</v>
      </c>
      <c r="CK127" s="487"/>
      <c r="CL127" s="487"/>
      <c r="CM127" s="487"/>
      <c r="CN127" s="487"/>
      <c r="CO127" s="345">
        <f>(CO108+CO109)/CO122</f>
        <v>2.046931407942238</v>
      </c>
      <c r="CP127" s="487"/>
      <c r="CQ127" s="487"/>
      <c r="CR127" s="487"/>
      <c r="CS127" s="487"/>
      <c r="CT127" s="345">
        <f>(CT108+CT109)/CT122</f>
        <v>2.036101083032491</v>
      </c>
      <c r="CU127" s="487"/>
      <c r="CV127" s="487"/>
      <c r="CW127" s="487"/>
      <c r="CX127" s="487"/>
      <c r="CY127" s="345">
        <f>(CY108+CY109)/CY122</f>
        <v>2.0541516245487363</v>
      </c>
      <c r="CZ127" s="487"/>
      <c r="DA127" s="487"/>
      <c r="DB127" s="487"/>
      <c r="DC127" s="487"/>
      <c r="DD127" s="345">
        <f>(DD108+DD109)/DD122</f>
        <v>2.0613718411552346</v>
      </c>
      <c r="DE127" s="487"/>
      <c r="DF127" s="487"/>
      <c r="DG127" s="487"/>
      <c r="DH127" s="487"/>
      <c r="DI127" s="345">
        <f>(DI108+DI109)/DI122</f>
        <v>1.9747292418772564</v>
      </c>
      <c r="DJ127" s="487"/>
      <c r="DK127" s="487"/>
      <c r="DL127" s="487"/>
      <c r="DM127" s="487"/>
      <c r="DN127" s="345">
        <f>(DN108+DN109)/DN122</f>
        <v>2.0649819494584838</v>
      </c>
      <c r="DO127" s="487"/>
      <c r="DP127" s="487"/>
      <c r="DQ127" s="487"/>
      <c r="DR127" s="487"/>
      <c r="DS127" s="345">
        <f>(DS108+DS109)/DS122</f>
        <v>2.6173285198555956</v>
      </c>
      <c r="DT127" s="487"/>
      <c r="DU127" s="487"/>
      <c r="DV127" s="487"/>
      <c r="DW127" s="487"/>
      <c r="DX127" s="345">
        <f>(DX108+DX109)/DX122</f>
        <v>2.1119133574007218</v>
      </c>
      <c r="DY127" s="487"/>
      <c r="DZ127" s="487"/>
      <c r="EA127" s="487"/>
      <c r="EB127" s="487"/>
      <c r="EC127" s="345">
        <f>(EC108+EC109)/EC122</f>
        <v>2.0613718411552346</v>
      </c>
      <c r="ED127" s="487"/>
      <c r="EE127" s="487"/>
      <c r="EF127" s="487"/>
      <c r="EG127" s="487"/>
      <c r="EH127" s="345">
        <f>(EH108+EH109)/EH122</f>
        <v>1.9819494584837545</v>
      </c>
      <c r="EI127" s="487"/>
      <c r="EJ127" s="487"/>
      <c r="EK127" s="487"/>
      <c r="EL127" s="487"/>
      <c r="EM127" s="345">
        <f>(EM108+EM109)/EM122</f>
        <v>1.9819494584837545</v>
      </c>
      <c r="EN127" s="487"/>
      <c r="EO127" s="487"/>
      <c r="EP127" s="487"/>
      <c r="EQ127" s="487"/>
      <c r="ER127" s="345">
        <f>(ER108+ER109)/ER122</f>
        <v>2.1805054151624548</v>
      </c>
      <c r="ES127" s="487"/>
      <c r="ET127" s="487"/>
      <c r="EU127" s="487"/>
      <c r="EV127" s="487"/>
    </row>
    <row r="128" spans="1:152" s="460" customFormat="1" x14ac:dyDescent="0.2">
      <c r="A128" s="506" t="s">
        <v>440</v>
      </c>
      <c r="B128" s="664">
        <v>4.87</v>
      </c>
      <c r="C128" s="664"/>
      <c r="D128" s="664">
        <v>3.06</v>
      </c>
      <c r="E128" s="664"/>
      <c r="F128" s="664">
        <v>2.8</v>
      </c>
      <c r="G128" s="664"/>
      <c r="H128" s="664">
        <f>H110/H122</f>
        <v>5.9385474860335199</v>
      </c>
      <c r="I128" s="664"/>
      <c r="J128" s="664">
        <f>J110/J122</f>
        <v>4.75</v>
      </c>
      <c r="K128" s="664"/>
      <c r="L128" s="664">
        <f>L110/L122</f>
        <v>5.34375</v>
      </c>
      <c r="M128" s="664"/>
      <c r="N128" s="664">
        <f>N110/N122</f>
        <v>4.2508833922261484</v>
      </c>
      <c r="O128" s="664"/>
      <c r="P128" s="664">
        <f>P110/P122</f>
        <v>4.2579505300353357</v>
      </c>
      <c r="Q128" s="664"/>
      <c r="R128" s="664">
        <f>R110/R122</f>
        <v>4.5371024734982335</v>
      </c>
      <c r="S128" s="664"/>
      <c r="T128" s="664">
        <f>T110/T122</f>
        <v>4.5053003533568905</v>
      </c>
      <c r="U128" s="664"/>
      <c r="V128" s="664">
        <f>V110/V122</f>
        <v>4.2473498233215548</v>
      </c>
      <c r="W128" s="664"/>
      <c r="X128" s="664">
        <f>X110/X122</f>
        <v>4.2084805653710244</v>
      </c>
      <c r="Y128" s="664"/>
      <c r="Z128" s="640">
        <f>Z110/Z122</f>
        <v>4.3074204946996471</v>
      </c>
      <c r="AA128" s="640"/>
      <c r="AB128" s="640">
        <f>AB110/AB122</f>
        <v>4.2756183745583041</v>
      </c>
      <c r="AC128" s="640"/>
      <c r="AD128" s="665">
        <f>AD110/AD122</f>
        <v>4.2756183745583041</v>
      </c>
      <c r="AE128" s="640"/>
      <c r="AF128" s="640">
        <f>AF110/AF122</f>
        <v>4.2756183745583041</v>
      </c>
      <c r="AG128" s="640"/>
      <c r="AH128" s="640">
        <f>AH110/AH122</f>
        <v>2.4664310954063606</v>
      </c>
      <c r="AI128" s="640"/>
      <c r="AJ128" s="640">
        <f>AJ110/AJ122</f>
        <v>2.4664310954063606</v>
      </c>
      <c r="AK128" s="640"/>
      <c r="AL128" s="640">
        <f>AL110/AL122</f>
        <v>2.4664310954063606</v>
      </c>
      <c r="AM128" s="640"/>
      <c r="AN128" s="640">
        <f>AN110/AN122</f>
        <v>2.4664310954063606</v>
      </c>
      <c r="AO128" s="640"/>
      <c r="AP128" s="640">
        <f>AP110/AP122</f>
        <v>2.5724381625441697</v>
      </c>
      <c r="AQ128" s="640"/>
      <c r="AR128" s="640">
        <f>AR110/AR122</f>
        <v>2.5618374558303887</v>
      </c>
      <c r="AS128" s="640"/>
      <c r="AT128" s="640">
        <f>AT110/AT122</f>
        <v>2.547703180212014</v>
      </c>
      <c r="AU128" s="640"/>
      <c r="AV128" s="640">
        <f>AV110/AV122</f>
        <v>2.5618374558303887</v>
      </c>
      <c r="AW128" s="640"/>
      <c r="AX128" s="640">
        <f>AX110/AX122</f>
        <v>2.6219081272084805</v>
      </c>
      <c r="AY128" s="640"/>
      <c r="AZ128" s="640">
        <f>AZ110/AZ122</f>
        <v>2.6890459363957597</v>
      </c>
      <c r="BA128" s="640"/>
      <c r="BB128" s="640">
        <f>BB110/BB122</f>
        <v>2.7067137809187281</v>
      </c>
      <c r="BC128" s="640"/>
      <c r="BD128" s="640">
        <f>BD110/BD122</f>
        <v>2.7067137809187281</v>
      </c>
      <c r="BE128" s="640"/>
      <c r="BF128" s="640">
        <f>BF110/BF122</f>
        <v>2.7137809187279154</v>
      </c>
      <c r="BG128" s="666"/>
      <c r="BH128" s="669">
        <f>BH110/BH122</f>
        <v>2.6925795053003534</v>
      </c>
      <c r="BI128" s="669"/>
      <c r="BJ128" s="665">
        <f>BJ110/BJ122</f>
        <v>2.7279151943462896</v>
      </c>
      <c r="BK128" s="640"/>
      <c r="BL128" s="640">
        <f>BL110/BL122</f>
        <v>2.7667844522968199</v>
      </c>
      <c r="BM128" s="640"/>
      <c r="BN128" s="640">
        <f>BN110/BN122</f>
        <v>2.7243816254416959</v>
      </c>
      <c r="BO128" s="640"/>
      <c r="BP128" s="640">
        <f>BP110/BP122</f>
        <v>2.8197879858657244</v>
      </c>
      <c r="BQ128" s="640"/>
      <c r="BR128" s="640">
        <f>BR110/BR122</f>
        <v>2.9025270758122743</v>
      </c>
      <c r="BS128" s="640"/>
      <c r="BT128" s="640">
        <f>BT110/BT122</f>
        <v>2.9169675090252709</v>
      </c>
      <c r="BU128" s="640"/>
      <c r="BV128" s="640">
        <f>BV110/BV122</f>
        <v>2.9422382671480145</v>
      </c>
      <c r="BW128" s="640"/>
      <c r="BX128" s="640">
        <f>BX110/BX122</f>
        <v>3.0577617328519855</v>
      </c>
      <c r="BY128" s="640"/>
      <c r="BZ128" s="640">
        <f>BZ110/BZ122</f>
        <v>3.046931407942238</v>
      </c>
      <c r="CA128" s="640"/>
      <c r="CB128" s="640">
        <f>CB110/CB122</f>
        <v>3.036101083032491</v>
      </c>
      <c r="CC128" s="640"/>
      <c r="CD128" s="640">
        <f>CD110/CD122</f>
        <v>3.0288808664259927</v>
      </c>
      <c r="CE128" s="640"/>
      <c r="CF128" s="640">
        <f>CF110/CF122</f>
        <v>3.0794223826714799</v>
      </c>
      <c r="CG128" s="640"/>
      <c r="CH128" s="640">
        <f>CH110/CH122</f>
        <v>3.1010830324909748</v>
      </c>
      <c r="CI128" s="640"/>
      <c r="CJ128" s="345">
        <f>CJ110/CJ122</f>
        <v>2.9422382671480145</v>
      </c>
      <c r="CK128" s="487"/>
      <c r="CL128" s="487"/>
      <c r="CM128" s="487"/>
      <c r="CN128" s="487"/>
      <c r="CO128" s="345">
        <f>CO110/CO122</f>
        <v>3.0577617328519855</v>
      </c>
      <c r="CP128" s="487"/>
      <c r="CQ128" s="487"/>
      <c r="CR128" s="487"/>
      <c r="CS128" s="487"/>
      <c r="CT128" s="345">
        <f>CT110/CT122</f>
        <v>3.046931407942238</v>
      </c>
      <c r="CU128" s="487"/>
      <c r="CV128" s="487"/>
      <c r="CW128" s="487"/>
      <c r="CX128" s="487"/>
      <c r="CY128" s="345">
        <f>CY110/CY122</f>
        <v>3.036101083032491</v>
      </c>
      <c r="CZ128" s="487"/>
      <c r="DA128" s="487"/>
      <c r="DB128" s="487"/>
      <c r="DC128" s="487"/>
      <c r="DD128" s="345">
        <f>DD110/DD122</f>
        <v>3.0288808664259927</v>
      </c>
      <c r="DE128" s="487"/>
      <c r="DF128" s="487"/>
      <c r="DG128" s="487"/>
      <c r="DH128" s="487"/>
      <c r="DI128" s="345">
        <f>DI110/DI122</f>
        <v>3.0794223826714799</v>
      </c>
      <c r="DJ128" s="487"/>
      <c r="DK128" s="487"/>
      <c r="DL128" s="487"/>
      <c r="DM128" s="487"/>
      <c r="DN128" s="345">
        <f>DN110/DN122</f>
        <v>3.1010830324909748</v>
      </c>
      <c r="DO128" s="487"/>
      <c r="DP128" s="487"/>
      <c r="DQ128" s="487"/>
      <c r="DR128" s="487"/>
      <c r="DS128" s="345">
        <f>DS110/DS122</f>
        <v>0.58122743682310474</v>
      </c>
      <c r="DT128" s="487"/>
      <c r="DU128" s="487"/>
      <c r="DV128" s="487"/>
      <c r="DW128" s="487"/>
      <c r="DX128" s="345">
        <f>DX110/DX122</f>
        <v>0.58122743682310474</v>
      </c>
      <c r="DY128" s="487"/>
      <c r="DZ128" s="487"/>
      <c r="EA128" s="487"/>
      <c r="EB128" s="487"/>
      <c r="EC128" s="345">
        <f>EC110/EC122</f>
        <v>0.58122743682310474</v>
      </c>
      <c r="ED128" s="487"/>
      <c r="EE128" s="487"/>
      <c r="EF128" s="487"/>
      <c r="EG128" s="487"/>
      <c r="EH128" s="345">
        <f>EH110/EH122</f>
        <v>0.58122743682310474</v>
      </c>
      <c r="EI128" s="487"/>
      <c r="EJ128" s="487"/>
      <c r="EK128" s="487"/>
      <c r="EL128" s="487"/>
      <c r="EM128" s="345">
        <f>EM110/EM122</f>
        <v>0.58122743682310474</v>
      </c>
      <c r="EN128" s="487"/>
      <c r="EO128" s="487"/>
      <c r="EP128" s="487"/>
      <c r="EQ128" s="487"/>
      <c r="ER128" s="345">
        <f>ER110/ER122</f>
        <v>0.55234657039711188</v>
      </c>
      <c r="ES128" s="487"/>
      <c r="ET128" s="487"/>
      <c r="EU128" s="487"/>
      <c r="EV128" s="487"/>
    </row>
    <row r="129" spans="1:152" s="442" customFormat="1" hidden="1" x14ac:dyDescent="0.2">
      <c r="A129" s="507" t="s">
        <v>441</v>
      </c>
      <c r="B129" s="668">
        <v>0.1598</v>
      </c>
      <c r="C129" s="668"/>
      <c r="D129" s="668">
        <v>0.16009999999999999</v>
      </c>
      <c r="E129" s="668"/>
      <c r="F129" s="668">
        <v>3.4200000000000001E-2</v>
      </c>
      <c r="G129" s="668"/>
      <c r="H129" s="668">
        <v>3.6499999999999998E-2</v>
      </c>
      <c r="I129" s="668"/>
      <c r="J129" s="668">
        <v>1.95E-2</v>
      </c>
      <c r="K129" s="668"/>
      <c r="L129" s="668">
        <v>7.8E-2</v>
      </c>
      <c r="M129" s="668"/>
      <c r="N129" s="668">
        <v>2.5100000000000001E-2</v>
      </c>
      <c r="O129" s="668"/>
      <c r="P129" s="668">
        <v>2.3400000000000001E-2</v>
      </c>
      <c r="Q129" s="668"/>
      <c r="R129" s="668">
        <v>8.6E-3</v>
      </c>
      <c r="S129" s="668"/>
      <c r="T129" s="668">
        <v>2.76E-2</v>
      </c>
      <c r="U129" s="668"/>
      <c r="V129" s="668">
        <v>1.4999999999999999E-2</v>
      </c>
      <c r="W129" s="668"/>
      <c r="X129" s="668">
        <v>2.1999999999999999E-2</v>
      </c>
      <c r="Y129" s="668"/>
      <c r="Z129" s="621">
        <v>3.5000000000000003E-2</v>
      </c>
      <c r="AA129" s="621"/>
      <c r="AB129" s="621">
        <v>4.3999999999999997E-2</v>
      </c>
      <c r="AC129" s="621"/>
      <c r="AD129" s="670">
        <v>4.9000000000000002E-2</v>
      </c>
      <c r="AE129" s="621"/>
      <c r="AF129" s="621">
        <v>4.2099999999999999E-2</v>
      </c>
      <c r="AG129" s="621"/>
      <c r="AH129" s="621">
        <v>3.9399999999999998E-2</v>
      </c>
      <c r="AI129" s="621"/>
      <c r="AJ129" s="621">
        <v>3.2000000000000001E-2</v>
      </c>
      <c r="AK129" s="621"/>
      <c r="AL129" s="621">
        <v>2.64E-2</v>
      </c>
      <c r="AM129" s="621"/>
      <c r="AN129" s="621">
        <v>2.58E-2</v>
      </c>
      <c r="AO129" s="621"/>
      <c r="AP129" s="621">
        <v>1.9900000000000001E-2</v>
      </c>
      <c r="AQ129" s="621"/>
      <c r="AR129" s="621">
        <v>2.5000000000000001E-2</v>
      </c>
      <c r="AS129" s="621"/>
      <c r="AT129" s="621">
        <v>2.64E-2</v>
      </c>
      <c r="AU129" s="621"/>
      <c r="AV129" s="621">
        <v>2.3400000000000001E-2</v>
      </c>
      <c r="AW129" s="621"/>
      <c r="AX129" s="621">
        <v>4.3799999999999999E-2</v>
      </c>
      <c r="AY129" s="621"/>
      <c r="AZ129" s="621">
        <v>4.3999999999999997E-2</v>
      </c>
      <c r="BA129" s="621"/>
      <c r="BB129" s="621">
        <v>2.6100000000000002E-2</v>
      </c>
      <c r="BC129" s="621"/>
      <c r="BD129" s="621">
        <v>2.2800000000000001E-2</v>
      </c>
      <c r="BE129" s="621"/>
      <c r="BF129" s="621">
        <v>3.1899999999999998E-2</v>
      </c>
      <c r="BG129" s="671"/>
      <c r="BH129" s="672">
        <v>1.9E-2</v>
      </c>
      <c r="BI129" s="672"/>
      <c r="BJ129" s="670">
        <v>2.9100000000000001E-2</v>
      </c>
      <c r="BK129" s="621"/>
      <c r="BL129" s="621">
        <v>2.23E-2</v>
      </c>
      <c r="BM129" s="621"/>
      <c r="BN129" s="621">
        <v>2.1000000000000001E-2</v>
      </c>
      <c r="BO129" s="621"/>
      <c r="BP129" s="621">
        <v>3.3799999999999997E-2</v>
      </c>
      <c r="BQ129" s="621"/>
      <c r="BR129" s="621">
        <v>3.3000000000000002E-2</v>
      </c>
      <c r="BS129" s="621"/>
      <c r="BT129" s="621">
        <v>2.4799999999999999E-2</v>
      </c>
      <c r="BU129" s="621"/>
      <c r="BV129" s="621">
        <v>3.0700000000000002E-2</v>
      </c>
      <c r="BW129" s="621"/>
      <c r="BX129" s="621">
        <v>3.3099999999999997E-2</v>
      </c>
      <c r="BY129" s="621"/>
      <c r="BZ129" s="621">
        <v>2.7799999999999998E-2</v>
      </c>
      <c r="CA129" s="621"/>
      <c r="CB129" s="621">
        <v>3.15E-2</v>
      </c>
      <c r="CC129" s="621"/>
      <c r="CD129" s="621">
        <v>2.2100000000000002E-2</v>
      </c>
      <c r="CE129" s="621"/>
      <c r="CF129" s="621">
        <v>3.2199999999999999E-2</v>
      </c>
      <c r="CG129" s="621"/>
      <c r="CH129" s="621">
        <v>3.4299999999999997E-2</v>
      </c>
      <c r="CI129" s="621"/>
      <c r="CJ129" s="342">
        <v>2.06E-2</v>
      </c>
      <c r="CK129" s="459"/>
      <c r="CL129" s="459"/>
      <c r="CM129" s="459"/>
      <c r="CN129" s="459"/>
      <c r="CO129" s="342">
        <v>2.06E-2</v>
      </c>
      <c r="CP129" s="459"/>
      <c r="CQ129" s="459"/>
      <c r="CR129" s="459"/>
      <c r="CS129" s="459"/>
      <c r="CT129" s="342">
        <v>2.06E-2</v>
      </c>
      <c r="CU129" s="459"/>
      <c r="CV129" s="459"/>
      <c r="CW129" s="459"/>
      <c r="CX129" s="459"/>
      <c r="CY129" s="342">
        <v>2.06E-2</v>
      </c>
      <c r="CZ129" s="459"/>
      <c r="DA129" s="459"/>
      <c r="DB129" s="459"/>
      <c r="DC129" s="459"/>
      <c r="DD129" s="342">
        <v>2.06E-2</v>
      </c>
      <c r="DE129" s="459"/>
      <c r="DF129" s="459"/>
      <c r="DG129" s="459"/>
      <c r="DH129" s="459"/>
      <c r="DI129" s="342">
        <v>2.06E-2</v>
      </c>
      <c r="DJ129" s="459"/>
      <c r="DK129" s="459"/>
      <c r="DL129" s="459"/>
      <c r="DM129" s="459"/>
      <c r="DN129" s="342">
        <v>2.06E-2</v>
      </c>
      <c r="DO129" s="459"/>
      <c r="DP129" s="459"/>
      <c r="DQ129" s="459"/>
      <c r="DR129" s="459"/>
      <c r="DS129" s="342">
        <v>2.06E-2</v>
      </c>
      <c r="DT129" s="459"/>
      <c r="DU129" s="459"/>
      <c r="DV129" s="459"/>
      <c r="DW129" s="459"/>
      <c r="DX129" s="342">
        <v>2.06E-2</v>
      </c>
      <c r="DY129" s="459"/>
      <c r="DZ129" s="459"/>
      <c r="EA129" s="459"/>
      <c r="EB129" s="459"/>
      <c r="EC129" s="342">
        <v>2.06E-2</v>
      </c>
      <c r="ED129" s="459"/>
      <c r="EE129" s="459"/>
      <c r="EF129" s="459"/>
      <c r="EG129" s="459"/>
      <c r="EH129" s="342">
        <v>2.06E-2</v>
      </c>
      <c r="EI129" s="459"/>
      <c r="EJ129" s="459"/>
      <c r="EK129" s="459"/>
      <c r="EL129" s="459"/>
      <c r="EM129" s="342">
        <v>2.06E-2</v>
      </c>
      <c r="EN129" s="459"/>
      <c r="EO129" s="459"/>
      <c r="EP129" s="459"/>
      <c r="EQ129" s="459"/>
      <c r="ER129" s="342">
        <v>2.06E-2</v>
      </c>
      <c r="ES129" s="459"/>
      <c r="ET129" s="459"/>
      <c r="EU129" s="459"/>
      <c r="EV129" s="459"/>
    </row>
    <row r="130" spans="1:152" s="442" customFormat="1" x14ac:dyDescent="0.2">
      <c r="A130" s="510" t="s">
        <v>442</v>
      </c>
      <c r="B130" s="673">
        <v>0.69420000000000004</v>
      </c>
      <c r="C130" s="673"/>
      <c r="D130" s="673">
        <v>0.69420000000000004</v>
      </c>
      <c r="E130" s="673"/>
      <c r="F130" s="673">
        <v>0.67659999999999998</v>
      </c>
      <c r="G130" s="673"/>
      <c r="H130" s="673">
        <f>H111/H121</f>
        <v>0.83098591549295775</v>
      </c>
      <c r="I130" s="673"/>
      <c r="J130" s="673">
        <f>J111/J121</f>
        <v>0.96296296296296291</v>
      </c>
      <c r="K130" s="673"/>
      <c r="L130" s="673">
        <f>L111/L121</f>
        <v>0.61333333333333329</v>
      </c>
      <c r="M130" s="673"/>
      <c r="N130" s="673">
        <f>N111/N121</f>
        <v>0.43930635838150289</v>
      </c>
      <c r="O130" s="673"/>
      <c r="P130" s="673">
        <f>P111/P121</f>
        <v>0.56081081081081086</v>
      </c>
      <c r="Q130" s="673"/>
      <c r="R130" s="673">
        <f>R111/R121</f>
        <v>0.73809523809523814</v>
      </c>
      <c r="S130" s="673"/>
      <c r="T130" s="673">
        <f>T111/T121</f>
        <v>0.62857142857142856</v>
      </c>
      <c r="U130" s="673"/>
      <c r="V130" s="673">
        <f>V111/V121</f>
        <v>0.66355140186915884</v>
      </c>
      <c r="W130" s="673"/>
      <c r="X130" s="673">
        <f>X111/X121</f>
        <v>0.68932038834951459</v>
      </c>
      <c r="Y130" s="673"/>
      <c r="Z130" s="621">
        <f>Z111/Z121</f>
        <v>0.61184210526315785</v>
      </c>
      <c r="AA130" s="621"/>
      <c r="AB130" s="621">
        <f>AB111/AB121</f>
        <v>0.58389261744966447</v>
      </c>
      <c r="AC130" s="621"/>
      <c r="AD130" s="670">
        <f>AD111/AD121</f>
        <v>0.72262773722627738</v>
      </c>
      <c r="AE130" s="621"/>
      <c r="AF130" s="621">
        <f>AF111/AF121</f>
        <v>0.71969696969696972</v>
      </c>
      <c r="AG130" s="621"/>
      <c r="AH130" s="621">
        <f>AH111/AH121</f>
        <v>0.70270270270270274</v>
      </c>
      <c r="AI130" s="621"/>
      <c r="AJ130" s="621">
        <f>AJ111/AJ121</f>
        <v>0.7</v>
      </c>
      <c r="AK130" s="621"/>
      <c r="AL130" s="621">
        <f>AL111/AL121</f>
        <v>0.71052631578947367</v>
      </c>
      <c r="AM130" s="621"/>
      <c r="AN130" s="621">
        <f>AN111/AN121</f>
        <v>0.76190476190476186</v>
      </c>
      <c r="AO130" s="621"/>
      <c r="AP130" s="621">
        <f>AP111/AP121</f>
        <v>0.73076923076923073</v>
      </c>
      <c r="AQ130" s="621"/>
      <c r="AR130" s="621">
        <f>AR111/AR121</f>
        <v>0.74390243902439024</v>
      </c>
      <c r="AS130" s="621"/>
      <c r="AT130" s="621">
        <f>AT111/AT121</f>
        <v>0.73913043478260865</v>
      </c>
      <c r="AU130" s="621"/>
      <c r="AV130" s="621">
        <f>AV111/AV121</f>
        <v>0.71518987341772156</v>
      </c>
      <c r="AW130" s="621"/>
      <c r="AX130" s="621">
        <f>AX111/AX121</f>
        <v>0.70175438596491224</v>
      </c>
      <c r="AY130" s="621"/>
      <c r="AZ130" s="621">
        <f>AZ111/AZ121</f>
        <v>0.70833333333333337</v>
      </c>
      <c r="BA130" s="621"/>
      <c r="BB130" s="621">
        <f>BB111/BB121</f>
        <v>0.71098265895953761</v>
      </c>
      <c r="BC130" s="621"/>
      <c r="BD130" s="621">
        <f>BD111/BD121</f>
        <v>0.69021739130434778</v>
      </c>
      <c r="BE130" s="621"/>
      <c r="BF130" s="621">
        <f>BF111/BF121</f>
        <v>0.67032967032967028</v>
      </c>
      <c r="BG130" s="671"/>
      <c r="BH130" s="674">
        <f>BH111/BH121</f>
        <v>0.65714285714285714</v>
      </c>
      <c r="BI130" s="674"/>
      <c r="BJ130" s="670">
        <f>BJ111/BJ121</f>
        <v>0.66473988439306353</v>
      </c>
      <c r="BK130" s="621"/>
      <c r="BL130" s="621">
        <f>BL111/BL121</f>
        <v>0.70285714285714285</v>
      </c>
      <c r="BM130" s="621"/>
      <c r="BN130" s="621">
        <f>BN111/BN121</f>
        <v>0.69090909090909092</v>
      </c>
      <c r="BO130" s="621"/>
      <c r="BP130" s="621">
        <f>BP111/BP121</f>
        <v>0.69590643274853803</v>
      </c>
      <c r="BQ130" s="621"/>
      <c r="BR130" s="621">
        <f>BR111/BR121</f>
        <v>0.68484848484848482</v>
      </c>
      <c r="BS130" s="621"/>
      <c r="BT130" s="621">
        <f>BT111/BT121</f>
        <v>0.67251461988304095</v>
      </c>
      <c r="BU130" s="621"/>
      <c r="BV130" s="621" t="e">
        <f>BV111/BV121</f>
        <v>#DIV/0!</v>
      </c>
      <c r="BW130" s="621"/>
      <c r="BX130" s="621" t="e">
        <f>BX111/BX121</f>
        <v>#DIV/0!</v>
      </c>
      <c r="BY130" s="621"/>
      <c r="BZ130" s="621" t="e">
        <f>BZ111/BZ121</f>
        <v>#DIV/0!</v>
      </c>
      <c r="CA130" s="621"/>
      <c r="CB130" s="621" t="e">
        <f>CB111/CB121</f>
        <v>#DIV/0!</v>
      </c>
      <c r="CC130" s="621"/>
      <c r="CD130" s="621" t="e">
        <f>CD111/CD121</f>
        <v>#DIV/0!</v>
      </c>
      <c r="CE130" s="621"/>
      <c r="CF130" s="621" t="e">
        <f>CF111/CF121</f>
        <v>#DIV/0!</v>
      </c>
      <c r="CG130" s="621"/>
      <c r="CH130" s="621" t="e">
        <f>CH111/CH121</f>
        <v>#DIV/0!</v>
      </c>
      <c r="CI130" s="621"/>
      <c r="CJ130" s="342">
        <f>CJ111/CJ121</f>
        <v>0.14355828220858896</v>
      </c>
      <c r="CK130" s="491"/>
      <c r="CL130" s="491"/>
      <c r="CM130" s="491"/>
      <c r="CN130" s="491"/>
      <c r="CO130" s="342">
        <f>CO111/CO121</f>
        <v>0.13577331759149941</v>
      </c>
      <c r="CP130" s="491"/>
      <c r="CQ130" s="491"/>
      <c r="CR130" s="491"/>
      <c r="CS130" s="491"/>
      <c r="CT130" s="342">
        <f>CT111/CT121</f>
        <v>0.13033175355450238</v>
      </c>
      <c r="CU130" s="491"/>
      <c r="CV130" s="491"/>
      <c r="CW130" s="491"/>
      <c r="CX130" s="491"/>
      <c r="CY130" s="342">
        <f>CY111/CY121</f>
        <v>0.13793103448275862</v>
      </c>
      <c r="CZ130" s="491"/>
      <c r="DA130" s="491"/>
      <c r="DB130" s="491"/>
      <c r="DC130" s="491"/>
      <c r="DD130" s="342">
        <f>DD111/DD121</f>
        <v>0.12872467222884387</v>
      </c>
      <c r="DE130" s="491"/>
      <c r="DF130" s="491"/>
      <c r="DG130" s="491"/>
      <c r="DH130" s="491"/>
      <c r="DI130" s="342">
        <f>DI111/DI121</f>
        <v>0.12895662368112543</v>
      </c>
      <c r="DJ130" s="491"/>
      <c r="DK130" s="491"/>
      <c r="DL130" s="491"/>
      <c r="DM130" s="491"/>
      <c r="DN130" s="342">
        <f>DN111/DN121</f>
        <v>0.13271245634458673</v>
      </c>
      <c r="DO130" s="491"/>
      <c r="DP130" s="491"/>
      <c r="DQ130" s="491"/>
      <c r="DR130" s="491"/>
      <c r="DS130" s="342">
        <f>DS111/DS121</f>
        <v>1.261467889908257E-2</v>
      </c>
      <c r="DT130" s="491"/>
      <c r="DU130" s="491"/>
      <c r="DV130" s="491"/>
      <c r="DW130" s="491"/>
      <c r="DX130" s="342">
        <f>DX111/DX121</f>
        <v>0.12371134020618557</v>
      </c>
      <c r="DY130" s="491"/>
      <c r="DZ130" s="491"/>
      <c r="EA130" s="491"/>
      <c r="EB130" s="491"/>
      <c r="EC130" s="342">
        <f>EC111/EC121</f>
        <v>0.12413793103448276</v>
      </c>
      <c r="ED130" s="491"/>
      <c r="EE130" s="491"/>
      <c r="EF130" s="491"/>
      <c r="EG130" s="491"/>
      <c r="EH130" s="342">
        <f>EH111/EH121</f>
        <v>0.12328767123287671</v>
      </c>
      <c r="EI130" s="491"/>
      <c r="EJ130" s="491"/>
      <c r="EK130" s="491"/>
      <c r="EL130" s="491"/>
      <c r="EM130" s="342">
        <f>EM111/EM121</f>
        <v>0.12356979405034325</v>
      </c>
      <c r="EN130" s="491"/>
      <c r="EO130" s="491"/>
      <c r="EP130" s="491"/>
      <c r="EQ130" s="491"/>
      <c r="ER130" s="342">
        <f>ER111/ER121</f>
        <v>0.11301369863013698</v>
      </c>
      <c r="ES130" s="491"/>
      <c r="ET130" s="491"/>
      <c r="EU130" s="491"/>
      <c r="EV130" s="491"/>
    </row>
    <row r="131" spans="1:152" x14ac:dyDescent="0.2">
      <c r="A131" s="312"/>
      <c r="B131" s="459"/>
      <c r="C131" s="459"/>
      <c r="D131" s="459"/>
      <c r="E131" s="459"/>
      <c r="F131" s="459"/>
      <c r="G131" s="459"/>
      <c r="H131" s="459"/>
      <c r="I131" s="459"/>
      <c r="J131" s="459"/>
      <c r="K131" s="459"/>
      <c r="L131" s="459"/>
      <c r="M131" s="459"/>
      <c r="N131" s="459"/>
      <c r="O131" s="459"/>
      <c r="P131" s="459"/>
      <c r="Q131" s="459"/>
      <c r="R131" s="459"/>
      <c r="S131" s="459"/>
      <c r="T131" s="459"/>
      <c r="U131" s="459"/>
      <c r="V131" s="459"/>
      <c r="W131" s="459"/>
      <c r="X131" s="459"/>
      <c r="Y131" s="459"/>
      <c r="Z131" s="459"/>
      <c r="AA131" s="459"/>
      <c r="AB131" s="459"/>
      <c r="AC131" s="459"/>
      <c r="AD131" s="459"/>
      <c r="AE131" s="459"/>
      <c r="AF131" s="459"/>
      <c r="AG131" s="459"/>
      <c r="AH131" s="459"/>
      <c r="AI131" s="459"/>
      <c r="AJ131" s="459"/>
      <c r="AK131" s="459"/>
      <c r="AL131" s="459"/>
      <c r="AM131" s="459"/>
      <c r="AN131" s="459"/>
      <c r="AO131" s="459"/>
      <c r="AP131" s="459"/>
      <c r="AQ131" s="459"/>
      <c r="AR131" s="459"/>
      <c r="AS131" s="459"/>
      <c r="AT131" s="459"/>
      <c r="AU131" s="459"/>
      <c r="AV131" s="459"/>
      <c r="AW131" s="459"/>
      <c r="AX131" s="459"/>
      <c r="AY131" s="459"/>
      <c r="AZ131" s="459"/>
      <c r="BA131" s="459"/>
      <c r="BB131" s="459"/>
      <c r="BC131" s="459"/>
      <c r="BD131" s="459"/>
      <c r="BE131" s="459"/>
      <c r="BF131" s="459"/>
      <c r="BG131" s="459"/>
      <c r="BH131" s="459"/>
      <c r="BI131" s="459"/>
      <c r="BJ131" s="459"/>
      <c r="BK131" s="459"/>
      <c r="BL131" s="459"/>
      <c r="BM131" s="459"/>
      <c r="BN131" s="459"/>
      <c r="BO131" s="459"/>
      <c r="BP131" s="459"/>
      <c r="BQ131" s="459"/>
      <c r="BR131" s="459"/>
      <c r="BS131" s="459"/>
      <c r="BT131" s="459"/>
      <c r="BU131" s="459"/>
      <c r="BV131" s="459"/>
      <c r="BW131" s="459"/>
      <c r="BX131" s="459"/>
      <c r="BY131" s="459"/>
      <c r="BZ131" s="459"/>
      <c r="CA131" s="459"/>
      <c r="CB131" s="459"/>
      <c r="CC131" s="459"/>
      <c r="CD131" s="459"/>
      <c r="CE131" s="459"/>
      <c r="CF131" s="459"/>
      <c r="CG131" s="459"/>
      <c r="CH131" s="459"/>
      <c r="CI131" s="459"/>
      <c r="CJ131" s="459"/>
      <c r="CK131" s="459"/>
      <c r="CL131" s="459"/>
      <c r="CM131" s="459"/>
      <c r="CN131" s="459"/>
      <c r="CO131" s="459"/>
      <c r="CP131" s="459"/>
      <c r="CQ131" s="459"/>
      <c r="CR131" s="459"/>
      <c r="CS131" s="459"/>
      <c r="CT131" s="459"/>
      <c r="CU131" s="459"/>
      <c r="CV131" s="459"/>
      <c r="CW131" s="459"/>
      <c r="CX131" s="459"/>
      <c r="CY131" s="459"/>
      <c r="CZ131" s="459"/>
      <c r="DA131" s="459"/>
      <c r="DB131" s="459"/>
      <c r="DC131" s="459"/>
      <c r="DD131" s="459"/>
      <c r="DE131" s="459"/>
      <c r="DF131" s="459"/>
      <c r="DG131" s="459"/>
      <c r="DH131" s="459"/>
      <c r="DI131" s="459"/>
      <c r="DJ131" s="459"/>
      <c r="DK131" s="459"/>
      <c r="DL131" s="459"/>
      <c r="DM131" s="459"/>
      <c r="DN131" s="459"/>
      <c r="DO131" s="459"/>
      <c r="DP131" s="459"/>
      <c r="DQ131" s="459"/>
      <c r="DR131" s="459"/>
      <c r="DS131" s="459"/>
      <c r="DT131" s="459"/>
      <c r="DU131" s="459"/>
      <c r="DV131" s="459"/>
      <c r="DW131" s="459"/>
      <c r="DX131" s="459"/>
      <c r="DY131" s="459"/>
      <c r="DZ131" s="459"/>
      <c r="EA131" s="459"/>
      <c r="EB131" s="459"/>
      <c r="EC131" s="459"/>
      <c r="ED131" s="459"/>
      <c r="EE131" s="459"/>
      <c r="EF131" s="459"/>
      <c r="EG131" s="459"/>
      <c r="EH131" s="459"/>
      <c r="EI131" s="459"/>
      <c r="EJ131" s="459"/>
      <c r="EK131" s="459"/>
      <c r="EL131" s="459"/>
      <c r="EM131" s="459"/>
      <c r="EN131" s="459"/>
      <c r="EO131" s="459"/>
      <c r="EP131" s="459"/>
      <c r="EQ131" s="459"/>
      <c r="ER131" s="459"/>
      <c r="ES131" s="459"/>
      <c r="ET131" s="459"/>
      <c r="EU131" s="459"/>
      <c r="EV131" s="459"/>
    </row>
    <row r="132" spans="1:152" x14ac:dyDescent="0.2">
      <c r="A132" s="461" t="s">
        <v>443</v>
      </c>
      <c r="B132" s="462"/>
      <c r="C132" s="462"/>
      <c r="D132" s="462"/>
      <c r="E132" s="462"/>
      <c r="F132" s="462"/>
      <c r="G132" s="462"/>
      <c r="H132" s="462"/>
      <c r="I132" s="462"/>
      <c r="J132" s="463"/>
      <c r="K132" s="463"/>
      <c r="L132" s="462"/>
      <c r="M132" s="462"/>
      <c r="N132" s="462"/>
      <c r="O132" s="462"/>
      <c r="P132" s="462"/>
      <c r="Q132" s="462"/>
      <c r="R132" s="462"/>
      <c r="S132" s="462"/>
      <c r="T132" s="462"/>
      <c r="U132" s="462"/>
      <c r="V132" s="463"/>
      <c r="W132" s="463"/>
      <c r="X132" s="462"/>
      <c r="Y132" s="462"/>
      <c r="Z132" s="463"/>
      <c r="AA132" s="463"/>
      <c r="AB132" s="463"/>
      <c r="AC132" s="463"/>
      <c r="AD132" s="463"/>
      <c r="AE132" s="463"/>
      <c r="AF132" s="462"/>
      <c r="AG132" s="462"/>
      <c r="AH132" s="463"/>
      <c r="AI132" s="463"/>
      <c r="AJ132" s="462"/>
      <c r="AK132" s="462"/>
      <c r="AL132" s="462"/>
      <c r="AM132" s="462"/>
      <c r="AN132" s="639"/>
      <c r="AO132" s="639"/>
      <c r="AP132" s="462"/>
      <c r="AQ132" s="462"/>
      <c r="AR132" s="463"/>
      <c r="AS132" s="463"/>
      <c r="AT132" s="463"/>
      <c r="AU132" s="463"/>
      <c r="AV132" s="462"/>
      <c r="AW132" s="462"/>
      <c r="AX132" s="462"/>
      <c r="AY132" s="462"/>
      <c r="AZ132" s="462"/>
      <c r="BA132" s="462"/>
      <c r="BB132" s="463"/>
      <c r="BC132" s="463"/>
      <c r="BD132" s="463"/>
      <c r="BE132" s="463"/>
      <c r="BF132" s="463"/>
      <c r="BG132" s="463"/>
      <c r="BH132" s="463"/>
      <c r="BI132" s="463"/>
      <c r="BJ132" s="463"/>
      <c r="BK132" s="463"/>
      <c r="BL132" s="463"/>
      <c r="BM132" s="463"/>
      <c r="BN132" s="463"/>
      <c r="BO132" s="463"/>
      <c r="BP132" s="463"/>
      <c r="BQ132" s="463"/>
      <c r="BR132" s="463"/>
      <c r="BS132" s="463"/>
      <c r="BT132" s="463"/>
      <c r="BU132" s="463"/>
      <c r="BV132" s="463"/>
      <c r="BW132" s="463"/>
      <c r="BX132" s="463"/>
      <c r="BY132" s="463"/>
      <c r="BZ132" s="463"/>
      <c r="CA132" s="463"/>
      <c r="CB132" s="463"/>
      <c r="CC132" s="463"/>
      <c r="CD132" s="463"/>
      <c r="CE132" s="463"/>
      <c r="CF132" s="463"/>
      <c r="CG132" s="463"/>
      <c r="CH132" s="463"/>
      <c r="CI132" s="463"/>
      <c r="CJ132" s="464"/>
      <c r="CK132" s="459"/>
      <c r="CL132" s="459"/>
      <c r="CM132" s="459"/>
      <c r="CN132" s="459"/>
      <c r="CO132" s="464"/>
      <c r="CP132" s="459"/>
      <c r="CQ132" s="459"/>
      <c r="CR132" s="459"/>
      <c r="CS132" s="459"/>
      <c r="CT132" s="464"/>
      <c r="CU132" s="459"/>
      <c r="CV132" s="459"/>
      <c r="CW132" s="459"/>
      <c r="CX132" s="459"/>
      <c r="CY132" s="464"/>
      <c r="CZ132" s="459"/>
      <c r="DA132" s="459"/>
      <c r="DB132" s="459"/>
      <c r="DC132" s="459"/>
      <c r="DD132" s="464"/>
      <c r="DE132" s="459"/>
      <c r="DF132" s="459"/>
      <c r="DG132" s="459"/>
      <c r="DH132" s="459"/>
      <c r="DI132" s="464"/>
      <c r="DJ132" s="459"/>
      <c r="DK132" s="459"/>
      <c r="DL132" s="459"/>
      <c r="DM132" s="459"/>
      <c r="DN132" s="464"/>
      <c r="DO132" s="459"/>
      <c r="DP132" s="459"/>
      <c r="DQ132" s="459"/>
      <c r="DR132" s="459"/>
      <c r="DS132" s="464"/>
      <c r="DT132" s="459"/>
      <c r="DU132" s="459"/>
      <c r="DV132" s="459"/>
      <c r="DW132" s="459"/>
      <c r="DX132" s="504"/>
      <c r="DY132" s="459"/>
      <c r="DZ132" s="459"/>
      <c r="EA132" s="459"/>
      <c r="EB132" s="459"/>
      <c r="EC132" s="504"/>
      <c r="ED132" s="459"/>
      <c r="EE132" s="459"/>
      <c r="EF132" s="459"/>
      <c r="EG132" s="459"/>
      <c r="EH132" s="504"/>
      <c r="EI132" s="459"/>
      <c r="EJ132" s="459"/>
      <c r="EK132" s="459"/>
      <c r="EL132" s="459"/>
      <c r="EM132" s="504"/>
      <c r="EN132" s="459"/>
      <c r="EO132" s="459"/>
      <c r="EP132" s="459"/>
      <c r="EQ132" s="459"/>
      <c r="ER132" s="504"/>
      <c r="ES132" s="459"/>
      <c r="ET132" s="459"/>
      <c r="EU132" s="459"/>
      <c r="EV132" s="459"/>
    </row>
    <row r="133" spans="1:152" x14ac:dyDescent="0.2">
      <c r="A133" s="465" t="s">
        <v>444</v>
      </c>
      <c r="B133" s="635">
        <f>$B$11</f>
        <v>44562</v>
      </c>
      <c r="C133" s="636"/>
      <c r="D133" s="635" t="e">
        <f ca="1">$D$11</f>
        <v>#NAME?</v>
      </c>
      <c r="E133" s="636"/>
      <c r="F133" s="635" t="e">
        <f ca="1">$F$11</f>
        <v>#NAME?</v>
      </c>
      <c r="G133" s="636"/>
      <c r="H133" s="635" t="e">
        <f ca="1">$H$11</f>
        <v>#NAME?</v>
      </c>
      <c r="I133" s="636"/>
      <c r="J133" s="635" t="e">
        <f ca="1">$J$11</f>
        <v>#NAME?</v>
      </c>
      <c r="K133" s="636"/>
      <c r="L133" s="635" t="e">
        <f ca="1">$L$11</f>
        <v>#NAME?</v>
      </c>
      <c r="M133" s="636"/>
      <c r="N133" s="635" t="e">
        <f ca="1">$N$11</f>
        <v>#NAME?</v>
      </c>
      <c r="O133" s="636"/>
      <c r="P133" s="635" t="e">
        <f ca="1">$P$11</f>
        <v>#NAME?</v>
      </c>
      <c r="Q133" s="636"/>
      <c r="R133" s="635" t="e">
        <f ca="1">$R$11</f>
        <v>#NAME?</v>
      </c>
      <c r="S133" s="636"/>
      <c r="T133" s="635" t="e">
        <f ca="1">$T$11</f>
        <v>#NAME?</v>
      </c>
      <c r="U133" s="636"/>
      <c r="V133" s="635" t="e">
        <f ca="1">$V$11</f>
        <v>#NAME?</v>
      </c>
      <c r="W133" s="636"/>
      <c r="X133" s="635">
        <f>X37</f>
        <v>0.74519999999999997</v>
      </c>
      <c r="Y133" s="636"/>
      <c r="Z133" s="635">
        <f>Z37</f>
        <v>0.93230000000000002</v>
      </c>
      <c r="AA133" s="636"/>
      <c r="AB133" s="635">
        <f>AB37</f>
        <v>0.95709999999999995</v>
      </c>
      <c r="AC133" s="636"/>
      <c r="AD133" s="635">
        <f>AD37</f>
        <v>0.80969999999999998</v>
      </c>
      <c r="AE133" s="636"/>
      <c r="AF133" s="635">
        <f>AF37</f>
        <v>0.84</v>
      </c>
      <c r="AG133" s="636"/>
      <c r="AH133" s="635">
        <f>AH37</f>
        <v>0.9839</v>
      </c>
      <c r="AI133" s="636"/>
      <c r="AJ133" s="635">
        <f>AJ37</f>
        <v>0.90329999999999999</v>
      </c>
      <c r="AK133" s="636"/>
      <c r="AL133" s="635">
        <f>AL37</f>
        <v>0.88390000000000002</v>
      </c>
      <c r="AM133" s="636"/>
      <c r="AN133" s="635">
        <f>AN37</f>
        <v>0.73870000000000002</v>
      </c>
      <c r="AO133" s="636"/>
      <c r="AP133" s="635">
        <f>AP37</f>
        <v>0.94669999999999999</v>
      </c>
      <c r="AQ133" s="636"/>
      <c r="AR133" s="635">
        <f>AR37</f>
        <v>0.8548</v>
      </c>
      <c r="AS133" s="636"/>
      <c r="AT133" s="635">
        <f>AT37</f>
        <v>0.90329999999999999</v>
      </c>
      <c r="AU133" s="636"/>
      <c r="AV133" s="635">
        <f>AV37</f>
        <v>0.99</v>
      </c>
      <c r="AW133" s="636"/>
      <c r="AX133" s="635">
        <f>AX37</f>
        <v>0.96099999999999997</v>
      </c>
      <c r="AY133" s="636"/>
      <c r="AZ133" s="635">
        <f>AZ37</f>
        <v>0.99</v>
      </c>
      <c r="BA133" s="636"/>
      <c r="BB133" s="635">
        <f>BB37</f>
        <v>0.93899999999999995</v>
      </c>
      <c r="BC133" s="636"/>
      <c r="BD133" s="635">
        <f>BD37</f>
        <v>0.98699999999999999</v>
      </c>
      <c r="BE133" s="636"/>
      <c r="BF133" s="635">
        <f>BF37</f>
        <v>0.95799999999999996</v>
      </c>
      <c r="BG133" s="636"/>
      <c r="BH133" s="635">
        <f>BH37</f>
        <v>0.77700000000000002</v>
      </c>
      <c r="BI133" s="636"/>
      <c r="BJ133" s="635">
        <f>BJ37</f>
        <v>0.97399999999999998</v>
      </c>
      <c r="BK133" s="636"/>
      <c r="BL133" s="635">
        <f>BL37</f>
        <v>0.99</v>
      </c>
      <c r="BM133" s="636"/>
      <c r="BN133" s="635">
        <f>BN37</f>
        <v>0.95</v>
      </c>
      <c r="BO133" s="636"/>
      <c r="BP133" s="635">
        <f>BP37</f>
        <v>0.98</v>
      </c>
      <c r="BQ133" s="636"/>
      <c r="BR133" s="635">
        <f>BR37</f>
        <v>1</v>
      </c>
      <c r="BS133" s="636"/>
      <c r="BT133" s="635">
        <f>BT37</f>
        <v>0.96130000000000004</v>
      </c>
      <c r="BU133" s="636"/>
      <c r="BV133" s="635"/>
      <c r="BW133" s="636"/>
      <c r="BX133" s="635"/>
      <c r="BY133" s="636"/>
      <c r="BZ133" s="635"/>
      <c r="CA133" s="636"/>
      <c r="CB133" s="635"/>
      <c r="CC133" s="636"/>
      <c r="CD133" s="635"/>
      <c r="CE133" s="636"/>
      <c r="CF133" s="635"/>
      <c r="CG133" s="636"/>
      <c r="CH133" s="635"/>
      <c r="CI133" s="636"/>
      <c r="CJ133" s="466">
        <f>CJ125</f>
        <v>45658</v>
      </c>
      <c r="CK133" s="459"/>
      <c r="CL133" s="459"/>
      <c r="CM133" s="459"/>
      <c r="CN133" s="459"/>
      <c r="CO133" s="466">
        <f>CO125</f>
        <v>45689</v>
      </c>
      <c r="CP133" s="459"/>
      <c r="CQ133" s="459"/>
      <c r="CR133" s="459"/>
      <c r="CS133" s="459"/>
      <c r="CT133" s="466">
        <f>CT125</f>
        <v>45717</v>
      </c>
      <c r="CU133" s="459"/>
      <c r="CV133" s="459"/>
      <c r="CW133" s="459"/>
      <c r="CX133" s="459"/>
      <c r="CY133" s="466">
        <f>CY125</f>
        <v>45748</v>
      </c>
      <c r="CZ133" s="459"/>
      <c r="DA133" s="459"/>
      <c r="DB133" s="459"/>
      <c r="DC133" s="459"/>
      <c r="DD133" s="466">
        <f>DD125</f>
        <v>45778</v>
      </c>
      <c r="DE133" s="459"/>
      <c r="DF133" s="459"/>
      <c r="DG133" s="459"/>
      <c r="DH133" s="459"/>
      <c r="DI133" s="466">
        <f>DI125</f>
        <v>45809</v>
      </c>
      <c r="DJ133" s="459"/>
      <c r="DK133" s="459"/>
      <c r="DL133" s="459"/>
      <c r="DM133" s="459"/>
      <c r="DN133" s="466">
        <f>DN125</f>
        <v>45839</v>
      </c>
      <c r="DO133" s="459"/>
      <c r="DP133" s="459"/>
      <c r="DQ133" s="459"/>
      <c r="DR133" s="459"/>
      <c r="DS133" s="466">
        <f>DS125</f>
        <v>45870</v>
      </c>
      <c r="DT133" s="459"/>
      <c r="DU133" s="459"/>
      <c r="DV133" s="459"/>
      <c r="DW133" s="459"/>
      <c r="DX133" s="472">
        <f>DX$11</f>
        <v>45901</v>
      </c>
      <c r="DY133" s="459"/>
      <c r="DZ133" s="459"/>
      <c r="EA133" s="459"/>
      <c r="EB133" s="459"/>
      <c r="EC133" s="472">
        <f>EC$11</f>
        <v>45931</v>
      </c>
      <c r="ED133" s="459"/>
      <c r="EE133" s="459"/>
      <c r="EF133" s="459"/>
      <c r="EG133" s="459"/>
      <c r="EH133" s="472">
        <f>EH$11</f>
        <v>45962</v>
      </c>
      <c r="EI133" s="459"/>
      <c r="EJ133" s="459"/>
      <c r="EK133" s="459"/>
      <c r="EL133" s="459"/>
      <c r="EM133" s="472">
        <f>EM$11</f>
        <v>45992</v>
      </c>
      <c r="EN133" s="459"/>
      <c r="EO133" s="459"/>
      <c r="EP133" s="459"/>
      <c r="EQ133" s="459"/>
      <c r="ER133" s="472">
        <f>ER$11</f>
        <v>46023</v>
      </c>
      <c r="ES133" s="459"/>
      <c r="ET133" s="459"/>
      <c r="EU133" s="459"/>
      <c r="EV133" s="459"/>
    </row>
    <row r="134" spans="1:152" s="442" customFormat="1" ht="12.75" customHeight="1" x14ac:dyDescent="0.2">
      <c r="A134" s="511" t="s">
        <v>445</v>
      </c>
      <c r="B134" s="621">
        <v>59</v>
      </c>
      <c r="C134" s="621"/>
      <c r="D134" s="621">
        <v>116</v>
      </c>
      <c r="E134" s="621"/>
      <c r="F134" s="621">
        <v>104</v>
      </c>
      <c r="G134" s="621"/>
      <c r="H134" s="621">
        <v>109</v>
      </c>
      <c r="I134" s="621"/>
      <c r="J134" s="622">
        <v>104</v>
      </c>
      <c r="K134" s="622"/>
      <c r="L134" s="622">
        <v>106</v>
      </c>
      <c r="M134" s="622"/>
      <c r="N134" s="621">
        <v>102</v>
      </c>
      <c r="O134" s="621"/>
      <c r="P134" s="622">
        <v>99</v>
      </c>
      <c r="Q134" s="622"/>
      <c r="R134" s="622">
        <v>99</v>
      </c>
      <c r="S134" s="622"/>
      <c r="T134" s="622">
        <v>95</v>
      </c>
      <c r="U134" s="622"/>
      <c r="V134" s="621">
        <v>103</v>
      </c>
      <c r="W134" s="621"/>
      <c r="X134" s="622">
        <v>102</v>
      </c>
      <c r="Y134" s="622"/>
      <c r="Z134" s="622">
        <v>96</v>
      </c>
      <c r="AA134" s="622"/>
      <c r="AB134" s="622">
        <v>101</v>
      </c>
      <c r="AC134" s="622"/>
      <c r="AD134" s="622">
        <v>106</v>
      </c>
      <c r="AE134" s="622"/>
      <c r="AF134" s="622">
        <v>108</v>
      </c>
      <c r="AG134" s="622"/>
      <c r="AH134" s="627">
        <v>113</v>
      </c>
      <c r="AI134" s="627"/>
      <c r="AJ134" s="622">
        <v>115</v>
      </c>
      <c r="AK134" s="622"/>
      <c r="AL134" s="622">
        <v>114</v>
      </c>
      <c r="AM134" s="622"/>
      <c r="AN134" s="622">
        <v>118</v>
      </c>
      <c r="AO134" s="622"/>
      <c r="AP134" s="622">
        <v>116</v>
      </c>
      <c r="AQ134" s="622"/>
      <c r="AR134" s="622">
        <v>117</v>
      </c>
      <c r="AS134" s="622"/>
      <c r="AT134" s="622">
        <v>117</v>
      </c>
      <c r="AU134" s="622"/>
      <c r="AV134" s="622">
        <v>114</v>
      </c>
      <c r="AW134" s="622"/>
      <c r="AX134" s="622">
        <v>117</v>
      </c>
      <c r="AY134" s="622"/>
      <c r="AZ134" s="622">
        <v>119</v>
      </c>
      <c r="BA134" s="622"/>
      <c r="BB134" s="622">
        <v>118</v>
      </c>
      <c r="BC134" s="622"/>
      <c r="BD134" s="622">
        <v>121</v>
      </c>
      <c r="BE134" s="622"/>
      <c r="BF134" s="622">
        <v>123</v>
      </c>
      <c r="BG134" s="622"/>
      <c r="BH134" s="622">
        <v>116</v>
      </c>
      <c r="BI134" s="622"/>
      <c r="BJ134" s="622">
        <v>120</v>
      </c>
      <c r="BK134" s="622"/>
      <c r="BL134" s="622">
        <v>108</v>
      </c>
      <c r="BM134" s="622"/>
      <c r="BN134" s="622">
        <v>118</v>
      </c>
      <c r="BO134" s="622"/>
      <c r="BP134" s="622">
        <v>118</v>
      </c>
      <c r="BQ134" s="622"/>
      <c r="BR134" s="622">
        <v>133</v>
      </c>
      <c r="BS134" s="622"/>
      <c r="BT134" s="622">
        <v>109</v>
      </c>
      <c r="BU134" s="622"/>
      <c r="BV134" s="622"/>
      <c r="BW134" s="622"/>
      <c r="BX134" s="622"/>
      <c r="BY134" s="622"/>
      <c r="BZ134" s="622"/>
      <c r="CA134" s="622"/>
      <c r="CB134" s="622"/>
      <c r="CC134" s="622"/>
      <c r="CD134" s="622"/>
      <c r="CE134" s="622"/>
      <c r="CF134" s="622"/>
      <c r="CG134" s="622"/>
      <c r="CH134" s="622"/>
      <c r="CI134" s="622"/>
      <c r="CJ134" s="512">
        <v>1.4E-3</v>
      </c>
      <c r="CK134" s="491"/>
      <c r="CL134" s="491"/>
      <c r="CM134" s="491"/>
      <c r="CN134" s="491"/>
      <c r="CO134" s="512">
        <v>3.8999999999999998E-3</v>
      </c>
      <c r="CP134" s="491"/>
      <c r="CQ134" s="491"/>
      <c r="CR134" s="491"/>
      <c r="CS134" s="491"/>
      <c r="CT134" s="512">
        <v>1.2999999999999999E-3</v>
      </c>
      <c r="CU134" s="491"/>
      <c r="CV134" s="491"/>
      <c r="CW134" s="491"/>
      <c r="CX134" s="491"/>
      <c r="CY134" s="512">
        <v>1.1000000000000001E-3</v>
      </c>
      <c r="CZ134" s="491"/>
      <c r="DA134" s="491"/>
      <c r="DB134" s="491"/>
      <c r="DC134" s="491"/>
      <c r="DD134" s="512">
        <v>2.3E-3</v>
      </c>
      <c r="DE134" s="491"/>
      <c r="DF134" s="491"/>
      <c r="DG134" s="491"/>
      <c r="DH134" s="491"/>
      <c r="DI134" s="512">
        <v>3.5000000000000001E-3</v>
      </c>
      <c r="DJ134" s="491"/>
      <c r="DK134" s="491"/>
      <c r="DL134" s="491"/>
      <c r="DM134" s="491"/>
      <c r="DN134" s="512">
        <v>6.4999999999999997E-3</v>
      </c>
      <c r="DO134" s="491"/>
      <c r="DP134" s="491"/>
      <c r="DQ134" s="491"/>
      <c r="DR134" s="491"/>
      <c r="DS134" s="512">
        <v>2.8E-3</v>
      </c>
      <c r="DT134" s="491"/>
      <c r="DU134" s="491"/>
      <c r="DV134" s="491"/>
      <c r="DW134" s="491"/>
      <c r="DX134" s="513">
        <v>2.8E-3</v>
      </c>
      <c r="DY134" s="514"/>
      <c r="DZ134" s="491"/>
      <c r="EA134" s="491"/>
      <c r="EB134" s="491"/>
      <c r="EC134" s="512">
        <v>6.1999999999999998E-3</v>
      </c>
      <c r="ED134" s="514"/>
      <c r="EE134" s="491"/>
      <c r="EF134" s="491"/>
      <c r="EG134" s="491"/>
      <c r="EH134" s="512">
        <v>2.3E-3</v>
      </c>
      <c r="EI134" s="514"/>
      <c r="EJ134" s="491"/>
      <c r="EK134" s="491"/>
      <c r="EL134" s="491"/>
      <c r="EM134" s="439">
        <v>1.2999999999999999E-3</v>
      </c>
      <c r="EN134" s="514"/>
      <c r="EO134" s="491"/>
      <c r="EP134" s="491"/>
      <c r="EQ134" s="491"/>
      <c r="ER134" s="439">
        <v>5.5999999999999999E-3</v>
      </c>
      <c r="ES134" s="514"/>
      <c r="ET134" s="491"/>
      <c r="EU134" s="491"/>
      <c r="EV134" s="491"/>
    </row>
    <row r="135" spans="1:152" s="442" customFormat="1" x14ac:dyDescent="0.2">
      <c r="A135" s="511" t="s">
        <v>446</v>
      </c>
      <c r="B135" s="621">
        <v>253</v>
      </c>
      <c r="C135" s="621"/>
      <c r="D135" s="621">
        <v>382</v>
      </c>
      <c r="E135" s="621"/>
      <c r="F135" s="621">
        <v>358</v>
      </c>
      <c r="G135" s="621"/>
      <c r="H135" s="621">
        <v>356</v>
      </c>
      <c r="I135" s="621"/>
      <c r="J135" s="622">
        <v>345</v>
      </c>
      <c r="K135" s="622"/>
      <c r="L135" s="622">
        <v>387</v>
      </c>
      <c r="M135" s="622"/>
      <c r="N135" s="621">
        <v>384</v>
      </c>
      <c r="O135" s="621"/>
      <c r="P135" s="622">
        <v>384</v>
      </c>
      <c r="Q135" s="622"/>
      <c r="R135" s="622">
        <v>384</v>
      </c>
      <c r="S135" s="622"/>
      <c r="T135" s="622">
        <v>372</v>
      </c>
      <c r="U135" s="622"/>
      <c r="V135" s="621">
        <v>373</v>
      </c>
      <c r="W135" s="621"/>
      <c r="X135" s="622">
        <v>373</v>
      </c>
      <c r="Y135" s="622"/>
      <c r="Z135" s="622">
        <v>391</v>
      </c>
      <c r="AA135" s="622"/>
      <c r="AB135" s="622">
        <v>403</v>
      </c>
      <c r="AC135" s="622"/>
      <c r="AD135" s="622">
        <v>328</v>
      </c>
      <c r="AE135" s="622"/>
      <c r="AF135" s="622">
        <v>342</v>
      </c>
      <c r="AG135" s="622"/>
      <c r="AH135" s="627">
        <v>456</v>
      </c>
      <c r="AI135" s="627"/>
      <c r="AJ135" s="622">
        <v>480</v>
      </c>
      <c r="AK135" s="622"/>
      <c r="AL135" s="622">
        <v>475</v>
      </c>
      <c r="AM135" s="622"/>
      <c r="AN135" s="622">
        <v>478</v>
      </c>
      <c r="AO135" s="622"/>
      <c r="AP135" s="622">
        <v>487</v>
      </c>
      <c r="AQ135" s="622"/>
      <c r="AR135" s="622">
        <v>486</v>
      </c>
      <c r="AS135" s="622"/>
      <c r="AT135" s="622">
        <v>488</v>
      </c>
      <c r="AU135" s="622"/>
      <c r="AV135" s="622">
        <v>479</v>
      </c>
      <c r="AW135" s="622"/>
      <c r="AX135" s="622">
        <v>486</v>
      </c>
      <c r="AY135" s="622"/>
      <c r="AZ135" s="622">
        <v>514</v>
      </c>
      <c r="BA135" s="622"/>
      <c r="BB135" s="622">
        <v>519</v>
      </c>
      <c r="BC135" s="622"/>
      <c r="BD135" s="622">
        <v>526</v>
      </c>
      <c r="BE135" s="622"/>
      <c r="BF135" s="622">
        <v>530</v>
      </c>
      <c r="BG135" s="622"/>
      <c r="BH135" s="622">
        <v>520</v>
      </c>
      <c r="BI135" s="622"/>
      <c r="BJ135" s="622">
        <v>533</v>
      </c>
      <c r="BK135" s="622"/>
      <c r="BL135" s="622">
        <v>411</v>
      </c>
      <c r="BM135" s="622"/>
      <c r="BN135" s="622">
        <v>528</v>
      </c>
      <c r="BO135" s="622"/>
      <c r="BP135" s="622">
        <v>544</v>
      </c>
      <c r="BQ135" s="622"/>
      <c r="BR135" s="622">
        <v>433</v>
      </c>
      <c r="BS135" s="622"/>
      <c r="BT135" s="622">
        <v>536</v>
      </c>
      <c r="BU135" s="622"/>
      <c r="BV135" s="622"/>
      <c r="BW135" s="622"/>
      <c r="BX135" s="622"/>
      <c r="BY135" s="622"/>
      <c r="BZ135" s="622"/>
      <c r="CA135" s="622"/>
      <c r="CB135" s="622"/>
      <c r="CC135" s="622"/>
      <c r="CD135" s="622"/>
      <c r="CE135" s="622"/>
      <c r="CF135" s="622"/>
      <c r="CG135" s="622"/>
      <c r="CH135" s="622"/>
      <c r="CI135" s="622"/>
      <c r="CJ135" s="512">
        <v>1.3899999999999999E-2</v>
      </c>
      <c r="CK135" s="491"/>
      <c r="CL135" s="491"/>
      <c r="CM135" s="491"/>
      <c r="CN135" s="491"/>
      <c r="CO135" s="512">
        <v>1.9400000000000001E-2</v>
      </c>
      <c r="CP135" s="491"/>
      <c r="CQ135" s="491"/>
      <c r="CR135" s="491"/>
      <c r="CS135" s="491"/>
      <c r="CT135" s="512">
        <v>1.06E-2</v>
      </c>
      <c r="CU135" s="491"/>
      <c r="CV135" s="491"/>
      <c r="CW135" s="491"/>
      <c r="CX135" s="491"/>
      <c r="CY135" s="512">
        <v>1.1299999999999999E-2</v>
      </c>
      <c r="CZ135" s="491"/>
      <c r="DA135" s="491"/>
      <c r="DB135" s="491"/>
      <c r="DC135" s="491"/>
      <c r="DD135" s="512">
        <v>1.04E-2</v>
      </c>
      <c r="DE135" s="491"/>
      <c r="DF135" s="491"/>
      <c r="DG135" s="491"/>
      <c r="DH135" s="491"/>
      <c r="DI135" s="512">
        <v>1.17E-2</v>
      </c>
      <c r="DJ135" s="491"/>
      <c r="DK135" s="491"/>
      <c r="DL135" s="491"/>
      <c r="DM135" s="491"/>
      <c r="DN135" s="512">
        <v>1.47E-2</v>
      </c>
      <c r="DO135" s="491"/>
      <c r="DP135" s="491"/>
      <c r="DQ135" s="491"/>
      <c r="DR135" s="491"/>
      <c r="DS135" s="512">
        <v>5.4999999999999997E-3</v>
      </c>
      <c r="DT135" s="491"/>
      <c r="DU135" s="491"/>
      <c r="DV135" s="491"/>
      <c r="DW135" s="491"/>
      <c r="DX135" s="513">
        <v>5.4999999999999997E-3</v>
      </c>
      <c r="DY135" s="514"/>
      <c r="DZ135" s="491"/>
      <c r="EA135" s="491"/>
      <c r="EB135" s="491"/>
      <c r="EC135" s="515">
        <v>6.1999999999999998E-3</v>
      </c>
      <c r="ED135" s="514"/>
      <c r="EE135" s="491"/>
      <c r="EF135" s="491"/>
      <c r="EG135" s="491"/>
      <c r="EH135" s="515">
        <v>4.7000000000000002E-3</v>
      </c>
      <c r="EI135" s="514"/>
      <c r="EJ135" s="491"/>
      <c r="EK135" s="491"/>
      <c r="EL135" s="491"/>
      <c r="EM135" s="443">
        <v>8.8000000000000005E-3</v>
      </c>
      <c r="EN135" s="514"/>
      <c r="EO135" s="491"/>
      <c r="EP135" s="491"/>
      <c r="EQ135" s="491"/>
      <c r="ER135" s="443">
        <v>1.21E-2</v>
      </c>
      <c r="ES135" s="514"/>
      <c r="ET135" s="491"/>
      <c r="EU135" s="491"/>
      <c r="EV135" s="491"/>
    </row>
    <row r="136" spans="1:152" s="442" customFormat="1" ht="15" x14ac:dyDescent="0.25">
      <c r="A136" s="511" t="s">
        <v>447</v>
      </c>
      <c r="B136" s="621">
        <v>438</v>
      </c>
      <c r="C136" s="621"/>
      <c r="D136" s="621">
        <v>581</v>
      </c>
      <c r="E136" s="621"/>
      <c r="F136" s="621">
        <v>1098</v>
      </c>
      <c r="G136" s="621"/>
      <c r="H136" s="621">
        <v>1063</v>
      </c>
      <c r="I136" s="621"/>
      <c r="J136" s="622">
        <v>1064</v>
      </c>
      <c r="K136" s="622"/>
      <c r="L136" s="622">
        <v>1197</v>
      </c>
      <c r="M136" s="622"/>
      <c r="N136" s="621">
        <v>1203</v>
      </c>
      <c r="O136" s="621"/>
      <c r="P136" s="622">
        <v>1205</v>
      </c>
      <c r="Q136" s="622"/>
      <c r="R136" s="622">
        <v>1284</v>
      </c>
      <c r="S136" s="622"/>
      <c r="T136" s="622">
        <v>1275</v>
      </c>
      <c r="U136" s="622"/>
      <c r="V136" s="621">
        <v>1202</v>
      </c>
      <c r="W136" s="621"/>
      <c r="X136" s="622">
        <v>1191</v>
      </c>
      <c r="Y136" s="622"/>
      <c r="Z136" s="622">
        <v>1219</v>
      </c>
      <c r="AA136" s="622"/>
      <c r="AB136" s="622">
        <v>1210</v>
      </c>
      <c r="AC136" s="622"/>
      <c r="AD136" s="630">
        <v>1210</v>
      </c>
      <c r="AE136" s="630"/>
      <c r="AF136" s="630">
        <v>1210</v>
      </c>
      <c r="AG136" s="630"/>
      <c r="AH136" s="627">
        <v>698</v>
      </c>
      <c r="AI136" s="627"/>
      <c r="AJ136" s="622">
        <v>698</v>
      </c>
      <c r="AK136" s="622"/>
      <c r="AL136" s="622">
        <v>698</v>
      </c>
      <c r="AM136" s="622"/>
      <c r="AN136" s="630">
        <v>698</v>
      </c>
      <c r="AO136" s="630"/>
      <c r="AP136" s="622">
        <v>728</v>
      </c>
      <c r="AQ136" s="622"/>
      <c r="AR136" s="622">
        <v>725</v>
      </c>
      <c r="AS136" s="622"/>
      <c r="AT136" s="622">
        <v>721</v>
      </c>
      <c r="AU136" s="622"/>
      <c r="AV136" s="622">
        <v>725</v>
      </c>
      <c r="AW136" s="622"/>
      <c r="AX136" s="622">
        <v>742</v>
      </c>
      <c r="AY136" s="622"/>
      <c r="AZ136" s="622">
        <v>761</v>
      </c>
      <c r="BA136" s="622"/>
      <c r="BB136" s="622">
        <v>766</v>
      </c>
      <c r="BC136" s="622"/>
      <c r="BD136" s="622">
        <v>766</v>
      </c>
      <c r="BE136" s="622"/>
      <c r="BF136" s="622">
        <v>768</v>
      </c>
      <c r="BG136" s="622"/>
      <c r="BH136" s="622">
        <v>762</v>
      </c>
      <c r="BI136" s="622"/>
      <c r="BJ136" s="622">
        <v>772</v>
      </c>
      <c r="BK136" s="622"/>
      <c r="BL136" s="622">
        <v>783</v>
      </c>
      <c r="BM136" s="622"/>
      <c r="BN136" s="622">
        <v>771</v>
      </c>
      <c r="BO136" s="622"/>
      <c r="BP136" s="622">
        <v>798</v>
      </c>
      <c r="BQ136" s="622"/>
      <c r="BR136" s="622">
        <v>804</v>
      </c>
      <c r="BS136" s="622"/>
      <c r="BT136" s="622">
        <v>808</v>
      </c>
      <c r="BU136" s="622"/>
      <c r="BV136" s="622"/>
      <c r="BW136" s="622"/>
      <c r="BX136" s="622"/>
      <c r="BY136" s="622"/>
      <c r="BZ136" s="622"/>
      <c r="CA136" s="622"/>
      <c r="CB136" s="622"/>
      <c r="CC136" s="622"/>
      <c r="CD136" s="622"/>
      <c r="CE136" s="622"/>
      <c r="CF136" s="622"/>
      <c r="CG136" s="622"/>
      <c r="CH136" s="622"/>
      <c r="CI136" s="622"/>
      <c r="CJ136" s="512">
        <v>0</v>
      </c>
      <c r="CK136" s="491"/>
      <c r="CL136" s="491"/>
      <c r="CM136" s="491"/>
      <c r="CN136" s="491"/>
      <c r="CO136" s="512">
        <v>0</v>
      </c>
      <c r="CP136" s="491"/>
      <c r="CQ136" s="491"/>
      <c r="CR136" s="491"/>
      <c r="CS136" s="491"/>
      <c r="CT136" s="512">
        <v>0</v>
      </c>
      <c r="CU136" s="491"/>
      <c r="CV136" s="491"/>
      <c r="CW136" s="491"/>
      <c r="CX136" s="491"/>
      <c r="CY136" s="512">
        <v>0</v>
      </c>
      <c r="CZ136" s="491"/>
      <c r="DA136" s="491"/>
      <c r="DB136" s="491"/>
      <c r="DC136" s="491"/>
      <c r="DD136" s="512">
        <v>0</v>
      </c>
      <c r="DE136" s="491"/>
      <c r="DF136" s="491"/>
      <c r="DG136" s="491"/>
      <c r="DH136" s="491"/>
      <c r="DI136" s="512">
        <v>0</v>
      </c>
      <c r="DJ136" s="491"/>
      <c r="DK136" s="491"/>
      <c r="DL136" s="491"/>
      <c r="DM136" s="491"/>
      <c r="DN136" s="512">
        <v>0</v>
      </c>
      <c r="DO136" s="491"/>
      <c r="DP136" s="491"/>
      <c r="DQ136" s="491"/>
      <c r="DR136" s="491"/>
      <c r="DS136" s="516">
        <v>0</v>
      </c>
      <c r="DT136" s="491"/>
      <c r="DU136" s="491"/>
      <c r="DV136" s="491"/>
      <c r="DW136" s="491"/>
      <c r="DX136" s="517">
        <v>0</v>
      </c>
      <c r="DY136" s="514"/>
      <c r="DZ136" s="491"/>
      <c r="EA136" s="491"/>
      <c r="EB136" s="491"/>
      <c r="EC136" s="518">
        <v>0</v>
      </c>
      <c r="ED136" s="514"/>
      <c r="EE136" s="491"/>
      <c r="EF136" s="491"/>
      <c r="EG136" s="491"/>
      <c r="EH136" s="518">
        <v>0</v>
      </c>
      <c r="EI136" s="514"/>
      <c r="EJ136" s="491"/>
      <c r="EK136" s="491"/>
      <c r="EL136" s="491"/>
      <c r="EM136" s="443">
        <v>0</v>
      </c>
      <c r="EN136" s="514"/>
      <c r="EO136" s="491"/>
      <c r="EP136" s="491"/>
      <c r="EQ136" s="491"/>
      <c r="ER136" s="443">
        <v>0</v>
      </c>
      <c r="ES136" s="514"/>
      <c r="ET136" s="491"/>
      <c r="EU136" s="491"/>
      <c r="EV136" s="491"/>
    </row>
    <row r="137" spans="1:152" s="442" customFormat="1" x14ac:dyDescent="0.2">
      <c r="A137" s="511" t="s">
        <v>448</v>
      </c>
      <c r="B137" s="621">
        <v>109</v>
      </c>
      <c r="C137" s="621"/>
      <c r="D137" s="621">
        <v>109</v>
      </c>
      <c r="E137" s="621"/>
      <c r="F137" s="621">
        <v>113</v>
      </c>
      <c r="G137" s="621"/>
      <c r="H137" s="621">
        <v>118</v>
      </c>
      <c r="I137" s="621"/>
      <c r="J137" s="622">
        <v>104</v>
      </c>
      <c r="K137" s="622"/>
      <c r="L137" s="622">
        <v>92</v>
      </c>
      <c r="M137" s="622"/>
      <c r="N137" s="621">
        <v>76</v>
      </c>
      <c r="O137" s="621"/>
      <c r="P137" s="622">
        <v>83</v>
      </c>
      <c r="Q137" s="622"/>
      <c r="R137" s="622">
        <v>93</v>
      </c>
      <c r="S137" s="622"/>
      <c r="T137" s="622">
        <v>66</v>
      </c>
      <c r="U137" s="622"/>
      <c r="V137" s="621">
        <v>71</v>
      </c>
      <c r="W137" s="621"/>
      <c r="X137" s="622">
        <v>71</v>
      </c>
      <c r="Y137" s="622"/>
      <c r="Z137" s="622">
        <v>93</v>
      </c>
      <c r="AA137" s="622"/>
      <c r="AB137" s="622">
        <v>87</v>
      </c>
      <c r="AC137" s="622"/>
      <c r="AD137" s="622">
        <v>99</v>
      </c>
      <c r="AE137" s="622"/>
      <c r="AF137" s="622">
        <v>95</v>
      </c>
      <c r="AG137" s="622"/>
      <c r="AH137" s="627">
        <v>104</v>
      </c>
      <c r="AI137" s="627"/>
      <c r="AJ137" s="622">
        <v>105</v>
      </c>
      <c r="AK137" s="622"/>
      <c r="AL137" s="622">
        <v>108</v>
      </c>
      <c r="AM137" s="622"/>
      <c r="AN137" s="622">
        <v>112</v>
      </c>
      <c r="AO137" s="622"/>
      <c r="AP137" s="622">
        <v>114</v>
      </c>
      <c r="AQ137" s="622"/>
      <c r="AR137" s="622">
        <v>122</v>
      </c>
      <c r="AS137" s="622"/>
      <c r="AT137" s="622">
        <v>119</v>
      </c>
      <c r="AU137" s="622"/>
      <c r="AV137" s="622">
        <v>113</v>
      </c>
      <c r="AW137" s="622"/>
      <c r="AX137" s="622">
        <v>120</v>
      </c>
      <c r="AY137" s="622"/>
      <c r="AZ137" s="622">
        <v>119</v>
      </c>
      <c r="BA137" s="622"/>
      <c r="BB137" s="622">
        <v>123</v>
      </c>
      <c r="BC137" s="622"/>
      <c r="BD137" s="622">
        <v>127</v>
      </c>
      <c r="BE137" s="622"/>
      <c r="BF137" s="622">
        <v>122</v>
      </c>
      <c r="BG137" s="622"/>
      <c r="BH137" s="622">
        <v>115</v>
      </c>
      <c r="BI137" s="622"/>
      <c r="BJ137" s="622">
        <v>115</v>
      </c>
      <c r="BK137" s="622"/>
      <c r="BL137" s="622">
        <v>123</v>
      </c>
      <c r="BM137" s="622"/>
      <c r="BN137" s="622">
        <v>114</v>
      </c>
      <c r="BO137" s="622"/>
      <c r="BP137" s="622">
        <v>119</v>
      </c>
      <c r="BQ137" s="622"/>
      <c r="BR137" s="622">
        <v>113</v>
      </c>
      <c r="BS137" s="622"/>
      <c r="BT137" s="675">
        <v>115</v>
      </c>
      <c r="BU137" s="675"/>
      <c r="BV137" s="622"/>
      <c r="BW137" s="622"/>
      <c r="BX137" s="622"/>
      <c r="BY137" s="622"/>
      <c r="BZ137" s="622"/>
      <c r="CA137" s="622"/>
      <c r="CB137" s="622"/>
      <c r="CC137" s="622"/>
      <c r="CD137" s="622"/>
      <c r="CE137" s="622"/>
      <c r="CF137" s="622"/>
      <c r="CG137" s="622"/>
      <c r="CH137" s="622"/>
      <c r="CI137" s="622"/>
      <c r="CJ137" s="512">
        <v>0</v>
      </c>
      <c r="CK137" s="491"/>
      <c r="CL137" s="491"/>
      <c r="CM137" s="491"/>
      <c r="CN137" s="491"/>
      <c r="CO137" s="512">
        <v>0</v>
      </c>
      <c r="CP137" s="491"/>
      <c r="CQ137" s="491"/>
      <c r="CR137" s="491"/>
      <c r="CS137" s="491"/>
      <c r="CT137" s="512">
        <v>0</v>
      </c>
      <c r="CU137" s="491"/>
      <c r="CV137" s="491"/>
      <c r="CW137" s="491"/>
      <c r="CX137" s="491"/>
      <c r="CY137" s="512">
        <v>0</v>
      </c>
      <c r="CZ137" s="491"/>
      <c r="DA137" s="491"/>
      <c r="DB137" s="491"/>
      <c r="DC137" s="491"/>
      <c r="DD137" s="512">
        <v>0</v>
      </c>
      <c r="DE137" s="491"/>
      <c r="DF137" s="491"/>
      <c r="DG137" s="491"/>
      <c r="DH137" s="491"/>
      <c r="DI137" s="512">
        <v>0</v>
      </c>
      <c r="DJ137" s="491"/>
      <c r="DK137" s="491"/>
      <c r="DL137" s="491"/>
      <c r="DM137" s="491"/>
      <c r="DN137" s="512">
        <v>0</v>
      </c>
      <c r="DO137" s="491"/>
      <c r="DP137" s="491"/>
      <c r="DQ137" s="491"/>
      <c r="DR137" s="491"/>
      <c r="DS137" s="516">
        <v>0</v>
      </c>
      <c r="DT137" s="491"/>
      <c r="DU137" s="491"/>
      <c r="DV137" s="491"/>
      <c r="DW137" s="491"/>
      <c r="DX137" s="517">
        <v>0</v>
      </c>
      <c r="DY137" s="514"/>
      <c r="DZ137" s="491"/>
      <c r="EA137" s="491"/>
      <c r="EB137" s="491"/>
      <c r="EC137" s="518">
        <v>0</v>
      </c>
      <c r="ED137" s="514"/>
      <c r="EE137" s="491"/>
      <c r="EF137" s="491"/>
      <c r="EG137" s="491"/>
      <c r="EH137" s="518">
        <v>0</v>
      </c>
      <c r="EI137" s="514"/>
      <c r="EJ137" s="491"/>
      <c r="EK137" s="491"/>
      <c r="EL137" s="491"/>
      <c r="EM137" s="443">
        <v>0</v>
      </c>
      <c r="EN137" s="514"/>
      <c r="EO137" s="491"/>
      <c r="EP137" s="491"/>
      <c r="EQ137" s="491"/>
      <c r="ER137" s="443">
        <v>0</v>
      </c>
      <c r="ES137" s="514"/>
      <c r="ET137" s="491"/>
      <c r="EU137" s="491"/>
      <c r="EV137" s="491"/>
    </row>
    <row r="138" spans="1:152" s="442" customFormat="1" x14ac:dyDescent="0.2">
      <c r="A138" s="511" t="s">
        <v>243</v>
      </c>
      <c r="B138" s="621">
        <v>157</v>
      </c>
      <c r="C138" s="621"/>
      <c r="D138" s="621">
        <v>157</v>
      </c>
      <c r="E138" s="621"/>
      <c r="F138" s="621">
        <v>167</v>
      </c>
      <c r="G138" s="621"/>
      <c r="H138" s="621">
        <v>142</v>
      </c>
      <c r="I138" s="621"/>
      <c r="J138" s="622">
        <v>108</v>
      </c>
      <c r="K138" s="622"/>
      <c r="L138" s="622">
        <v>150</v>
      </c>
      <c r="M138" s="622"/>
      <c r="N138" s="621">
        <v>173</v>
      </c>
      <c r="O138" s="621"/>
      <c r="P138" s="622">
        <v>148</v>
      </c>
      <c r="Q138" s="622"/>
      <c r="R138" s="622">
        <v>126</v>
      </c>
      <c r="S138" s="622"/>
      <c r="T138" s="622">
        <v>105</v>
      </c>
      <c r="U138" s="622"/>
      <c r="V138" s="621">
        <v>107</v>
      </c>
      <c r="W138" s="621"/>
      <c r="X138" s="622">
        <v>103</v>
      </c>
      <c r="Y138" s="622"/>
      <c r="Z138" s="622">
        <v>152</v>
      </c>
      <c r="AA138" s="622"/>
      <c r="AB138" s="622">
        <v>149</v>
      </c>
      <c r="AC138" s="622"/>
      <c r="AD138" s="622">
        <v>137</v>
      </c>
      <c r="AE138" s="622"/>
      <c r="AF138" s="622">
        <v>132</v>
      </c>
      <c r="AG138" s="622"/>
      <c r="AH138" s="627">
        <v>148</v>
      </c>
      <c r="AI138" s="627"/>
      <c r="AJ138" s="622">
        <v>150</v>
      </c>
      <c r="AK138" s="622"/>
      <c r="AL138" s="622">
        <v>152</v>
      </c>
      <c r="AM138" s="622"/>
      <c r="AN138" s="622">
        <v>147</v>
      </c>
      <c r="AO138" s="622"/>
      <c r="AP138" s="622">
        <v>156</v>
      </c>
      <c r="AQ138" s="622"/>
      <c r="AR138" s="622">
        <v>164</v>
      </c>
      <c r="AS138" s="622"/>
      <c r="AT138" s="622">
        <v>161</v>
      </c>
      <c r="AU138" s="622"/>
      <c r="AV138" s="622">
        <v>158</v>
      </c>
      <c r="AW138" s="622"/>
      <c r="AX138" s="622">
        <v>171</v>
      </c>
      <c r="AY138" s="622"/>
      <c r="AZ138" s="622">
        <v>168</v>
      </c>
      <c r="BA138" s="622"/>
      <c r="BB138" s="622">
        <v>173</v>
      </c>
      <c r="BC138" s="622"/>
      <c r="BD138" s="622">
        <v>184</v>
      </c>
      <c r="BE138" s="622"/>
      <c r="BF138" s="622">
        <v>182</v>
      </c>
      <c r="BG138" s="622"/>
      <c r="BH138" s="622">
        <v>175</v>
      </c>
      <c r="BI138" s="622"/>
      <c r="BJ138" s="622">
        <v>173</v>
      </c>
      <c r="BK138" s="622"/>
      <c r="BL138" s="622">
        <v>175</v>
      </c>
      <c r="BM138" s="622"/>
      <c r="BN138" s="622">
        <v>165</v>
      </c>
      <c r="BO138" s="622"/>
      <c r="BP138" s="622">
        <v>171</v>
      </c>
      <c r="BQ138" s="622"/>
      <c r="BR138" s="622">
        <v>165</v>
      </c>
      <c r="BS138" s="622"/>
      <c r="BT138" s="675">
        <v>171</v>
      </c>
      <c r="BU138" s="675"/>
      <c r="BV138" s="622"/>
      <c r="BW138" s="622"/>
      <c r="BX138" s="622"/>
      <c r="BY138" s="622"/>
      <c r="BZ138" s="622"/>
      <c r="CA138" s="622"/>
      <c r="CB138" s="622"/>
      <c r="CC138" s="622"/>
      <c r="CD138" s="622"/>
      <c r="CE138" s="622"/>
      <c r="CF138" s="622"/>
      <c r="CG138" s="622"/>
      <c r="CH138" s="622"/>
      <c r="CI138" s="622"/>
      <c r="CJ138" s="512">
        <v>0</v>
      </c>
      <c r="CK138" s="491"/>
      <c r="CL138" s="491"/>
      <c r="CM138" s="491"/>
      <c r="CN138" s="491"/>
      <c r="CO138" s="512">
        <v>0</v>
      </c>
      <c r="CP138" s="491"/>
      <c r="CQ138" s="491"/>
      <c r="CR138" s="491"/>
      <c r="CS138" s="491"/>
      <c r="CT138" s="512">
        <v>0</v>
      </c>
      <c r="CU138" s="491"/>
      <c r="CV138" s="491"/>
      <c r="CW138" s="491"/>
      <c r="CX138" s="491"/>
      <c r="CY138" s="512">
        <v>0</v>
      </c>
      <c r="CZ138" s="491"/>
      <c r="DA138" s="491"/>
      <c r="DB138" s="491"/>
      <c r="DC138" s="491"/>
      <c r="DD138" s="512">
        <v>0</v>
      </c>
      <c r="DE138" s="491"/>
      <c r="DF138" s="491"/>
      <c r="DG138" s="491"/>
      <c r="DH138" s="491"/>
      <c r="DI138" s="512">
        <v>0</v>
      </c>
      <c r="DJ138" s="491"/>
      <c r="DK138" s="491"/>
      <c r="DL138" s="491"/>
      <c r="DM138" s="491"/>
      <c r="DN138" s="512">
        <v>0</v>
      </c>
      <c r="DO138" s="491"/>
      <c r="DP138" s="491"/>
      <c r="DQ138" s="491"/>
      <c r="DR138" s="491"/>
      <c r="DS138" s="516">
        <v>0</v>
      </c>
      <c r="DT138" s="491"/>
      <c r="DU138" s="491"/>
      <c r="DV138" s="491"/>
      <c r="DW138" s="491"/>
      <c r="DX138" s="517">
        <v>0</v>
      </c>
      <c r="DY138" s="514"/>
      <c r="DZ138" s="491"/>
      <c r="EA138" s="491"/>
      <c r="EB138" s="491"/>
      <c r="EC138" s="518">
        <v>0</v>
      </c>
      <c r="ED138" s="514"/>
      <c r="EE138" s="491"/>
      <c r="EF138" s="491"/>
      <c r="EG138" s="491"/>
      <c r="EH138" s="518">
        <v>0</v>
      </c>
      <c r="EI138" s="514"/>
      <c r="EJ138" s="491"/>
      <c r="EK138" s="491"/>
      <c r="EL138" s="491"/>
      <c r="EM138" s="443">
        <v>0</v>
      </c>
      <c r="EN138" s="514"/>
      <c r="EO138" s="491"/>
      <c r="EP138" s="491"/>
      <c r="EQ138" s="491"/>
      <c r="ER138" s="443">
        <v>0</v>
      </c>
      <c r="ES138" s="514"/>
      <c r="ET138" s="491"/>
      <c r="EU138" s="491"/>
      <c r="EV138" s="491"/>
    </row>
    <row r="139" spans="1:152" s="442" customFormat="1" x14ac:dyDescent="0.2">
      <c r="A139" s="511" t="s">
        <v>449</v>
      </c>
      <c r="B139" s="621">
        <v>157</v>
      </c>
      <c r="C139" s="621"/>
      <c r="D139" s="621">
        <v>157</v>
      </c>
      <c r="E139" s="621"/>
      <c r="F139" s="621">
        <v>167</v>
      </c>
      <c r="G139" s="621"/>
      <c r="H139" s="621">
        <v>142</v>
      </c>
      <c r="I139" s="621"/>
      <c r="J139" s="622">
        <v>108</v>
      </c>
      <c r="K139" s="622"/>
      <c r="L139" s="622">
        <v>150</v>
      </c>
      <c r="M139" s="622"/>
      <c r="N139" s="621">
        <v>173</v>
      </c>
      <c r="O139" s="621"/>
      <c r="P139" s="622">
        <v>148</v>
      </c>
      <c r="Q139" s="622"/>
      <c r="R139" s="622">
        <v>126</v>
      </c>
      <c r="S139" s="622"/>
      <c r="T139" s="622">
        <v>105</v>
      </c>
      <c r="U139" s="622"/>
      <c r="V139" s="621">
        <v>107</v>
      </c>
      <c r="W139" s="621"/>
      <c r="X139" s="622">
        <v>103</v>
      </c>
      <c r="Y139" s="622"/>
      <c r="Z139" s="622">
        <v>152</v>
      </c>
      <c r="AA139" s="622"/>
      <c r="AB139" s="622">
        <v>149</v>
      </c>
      <c r="AC139" s="622"/>
      <c r="AD139" s="622">
        <v>137</v>
      </c>
      <c r="AE139" s="622"/>
      <c r="AF139" s="622">
        <v>132</v>
      </c>
      <c r="AG139" s="622"/>
      <c r="AH139" s="627">
        <v>148</v>
      </c>
      <c r="AI139" s="627"/>
      <c r="AJ139" s="622">
        <v>150</v>
      </c>
      <c r="AK139" s="622"/>
      <c r="AL139" s="622">
        <v>152</v>
      </c>
      <c r="AM139" s="622"/>
      <c r="AN139" s="622">
        <v>147</v>
      </c>
      <c r="AO139" s="622"/>
      <c r="AP139" s="622">
        <v>156</v>
      </c>
      <c r="AQ139" s="622"/>
      <c r="AR139" s="622">
        <v>164</v>
      </c>
      <c r="AS139" s="622"/>
      <c r="AT139" s="622">
        <v>161</v>
      </c>
      <c r="AU139" s="622"/>
      <c r="AV139" s="622">
        <v>158</v>
      </c>
      <c r="AW139" s="622"/>
      <c r="AX139" s="622">
        <v>171</v>
      </c>
      <c r="AY139" s="622"/>
      <c r="AZ139" s="622">
        <v>168</v>
      </c>
      <c r="BA139" s="622"/>
      <c r="BB139" s="622">
        <v>173</v>
      </c>
      <c r="BC139" s="622"/>
      <c r="BD139" s="622">
        <v>184</v>
      </c>
      <c r="BE139" s="622"/>
      <c r="BF139" s="622">
        <v>182</v>
      </c>
      <c r="BG139" s="622"/>
      <c r="BH139" s="622">
        <v>175</v>
      </c>
      <c r="BI139" s="622"/>
      <c r="BJ139" s="622">
        <v>173</v>
      </c>
      <c r="BK139" s="622"/>
      <c r="BL139" s="622">
        <v>175</v>
      </c>
      <c r="BM139" s="622"/>
      <c r="BN139" s="622">
        <v>165</v>
      </c>
      <c r="BO139" s="622"/>
      <c r="BP139" s="622">
        <v>171</v>
      </c>
      <c r="BQ139" s="622"/>
      <c r="BR139" s="622">
        <v>165</v>
      </c>
      <c r="BS139" s="622"/>
      <c r="BT139" s="675">
        <v>171</v>
      </c>
      <c r="BU139" s="675"/>
      <c r="BV139" s="622"/>
      <c r="BW139" s="622"/>
      <c r="BX139" s="622"/>
      <c r="BY139" s="622"/>
      <c r="BZ139" s="622"/>
      <c r="CA139" s="622"/>
      <c r="CB139" s="622"/>
      <c r="CC139" s="622"/>
      <c r="CD139" s="622"/>
      <c r="CE139" s="622"/>
      <c r="CF139" s="622"/>
      <c r="CG139" s="622"/>
      <c r="CH139" s="622"/>
      <c r="CI139" s="622"/>
      <c r="CJ139" s="512">
        <v>0</v>
      </c>
      <c r="CK139" s="491"/>
      <c r="CL139" s="491"/>
      <c r="CM139" s="491"/>
      <c r="CN139" s="491"/>
      <c r="CO139" s="512">
        <v>1.9E-3</v>
      </c>
      <c r="CP139" s="491"/>
      <c r="CQ139" s="491"/>
      <c r="CR139" s="491"/>
      <c r="CS139" s="491"/>
      <c r="CT139" s="512">
        <v>2.7000000000000001E-3</v>
      </c>
      <c r="CU139" s="491"/>
      <c r="CV139" s="491"/>
      <c r="CW139" s="491"/>
      <c r="CX139" s="491"/>
      <c r="CY139" s="512">
        <v>2.3E-3</v>
      </c>
      <c r="CZ139" s="491"/>
      <c r="DA139" s="491"/>
      <c r="DB139" s="491"/>
      <c r="DC139" s="491"/>
      <c r="DD139" s="512">
        <v>1.1999999999999999E-3</v>
      </c>
      <c r="DE139" s="491"/>
      <c r="DF139" s="491"/>
      <c r="DG139" s="491"/>
      <c r="DH139" s="491"/>
      <c r="DI139" s="512">
        <v>1.1999999999999999E-3</v>
      </c>
      <c r="DJ139" s="491"/>
      <c r="DK139" s="491"/>
      <c r="DL139" s="491"/>
      <c r="DM139" s="491"/>
      <c r="DN139" s="512">
        <v>0</v>
      </c>
      <c r="DO139" s="491"/>
      <c r="DP139" s="491"/>
      <c r="DQ139" s="491"/>
      <c r="DR139" s="491"/>
      <c r="DS139" s="516">
        <v>0</v>
      </c>
      <c r="DT139" s="491"/>
      <c r="DU139" s="491"/>
      <c r="DV139" s="491"/>
      <c r="DW139" s="491"/>
      <c r="DX139" s="517">
        <v>0</v>
      </c>
      <c r="DY139" s="514"/>
      <c r="DZ139" s="491"/>
      <c r="EA139" s="491"/>
      <c r="EB139" s="491"/>
      <c r="EC139" s="518">
        <v>0</v>
      </c>
      <c r="ED139" s="514"/>
      <c r="EE139" s="491"/>
      <c r="EF139" s="491"/>
      <c r="EG139" s="491"/>
      <c r="EH139" s="518">
        <v>1.1999999999999999E-3</v>
      </c>
      <c r="EI139" s="514"/>
      <c r="EJ139" s="491"/>
      <c r="EK139" s="491"/>
      <c r="EL139" s="491"/>
      <c r="EM139" s="443">
        <v>1.2999999999999999E-3</v>
      </c>
      <c r="EN139" s="514"/>
      <c r="EO139" s="491"/>
      <c r="EP139" s="491"/>
      <c r="EQ139" s="491"/>
      <c r="ER139" s="443">
        <v>8.9999999999999998E-4</v>
      </c>
      <c r="ES139" s="514"/>
      <c r="ET139" s="491"/>
      <c r="EU139" s="491"/>
      <c r="EV139" s="491"/>
    </row>
    <row r="140" spans="1:152" s="442" customFormat="1" ht="12.75" customHeight="1" x14ac:dyDescent="0.2">
      <c r="A140" s="511" t="s">
        <v>450</v>
      </c>
      <c r="B140" s="621">
        <v>157</v>
      </c>
      <c r="C140" s="621"/>
      <c r="D140" s="621">
        <v>157</v>
      </c>
      <c r="E140" s="621"/>
      <c r="F140" s="621">
        <v>167</v>
      </c>
      <c r="G140" s="621"/>
      <c r="H140" s="621">
        <v>142</v>
      </c>
      <c r="I140" s="621"/>
      <c r="J140" s="622">
        <v>108</v>
      </c>
      <c r="K140" s="622"/>
      <c r="L140" s="622">
        <v>150</v>
      </c>
      <c r="M140" s="622"/>
      <c r="N140" s="621">
        <v>173</v>
      </c>
      <c r="O140" s="621"/>
      <c r="P140" s="622">
        <v>148</v>
      </c>
      <c r="Q140" s="622"/>
      <c r="R140" s="622">
        <v>126</v>
      </c>
      <c r="S140" s="622"/>
      <c r="T140" s="622">
        <v>105</v>
      </c>
      <c r="U140" s="622"/>
      <c r="V140" s="621">
        <v>107</v>
      </c>
      <c r="W140" s="621"/>
      <c r="X140" s="622">
        <v>103</v>
      </c>
      <c r="Y140" s="622"/>
      <c r="Z140" s="622">
        <v>152</v>
      </c>
      <c r="AA140" s="622"/>
      <c r="AB140" s="622">
        <v>149</v>
      </c>
      <c r="AC140" s="622"/>
      <c r="AD140" s="622">
        <v>137</v>
      </c>
      <c r="AE140" s="622"/>
      <c r="AF140" s="622">
        <v>132</v>
      </c>
      <c r="AG140" s="622"/>
      <c r="AH140" s="627">
        <v>148</v>
      </c>
      <c r="AI140" s="627"/>
      <c r="AJ140" s="622">
        <v>150</v>
      </c>
      <c r="AK140" s="622"/>
      <c r="AL140" s="622">
        <v>152</v>
      </c>
      <c r="AM140" s="622"/>
      <c r="AN140" s="622">
        <v>147</v>
      </c>
      <c r="AO140" s="622"/>
      <c r="AP140" s="622">
        <v>156</v>
      </c>
      <c r="AQ140" s="622"/>
      <c r="AR140" s="622">
        <v>164</v>
      </c>
      <c r="AS140" s="622"/>
      <c r="AT140" s="622">
        <v>161</v>
      </c>
      <c r="AU140" s="622"/>
      <c r="AV140" s="622">
        <v>158</v>
      </c>
      <c r="AW140" s="622"/>
      <c r="AX140" s="622">
        <v>171</v>
      </c>
      <c r="AY140" s="622"/>
      <c r="AZ140" s="622">
        <v>168</v>
      </c>
      <c r="BA140" s="622"/>
      <c r="BB140" s="622">
        <v>173</v>
      </c>
      <c r="BC140" s="622"/>
      <c r="BD140" s="622">
        <v>184</v>
      </c>
      <c r="BE140" s="622"/>
      <c r="BF140" s="622">
        <v>182</v>
      </c>
      <c r="BG140" s="622"/>
      <c r="BH140" s="622">
        <v>175</v>
      </c>
      <c r="BI140" s="622"/>
      <c r="BJ140" s="622">
        <v>173</v>
      </c>
      <c r="BK140" s="622"/>
      <c r="BL140" s="622">
        <v>175</v>
      </c>
      <c r="BM140" s="622"/>
      <c r="BN140" s="622">
        <v>165</v>
      </c>
      <c r="BO140" s="622"/>
      <c r="BP140" s="622">
        <v>171</v>
      </c>
      <c r="BQ140" s="622"/>
      <c r="BR140" s="622">
        <v>165</v>
      </c>
      <c r="BS140" s="622"/>
      <c r="BT140" s="675">
        <v>171</v>
      </c>
      <c r="BU140" s="675"/>
      <c r="BV140" s="622"/>
      <c r="BW140" s="622"/>
      <c r="BX140" s="622"/>
      <c r="BY140" s="622"/>
      <c r="BZ140" s="622"/>
      <c r="CA140" s="622"/>
      <c r="CB140" s="622"/>
      <c r="CC140" s="622"/>
      <c r="CD140" s="622"/>
      <c r="CE140" s="622"/>
      <c r="CF140" s="622"/>
      <c r="CG140" s="622"/>
      <c r="CH140" s="622"/>
      <c r="CI140" s="622"/>
      <c r="CJ140" s="512">
        <v>1.4E-3</v>
      </c>
      <c r="CK140" s="491"/>
      <c r="CL140" s="491"/>
      <c r="CM140" s="491"/>
      <c r="CN140" s="491"/>
      <c r="CO140" s="512">
        <v>0</v>
      </c>
      <c r="CP140" s="491"/>
      <c r="CQ140" s="491"/>
      <c r="CR140" s="491"/>
      <c r="CS140" s="491"/>
      <c r="CT140" s="512">
        <v>1.2999999999999999E-3</v>
      </c>
      <c r="CU140" s="491"/>
      <c r="CV140" s="491"/>
      <c r="CW140" s="491"/>
      <c r="CX140" s="491"/>
      <c r="CY140" s="512">
        <v>0</v>
      </c>
      <c r="CZ140" s="491"/>
      <c r="DA140" s="491"/>
      <c r="DB140" s="491"/>
      <c r="DC140" s="491"/>
      <c r="DD140" s="512">
        <v>0</v>
      </c>
      <c r="DE140" s="491"/>
      <c r="DF140" s="491"/>
      <c r="DG140" s="491"/>
      <c r="DH140" s="491"/>
      <c r="DI140" s="512">
        <v>0</v>
      </c>
      <c r="DJ140" s="491"/>
      <c r="DK140" s="491"/>
      <c r="DL140" s="491"/>
      <c r="DM140" s="491"/>
      <c r="DN140" s="512">
        <v>0</v>
      </c>
      <c r="DO140" s="491"/>
      <c r="DP140" s="491"/>
      <c r="DQ140" s="491"/>
      <c r="DR140" s="491"/>
      <c r="DS140" s="512">
        <v>1.4E-3</v>
      </c>
      <c r="DT140" s="491"/>
      <c r="DU140" s="491"/>
      <c r="DV140" s="491"/>
      <c r="DW140" s="491"/>
      <c r="DX140" s="513">
        <v>0</v>
      </c>
      <c r="DY140" s="495"/>
      <c r="DZ140" s="491"/>
      <c r="EA140" s="491"/>
      <c r="EB140" s="491"/>
      <c r="EC140" s="513">
        <v>0</v>
      </c>
      <c r="ED140" s="495"/>
      <c r="EE140" s="491"/>
      <c r="EF140" s="491"/>
      <c r="EG140" s="491"/>
      <c r="EH140" s="513">
        <v>0</v>
      </c>
      <c r="EI140" s="495"/>
      <c r="EJ140" s="491"/>
      <c r="EK140" s="491"/>
      <c r="EL140" s="491"/>
      <c r="EM140" s="443">
        <v>0</v>
      </c>
      <c r="EN140" s="495"/>
      <c r="EO140" s="491"/>
      <c r="EP140" s="491"/>
      <c r="EQ140" s="491"/>
      <c r="ER140" s="443">
        <v>0</v>
      </c>
      <c r="ES140" s="495"/>
      <c r="ET140" s="491"/>
      <c r="EU140" s="491"/>
      <c r="EV140" s="491"/>
    </row>
    <row r="141" spans="1:152" s="442" customFormat="1" x14ac:dyDescent="0.2">
      <c r="A141" s="511" t="s">
        <v>451</v>
      </c>
      <c r="B141" s="621">
        <v>157</v>
      </c>
      <c r="C141" s="621"/>
      <c r="D141" s="621">
        <v>157</v>
      </c>
      <c r="E141" s="621"/>
      <c r="F141" s="621">
        <v>167</v>
      </c>
      <c r="G141" s="621"/>
      <c r="H141" s="621">
        <v>142</v>
      </c>
      <c r="I141" s="621"/>
      <c r="J141" s="622">
        <v>108</v>
      </c>
      <c r="K141" s="622"/>
      <c r="L141" s="622">
        <v>150</v>
      </c>
      <c r="M141" s="622"/>
      <c r="N141" s="621">
        <v>173</v>
      </c>
      <c r="O141" s="621"/>
      <c r="P141" s="622">
        <v>148</v>
      </c>
      <c r="Q141" s="622"/>
      <c r="R141" s="622">
        <v>126</v>
      </c>
      <c r="S141" s="622"/>
      <c r="T141" s="622">
        <v>105</v>
      </c>
      <c r="U141" s="622"/>
      <c r="V141" s="621">
        <v>107</v>
      </c>
      <c r="W141" s="621"/>
      <c r="X141" s="622">
        <v>103</v>
      </c>
      <c r="Y141" s="622"/>
      <c r="Z141" s="622">
        <v>152</v>
      </c>
      <c r="AA141" s="622"/>
      <c r="AB141" s="622">
        <v>149</v>
      </c>
      <c r="AC141" s="622"/>
      <c r="AD141" s="622">
        <v>137</v>
      </c>
      <c r="AE141" s="622"/>
      <c r="AF141" s="622">
        <v>132</v>
      </c>
      <c r="AG141" s="622"/>
      <c r="AH141" s="627">
        <v>148</v>
      </c>
      <c r="AI141" s="627"/>
      <c r="AJ141" s="622">
        <v>150</v>
      </c>
      <c r="AK141" s="622"/>
      <c r="AL141" s="622">
        <v>152</v>
      </c>
      <c r="AM141" s="622"/>
      <c r="AN141" s="622">
        <v>147</v>
      </c>
      <c r="AO141" s="622"/>
      <c r="AP141" s="622">
        <v>156</v>
      </c>
      <c r="AQ141" s="622"/>
      <c r="AR141" s="622">
        <v>164</v>
      </c>
      <c r="AS141" s="622"/>
      <c r="AT141" s="622">
        <v>161</v>
      </c>
      <c r="AU141" s="622"/>
      <c r="AV141" s="622">
        <v>158</v>
      </c>
      <c r="AW141" s="622"/>
      <c r="AX141" s="622">
        <v>171</v>
      </c>
      <c r="AY141" s="622"/>
      <c r="AZ141" s="622">
        <v>168</v>
      </c>
      <c r="BA141" s="622"/>
      <c r="BB141" s="622">
        <v>173</v>
      </c>
      <c r="BC141" s="622"/>
      <c r="BD141" s="622">
        <v>184</v>
      </c>
      <c r="BE141" s="622"/>
      <c r="BF141" s="622">
        <v>182</v>
      </c>
      <c r="BG141" s="622"/>
      <c r="BH141" s="622">
        <v>175</v>
      </c>
      <c r="BI141" s="622"/>
      <c r="BJ141" s="622">
        <v>173</v>
      </c>
      <c r="BK141" s="622"/>
      <c r="BL141" s="622">
        <v>175</v>
      </c>
      <c r="BM141" s="622"/>
      <c r="BN141" s="622">
        <v>165</v>
      </c>
      <c r="BO141" s="622"/>
      <c r="BP141" s="622">
        <v>171</v>
      </c>
      <c r="BQ141" s="622"/>
      <c r="BR141" s="622">
        <v>165</v>
      </c>
      <c r="BS141" s="622"/>
      <c r="BT141" s="675">
        <v>171</v>
      </c>
      <c r="BU141" s="675"/>
      <c r="BV141" s="622"/>
      <c r="BW141" s="622"/>
      <c r="BX141" s="622"/>
      <c r="BY141" s="622"/>
      <c r="BZ141" s="622"/>
      <c r="CA141" s="622"/>
      <c r="CB141" s="622"/>
      <c r="CC141" s="622"/>
      <c r="CD141" s="622"/>
      <c r="CE141" s="622"/>
      <c r="CF141" s="622"/>
      <c r="CG141" s="622"/>
      <c r="CH141" s="622"/>
      <c r="CI141" s="622"/>
      <c r="CJ141" s="512">
        <v>0</v>
      </c>
      <c r="CK141" s="491"/>
      <c r="CL141" s="491"/>
      <c r="CM141" s="491"/>
      <c r="CN141" s="491"/>
      <c r="CO141" s="512">
        <v>0</v>
      </c>
      <c r="CP141" s="491"/>
      <c r="CQ141" s="491"/>
      <c r="CR141" s="491"/>
      <c r="CS141" s="491"/>
      <c r="CT141" s="512">
        <v>0</v>
      </c>
      <c r="CU141" s="491"/>
      <c r="CV141" s="491"/>
      <c r="CW141" s="491"/>
      <c r="CX141" s="491"/>
      <c r="CY141" s="512">
        <v>1.1000000000000001E-3</v>
      </c>
      <c r="CZ141" s="491"/>
      <c r="DA141" s="491"/>
      <c r="DB141" s="491"/>
      <c r="DC141" s="491"/>
      <c r="DD141" s="512">
        <v>0</v>
      </c>
      <c r="DE141" s="491"/>
      <c r="DF141" s="491"/>
      <c r="DG141" s="491"/>
      <c r="DH141" s="491"/>
      <c r="DI141" s="512">
        <v>0</v>
      </c>
      <c r="DJ141" s="491"/>
      <c r="DK141" s="491"/>
      <c r="DL141" s="491"/>
      <c r="DM141" s="491"/>
      <c r="DN141" s="512">
        <v>0</v>
      </c>
      <c r="DO141" s="491"/>
      <c r="DP141" s="491"/>
      <c r="DQ141" s="491"/>
      <c r="DR141" s="491"/>
      <c r="DS141" s="516">
        <v>0</v>
      </c>
      <c r="DT141" s="491"/>
      <c r="DU141" s="491"/>
      <c r="DV141" s="491"/>
      <c r="DW141" s="491"/>
      <c r="DX141" s="517">
        <v>0</v>
      </c>
      <c r="DY141" s="514"/>
      <c r="DZ141" s="491"/>
      <c r="EA141" s="491"/>
      <c r="EB141" s="491"/>
      <c r="EC141" s="516">
        <v>0</v>
      </c>
      <c r="ED141" s="514"/>
      <c r="EE141" s="491"/>
      <c r="EF141" s="491"/>
      <c r="EG141" s="491"/>
      <c r="EH141" s="516">
        <v>0</v>
      </c>
      <c r="EI141" s="514"/>
      <c r="EJ141" s="491"/>
      <c r="EK141" s="491"/>
      <c r="EL141" s="491"/>
      <c r="EM141" s="443">
        <v>0</v>
      </c>
      <c r="EN141" s="514"/>
      <c r="EO141" s="491"/>
      <c r="EP141" s="491"/>
      <c r="EQ141" s="491"/>
      <c r="ER141" s="443">
        <v>0</v>
      </c>
      <c r="ES141" s="514"/>
      <c r="ET141" s="491"/>
      <c r="EU141" s="491"/>
      <c r="EV141" s="491"/>
    </row>
    <row r="142" spans="1:152" s="442" customFormat="1" x14ac:dyDescent="0.2">
      <c r="A142" s="511" t="s">
        <v>452</v>
      </c>
      <c r="B142" s="621">
        <v>157</v>
      </c>
      <c r="C142" s="621"/>
      <c r="D142" s="621">
        <v>157</v>
      </c>
      <c r="E142" s="621"/>
      <c r="F142" s="621">
        <v>167</v>
      </c>
      <c r="G142" s="621"/>
      <c r="H142" s="621">
        <v>142</v>
      </c>
      <c r="I142" s="621"/>
      <c r="J142" s="622">
        <v>108</v>
      </c>
      <c r="K142" s="622"/>
      <c r="L142" s="622">
        <v>150</v>
      </c>
      <c r="M142" s="622"/>
      <c r="N142" s="621">
        <v>173</v>
      </c>
      <c r="O142" s="621"/>
      <c r="P142" s="622">
        <v>148</v>
      </c>
      <c r="Q142" s="622"/>
      <c r="R142" s="622">
        <v>126</v>
      </c>
      <c r="S142" s="622"/>
      <c r="T142" s="622">
        <v>105</v>
      </c>
      <c r="U142" s="622"/>
      <c r="V142" s="621">
        <v>107</v>
      </c>
      <c r="W142" s="621"/>
      <c r="X142" s="622">
        <v>103</v>
      </c>
      <c r="Y142" s="622"/>
      <c r="Z142" s="622">
        <v>152</v>
      </c>
      <c r="AA142" s="622"/>
      <c r="AB142" s="622">
        <v>149</v>
      </c>
      <c r="AC142" s="622"/>
      <c r="AD142" s="622">
        <v>137</v>
      </c>
      <c r="AE142" s="622"/>
      <c r="AF142" s="622">
        <v>132</v>
      </c>
      <c r="AG142" s="622"/>
      <c r="AH142" s="627">
        <v>148</v>
      </c>
      <c r="AI142" s="627"/>
      <c r="AJ142" s="622">
        <v>150</v>
      </c>
      <c r="AK142" s="622"/>
      <c r="AL142" s="622">
        <v>152</v>
      </c>
      <c r="AM142" s="622"/>
      <c r="AN142" s="622">
        <v>147</v>
      </c>
      <c r="AO142" s="622"/>
      <c r="AP142" s="622">
        <v>156</v>
      </c>
      <c r="AQ142" s="622"/>
      <c r="AR142" s="622">
        <v>164</v>
      </c>
      <c r="AS142" s="622"/>
      <c r="AT142" s="622">
        <v>161</v>
      </c>
      <c r="AU142" s="622"/>
      <c r="AV142" s="622">
        <v>158</v>
      </c>
      <c r="AW142" s="622"/>
      <c r="AX142" s="622">
        <v>171</v>
      </c>
      <c r="AY142" s="622"/>
      <c r="AZ142" s="622">
        <v>168</v>
      </c>
      <c r="BA142" s="622"/>
      <c r="BB142" s="622">
        <v>173</v>
      </c>
      <c r="BC142" s="622"/>
      <c r="BD142" s="622">
        <v>184</v>
      </c>
      <c r="BE142" s="622"/>
      <c r="BF142" s="622">
        <v>182</v>
      </c>
      <c r="BG142" s="622"/>
      <c r="BH142" s="622">
        <v>175</v>
      </c>
      <c r="BI142" s="622"/>
      <c r="BJ142" s="622">
        <v>173</v>
      </c>
      <c r="BK142" s="622"/>
      <c r="BL142" s="622">
        <v>175</v>
      </c>
      <c r="BM142" s="622"/>
      <c r="BN142" s="622">
        <v>165</v>
      </c>
      <c r="BO142" s="622"/>
      <c r="BP142" s="622">
        <v>171</v>
      </c>
      <c r="BQ142" s="622"/>
      <c r="BR142" s="622">
        <v>165</v>
      </c>
      <c r="BS142" s="622"/>
      <c r="BT142" s="675">
        <v>171</v>
      </c>
      <c r="BU142" s="675"/>
      <c r="BV142" s="622"/>
      <c r="BW142" s="622"/>
      <c r="BX142" s="622"/>
      <c r="BY142" s="622"/>
      <c r="BZ142" s="622"/>
      <c r="CA142" s="622"/>
      <c r="CB142" s="622"/>
      <c r="CC142" s="622"/>
      <c r="CD142" s="622"/>
      <c r="CE142" s="622"/>
      <c r="CF142" s="622"/>
      <c r="CG142" s="622"/>
      <c r="CH142" s="622"/>
      <c r="CI142" s="622"/>
      <c r="CJ142" s="512">
        <v>0</v>
      </c>
      <c r="CK142" s="491"/>
      <c r="CL142" s="491"/>
      <c r="CM142" s="491"/>
      <c r="CN142" s="491"/>
      <c r="CO142" s="512">
        <v>0</v>
      </c>
      <c r="CP142" s="491"/>
      <c r="CQ142" s="491"/>
      <c r="CR142" s="491"/>
      <c r="CS142" s="491"/>
      <c r="CT142" s="512">
        <v>0</v>
      </c>
      <c r="CU142" s="491"/>
      <c r="CV142" s="491"/>
      <c r="CW142" s="491"/>
      <c r="CX142" s="491"/>
      <c r="CY142" s="512">
        <v>0</v>
      </c>
      <c r="CZ142" s="491"/>
      <c r="DA142" s="491"/>
      <c r="DB142" s="491"/>
      <c r="DC142" s="491"/>
      <c r="DD142" s="512">
        <v>0</v>
      </c>
      <c r="DE142" s="491"/>
      <c r="DF142" s="491"/>
      <c r="DG142" s="491"/>
      <c r="DH142" s="491"/>
      <c r="DI142" s="512">
        <v>0</v>
      </c>
      <c r="DJ142" s="491"/>
      <c r="DK142" s="491"/>
      <c r="DL142" s="491"/>
      <c r="DM142" s="491"/>
      <c r="DN142" s="512">
        <v>0</v>
      </c>
      <c r="DO142" s="491"/>
      <c r="DP142" s="491"/>
      <c r="DQ142" s="491"/>
      <c r="DR142" s="491"/>
      <c r="DS142" s="516">
        <v>0</v>
      </c>
      <c r="DT142" s="491"/>
      <c r="DU142" s="491"/>
      <c r="DV142" s="491"/>
      <c r="DW142" s="491"/>
      <c r="DX142" s="517">
        <v>0</v>
      </c>
      <c r="DY142" s="514"/>
      <c r="DZ142" s="491"/>
      <c r="EA142" s="491"/>
      <c r="EB142" s="491"/>
      <c r="EC142" s="518">
        <v>0</v>
      </c>
      <c r="ED142" s="514"/>
      <c r="EE142" s="491"/>
      <c r="EF142" s="491"/>
      <c r="EG142" s="491"/>
      <c r="EH142" s="518">
        <v>0</v>
      </c>
      <c r="EI142" s="514"/>
      <c r="EJ142" s="491"/>
      <c r="EK142" s="491"/>
      <c r="EL142" s="491"/>
      <c r="EM142" s="443">
        <v>0</v>
      </c>
      <c r="EN142" s="514"/>
      <c r="EO142" s="491"/>
      <c r="EP142" s="491"/>
      <c r="EQ142" s="491"/>
      <c r="ER142" s="443">
        <v>0</v>
      </c>
      <c r="ES142" s="514"/>
      <c r="ET142" s="491"/>
      <c r="EU142" s="491"/>
      <c r="EV142" s="491"/>
    </row>
    <row r="143" spans="1:152" s="442" customFormat="1" x14ac:dyDescent="0.2">
      <c r="A143" s="511" t="s">
        <v>453</v>
      </c>
      <c r="B143" s="621">
        <v>157</v>
      </c>
      <c r="C143" s="621"/>
      <c r="D143" s="621">
        <v>157</v>
      </c>
      <c r="E143" s="621"/>
      <c r="F143" s="621">
        <v>167</v>
      </c>
      <c r="G143" s="621"/>
      <c r="H143" s="621">
        <v>142</v>
      </c>
      <c r="I143" s="621"/>
      <c r="J143" s="622">
        <v>108</v>
      </c>
      <c r="K143" s="622"/>
      <c r="L143" s="622">
        <v>150</v>
      </c>
      <c r="M143" s="622"/>
      <c r="N143" s="621">
        <v>173</v>
      </c>
      <c r="O143" s="621"/>
      <c r="P143" s="622">
        <v>148</v>
      </c>
      <c r="Q143" s="622"/>
      <c r="R143" s="622">
        <v>126</v>
      </c>
      <c r="S143" s="622"/>
      <c r="T143" s="622">
        <v>105</v>
      </c>
      <c r="U143" s="622"/>
      <c r="V143" s="621">
        <v>107</v>
      </c>
      <c r="W143" s="621"/>
      <c r="X143" s="622">
        <v>103</v>
      </c>
      <c r="Y143" s="622"/>
      <c r="Z143" s="622">
        <v>152</v>
      </c>
      <c r="AA143" s="622"/>
      <c r="AB143" s="622">
        <v>149</v>
      </c>
      <c r="AC143" s="622"/>
      <c r="AD143" s="622">
        <v>137</v>
      </c>
      <c r="AE143" s="622"/>
      <c r="AF143" s="622">
        <v>132</v>
      </c>
      <c r="AG143" s="622"/>
      <c r="AH143" s="627">
        <v>148</v>
      </c>
      <c r="AI143" s="627"/>
      <c r="AJ143" s="622">
        <v>150</v>
      </c>
      <c r="AK143" s="622"/>
      <c r="AL143" s="622">
        <v>152</v>
      </c>
      <c r="AM143" s="622"/>
      <c r="AN143" s="622">
        <v>147</v>
      </c>
      <c r="AO143" s="622"/>
      <c r="AP143" s="622">
        <v>156</v>
      </c>
      <c r="AQ143" s="622"/>
      <c r="AR143" s="622">
        <v>164</v>
      </c>
      <c r="AS143" s="622"/>
      <c r="AT143" s="622">
        <v>161</v>
      </c>
      <c r="AU143" s="622"/>
      <c r="AV143" s="622">
        <v>158</v>
      </c>
      <c r="AW143" s="622"/>
      <c r="AX143" s="622">
        <v>171</v>
      </c>
      <c r="AY143" s="622"/>
      <c r="AZ143" s="622">
        <v>168</v>
      </c>
      <c r="BA143" s="622"/>
      <c r="BB143" s="622">
        <v>173</v>
      </c>
      <c r="BC143" s="622"/>
      <c r="BD143" s="622">
        <v>184</v>
      </c>
      <c r="BE143" s="622"/>
      <c r="BF143" s="622">
        <v>182</v>
      </c>
      <c r="BG143" s="622"/>
      <c r="BH143" s="622">
        <v>175</v>
      </c>
      <c r="BI143" s="622"/>
      <c r="BJ143" s="622">
        <v>173</v>
      </c>
      <c r="BK143" s="622"/>
      <c r="BL143" s="622">
        <v>175</v>
      </c>
      <c r="BM143" s="622"/>
      <c r="BN143" s="622">
        <v>165</v>
      </c>
      <c r="BO143" s="622"/>
      <c r="BP143" s="622">
        <v>171</v>
      </c>
      <c r="BQ143" s="622"/>
      <c r="BR143" s="622">
        <v>165</v>
      </c>
      <c r="BS143" s="622"/>
      <c r="BT143" s="675">
        <v>171</v>
      </c>
      <c r="BU143" s="675"/>
      <c r="BV143" s="622"/>
      <c r="BW143" s="622"/>
      <c r="BX143" s="622"/>
      <c r="BY143" s="622"/>
      <c r="BZ143" s="622"/>
      <c r="CA143" s="622"/>
      <c r="CB143" s="622"/>
      <c r="CC143" s="622"/>
      <c r="CD143" s="622"/>
      <c r="CE143" s="622"/>
      <c r="CF143" s="622"/>
      <c r="CG143" s="622"/>
      <c r="CH143" s="622"/>
      <c r="CI143" s="622"/>
      <c r="CJ143" s="512">
        <v>0</v>
      </c>
      <c r="CK143" s="491"/>
      <c r="CL143" s="491"/>
      <c r="CM143" s="491"/>
      <c r="CN143" s="491"/>
      <c r="CO143" s="512">
        <v>0</v>
      </c>
      <c r="CP143" s="491"/>
      <c r="CQ143" s="491"/>
      <c r="CR143" s="491"/>
      <c r="CS143" s="491"/>
      <c r="CT143" s="512">
        <v>0</v>
      </c>
      <c r="CU143" s="491"/>
      <c r="CV143" s="491"/>
      <c r="CW143" s="491"/>
      <c r="CX143" s="491"/>
      <c r="CY143" s="512">
        <v>0</v>
      </c>
      <c r="CZ143" s="491"/>
      <c r="DA143" s="491"/>
      <c r="DB143" s="491"/>
      <c r="DC143" s="491"/>
      <c r="DD143" s="512">
        <v>0</v>
      </c>
      <c r="DE143" s="491"/>
      <c r="DF143" s="491"/>
      <c r="DG143" s="491"/>
      <c r="DH143" s="491"/>
      <c r="DI143" s="512">
        <v>0</v>
      </c>
      <c r="DJ143" s="491"/>
      <c r="DK143" s="491"/>
      <c r="DL143" s="491"/>
      <c r="DM143" s="491"/>
      <c r="DN143" s="512">
        <v>0</v>
      </c>
      <c r="DO143" s="491"/>
      <c r="DP143" s="491"/>
      <c r="DQ143" s="491"/>
      <c r="DR143" s="491"/>
      <c r="DS143" s="516">
        <v>0</v>
      </c>
      <c r="DT143" s="491"/>
      <c r="DU143" s="491"/>
      <c r="DV143" s="491"/>
      <c r="DW143" s="491"/>
      <c r="DX143" s="517">
        <v>0</v>
      </c>
      <c r="DY143" s="514"/>
      <c r="DZ143" s="491"/>
      <c r="EA143" s="491"/>
      <c r="EB143" s="491"/>
      <c r="EC143" s="518">
        <v>0</v>
      </c>
      <c r="ED143" s="514"/>
      <c r="EE143" s="491"/>
      <c r="EF143" s="491"/>
      <c r="EG143" s="491"/>
      <c r="EH143" s="518">
        <v>0</v>
      </c>
      <c r="EI143" s="514"/>
      <c r="EJ143" s="491"/>
      <c r="EK143" s="491"/>
      <c r="EL143" s="491"/>
      <c r="EM143" s="443">
        <v>0</v>
      </c>
      <c r="EN143" s="514"/>
      <c r="EO143" s="491"/>
      <c r="EP143" s="491"/>
      <c r="EQ143" s="491"/>
      <c r="ER143" s="443">
        <v>0</v>
      </c>
      <c r="ES143" s="514"/>
      <c r="ET143" s="491"/>
      <c r="EU143" s="491"/>
      <c r="EV143" s="491"/>
    </row>
    <row r="144" spans="1:152" s="442" customFormat="1" x14ac:dyDescent="0.2">
      <c r="A144" s="511" t="s">
        <v>454</v>
      </c>
      <c r="B144" s="621">
        <v>157</v>
      </c>
      <c r="C144" s="621"/>
      <c r="D144" s="621">
        <v>157</v>
      </c>
      <c r="E144" s="621"/>
      <c r="F144" s="621">
        <v>167</v>
      </c>
      <c r="G144" s="621"/>
      <c r="H144" s="621">
        <v>142</v>
      </c>
      <c r="I144" s="621"/>
      <c r="J144" s="622">
        <v>108</v>
      </c>
      <c r="K144" s="622"/>
      <c r="L144" s="622">
        <v>150</v>
      </c>
      <c r="M144" s="622"/>
      <c r="N144" s="621">
        <v>173</v>
      </c>
      <c r="O144" s="621"/>
      <c r="P144" s="622">
        <v>148</v>
      </c>
      <c r="Q144" s="622"/>
      <c r="R144" s="622">
        <v>126</v>
      </c>
      <c r="S144" s="622"/>
      <c r="T144" s="622">
        <v>105</v>
      </c>
      <c r="U144" s="622"/>
      <c r="V144" s="621">
        <v>107</v>
      </c>
      <c r="W144" s="621"/>
      <c r="X144" s="622">
        <v>103</v>
      </c>
      <c r="Y144" s="622"/>
      <c r="Z144" s="622">
        <v>152</v>
      </c>
      <c r="AA144" s="622"/>
      <c r="AB144" s="622">
        <v>149</v>
      </c>
      <c r="AC144" s="622"/>
      <c r="AD144" s="622">
        <v>137</v>
      </c>
      <c r="AE144" s="622"/>
      <c r="AF144" s="622">
        <v>132</v>
      </c>
      <c r="AG144" s="622"/>
      <c r="AH144" s="627">
        <v>148</v>
      </c>
      <c r="AI144" s="627"/>
      <c r="AJ144" s="622">
        <v>150</v>
      </c>
      <c r="AK144" s="622"/>
      <c r="AL144" s="622">
        <v>152</v>
      </c>
      <c r="AM144" s="622"/>
      <c r="AN144" s="622">
        <v>147</v>
      </c>
      <c r="AO144" s="622"/>
      <c r="AP144" s="622">
        <v>156</v>
      </c>
      <c r="AQ144" s="622"/>
      <c r="AR144" s="622">
        <v>164</v>
      </c>
      <c r="AS144" s="622"/>
      <c r="AT144" s="622">
        <v>161</v>
      </c>
      <c r="AU144" s="622"/>
      <c r="AV144" s="622">
        <v>158</v>
      </c>
      <c r="AW144" s="622"/>
      <c r="AX144" s="622">
        <v>171</v>
      </c>
      <c r="AY144" s="622"/>
      <c r="AZ144" s="622">
        <v>168</v>
      </c>
      <c r="BA144" s="622"/>
      <c r="BB144" s="622">
        <v>173</v>
      </c>
      <c r="BC144" s="622"/>
      <c r="BD144" s="622">
        <v>184</v>
      </c>
      <c r="BE144" s="622"/>
      <c r="BF144" s="622">
        <v>182</v>
      </c>
      <c r="BG144" s="622"/>
      <c r="BH144" s="622">
        <v>175</v>
      </c>
      <c r="BI144" s="622"/>
      <c r="BJ144" s="622">
        <v>173</v>
      </c>
      <c r="BK144" s="622"/>
      <c r="BL144" s="622">
        <v>175</v>
      </c>
      <c r="BM144" s="622"/>
      <c r="BN144" s="622">
        <v>165</v>
      </c>
      <c r="BO144" s="622"/>
      <c r="BP144" s="622">
        <v>171</v>
      </c>
      <c r="BQ144" s="622"/>
      <c r="BR144" s="622">
        <v>165</v>
      </c>
      <c r="BS144" s="622"/>
      <c r="BT144" s="675">
        <v>171</v>
      </c>
      <c r="BU144" s="675"/>
      <c r="BV144" s="622"/>
      <c r="BW144" s="622"/>
      <c r="BX144" s="622"/>
      <c r="BY144" s="622"/>
      <c r="BZ144" s="622"/>
      <c r="CA144" s="622"/>
      <c r="CB144" s="622"/>
      <c r="CC144" s="622"/>
      <c r="CD144" s="622"/>
      <c r="CE144" s="622"/>
      <c r="CF144" s="622"/>
      <c r="CG144" s="622"/>
      <c r="CH144" s="622"/>
      <c r="CI144" s="622"/>
      <c r="CJ144" s="512">
        <v>0</v>
      </c>
      <c r="CK144" s="491"/>
      <c r="CL144" s="491"/>
      <c r="CM144" s="491"/>
      <c r="CN144" s="491"/>
      <c r="CO144" s="512">
        <v>1.9E-3</v>
      </c>
      <c r="CP144" s="491"/>
      <c r="CQ144" s="491"/>
      <c r="CR144" s="491"/>
      <c r="CS144" s="491"/>
      <c r="CT144" s="512">
        <v>0</v>
      </c>
      <c r="CU144" s="491"/>
      <c r="CV144" s="491"/>
      <c r="CW144" s="491"/>
      <c r="CX144" s="491"/>
      <c r="CY144" s="512">
        <v>0</v>
      </c>
      <c r="CZ144" s="491"/>
      <c r="DA144" s="491"/>
      <c r="DB144" s="491"/>
      <c r="DC144" s="491"/>
      <c r="DD144" s="512">
        <v>0</v>
      </c>
      <c r="DE144" s="491"/>
      <c r="DF144" s="491"/>
      <c r="DG144" s="491"/>
      <c r="DH144" s="491"/>
      <c r="DI144" s="512">
        <v>0</v>
      </c>
      <c r="DJ144" s="491"/>
      <c r="DK144" s="491"/>
      <c r="DL144" s="491"/>
      <c r="DM144" s="491"/>
      <c r="DN144" s="512">
        <v>1.6000000000000001E-3</v>
      </c>
      <c r="DO144" s="491"/>
      <c r="DP144" s="491"/>
      <c r="DQ144" s="491"/>
      <c r="DR144" s="491"/>
      <c r="DS144" s="516">
        <v>0</v>
      </c>
      <c r="DT144" s="491"/>
      <c r="DU144" s="491"/>
      <c r="DV144" s="491"/>
      <c r="DW144" s="491"/>
      <c r="DX144" s="517">
        <v>0</v>
      </c>
      <c r="DY144" s="514"/>
      <c r="DZ144" s="491"/>
      <c r="EA144" s="491"/>
      <c r="EB144" s="491"/>
      <c r="EC144" s="518">
        <v>0</v>
      </c>
      <c r="ED144" s="514"/>
      <c r="EE144" s="491"/>
      <c r="EF144" s="491"/>
      <c r="EG144" s="491"/>
      <c r="EH144" s="518">
        <v>0</v>
      </c>
      <c r="EI144" s="514"/>
      <c r="EJ144" s="491"/>
      <c r="EK144" s="491"/>
      <c r="EL144" s="491"/>
      <c r="EM144" s="443">
        <v>0</v>
      </c>
      <c r="EN144" s="514"/>
      <c r="EO144" s="491"/>
      <c r="EP144" s="491"/>
      <c r="EQ144" s="491"/>
      <c r="ER144" s="443">
        <v>0</v>
      </c>
      <c r="ES144" s="514"/>
      <c r="ET144" s="491"/>
      <c r="EU144" s="491"/>
      <c r="EV144" s="491"/>
    </row>
    <row r="145" spans="1:152" s="442" customFormat="1" x14ac:dyDescent="0.2">
      <c r="A145" s="511" t="s">
        <v>455</v>
      </c>
      <c r="B145" s="621">
        <v>157</v>
      </c>
      <c r="C145" s="621"/>
      <c r="D145" s="621">
        <v>157</v>
      </c>
      <c r="E145" s="621"/>
      <c r="F145" s="621">
        <v>167</v>
      </c>
      <c r="G145" s="621"/>
      <c r="H145" s="621">
        <v>142</v>
      </c>
      <c r="I145" s="621"/>
      <c r="J145" s="622">
        <v>108</v>
      </c>
      <c r="K145" s="622"/>
      <c r="L145" s="622">
        <v>150</v>
      </c>
      <c r="M145" s="622"/>
      <c r="N145" s="621">
        <v>173</v>
      </c>
      <c r="O145" s="621"/>
      <c r="P145" s="622">
        <v>148</v>
      </c>
      <c r="Q145" s="622"/>
      <c r="R145" s="622">
        <v>126</v>
      </c>
      <c r="S145" s="622"/>
      <c r="T145" s="622">
        <v>105</v>
      </c>
      <c r="U145" s="622"/>
      <c r="V145" s="621">
        <v>107</v>
      </c>
      <c r="W145" s="621"/>
      <c r="X145" s="622">
        <v>103</v>
      </c>
      <c r="Y145" s="622"/>
      <c r="Z145" s="622">
        <v>152</v>
      </c>
      <c r="AA145" s="622"/>
      <c r="AB145" s="622">
        <v>149</v>
      </c>
      <c r="AC145" s="622"/>
      <c r="AD145" s="622">
        <v>137</v>
      </c>
      <c r="AE145" s="622"/>
      <c r="AF145" s="622">
        <v>132</v>
      </c>
      <c r="AG145" s="622"/>
      <c r="AH145" s="627">
        <v>148</v>
      </c>
      <c r="AI145" s="627"/>
      <c r="AJ145" s="622">
        <v>150</v>
      </c>
      <c r="AK145" s="622"/>
      <c r="AL145" s="622">
        <v>152</v>
      </c>
      <c r="AM145" s="622"/>
      <c r="AN145" s="622">
        <v>147</v>
      </c>
      <c r="AO145" s="622"/>
      <c r="AP145" s="622">
        <v>156</v>
      </c>
      <c r="AQ145" s="622"/>
      <c r="AR145" s="622">
        <v>164</v>
      </c>
      <c r="AS145" s="622"/>
      <c r="AT145" s="622">
        <v>161</v>
      </c>
      <c r="AU145" s="622"/>
      <c r="AV145" s="622">
        <v>158</v>
      </c>
      <c r="AW145" s="622"/>
      <c r="AX145" s="622">
        <v>171</v>
      </c>
      <c r="AY145" s="622"/>
      <c r="AZ145" s="622">
        <v>168</v>
      </c>
      <c r="BA145" s="622"/>
      <c r="BB145" s="622">
        <v>173</v>
      </c>
      <c r="BC145" s="622"/>
      <c r="BD145" s="622">
        <v>184</v>
      </c>
      <c r="BE145" s="622"/>
      <c r="BF145" s="622">
        <v>182</v>
      </c>
      <c r="BG145" s="622"/>
      <c r="BH145" s="622">
        <v>175</v>
      </c>
      <c r="BI145" s="622"/>
      <c r="BJ145" s="622">
        <v>173</v>
      </c>
      <c r="BK145" s="622"/>
      <c r="BL145" s="622">
        <v>175</v>
      </c>
      <c r="BM145" s="622"/>
      <c r="BN145" s="622">
        <v>165</v>
      </c>
      <c r="BO145" s="622"/>
      <c r="BP145" s="622">
        <v>171</v>
      </c>
      <c r="BQ145" s="622"/>
      <c r="BR145" s="622">
        <v>165</v>
      </c>
      <c r="BS145" s="622"/>
      <c r="BT145" s="675">
        <v>171</v>
      </c>
      <c r="BU145" s="675"/>
      <c r="BV145" s="622"/>
      <c r="BW145" s="622"/>
      <c r="BX145" s="622"/>
      <c r="BY145" s="622"/>
      <c r="BZ145" s="622"/>
      <c r="CA145" s="622"/>
      <c r="CB145" s="622"/>
      <c r="CC145" s="622"/>
      <c r="CD145" s="622"/>
      <c r="CE145" s="622"/>
      <c r="CF145" s="622"/>
      <c r="CG145" s="622"/>
      <c r="CH145" s="622"/>
      <c r="CI145" s="622"/>
      <c r="CJ145" s="512">
        <v>0</v>
      </c>
      <c r="CK145" s="491"/>
      <c r="CL145" s="491"/>
      <c r="CM145" s="491"/>
      <c r="CN145" s="491"/>
      <c r="CO145" s="512">
        <v>1.9E-3</v>
      </c>
      <c r="CP145" s="491"/>
      <c r="CQ145" s="491"/>
      <c r="CR145" s="491"/>
      <c r="CS145" s="491"/>
      <c r="CT145" s="512">
        <v>0</v>
      </c>
      <c r="CU145" s="491"/>
      <c r="CV145" s="491"/>
      <c r="CW145" s="491"/>
      <c r="CX145" s="491"/>
      <c r="CY145" s="512">
        <v>0</v>
      </c>
      <c r="CZ145" s="491"/>
      <c r="DA145" s="491"/>
      <c r="DB145" s="491"/>
      <c r="DC145" s="491"/>
      <c r="DD145" s="512">
        <v>0</v>
      </c>
      <c r="DE145" s="491"/>
      <c r="DF145" s="491"/>
      <c r="DG145" s="491"/>
      <c r="DH145" s="491"/>
      <c r="DI145" s="512">
        <v>0</v>
      </c>
      <c r="DJ145" s="491"/>
      <c r="DK145" s="491"/>
      <c r="DL145" s="491"/>
      <c r="DM145" s="491"/>
      <c r="DN145" s="512">
        <v>1.6000000000000001E-3</v>
      </c>
      <c r="DO145" s="491"/>
      <c r="DP145" s="491"/>
      <c r="DQ145" s="491"/>
      <c r="DR145" s="491"/>
      <c r="DS145" s="516">
        <v>0</v>
      </c>
      <c r="DT145" s="491"/>
      <c r="DU145" s="491"/>
      <c r="DV145" s="491"/>
      <c r="DW145" s="491"/>
      <c r="DX145" s="517">
        <v>0</v>
      </c>
      <c r="DY145" s="514"/>
      <c r="DZ145" s="491"/>
      <c r="EA145" s="491"/>
      <c r="EB145" s="491"/>
      <c r="EC145" s="518">
        <v>0</v>
      </c>
      <c r="ED145" s="514"/>
      <c r="EE145" s="491"/>
      <c r="EF145" s="491"/>
      <c r="EG145" s="491"/>
      <c r="EH145" s="518">
        <v>0</v>
      </c>
      <c r="EI145" s="514"/>
      <c r="EJ145" s="491"/>
      <c r="EK145" s="491"/>
      <c r="EL145" s="491"/>
      <c r="EM145" s="443">
        <v>0</v>
      </c>
      <c r="EN145" s="514"/>
      <c r="EO145" s="491"/>
      <c r="EP145" s="491"/>
      <c r="EQ145" s="491"/>
      <c r="ER145" s="443">
        <v>0</v>
      </c>
      <c r="ES145" s="514"/>
      <c r="ET145" s="491"/>
      <c r="EU145" s="491"/>
      <c r="EV145" s="491"/>
    </row>
    <row r="146" spans="1:152" s="442" customFormat="1" x14ac:dyDescent="0.2">
      <c r="A146" s="511" t="s">
        <v>456</v>
      </c>
      <c r="B146" s="621">
        <v>157</v>
      </c>
      <c r="C146" s="621"/>
      <c r="D146" s="621">
        <v>157</v>
      </c>
      <c r="E146" s="621"/>
      <c r="F146" s="621">
        <v>167</v>
      </c>
      <c r="G146" s="621"/>
      <c r="H146" s="621">
        <v>142</v>
      </c>
      <c r="I146" s="621"/>
      <c r="J146" s="622">
        <v>108</v>
      </c>
      <c r="K146" s="622"/>
      <c r="L146" s="622">
        <v>150</v>
      </c>
      <c r="M146" s="622"/>
      <c r="N146" s="621">
        <v>173</v>
      </c>
      <c r="O146" s="621"/>
      <c r="P146" s="622">
        <v>148</v>
      </c>
      <c r="Q146" s="622"/>
      <c r="R146" s="622">
        <v>126</v>
      </c>
      <c r="S146" s="622"/>
      <c r="T146" s="622">
        <v>105</v>
      </c>
      <c r="U146" s="622"/>
      <c r="V146" s="621">
        <v>107</v>
      </c>
      <c r="W146" s="621"/>
      <c r="X146" s="622">
        <v>103</v>
      </c>
      <c r="Y146" s="622"/>
      <c r="Z146" s="622">
        <v>152</v>
      </c>
      <c r="AA146" s="622"/>
      <c r="AB146" s="622">
        <v>149</v>
      </c>
      <c r="AC146" s="622"/>
      <c r="AD146" s="622">
        <v>137</v>
      </c>
      <c r="AE146" s="622"/>
      <c r="AF146" s="622">
        <v>132</v>
      </c>
      <c r="AG146" s="622"/>
      <c r="AH146" s="627">
        <v>148</v>
      </c>
      <c r="AI146" s="627"/>
      <c r="AJ146" s="622">
        <v>150</v>
      </c>
      <c r="AK146" s="622"/>
      <c r="AL146" s="622">
        <v>152</v>
      </c>
      <c r="AM146" s="622"/>
      <c r="AN146" s="622">
        <v>147</v>
      </c>
      <c r="AO146" s="622"/>
      <c r="AP146" s="622">
        <v>156</v>
      </c>
      <c r="AQ146" s="622"/>
      <c r="AR146" s="622">
        <v>164</v>
      </c>
      <c r="AS146" s="622"/>
      <c r="AT146" s="622">
        <v>161</v>
      </c>
      <c r="AU146" s="622"/>
      <c r="AV146" s="622">
        <v>158</v>
      </c>
      <c r="AW146" s="622"/>
      <c r="AX146" s="622">
        <v>171</v>
      </c>
      <c r="AY146" s="622"/>
      <c r="AZ146" s="622">
        <v>168</v>
      </c>
      <c r="BA146" s="622"/>
      <c r="BB146" s="622">
        <v>173</v>
      </c>
      <c r="BC146" s="622"/>
      <c r="BD146" s="622">
        <v>184</v>
      </c>
      <c r="BE146" s="622"/>
      <c r="BF146" s="622">
        <v>182</v>
      </c>
      <c r="BG146" s="622"/>
      <c r="BH146" s="622">
        <v>175</v>
      </c>
      <c r="BI146" s="622"/>
      <c r="BJ146" s="622">
        <v>173</v>
      </c>
      <c r="BK146" s="622"/>
      <c r="BL146" s="622">
        <v>175</v>
      </c>
      <c r="BM146" s="622"/>
      <c r="BN146" s="622">
        <v>165</v>
      </c>
      <c r="BO146" s="622"/>
      <c r="BP146" s="622">
        <v>171</v>
      </c>
      <c r="BQ146" s="622"/>
      <c r="BR146" s="622">
        <v>165</v>
      </c>
      <c r="BS146" s="622"/>
      <c r="BT146" s="675">
        <v>171</v>
      </c>
      <c r="BU146" s="675"/>
      <c r="BV146" s="622"/>
      <c r="BW146" s="622"/>
      <c r="BX146" s="622"/>
      <c r="BY146" s="622"/>
      <c r="BZ146" s="622"/>
      <c r="CA146" s="622"/>
      <c r="CB146" s="622"/>
      <c r="CC146" s="622"/>
      <c r="CD146" s="622"/>
      <c r="CE146" s="622"/>
      <c r="CF146" s="622"/>
      <c r="CG146" s="622"/>
      <c r="CH146" s="622"/>
      <c r="CI146" s="622"/>
      <c r="CJ146" s="512">
        <v>1.2500000000000001E-2</v>
      </c>
      <c r="CK146" s="491"/>
      <c r="CL146" s="491"/>
      <c r="CM146" s="491"/>
      <c r="CN146" s="491"/>
      <c r="CO146" s="512">
        <v>3.8999999999999998E-3</v>
      </c>
      <c r="CP146" s="491"/>
      <c r="CQ146" s="491"/>
      <c r="CR146" s="491"/>
      <c r="CS146" s="491"/>
      <c r="CT146" s="512">
        <v>8.0000000000000002E-3</v>
      </c>
      <c r="CU146" s="491"/>
      <c r="CV146" s="491"/>
      <c r="CW146" s="491"/>
      <c r="CX146" s="491"/>
      <c r="CY146" s="512">
        <v>1.46E-2</v>
      </c>
      <c r="CZ146" s="491"/>
      <c r="DA146" s="491"/>
      <c r="DB146" s="491"/>
      <c r="DC146" s="491"/>
      <c r="DD146" s="512">
        <v>4.5999999999999999E-3</v>
      </c>
      <c r="DE146" s="491"/>
      <c r="DF146" s="491"/>
      <c r="DG146" s="491"/>
      <c r="DH146" s="491"/>
      <c r="DI146" s="512">
        <v>1.41E-2</v>
      </c>
      <c r="DJ146" s="491"/>
      <c r="DK146" s="491"/>
      <c r="DL146" s="491"/>
      <c r="DM146" s="491"/>
      <c r="DN146" s="512">
        <v>1.14E-2</v>
      </c>
      <c r="DO146" s="491"/>
      <c r="DP146" s="491"/>
      <c r="DQ146" s="491"/>
      <c r="DR146" s="491"/>
      <c r="DS146" s="512">
        <v>9.5999999999999992E-3</v>
      </c>
      <c r="DT146" s="491"/>
      <c r="DU146" s="491"/>
      <c r="DV146" s="491"/>
      <c r="DW146" s="491"/>
      <c r="DX146" s="513">
        <v>2.7000000000000001E-3</v>
      </c>
      <c r="DY146" s="514"/>
      <c r="DZ146" s="491"/>
      <c r="EA146" s="491"/>
      <c r="EB146" s="491"/>
      <c r="EC146" s="515">
        <v>6.1999999999999998E-3</v>
      </c>
      <c r="ED146" s="514"/>
      <c r="EE146" s="491"/>
      <c r="EF146" s="491"/>
      <c r="EG146" s="491"/>
      <c r="EH146" s="515">
        <v>9.4000000000000004E-3</v>
      </c>
      <c r="EI146" s="514"/>
      <c r="EJ146" s="491"/>
      <c r="EK146" s="491"/>
      <c r="EL146" s="491"/>
      <c r="EM146" s="443">
        <v>7.4999999999999997E-3</v>
      </c>
      <c r="EN146" s="514"/>
      <c r="EO146" s="491"/>
      <c r="EP146" s="491"/>
      <c r="EQ146" s="491"/>
      <c r="ER146" s="443">
        <v>7.4000000000000003E-3</v>
      </c>
      <c r="ES146" s="514"/>
      <c r="ET146" s="491"/>
      <c r="EU146" s="491"/>
      <c r="EV146" s="491"/>
    </row>
    <row r="147" spans="1:152" s="449" customFormat="1" x14ac:dyDescent="0.2">
      <c r="A147" s="520" t="s">
        <v>395</v>
      </c>
      <c r="B147" s="676">
        <v>157</v>
      </c>
      <c r="C147" s="676"/>
      <c r="D147" s="676">
        <v>157</v>
      </c>
      <c r="E147" s="676"/>
      <c r="F147" s="676">
        <v>167</v>
      </c>
      <c r="G147" s="676"/>
      <c r="H147" s="676">
        <v>142</v>
      </c>
      <c r="I147" s="676"/>
      <c r="J147" s="677">
        <v>108</v>
      </c>
      <c r="K147" s="677"/>
      <c r="L147" s="677">
        <v>150</v>
      </c>
      <c r="M147" s="677"/>
      <c r="N147" s="676">
        <v>173</v>
      </c>
      <c r="O147" s="676"/>
      <c r="P147" s="677">
        <v>148</v>
      </c>
      <c r="Q147" s="677"/>
      <c r="R147" s="677">
        <v>126</v>
      </c>
      <c r="S147" s="677"/>
      <c r="T147" s="677">
        <v>105</v>
      </c>
      <c r="U147" s="677"/>
      <c r="V147" s="676">
        <v>107</v>
      </c>
      <c r="W147" s="676"/>
      <c r="X147" s="677">
        <v>103</v>
      </c>
      <c r="Y147" s="677"/>
      <c r="Z147" s="677">
        <v>152</v>
      </c>
      <c r="AA147" s="677"/>
      <c r="AB147" s="677">
        <v>149</v>
      </c>
      <c r="AC147" s="677"/>
      <c r="AD147" s="677">
        <v>137</v>
      </c>
      <c r="AE147" s="677"/>
      <c r="AF147" s="677">
        <v>132</v>
      </c>
      <c r="AG147" s="677"/>
      <c r="AH147" s="678">
        <v>148</v>
      </c>
      <c r="AI147" s="678"/>
      <c r="AJ147" s="677">
        <v>150</v>
      </c>
      <c r="AK147" s="677"/>
      <c r="AL147" s="677">
        <v>152</v>
      </c>
      <c r="AM147" s="677"/>
      <c r="AN147" s="677">
        <v>147</v>
      </c>
      <c r="AO147" s="677"/>
      <c r="AP147" s="677">
        <v>156</v>
      </c>
      <c r="AQ147" s="677"/>
      <c r="AR147" s="677">
        <v>164</v>
      </c>
      <c r="AS147" s="677"/>
      <c r="AT147" s="677">
        <v>161</v>
      </c>
      <c r="AU147" s="677"/>
      <c r="AV147" s="677">
        <v>158</v>
      </c>
      <c r="AW147" s="677"/>
      <c r="AX147" s="677">
        <v>171</v>
      </c>
      <c r="AY147" s="677"/>
      <c r="AZ147" s="677">
        <v>168</v>
      </c>
      <c r="BA147" s="677"/>
      <c r="BB147" s="677">
        <v>173</v>
      </c>
      <c r="BC147" s="677"/>
      <c r="BD147" s="677">
        <v>184</v>
      </c>
      <c r="BE147" s="677"/>
      <c r="BF147" s="677">
        <v>182</v>
      </c>
      <c r="BG147" s="677"/>
      <c r="BH147" s="677">
        <v>175</v>
      </c>
      <c r="BI147" s="677"/>
      <c r="BJ147" s="677">
        <v>173</v>
      </c>
      <c r="BK147" s="677"/>
      <c r="BL147" s="677">
        <v>175</v>
      </c>
      <c r="BM147" s="677"/>
      <c r="BN147" s="677">
        <v>165</v>
      </c>
      <c r="BO147" s="677"/>
      <c r="BP147" s="677">
        <v>171</v>
      </c>
      <c r="BQ147" s="677"/>
      <c r="BR147" s="677">
        <v>165</v>
      </c>
      <c r="BS147" s="677"/>
      <c r="BT147" s="679">
        <v>171</v>
      </c>
      <c r="BU147" s="679"/>
      <c r="BV147" s="677"/>
      <c r="BW147" s="677"/>
      <c r="BX147" s="677"/>
      <c r="BY147" s="677"/>
      <c r="BZ147" s="677"/>
      <c r="CA147" s="677"/>
      <c r="CB147" s="677"/>
      <c r="CC147" s="677"/>
      <c r="CD147" s="677"/>
      <c r="CE147" s="677"/>
      <c r="CF147" s="677"/>
      <c r="CG147" s="677"/>
      <c r="CH147" s="677"/>
      <c r="CI147" s="677"/>
      <c r="CJ147" s="522">
        <v>1.7299999999999999E-2</v>
      </c>
      <c r="CK147" s="523"/>
      <c r="CL147" s="523"/>
      <c r="CM147" s="523"/>
      <c r="CN147" s="523"/>
      <c r="CO147" s="522">
        <v>2.8000000000000001E-2</v>
      </c>
      <c r="CP147" s="523"/>
      <c r="CQ147" s="523"/>
      <c r="CR147" s="523"/>
      <c r="CS147" s="523"/>
      <c r="CT147" s="522">
        <v>1.6199999999999999E-2</v>
      </c>
      <c r="CU147" s="523"/>
      <c r="CV147" s="523"/>
      <c r="CW147" s="523"/>
      <c r="CX147" s="523"/>
      <c r="CY147" s="522">
        <v>1.7100000000000001E-2</v>
      </c>
      <c r="CZ147" s="523"/>
      <c r="DA147" s="523"/>
      <c r="DB147" s="523"/>
      <c r="DC147" s="523"/>
      <c r="DD147" s="522">
        <v>1.6299999999999999E-2</v>
      </c>
      <c r="DE147" s="523"/>
      <c r="DF147" s="523"/>
      <c r="DG147" s="523"/>
      <c r="DH147" s="523"/>
      <c r="DI147" s="522">
        <v>1.6299999999999999E-2</v>
      </c>
      <c r="DJ147" s="523"/>
      <c r="DK147" s="523"/>
      <c r="DL147" s="523"/>
      <c r="DM147" s="523"/>
      <c r="DN147" s="522">
        <v>1.6500000000000001E-2</v>
      </c>
      <c r="DO147" s="523"/>
      <c r="DP147" s="523"/>
      <c r="DQ147" s="523"/>
      <c r="DR147" s="523"/>
      <c r="DS147" s="522">
        <v>1.9300000000000001E-2</v>
      </c>
      <c r="DT147" s="523"/>
      <c r="DU147" s="523"/>
      <c r="DV147" s="523"/>
      <c r="DW147" s="523"/>
      <c r="DX147" s="524">
        <v>2.52E-2</v>
      </c>
      <c r="DY147" s="525"/>
      <c r="DZ147" s="523"/>
      <c r="EA147" s="523"/>
      <c r="EB147" s="523"/>
      <c r="EC147" s="526">
        <v>2.07E-2</v>
      </c>
      <c r="ED147" s="525"/>
      <c r="EE147" s="523"/>
      <c r="EF147" s="523"/>
      <c r="EG147" s="523"/>
      <c r="EH147" s="526">
        <v>2.07E-2</v>
      </c>
      <c r="EI147" s="525"/>
      <c r="EJ147" s="523"/>
      <c r="EK147" s="523"/>
      <c r="EL147" s="523"/>
      <c r="EM147" s="527">
        <v>0.02</v>
      </c>
      <c r="EN147" s="525"/>
      <c r="EO147" s="523"/>
      <c r="EP147" s="523"/>
      <c r="EQ147" s="523"/>
      <c r="ER147" s="527">
        <v>3.5400000000000001E-2</v>
      </c>
      <c r="ES147" s="525"/>
      <c r="ET147" s="523"/>
      <c r="EU147" s="523"/>
      <c r="EV147" s="523"/>
    </row>
    <row r="148" spans="1:152" x14ac:dyDescent="0.2">
      <c r="A148" s="312"/>
      <c r="B148" s="459"/>
      <c r="C148" s="459"/>
      <c r="D148" s="459"/>
      <c r="E148" s="459"/>
      <c r="F148" s="459"/>
      <c r="G148" s="459"/>
      <c r="H148" s="459"/>
      <c r="I148" s="459"/>
      <c r="J148" s="459"/>
      <c r="K148" s="459"/>
      <c r="L148" s="459"/>
      <c r="M148" s="459"/>
      <c r="N148" s="459"/>
      <c r="O148" s="459"/>
      <c r="P148" s="459"/>
      <c r="Q148" s="459"/>
      <c r="R148" s="459"/>
      <c r="S148" s="459"/>
      <c r="T148" s="459"/>
      <c r="U148" s="459"/>
      <c r="V148" s="459"/>
      <c r="W148" s="459"/>
      <c r="X148" s="459"/>
      <c r="Y148" s="459"/>
      <c r="Z148" s="459"/>
      <c r="AA148" s="459"/>
      <c r="AB148" s="459"/>
      <c r="AC148" s="459"/>
      <c r="AD148" s="459"/>
      <c r="AE148" s="459"/>
      <c r="AF148" s="459"/>
      <c r="AG148" s="459"/>
      <c r="AH148" s="459"/>
      <c r="AI148" s="459"/>
      <c r="AJ148" s="459"/>
      <c r="AK148" s="459"/>
      <c r="AL148" s="459"/>
      <c r="AM148" s="459"/>
      <c r="AN148" s="459"/>
      <c r="AO148" s="459"/>
      <c r="AP148" s="459"/>
      <c r="AQ148" s="459"/>
      <c r="AR148" s="459"/>
      <c r="AS148" s="459"/>
      <c r="AT148" s="459"/>
      <c r="AU148" s="459"/>
      <c r="AV148" s="459"/>
      <c r="AW148" s="459"/>
      <c r="AX148" s="459"/>
      <c r="AY148" s="459"/>
      <c r="AZ148" s="459"/>
      <c r="BA148" s="459"/>
      <c r="BB148" s="459"/>
      <c r="BC148" s="459"/>
      <c r="BD148" s="459"/>
      <c r="BE148" s="459"/>
      <c r="BF148" s="459"/>
      <c r="BG148" s="459"/>
      <c r="BH148" s="459"/>
      <c r="BI148" s="459"/>
      <c r="BJ148" s="459"/>
      <c r="BK148" s="459"/>
      <c r="BL148" s="459"/>
      <c r="BM148" s="459"/>
      <c r="BN148" s="459"/>
      <c r="BO148" s="459"/>
      <c r="BP148" s="459"/>
      <c r="BQ148" s="459"/>
      <c r="BR148" s="459"/>
      <c r="BS148" s="459"/>
      <c r="BT148" s="459"/>
      <c r="BU148" s="459"/>
      <c r="BV148" s="459"/>
      <c r="BW148" s="459"/>
      <c r="BX148" s="459"/>
      <c r="BY148" s="459"/>
      <c r="BZ148" s="459"/>
      <c r="CA148" s="459"/>
      <c r="CB148" s="459"/>
      <c r="CC148" s="459"/>
      <c r="CD148" s="459"/>
      <c r="CE148" s="459"/>
      <c r="CF148" s="459"/>
      <c r="CG148" s="459"/>
      <c r="CH148" s="459"/>
      <c r="CI148" s="459"/>
      <c r="CJ148" s="459"/>
      <c r="CK148" s="459"/>
      <c r="CL148" s="459"/>
      <c r="CM148" s="528"/>
      <c r="CN148" s="528"/>
      <c r="CO148" s="459"/>
      <c r="CP148" s="459"/>
      <c r="CQ148" s="459"/>
      <c r="CR148" s="528"/>
      <c r="CS148" s="528"/>
      <c r="CT148" s="459"/>
      <c r="CU148" s="459"/>
      <c r="CV148" s="459"/>
      <c r="CW148" s="528"/>
      <c r="CX148" s="528"/>
      <c r="CY148" s="459"/>
      <c r="CZ148" s="459"/>
      <c r="DA148" s="459"/>
      <c r="DB148" s="528"/>
      <c r="DC148" s="528"/>
      <c r="DD148" s="459"/>
      <c r="DE148" s="459"/>
      <c r="DF148" s="459"/>
      <c r="DG148" s="528"/>
      <c r="DH148" s="528"/>
      <c r="DI148" s="459"/>
      <c r="DJ148" s="459"/>
      <c r="DK148" s="459"/>
      <c r="DL148" s="528"/>
      <c r="DM148" s="528"/>
      <c r="DN148" s="459"/>
      <c r="DO148" s="459"/>
      <c r="DP148" s="459"/>
      <c r="DQ148" s="528"/>
      <c r="DR148" s="528"/>
      <c r="DS148" s="459"/>
      <c r="DT148" s="459"/>
      <c r="DU148" s="459"/>
      <c r="DV148" s="528"/>
      <c r="DW148" s="528"/>
      <c r="DX148" s="459"/>
      <c r="DY148" s="459"/>
      <c r="DZ148" s="459"/>
      <c r="EA148" s="528"/>
      <c r="EB148" s="528"/>
      <c r="EC148" s="459"/>
      <c r="ED148" s="459"/>
      <c r="EE148" s="459"/>
      <c r="EF148" s="528"/>
      <c r="EG148" s="528"/>
      <c r="EH148" s="459"/>
      <c r="EI148" s="459"/>
      <c r="EJ148" s="459"/>
      <c r="EK148" s="528"/>
      <c r="EL148" s="528"/>
      <c r="EM148" s="459"/>
      <c r="EN148" s="459"/>
      <c r="EO148" s="459"/>
      <c r="EP148" s="528"/>
      <c r="EQ148" s="528"/>
      <c r="ER148" s="459"/>
      <c r="ES148" s="459"/>
      <c r="ET148" s="459"/>
      <c r="EU148" s="528"/>
      <c r="EV148" s="528"/>
    </row>
    <row r="149" spans="1:152" x14ac:dyDescent="0.2">
      <c r="A149" s="461" t="s">
        <v>457</v>
      </c>
      <c r="B149" s="462"/>
      <c r="C149" s="462"/>
      <c r="D149" s="462"/>
      <c r="E149" s="462"/>
      <c r="F149" s="462"/>
      <c r="G149" s="462"/>
      <c r="H149" s="462"/>
      <c r="I149" s="462"/>
      <c r="J149" s="463"/>
      <c r="K149" s="463"/>
      <c r="L149" s="462"/>
      <c r="M149" s="462"/>
      <c r="N149" s="462"/>
      <c r="O149" s="462"/>
      <c r="P149" s="462"/>
      <c r="Q149" s="462"/>
      <c r="R149" s="462"/>
      <c r="S149" s="462"/>
      <c r="T149" s="462"/>
      <c r="U149" s="462"/>
      <c r="V149" s="463"/>
      <c r="W149" s="463"/>
      <c r="X149" s="462"/>
      <c r="Y149" s="462"/>
      <c r="Z149" s="463"/>
      <c r="AA149" s="463"/>
      <c r="AB149" s="463"/>
      <c r="AC149" s="463"/>
      <c r="AD149" s="463"/>
      <c r="AE149" s="463"/>
      <c r="AF149" s="462"/>
      <c r="AG149" s="462"/>
      <c r="AH149" s="463"/>
      <c r="AI149" s="463"/>
      <c r="AJ149" s="462"/>
      <c r="AK149" s="462"/>
      <c r="AL149" s="462"/>
      <c r="AM149" s="462"/>
      <c r="AN149" s="639"/>
      <c r="AO149" s="639"/>
      <c r="AP149" s="462"/>
      <c r="AQ149" s="462"/>
      <c r="AR149" s="463"/>
      <c r="AS149" s="463"/>
      <c r="AT149" s="463"/>
      <c r="AU149" s="463"/>
      <c r="AV149" s="462"/>
      <c r="AW149" s="462"/>
      <c r="AX149" s="462"/>
      <c r="AY149" s="462"/>
      <c r="AZ149" s="462"/>
      <c r="BA149" s="462"/>
      <c r="BB149" s="463"/>
      <c r="BC149" s="463"/>
      <c r="BD149" s="463"/>
      <c r="BE149" s="463"/>
      <c r="BF149" s="463"/>
      <c r="BG149" s="463"/>
      <c r="BH149" s="463"/>
      <c r="BI149" s="463"/>
      <c r="BJ149" s="463"/>
      <c r="BK149" s="463"/>
      <c r="BL149" s="463"/>
      <c r="BM149" s="463"/>
      <c r="BN149" s="463"/>
      <c r="BO149" s="463"/>
      <c r="BP149" s="463"/>
      <c r="BQ149" s="463"/>
      <c r="BR149" s="463"/>
      <c r="BS149" s="463"/>
      <c r="BT149" s="463"/>
      <c r="BU149" s="463"/>
      <c r="BV149" s="463"/>
      <c r="BW149" s="463"/>
      <c r="BX149" s="463"/>
      <c r="BY149" s="463"/>
      <c r="BZ149" s="463"/>
      <c r="CA149" s="463"/>
      <c r="CB149" s="463"/>
      <c r="CC149" s="463"/>
      <c r="CD149" s="463"/>
      <c r="CE149" s="463"/>
      <c r="CF149" s="463"/>
      <c r="CG149" s="463"/>
      <c r="CH149" s="463"/>
      <c r="CI149" s="463"/>
      <c r="CJ149" s="463"/>
      <c r="CK149" s="463"/>
      <c r="CL149" s="464"/>
      <c r="CM149" s="528"/>
      <c r="CN149" s="528"/>
      <c r="CO149" s="463"/>
      <c r="CP149" s="463"/>
      <c r="CQ149" s="464"/>
      <c r="CR149" s="528"/>
      <c r="CS149" s="528"/>
      <c r="CT149" s="463"/>
      <c r="CU149" s="463"/>
      <c r="CV149" s="464"/>
      <c r="CW149" s="528"/>
      <c r="CX149" s="528"/>
      <c r="CY149" s="463"/>
      <c r="CZ149" s="463"/>
      <c r="DA149" s="464"/>
      <c r="DB149" s="528"/>
      <c r="DC149" s="528"/>
      <c r="DD149" s="463"/>
      <c r="DE149" s="463"/>
      <c r="DF149" s="464"/>
      <c r="DG149" s="528"/>
      <c r="DH149" s="528"/>
      <c r="DI149" s="463"/>
      <c r="DJ149" s="463"/>
      <c r="DK149" s="464"/>
      <c r="DL149" s="528"/>
      <c r="DM149" s="528"/>
      <c r="DN149" s="463"/>
      <c r="DO149" s="463"/>
      <c r="DP149" s="464"/>
      <c r="DQ149" s="528"/>
      <c r="DR149" s="528"/>
      <c r="DS149" s="463"/>
      <c r="DT149" s="463"/>
      <c r="DU149" s="464"/>
      <c r="DV149" s="528"/>
      <c r="DW149" s="528"/>
      <c r="DX149" s="463"/>
      <c r="DY149" s="463"/>
      <c r="DZ149" s="464"/>
      <c r="EA149" s="528"/>
      <c r="EB149" s="528"/>
      <c r="EC149" s="463"/>
      <c r="ED149" s="463"/>
      <c r="EE149" s="464"/>
      <c r="EF149" s="528"/>
      <c r="EG149" s="528"/>
      <c r="EH149" s="463"/>
      <c r="EI149" s="463"/>
      <c r="EJ149" s="464"/>
      <c r="EK149" s="528"/>
      <c r="EL149" s="528"/>
      <c r="EM149" s="463"/>
      <c r="EN149" s="463"/>
      <c r="EO149" s="464"/>
      <c r="EP149" s="528"/>
      <c r="EQ149" s="528"/>
      <c r="ER149" s="463"/>
      <c r="ES149" s="463"/>
      <c r="ET149" s="464"/>
      <c r="EU149" s="528"/>
      <c r="EV149" s="528"/>
    </row>
    <row r="150" spans="1:152" x14ac:dyDescent="0.2">
      <c r="A150" s="680" t="s">
        <v>458</v>
      </c>
      <c r="B150" s="635">
        <f>$B$11</f>
        <v>44562</v>
      </c>
      <c r="C150" s="636"/>
      <c r="D150" s="635" t="e">
        <f ca="1">$D$11</f>
        <v>#NAME?</v>
      </c>
      <c r="E150" s="636"/>
      <c r="F150" s="635" t="e">
        <f ca="1">$F$11</f>
        <v>#NAME?</v>
      </c>
      <c r="G150" s="636"/>
      <c r="H150" s="635" t="e">
        <f ca="1">$H$11</f>
        <v>#NAME?</v>
      </c>
      <c r="I150" s="636"/>
      <c r="J150" s="635" t="e">
        <f ca="1">$J$11</f>
        <v>#NAME?</v>
      </c>
      <c r="K150" s="636"/>
      <c r="L150" s="635" t="e">
        <f ca="1">$L$11</f>
        <v>#NAME?</v>
      </c>
      <c r="M150" s="636"/>
      <c r="N150" s="635" t="e">
        <f ca="1">$N$11</f>
        <v>#NAME?</v>
      </c>
      <c r="O150" s="636"/>
      <c r="P150" s="635" t="e">
        <f ca="1">$P$11</f>
        <v>#NAME?</v>
      </c>
      <c r="Q150" s="636"/>
      <c r="R150" s="635" t="e">
        <f ca="1">$R$11</f>
        <v>#NAME?</v>
      </c>
      <c r="S150" s="636"/>
      <c r="T150" s="635" t="e">
        <f ca="1">$T$11</f>
        <v>#NAME?</v>
      </c>
      <c r="U150" s="636"/>
      <c r="V150" s="635" t="e">
        <f ca="1">$V$11</f>
        <v>#NAME?</v>
      </c>
      <c r="W150" s="636"/>
      <c r="X150" s="635" t="e">
        <f ca="1">X11</f>
        <v>#NAME?</v>
      </c>
      <c r="Y150" s="636"/>
      <c r="Z150" s="635" t="e">
        <f ca="1">Z11</f>
        <v>#NAME?</v>
      </c>
      <c r="AA150" s="636"/>
      <c r="AB150" s="635" t="e">
        <f ca="1">AB11</f>
        <v>#NAME?</v>
      </c>
      <c r="AC150" s="636"/>
      <c r="AD150" s="635" t="e">
        <f ca="1">AD11</f>
        <v>#NAME?</v>
      </c>
      <c r="AE150" s="636"/>
      <c r="AF150" s="635" t="e">
        <f ca="1">AF11</f>
        <v>#NAME?</v>
      </c>
      <c r="AG150" s="636"/>
      <c r="AH150" s="635" t="e">
        <f ca="1">AH11</f>
        <v>#NAME?</v>
      </c>
      <c r="AI150" s="636"/>
      <c r="AJ150" s="635" t="e">
        <f ca="1">AJ11</f>
        <v>#NAME?</v>
      </c>
      <c r="AK150" s="636"/>
      <c r="AL150" s="635" t="e">
        <f ca="1">AL11</f>
        <v>#NAME?</v>
      </c>
      <c r="AM150" s="636"/>
      <c r="AN150" s="635" t="e">
        <f ca="1">AN11</f>
        <v>#NAME?</v>
      </c>
      <c r="AO150" s="636"/>
      <c r="AP150" s="635" t="e">
        <f ca="1">AP11</f>
        <v>#NAME?</v>
      </c>
      <c r="AQ150" s="636"/>
      <c r="AR150" s="635" t="e">
        <f ca="1">AR11</f>
        <v>#NAME?</v>
      </c>
      <c r="AS150" s="636"/>
      <c r="AT150" s="635" t="e">
        <f ca="1">AT11</f>
        <v>#NAME?</v>
      </c>
      <c r="AU150" s="636"/>
      <c r="AV150" s="635" t="e">
        <f ca="1">AV11</f>
        <v>#NAME?</v>
      </c>
      <c r="AW150" s="636"/>
      <c r="AX150" s="635" t="e">
        <f ca="1">AX11</f>
        <v>#NAME?</v>
      </c>
      <c r="AY150" s="636"/>
      <c r="AZ150" s="635" t="e">
        <f ca="1">AZ11</f>
        <v>#NAME?</v>
      </c>
      <c r="BA150" s="636"/>
      <c r="BB150" s="635" t="e">
        <f ca="1">BB11</f>
        <v>#NAME?</v>
      </c>
      <c r="BC150" s="636"/>
      <c r="BD150" s="635" t="e">
        <f ca="1">BD11</f>
        <v>#NAME?</v>
      </c>
      <c r="BE150" s="636"/>
      <c r="BF150" s="635" t="e">
        <f ca="1">BF11</f>
        <v>#NAME?</v>
      </c>
      <c r="BG150" s="636"/>
      <c r="BH150" s="635" t="e">
        <f ca="1">BH11</f>
        <v>#NAME?</v>
      </c>
      <c r="BI150" s="636"/>
      <c r="BJ150" s="635" t="e">
        <f ca="1">BJ11</f>
        <v>#NAME?</v>
      </c>
      <c r="BK150" s="636"/>
      <c r="BL150" s="635" t="e">
        <f ca="1">BL11</f>
        <v>#NAME?</v>
      </c>
      <c r="BM150" s="636"/>
      <c r="BN150" s="635" t="e">
        <f ca="1">BN11</f>
        <v>#NAME?</v>
      </c>
      <c r="BO150" s="636"/>
      <c r="BP150" s="635" t="e">
        <f ca="1">BP11</f>
        <v>#NAME?</v>
      </c>
      <c r="BQ150" s="636"/>
      <c r="BR150" s="635" t="e">
        <f ca="1">BR11</f>
        <v>#NAME?</v>
      </c>
      <c r="BS150" s="636"/>
      <c r="BT150" s="635" t="e">
        <f ca="1">BT11</f>
        <v>#NAME?</v>
      </c>
      <c r="BU150" s="636"/>
      <c r="BV150" s="635" t="e">
        <f ca="1">BV11</f>
        <v>#NAME?</v>
      </c>
      <c r="BW150" s="636"/>
      <c r="BX150" s="635" t="e">
        <f ca="1">BX11</f>
        <v>#NAME?</v>
      </c>
      <c r="BY150" s="636"/>
      <c r="BZ150" s="635" t="e">
        <f ca="1">BZ11</f>
        <v>#NAME?</v>
      </c>
      <c r="CA150" s="636"/>
      <c r="CB150" s="635" t="e">
        <f ca="1">CB11</f>
        <v>#NAME?</v>
      </c>
      <c r="CC150" s="636"/>
      <c r="CD150" s="635" t="e">
        <f ca="1">CD11</f>
        <v>#NAME?</v>
      </c>
      <c r="CE150" s="636"/>
      <c r="CF150" s="635" t="e">
        <f ca="1">CF11</f>
        <v>#NAME?</v>
      </c>
      <c r="CG150" s="636"/>
      <c r="CH150" s="635" t="e">
        <f ca="1">CH11</f>
        <v>#NAME?</v>
      </c>
      <c r="CI150" s="636"/>
      <c r="CJ150" s="635">
        <f>CJ11</f>
        <v>45658</v>
      </c>
      <c r="CK150" s="635"/>
      <c r="CL150" s="635"/>
      <c r="CM150" s="528"/>
      <c r="CN150" s="528"/>
      <c r="CO150" s="635">
        <f>CO11</f>
        <v>45689</v>
      </c>
      <c r="CP150" s="635"/>
      <c r="CQ150" s="635"/>
      <c r="CR150" s="528"/>
      <c r="CS150" s="528"/>
      <c r="CT150" s="635">
        <f>CT11</f>
        <v>45717</v>
      </c>
      <c r="CU150" s="635"/>
      <c r="CV150" s="635"/>
      <c r="CW150" s="528"/>
      <c r="CX150" s="528"/>
      <c r="CY150" s="635">
        <f>CY11</f>
        <v>45748</v>
      </c>
      <c r="CZ150" s="635"/>
      <c r="DA150" s="635"/>
      <c r="DB150" s="528"/>
      <c r="DC150" s="528"/>
      <c r="DD150" s="635">
        <f>DD11</f>
        <v>45778</v>
      </c>
      <c r="DE150" s="635"/>
      <c r="DF150" s="635"/>
      <c r="DG150" s="528"/>
      <c r="DH150" s="528"/>
      <c r="DI150" s="635">
        <f>DI11</f>
        <v>45809</v>
      </c>
      <c r="DJ150" s="635"/>
      <c r="DK150" s="635"/>
      <c r="DL150" s="528"/>
      <c r="DM150" s="528"/>
      <c r="DN150" s="635">
        <f>DN11</f>
        <v>45839</v>
      </c>
      <c r="DO150" s="635"/>
      <c r="DP150" s="635"/>
      <c r="DQ150" s="528"/>
      <c r="DR150" s="528"/>
      <c r="DS150" s="635">
        <f>DS11</f>
        <v>45870</v>
      </c>
      <c r="DT150" s="635"/>
      <c r="DU150" s="635"/>
      <c r="DV150" s="528"/>
      <c r="DW150" s="528"/>
      <c r="DX150" s="635">
        <f>DX$11</f>
        <v>45901</v>
      </c>
      <c r="DY150" s="635"/>
      <c r="DZ150" s="635"/>
      <c r="EA150" s="528"/>
      <c r="EB150" s="528"/>
      <c r="EC150" s="635">
        <f>EC$11</f>
        <v>45931</v>
      </c>
      <c r="ED150" s="635"/>
      <c r="EE150" s="635"/>
      <c r="EF150" s="528"/>
      <c r="EG150" s="528"/>
      <c r="EH150" s="635">
        <f>EH$11</f>
        <v>45962</v>
      </c>
      <c r="EI150" s="635"/>
      <c r="EJ150" s="635"/>
      <c r="EK150" s="528"/>
      <c r="EL150" s="528"/>
      <c r="EM150" s="635">
        <f>EM$11</f>
        <v>45992</v>
      </c>
      <c r="EN150" s="635"/>
      <c r="EO150" s="635"/>
      <c r="EP150" s="528"/>
      <c r="EQ150" s="528"/>
      <c r="ER150" s="635">
        <f>ER$11</f>
        <v>46023</v>
      </c>
      <c r="ES150" s="635"/>
      <c r="ET150" s="635"/>
      <c r="EU150" s="528"/>
      <c r="EV150" s="528"/>
    </row>
    <row r="151" spans="1:152" x14ac:dyDescent="0.2">
      <c r="A151" s="681"/>
      <c r="B151" s="455" t="s">
        <v>459</v>
      </c>
      <c r="C151" s="455" t="s">
        <v>460</v>
      </c>
      <c r="D151" s="455" t="s">
        <v>459</v>
      </c>
      <c r="E151" s="455" t="s">
        <v>460</v>
      </c>
      <c r="F151" s="455" t="s">
        <v>459</v>
      </c>
      <c r="G151" s="455" t="s">
        <v>460</v>
      </c>
      <c r="H151" s="455" t="s">
        <v>459</v>
      </c>
      <c r="I151" s="455" t="s">
        <v>460</v>
      </c>
      <c r="J151" s="455" t="s">
        <v>459</v>
      </c>
      <c r="K151" s="455" t="s">
        <v>460</v>
      </c>
      <c r="L151" s="455" t="s">
        <v>459</v>
      </c>
      <c r="M151" s="455" t="s">
        <v>460</v>
      </c>
      <c r="N151" s="455" t="s">
        <v>459</v>
      </c>
      <c r="O151" s="455" t="s">
        <v>460</v>
      </c>
      <c r="P151" s="455" t="s">
        <v>459</v>
      </c>
      <c r="Q151" s="455" t="s">
        <v>460</v>
      </c>
      <c r="R151" s="455" t="s">
        <v>459</v>
      </c>
      <c r="S151" s="455" t="s">
        <v>460</v>
      </c>
      <c r="T151" s="455" t="s">
        <v>459</v>
      </c>
      <c r="U151" s="455" t="s">
        <v>460</v>
      </c>
      <c r="V151" s="455" t="s">
        <v>459</v>
      </c>
      <c r="W151" s="455" t="s">
        <v>460</v>
      </c>
      <c r="X151" s="455" t="s">
        <v>459</v>
      </c>
      <c r="Y151" s="455" t="s">
        <v>460</v>
      </c>
      <c r="Z151" s="455" t="s">
        <v>459</v>
      </c>
      <c r="AA151" s="455" t="s">
        <v>460</v>
      </c>
      <c r="AB151" s="455" t="s">
        <v>459</v>
      </c>
      <c r="AC151" s="455" t="s">
        <v>460</v>
      </c>
      <c r="AD151" s="455" t="s">
        <v>459</v>
      </c>
      <c r="AE151" s="455" t="s">
        <v>460</v>
      </c>
      <c r="AF151" s="455" t="s">
        <v>459</v>
      </c>
      <c r="AG151" s="455" t="s">
        <v>460</v>
      </c>
      <c r="AH151" s="455" t="s">
        <v>459</v>
      </c>
      <c r="AI151" s="455" t="s">
        <v>460</v>
      </c>
      <c r="AJ151" s="455" t="s">
        <v>459</v>
      </c>
      <c r="AK151" s="455" t="s">
        <v>460</v>
      </c>
      <c r="AL151" s="455" t="s">
        <v>459</v>
      </c>
      <c r="AM151" s="455" t="s">
        <v>460</v>
      </c>
      <c r="AN151" s="455" t="s">
        <v>459</v>
      </c>
      <c r="AO151" s="455" t="s">
        <v>460</v>
      </c>
      <c r="AP151" s="455" t="s">
        <v>459</v>
      </c>
      <c r="AQ151" s="455" t="s">
        <v>460</v>
      </c>
      <c r="AR151" s="455" t="s">
        <v>459</v>
      </c>
      <c r="AS151" s="455" t="s">
        <v>460</v>
      </c>
      <c r="AT151" s="455" t="s">
        <v>459</v>
      </c>
      <c r="AU151" s="455" t="s">
        <v>460</v>
      </c>
      <c r="AV151" s="455" t="s">
        <v>459</v>
      </c>
      <c r="AW151" s="455" t="s">
        <v>460</v>
      </c>
      <c r="AX151" s="455" t="s">
        <v>459</v>
      </c>
      <c r="AY151" s="455" t="s">
        <v>460</v>
      </c>
      <c r="AZ151" s="455" t="s">
        <v>459</v>
      </c>
      <c r="BA151" s="455" t="s">
        <v>460</v>
      </c>
      <c r="BB151" s="455" t="s">
        <v>459</v>
      </c>
      <c r="BC151" s="455" t="s">
        <v>460</v>
      </c>
      <c r="BD151" s="455" t="s">
        <v>459</v>
      </c>
      <c r="BE151" s="455" t="s">
        <v>460</v>
      </c>
      <c r="BF151" s="455" t="s">
        <v>459</v>
      </c>
      <c r="BG151" s="455" t="s">
        <v>460</v>
      </c>
      <c r="BH151" s="455" t="s">
        <v>459</v>
      </c>
      <c r="BI151" s="455" t="s">
        <v>460</v>
      </c>
      <c r="BJ151" s="455" t="s">
        <v>459</v>
      </c>
      <c r="BK151" s="455" t="s">
        <v>460</v>
      </c>
      <c r="BL151" s="455" t="s">
        <v>459</v>
      </c>
      <c r="BM151" s="455" t="s">
        <v>460</v>
      </c>
      <c r="BN151" s="455" t="s">
        <v>459</v>
      </c>
      <c r="BO151" s="455" t="s">
        <v>460</v>
      </c>
      <c r="BP151" s="455" t="s">
        <v>459</v>
      </c>
      <c r="BQ151" s="455" t="s">
        <v>460</v>
      </c>
      <c r="BR151" s="455" t="s">
        <v>459</v>
      </c>
      <c r="BS151" s="455" t="s">
        <v>460</v>
      </c>
      <c r="BT151" s="455" t="s">
        <v>459</v>
      </c>
      <c r="BU151" s="455" t="s">
        <v>460</v>
      </c>
      <c r="BV151" s="455" t="s">
        <v>459</v>
      </c>
      <c r="BW151" s="455" t="s">
        <v>460</v>
      </c>
      <c r="BX151" s="455" t="s">
        <v>459</v>
      </c>
      <c r="BY151" s="455" t="s">
        <v>460</v>
      </c>
      <c r="BZ151" s="455" t="s">
        <v>459</v>
      </c>
      <c r="CA151" s="455" t="s">
        <v>460</v>
      </c>
      <c r="CB151" s="455" t="s">
        <v>459</v>
      </c>
      <c r="CC151" s="455" t="s">
        <v>460</v>
      </c>
      <c r="CD151" s="455" t="s">
        <v>459</v>
      </c>
      <c r="CE151" s="455" t="s">
        <v>460</v>
      </c>
      <c r="CF151" s="455" t="s">
        <v>459</v>
      </c>
      <c r="CG151" s="455" t="s">
        <v>460</v>
      </c>
      <c r="CH151" s="455" t="s">
        <v>459</v>
      </c>
      <c r="CI151" s="455" t="s">
        <v>460</v>
      </c>
      <c r="CJ151" s="455" t="s">
        <v>460</v>
      </c>
      <c r="CK151" s="455" t="s">
        <v>459</v>
      </c>
      <c r="CL151" s="455" t="s">
        <v>461</v>
      </c>
      <c r="CM151" s="528"/>
      <c r="CN151" s="528"/>
      <c r="CO151" s="455" t="s">
        <v>460</v>
      </c>
      <c r="CP151" s="455" t="s">
        <v>459</v>
      </c>
      <c r="CQ151" s="455" t="s">
        <v>461</v>
      </c>
      <c r="CR151" s="528"/>
      <c r="CS151" s="528"/>
      <c r="CT151" s="455" t="s">
        <v>460</v>
      </c>
      <c r="CU151" s="455" t="s">
        <v>459</v>
      </c>
      <c r="CV151" s="455" t="s">
        <v>461</v>
      </c>
      <c r="CW151" s="528"/>
      <c r="CX151" s="528"/>
      <c r="CY151" s="455" t="s">
        <v>460</v>
      </c>
      <c r="CZ151" s="455" t="s">
        <v>459</v>
      </c>
      <c r="DA151" s="455" t="s">
        <v>461</v>
      </c>
      <c r="DB151" s="528"/>
      <c r="DC151" s="528"/>
      <c r="DD151" s="455" t="s">
        <v>460</v>
      </c>
      <c r="DE151" s="455" t="s">
        <v>459</v>
      </c>
      <c r="DF151" s="455" t="s">
        <v>461</v>
      </c>
      <c r="DG151" s="528"/>
      <c r="DH151" s="528"/>
      <c r="DI151" s="455" t="s">
        <v>460</v>
      </c>
      <c r="DJ151" s="455" t="s">
        <v>459</v>
      </c>
      <c r="DK151" s="455" t="s">
        <v>461</v>
      </c>
      <c r="DL151" s="528"/>
      <c r="DM151" s="528"/>
      <c r="DN151" s="455" t="s">
        <v>460</v>
      </c>
      <c r="DO151" s="455" t="s">
        <v>459</v>
      </c>
      <c r="DP151" s="455" t="s">
        <v>461</v>
      </c>
      <c r="DQ151" s="528"/>
      <c r="DR151" s="528"/>
      <c r="DS151" s="455" t="s">
        <v>460</v>
      </c>
      <c r="DT151" s="455" t="s">
        <v>459</v>
      </c>
      <c r="DU151" s="455" t="s">
        <v>461</v>
      </c>
      <c r="DV151" s="528"/>
      <c r="DW151" s="528"/>
      <c r="DX151" s="455" t="s">
        <v>460</v>
      </c>
      <c r="DY151" s="455" t="s">
        <v>459</v>
      </c>
      <c r="DZ151" s="455" t="s">
        <v>461</v>
      </c>
      <c r="EA151" s="528"/>
      <c r="EB151" s="528"/>
      <c r="EC151" s="455" t="s">
        <v>460</v>
      </c>
      <c r="ED151" s="455" t="s">
        <v>459</v>
      </c>
      <c r="EE151" s="455" t="s">
        <v>461</v>
      </c>
      <c r="EF151" s="528"/>
      <c r="EG151" s="528"/>
      <c r="EH151" s="455" t="s">
        <v>460</v>
      </c>
      <c r="EI151" s="455" t="s">
        <v>459</v>
      </c>
      <c r="EJ151" s="455" t="s">
        <v>461</v>
      </c>
      <c r="EK151" s="528"/>
      <c r="EL151" s="528"/>
      <c r="EM151" s="455" t="s">
        <v>460</v>
      </c>
      <c r="EN151" s="455" t="s">
        <v>459</v>
      </c>
      <c r="EO151" s="455" t="s">
        <v>461</v>
      </c>
      <c r="EP151" s="528"/>
      <c r="EQ151" s="528"/>
      <c r="ER151" s="455" t="s">
        <v>460</v>
      </c>
      <c r="ES151" s="455" t="s">
        <v>459</v>
      </c>
      <c r="ET151" s="455" t="s">
        <v>461</v>
      </c>
      <c r="EU151" s="528"/>
      <c r="EV151" s="528"/>
    </row>
    <row r="152" spans="1:152" s="540" customFormat="1" x14ac:dyDescent="0.2">
      <c r="A152" s="529" t="s">
        <v>445</v>
      </c>
      <c r="B152" s="530">
        <v>0</v>
      </c>
      <c r="C152" s="530">
        <v>5.3E-3</v>
      </c>
      <c r="D152" s="530">
        <v>0</v>
      </c>
      <c r="E152" s="530">
        <v>7.3000000000000001E-3</v>
      </c>
      <c r="F152" s="530">
        <v>0</v>
      </c>
      <c r="G152" s="530">
        <v>6.7999999999999996E-3</v>
      </c>
      <c r="H152" s="342" t="s">
        <v>217</v>
      </c>
      <c r="I152" s="342">
        <v>6.0000000000000001E-3</v>
      </c>
      <c r="J152" s="342" t="s">
        <v>217</v>
      </c>
      <c r="K152" s="432">
        <v>4.7999999999999996E-3</v>
      </c>
      <c r="L152" s="342" t="s">
        <v>217</v>
      </c>
      <c r="M152" s="432">
        <v>1.3299999999999999E-2</v>
      </c>
      <c r="N152" s="342" t="s">
        <v>217</v>
      </c>
      <c r="O152" s="342">
        <v>8.3999999999999995E-3</v>
      </c>
      <c r="P152" s="342" t="s">
        <v>217</v>
      </c>
      <c r="Q152" s="432">
        <v>1.0500000000000001E-2</v>
      </c>
      <c r="R152" s="432" t="s">
        <v>217</v>
      </c>
      <c r="S152" s="432">
        <v>5.0000000000000001E-3</v>
      </c>
      <c r="T152" s="342" t="s">
        <v>217</v>
      </c>
      <c r="U152" s="432">
        <v>5.4999999999999997E-3</v>
      </c>
      <c r="V152" s="342" t="s">
        <v>217</v>
      </c>
      <c r="W152" s="531">
        <v>5.4000000000000003E-3</v>
      </c>
      <c r="X152" s="432" t="s">
        <v>217</v>
      </c>
      <c r="Y152" s="432">
        <v>1.6E-2</v>
      </c>
      <c r="Z152" s="432" t="s">
        <v>217</v>
      </c>
      <c r="AA152" s="432">
        <v>5.3E-3</v>
      </c>
      <c r="AB152" s="432" t="s">
        <v>217</v>
      </c>
      <c r="AC152" s="432">
        <v>1.0200000000000001E-2</v>
      </c>
      <c r="AD152" s="432" t="s">
        <v>462</v>
      </c>
      <c r="AE152" s="432">
        <v>6.8999999999999999E-3</v>
      </c>
      <c r="AF152" s="432" t="s">
        <v>462</v>
      </c>
      <c r="AG152" s="432">
        <v>6.6E-3</v>
      </c>
      <c r="AH152" s="432" t="s">
        <v>462</v>
      </c>
      <c r="AI152" s="432">
        <v>5.1999999999999998E-3</v>
      </c>
      <c r="AJ152" s="532" t="s">
        <v>462</v>
      </c>
      <c r="AK152" s="532">
        <v>6.0000000000000001E-3</v>
      </c>
      <c r="AL152" s="432" t="s">
        <v>462</v>
      </c>
      <c r="AM152" s="432">
        <v>3.8999999999999998E-3</v>
      </c>
      <c r="AN152" s="432" t="s">
        <v>462</v>
      </c>
      <c r="AO152" s="432">
        <v>5.8999999999999999E-3</v>
      </c>
      <c r="AP152" s="432" t="s">
        <v>462</v>
      </c>
      <c r="AQ152" s="432">
        <v>6.7000000000000002E-3</v>
      </c>
      <c r="AR152" s="432" t="s">
        <v>462</v>
      </c>
      <c r="AS152" s="432">
        <v>2.3E-3</v>
      </c>
      <c r="AT152" s="432" t="s">
        <v>462</v>
      </c>
      <c r="AU152" s="432">
        <v>5.4000000000000003E-3</v>
      </c>
      <c r="AV152" s="432" t="s">
        <v>462</v>
      </c>
      <c r="AW152" s="432">
        <v>2.5999999999999999E-3</v>
      </c>
      <c r="AX152" s="432" t="s">
        <v>462</v>
      </c>
      <c r="AY152" s="432">
        <v>5.1999999999999998E-3</v>
      </c>
      <c r="AZ152" s="432" t="s">
        <v>462</v>
      </c>
      <c r="BA152" s="432">
        <v>8.6E-3</v>
      </c>
      <c r="BB152" s="432" t="s">
        <v>462</v>
      </c>
      <c r="BC152" s="432">
        <v>4.3E-3</v>
      </c>
      <c r="BD152" s="432" t="s">
        <v>462</v>
      </c>
      <c r="BE152" s="432">
        <v>3.5000000000000001E-3</v>
      </c>
      <c r="BF152" s="432" t="s">
        <v>462</v>
      </c>
      <c r="BG152" s="432">
        <v>5.1000000000000004E-3</v>
      </c>
      <c r="BH152" s="432" t="s">
        <v>462</v>
      </c>
      <c r="BI152" s="432">
        <v>2.8E-3</v>
      </c>
      <c r="BJ152" s="432" t="s">
        <v>462</v>
      </c>
      <c r="BK152" s="432">
        <v>4.4000000000000003E-3</v>
      </c>
      <c r="BL152" s="436" t="s">
        <v>462</v>
      </c>
      <c r="BM152" s="436">
        <v>5.1000000000000004E-3</v>
      </c>
      <c r="BN152" s="432" t="s">
        <v>462</v>
      </c>
      <c r="BO152" s="432">
        <v>3.2000000000000002E-3</v>
      </c>
      <c r="BP152" s="432" t="s">
        <v>462</v>
      </c>
      <c r="BQ152" s="432">
        <v>6.4000000000000003E-3</v>
      </c>
      <c r="BR152" s="432" t="s">
        <v>462</v>
      </c>
      <c r="BS152" s="432">
        <v>4.4000000000000003E-3</v>
      </c>
      <c r="BT152" s="432" t="s">
        <v>462</v>
      </c>
      <c r="BU152" s="432">
        <v>6.0000000000000001E-3</v>
      </c>
      <c r="BV152" s="432" t="s">
        <v>217</v>
      </c>
      <c r="BW152" s="432">
        <v>3.0300000000000001E-2</v>
      </c>
      <c r="BX152" s="432" t="s">
        <v>217</v>
      </c>
      <c r="BY152" s="432">
        <v>2.81E-2</v>
      </c>
      <c r="BZ152" s="432" t="s">
        <v>217</v>
      </c>
      <c r="CA152" s="432">
        <v>3.5000000000000001E-3</v>
      </c>
      <c r="CB152" s="432" t="s">
        <v>217</v>
      </c>
      <c r="CC152" s="432">
        <v>1.2800000000000001E-2</v>
      </c>
      <c r="CD152" s="432" t="s">
        <v>217</v>
      </c>
      <c r="CE152" s="432">
        <v>1.4</v>
      </c>
      <c r="CF152" s="432" t="s">
        <v>217</v>
      </c>
      <c r="CG152" s="432">
        <v>4.4000000000000003E-3</v>
      </c>
      <c r="CH152" s="432" t="s">
        <v>217</v>
      </c>
      <c r="CI152" s="432">
        <v>1.17E-2</v>
      </c>
      <c r="CJ152" s="533">
        <v>3.0300000000000001E-2</v>
      </c>
      <c r="CK152" s="534" t="s">
        <v>217</v>
      </c>
      <c r="CL152" s="534" t="s">
        <v>217</v>
      </c>
      <c r="CM152" s="523"/>
      <c r="CN152" s="523"/>
      <c r="CO152" s="533">
        <v>2.81E-2</v>
      </c>
      <c r="CP152" s="534" t="s">
        <v>217</v>
      </c>
      <c r="CQ152" s="534" t="s">
        <v>217</v>
      </c>
      <c r="CR152" s="523"/>
      <c r="CS152" s="523"/>
      <c r="CT152" s="533">
        <v>3.5000000000000001E-3</v>
      </c>
      <c r="CU152" s="534" t="s">
        <v>217</v>
      </c>
      <c r="CV152" s="534" t="s">
        <v>217</v>
      </c>
      <c r="CW152" s="523"/>
      <c r="CX152" s="523"/>
      <c r="CY152" s="533">
        <v>1.2800000000000001E-2</v>
      </c>
      <c r="CZ152" s="534" t="s">
        <v>217</v>
      </c>
      <c r="DA152" s="534" t="s">
        <v>217</v>
      </c>
      <c r="DB152" s="523"/>
      <c r="DC152" s="523"/>
      <c r="DD152" s="533">
        <v>1.4</v>
      </c>
      <c r="DE152" s="534" t="s">
        <v>217</v>
      </c>
      <c r="DF152" s="534" t="s">
        <v>217</v>
      </c>
      <c r="DG152" s="523"/>
      <c r="DH152" s="523"/>
      <c r="DI152" s="533">
        <v>4.4000000000000003E-3</v>
      </c>
      <c r="DJ152" s="534" t="s">
        <v>217</v>
      </c>
      <c r="DK152" s="534" t="s">
        <v>217</v>
      </c>
      <c r="DL152" s="523"/>
      <c r="DM152" s="523"/>
      <c r="DN152" s="533">
        <v>1.17E-2</v>
      </c>
      <c r="DO152" s="534" t="s">
        <v>217</v>
      </c>
      <c r="DP152" s="534" t="s">
        <v>217</v>
      </c>
      <c r="DQ152" s="523"/>
      <c r="DR152" s="523"/>
      <c r="DS152" s="512">
        <v>1.4999999999999999E-2</v>
      </c>
      <c r="DT152" s="534" t="s">
        <v>217</v>
      </c>
      <c r="DU152" s="534" t="s">
        <v>217</v>
      </c>
      <c r="DV152" s="523"/>
      <c r="DW152" s="523"/>
      <c r="DX152" s="535">
        <v>3.8999999999999998E-3</v>
      </c>
      <c r="DY152" s="536" t="s">
        <v>217</v>
      </c>
      <c r="DZ152" s="536" t="s">
        <v>217</v>
      </c>
      <c r="EA152" s="523"/>
      <c r="EB152" s="523"/>
      <c r="EC152" s="536" t="s">
        <v>217</v>
      </c>
      <c r="ED152" s="535">
        <v>7.3000000000000001E-3</v>
      </c>
      <c r="EE152" s="536" t="s">
        <v>217</v>
      </c>
      <c r="EF152" s="523"/>
      <c r="EG152" s="523"/>
      <c r="EH152" s="535">
        <v>3.3999999999999998E-3</v>
      </c>
      <c r="EI152" s="536" t="s">
        <v>217</v>
      </c>
      <c r="EJ152" s="536" t="s">
        <v>217</v>
      </c>
      <c r="EK152" s="523"/>
      <c r="EL152" s="523"/>
      <c r="EM152" s="537">
        <v>1.2999999999999999E-3</v>
      </c>
      <c r="EN152" s="538" t="s">
        <v>217</v>
      </c>
      <c r="EO152" s="538" t="s">
        <v>217</v>
      </c>
      <c r="EP152" s="523"/>
      <c r="EQ152" s="523"/>
      <c r="ER152" s="539">
        <v>3.2000000000000002E-3</v>
      </c>
      <c r="ES152" s="538" t="s">
        <v>217</v>
      </c>
      <c r="ET152" s="538" t="s">
        <v>217</v>
      </c>
      <c r="EU152" s="523"/>
      <c r="EV152" s="523"/>
    </row>
    <row r="153" spans="1:152" s="540" customFormat="1" x14ac:dyDescent="0.2">
      <c r="A153" s="529" t="s">
        <v>446</v>
      </c>
      <c r="B153" s="530">
        <v>0</v>
      </c>
      <c r="C153" s="530">
        <v>3.9300000000000002E-2</v>
      </c>
      <c r="D153" s="530">
        <v>0</v>
      </c>
      <c r="E153" s="530">
        <v>2.8799999999999999E-2</v>
      </c>
      <c r="F153" s="530">
        <v>0</v>
      </c>
      <c r="G153" s="530">
        <v>1.72E-2</v>
      </c>
      <c r="H153" s="342" t="s">
        <v>217</v>
      </c>
      <c r="I153" s="342">
        <v>2.01E-2</v>
      </c>
      <c r="J153" s="342" t="s">
        <v>217</v>
      </c>
      <c r="K153" s="432">
        <v>2.3199999999999998E-2</v>
      </c>
      <c r="L153" s="342" t="s">
        <v>217</v>
      </c>
      <c r="M153" s="432">
        <v>2.8799999999999999E-2</v>
      </c>
      <c r="N153" s="342" t="s">
        <v>217</v>
      </c>
      <c r="O153" s="342">
        <v>2.1299999999999999E-2</v>
      </c>
      <c r="P153" s="342" t="s">
        <v>217</v>
      </c>
      <c r="Q153" s="432">
        <v>1.89E-2</v>
      </c>
      <c r="R153" s="432" t="s">
        <v>217</v>
      </c>
      <c r="S153" s="432">
        <v>1.9199999999999998E-2</v>
      </c>
      <c r="T153" s="342" t="s">
        <v>217</v>
      </c>
      <c r="U153" s="432">
        <v>2.81E-2</v>
      </c>
      <c r="V153" s="342" t="s">
        <v>217</v>
      </c>
      <c r="W153" s="531">
        <v>1.7000000000000001E-2</v>
      </c>
      <c r="X153" s="432" t="s">
        <v>217</v>
      </c>
      <c r="Y153" s="432">
        <v>3.8199999999999998E-2</v>
      </c>
      <c r="Z153" s="432" t="s">
        <v>217</v>
      </c>
      <c r="AA153" s="432">
        <v>2.6499999999999999E-2</v>
      </c>
      <c r="AB153" s="432" t="s">
        <v>217</v>
      </c>
      <c r="AC153" s="432">
        <v>3.6400000000000002E-2</v>
      </c>
      <c r="AD153" s="432" t="s">
        <v>462</v>
      </c>
      <c r="AE153" s="432">
        <v>2.5600000000000001E-2</v>
      </c>
      <c r="AF153" s="432" t="s">
        <v>462</v>
      </c>
      <c r="AG153" s="432">
        <v>2.3599999999999999E-2</v>
      </c>
      <c r="AH153" s="432" t="s">
        <v>462</v>
      </c>
      <c r="AI153" s="432">
        <v>1.78E-2</v>
      </c>
      <c r="AJ153" s="532" t="s">
        <v>462</v>
      </c>
      <c r="AK153" s="532">
        <v>1.8599999999999998E-2</v>
      </c>
      <c r="AL153" s="432" t="s">
        <v>462</v>
      </c>
      <c r="AM153" s="432">
        <v>2.2200000000000001E-2</v>
      </c>
      <c r="AN153" s="432" t="s">
        <v>462</v>
      </c>
      <c r="AO153" s="432">
        <v>2.4500000000000001E-2</v>
      </c>
      <c r="AP153" s="432" t="s">
        <v>462</v>
      </c>
      <c r="AQ153" s="432">
        <v>2.2700000000000001E-2</v>
      </c>
      <c r="AR153" s="432" t="s">
        <v>462</v>
      </c>
      <c r="AS153" s="432">
        <v>2.2499999999999999E-2</v>
      </c>
      <c r="AT153" s="432" t="s">
        <v>462</v>
      </c>
      <c r="AU153" s="432">
        <v>2.5000000000000001E-2</v>
      </c>
      <c r="AV153" s="432" t="s">
        <v>462</v>
      </c>
      <c r="AW153" s="432">
        <v>2.23E-2</v>
      </c>
      <c r="AX153" s="432" t="s">
        <v>462</v>
      </c>
      <c r="AY153" s="432">
        <v>2.7300000000000001E-2</v>
      </c>
      <c r="AZ153" s="432" t="s">
        <v>462</v>
      </c>
      <c r="BA153" s="432">
        <v>4.2599999999999999E-2</v>
      </c>
      <c r="BB153" s="432" t="s">
        <v>462</v>
      </c>
      <c r="BC153" s="432">
        <v>2.7799999999999998E-2</v>
      </c>
      <c r="BD153" s="432" t="s">
        <v>462</v>
      </c>
      <c r="BE153" s="432">
        <v>1.9300000000000001E-2</v>
      </c>
      <c r="BF153" s="432" t="s">
        <v>462</v>
      </c>
      <c r="BG153" s="432">
        <v>2.2800000000000001E-2</v>
      </c>
      <c r="BH153" s="432" t="s">
        <v>462</v>
      </c>
      <c r="BI153" s="432">
        <v>2.0899999999999998E-2</v>
      </c>
      <c r="BJ153" s="432" t="s">
        <v>462</v>
      </c>
      <c r="BK153" s="432">
        <v>3.1099999999999999E-2</v>
      </c>
      <c r="BL153" s="436" t="s">
        <v>462</v>
      </c>
      <c r="BM153" s="436">
        <v>2.5000000000000001E-2</v>
      </c>
      <c r="BN153" s="432" t="s">
        <v>462</v>
      </c>
      <c r="BO153" s="432">
        <v>2.7900000000000001E-2</v>
      </c>
      <c r="BP153" s="432" t="s">
        <v>462</v>
      </c>
      <c r="BQ153" s="432">
        <v>2.5399999999999999E-2</v>
      </c>
      <c r="BR153" s="432" t="s">
        <v>462</v>
      </c>
      <c r="BS153" s="432">
        <v>2.3800000000000002E-2</v>
      </c>
      <c r="BT153" s="432" t="s">
        <v>462</v>
      </c>
      <c r="BU153" s="432">
        <v>2.5600000000000001E-2</v>
      </c>
      <c r="BV153" s="432" t="s">
        <v>217</v>
      </c>
      <c r="BW153" s="432">
        <v>3.6400000000000002E-2</v>
      </c>
      <c r="BX153" s="432" t="s">
        <v>217</v>
      </c>
      <c r="BY153" s="432">
        <v>2.5499999999999998E-2</v>
      </c>
      <c r="BZ153" s="432" t="s">
        <v>217</v>
      </c>
      <c r="CA153" s="432">
        <v>2.1999999999999999E-2</v>
      </c>
      <c r="CB153" s="432" t="s">
        <v>217</v>
      </c>
      <c r="CC153" s="432">
        <v>1.5699999999999999E-2</v>
      </c>
      <c r="CD153" s="432" t="s">
        <v>217</v>
      </c>
      <c r="CE153" s="432">
        <v>0.8</v>
      </c>
      <c r="CF153" s="432" t="s">
        <v>217</v>
      </c>
      <c r="CG153" s="432">
        <v>2.9100000000000001E-2</v>
      </c>
      <c r="CH153" s="432" t="s">
        <v>217</v>
      </c>
      <c r="CI153" s="432">
        <v>3.18</v>
      </c>
      <c r="CJ153" s="541">
        <v>3.6400000000000002E-2</v>
      </c>
      <c r="CK153" s="542" t="s">
        <v>217</v>
      </c>
      <c r="CL153" s="542" t="s">
        <v>217</v>
      </c>
      <c r="CM153" s="523"/>
      <c r="CN153" s="523"/>
      <c r="CO153" s="541">
        <v>2.5499999999999998E-2</v>
      </c>
      <c r="CP153" s="542" t="s">
        <v>217</v>
      </c>
      <c r="CQ153" s="542" t="s">
        <v>217</v>
      </c>
      <c r="CR153" s="523"/>
      <c r="CS153" s="523"/>
      <c r="CT153" s="541">
        <v>2.1999999999999999E-2</v>
      </c>
      <c r="CU153" s="542" t="s">
        <v>217</v>
      </c>
      <c r="CV153" s="542" t="s">
        <v>217</v>
      </c>
      <c r="CW153" s="523"/>
      <c r="CX153" s="523"/>
      <c r="CY153" s="541">
        <v>1.5699999999999999E-2</v>
      </c>
      <c r="CZ153" s="542" t="s">
        <v>217</v>
      </c>
      <c r="DA153" s="542" t="s">
        <v>217</v>
      </c>
      <c r="DB153" s="523"/>
      <c r="DC153" s="523"/>
      <c r="DD153" s="541">
        <v>0.8</v>
      </c>
      <c r="DE153" s="542" t="s">
        <v>217</v>
      </c>
      <c r="DF153" s="542" t="s">
        <v>217</v>
      </c>
      <c r="DG153" s="523"/>
      <c r="DH153" s="523"/>
      <c r="DI153" s="541">
        <v>2.9100000000000001E-2</v>
      </c>
      <c r="DJ153" s="542" t="s">
        <v>217</v>
      </c>
      <c r="DK153" s="542" t="s">
        <v>217</v>
      </c>
      <c r="DL153" s="523"/>
      <c r="DM153" s="523"/>
      <c r="DN153" s="541">
        <v>3.18</v>
      </c>
      <c r="DO153" s="542" t="s">
        <v>217</v>
      </c>
      <c r="DP153" s="542" t="s">
        <v>217</v>
      </c>
      <c r="DQ153" s="523"/>
      <c r="DR153" s="523"/>
      <c r="DS153" s="515">
        <v>1.52E-2</v>
      </c>
      <c r="DT153" s="542" t="s">
        <v>217</v>
      </c>
      <c r="DU153" s="542" t="s">
        <v>217</v>
      </c>
      <c r="DV153" s="523"/>
      <c r="DW153" s="523"/>
      <c r="DX153" s="535">
        <v>1.52E-2</v>
      </c>
      <c r="DY153" s="543" t="s">
        <v>217</v>
      </c>
      <c r="DZ153" s="543" t="s">
        <v>217</v>
      </c>
      <c r="EA153" s="523"/>
      <c r="EB153" s="523"/>
      <c r="EC153" s="543" t="s">
        <v>217</v>
      </c>
      <c r="ED153" s="535">
        <v>6.6400000000000001E-2</v>
      </c>
      <c r="EE153" s="543" t="s">
        <v>217</v>
      </c>
      <c r="EF153" s="523"/>
      <c r="EG153" s="523"/>
      <c r="EH153" s="535">
        <v>1.3100000000000001E-2</v>
      </c>
      <c r="EI153" s="543" t="s">
        <v>217</v>
      </c>
      <c r="EJ153" s="543" t="s">
        <v>217</v>
      </c>
      <c r="EK153" s="523"/>
      <c r="EL153" s="523"/>
      <c r="EM153" s="544">
        <v>1.54E-2</v>
      </c>
      <c r="EN153" s="545" t="s">
        <v>217</v>
      </c>
      <c r="EO153" s="545" t="s">
        <v>217</v>
      </c>
      <c r="EP153" s="523"/>
      <c r="EQ153" s="523"/>
      <c r="ER153" s="546">
        <v>1.6400000000000001E-2</v>
      </c>
      <c r="ES153" s="545" t="s">
        <v>217</v>
      </c>
      <c r="ET153" s="545" t="s">
        <v>217</v>
      </c>
      <c r="EU153" s="523"/>
      <c r="EV153" s="523"/>
    </row>
    <row r="154" spans="1:152" s="540" customFormat="1" x14ac:dyDescent="0.2">
      <c r="A154" s="529" t="s">
        <v>463</v>
      </c>
      <c r="B154" s="530"/>
      <c r="C154" s="530"/>
      <c r="D154" s="530"/>
      <c r="E154" s="530"/>
      <c r="F154" s="530"/>
      <c r="G154" s="530"/>
      <c r="H154" s="342"/>
      <c r="I154" s="342"/>
      <c r="J154" s="342"/>
      <c r="K154" s="432"/>
      <c r="L154" s="342"/>
      <c r="M154" s="432"/>
      <c r="N154" s="342"/>
      <c r="O154" s="342"/>
      <c r="P154" s="342"/>
      <c r="Q154" s="432"/>
      <c r="R154" s="432"/>
      <c r="S154" s="432"/>
      <c r="T154" s="342"/>
      <c r="U154" s="432"/>
      <c r="V154" s="342"/>
      <c r="W154" s="531"/>
      <c r="X154" s="432"/>
      <c r="Y154" s="432"/>
      <c r="Z154" s="432"/>
      <c r="AA154" s="432"/>
      <c r="AB154" s="432"/>
      <c r="AC154" s="432"/>
      <c r="AD154" s="432"/>
      <c r="AE154" s="432"/>
      <c r="AF154" s="432"/>
      <c r="AG154" s="432"/>
      <c r="AH154" s="432"/>
      <c r="AI154" s="432"/>
      <c r="AJ154" s="532"/>
      <c r="AK154" s="532"/>
      <c r="AL154" s="432"/>
      <c r="AM154" s="432"/>
      <c r="AN154" s="432"/>
      <c r="AO154" s="432"/>
      <c r="AP154" s="432"/>
      <c r="AQ154" s="432"/>
      <c r="AR154" s="432"/>
      <c r="AS154" s="432"/>
      <c r="AT154" s="432"/>
      <c r="AU154" s="432"/>
      <c r="AV154" s="432"/>
      <c r="AW154" s="432"/>
      <c r="AX154" s="432"/>
      <c r="AY154" s="432"/>
      <c r="AZ154" s="432"/>
      <c r="BA154" s="432"/>
      <c r="BB154" s="432"/>
      <c r="BC154" s="432"/>
      <c r="BD154" s="432"/>
      <c r="BE154" s="432"/>
      <c r="BF154" s="432"/>
      <c r="BG154" s="432"/>
      <c r="BH154" s="432"/>
      <c r="BI154" s="432"/>
      <c r="BJ154" s="432"/>
      <c r="BK154" s="432"/>
      <c r="BL154" s="436"/>
      <c r="BM154" s="436"/>
      <c r="BN154" s="432"/>
      <c r="BO154" s="432"/>
      <c r="BP154" s="432"/>
      <c r="BQ154" s="432"/>
      <c r="BR154" s="432"/>
      <c r="BS154" s="432"/>
      <c r="BT154" s="432"/>
      <c r="BU154" s="432"/>
      <c r="BV154" s="432"/>
      <c r="BW154" s="432"/>
      <c r="BX154" s="432"/>
      <c r="BY154" s="432"/>
      <c r="BZ154" s="432"/>
      <c r="CA154" s="432"/>
      <c r="CB154" s="432"/>
      <c r="CC154" s="432"/>
      <c r="CD154" s="432"/>
      <c r="CE154" s="432"/>
      <c r="CF154" s="432"/>
      <c r="CG154" s="432"/>
      <c r="CH154" s="432"/>
      <c r="CI154" s="432"/>
      <c r="CJ154" s="541" t="s">
        <v>217</v>
      </c>
      <c r="CK154" s="542" t="s">
        <v>217</v>
      </c>
      <c r="CL154" s="542" t="s">
        <v>217</v>
      </c>
      <c r="CM154" s="523"/>
      <c r="CN154" s="523"/>
      <c r="CO154" s="541" t="s">
        <v>217</v>
      </c>
      <c r="CP154" s="542" t="s">
        <v>217</v>
      </c>
      <c r="CQ154" s="542" t="s">
        <v>217</v>
      </c>
      <c r="CR154" s="523"/>
      <c r="CS154" s="523"/>
      <c r="CT154" s="541" t="s">
        <v>217</v>
      </c>
      <c r="CU154" s="542" t="s">
        <v>217</v>
      </c>
      <c r="CV154" s="542" t="s">
        <v>217</v>
      </c>
      <c r="CW154" s="523"/>
      <c r="CX154" s="523"/>
      <c r="CY154" s="541" t="s">
        <v>217</v>
      </c>
      <c r="CZ154" s="542" t="s">
        <v>217</v>
      </c>
      <c r="DA154" s="542" t="s">
        <v>217</v>
      </c>
      <c r="DB154" s="523"/>
      <c r="DC154" s="523"/>
      <c r="DD154" s="541" t="s">
        <v>217</v>
      </c>
      <c r="DE154" s="542" t="s">
        <v>217</v>
      </c>
      <c r="DF154" s="542" t="s">
        <v>217</v>
      </c>
      <c r="DG154" s="523"/>
      <c r="DH154" s="523"/>
      <c r="DI154" s="541" t="s">
        <v>217</v>
      </c>
      <c r="DJ154" s="542" t="s">
        <v>217</v>
      </c>
      <c r="DK154" s="542" t="s">
        <v>217</v>
      </c>
      <c r="DL154" s="523"/>
      <c r="DM154" s="523"/>
      <c r="DN154" s="541" t="s">
        <v>217</v>
      </c>
      <c r="DO154" s="542" t="s">
        <v>217</v>
      </c>
      <c r="DP154" s="542" t="s">
        <v>217</v>
      </c>
      <c r="DQ154" s="523"/>
      <c r="DR154" s="523"/>
      <c r="DS154" s="515" t="s">
        <v>217</v>
      </c>
      <c r="DT154" s="542" t="s">
        <v>217</v>
      </c>
      <c r="DU154" s="542" t="s">
        <v>217</v>
      </c>
      <c r="DV154" s="523"/>
      <c r="DW154" s="523"/>
      <c r="DX154" s="536" t="s">
        <v>217</v>
      </c>
      <c r="DY154" s="543" t="s">
        <v>217</v>
      </c>
      <c r="DZ154" s="543" t="s">
        <v>217</v>
      </c>
      <c r="EA154" s="523"/>
      <c r="EB154" s="523"/>
      <c r="EC154" s="543" t="s">
        <v>217</v>
      </c>
      <c r="ED154" s="547" t="s">
        <v>217</v>
      </c>
      <c r="EE154" s="543" t="s">
        <v>217</v>
      </c>
      <c r="EF154" s="523"/>
      <c r="EG154" s="523"/>
      <c r="EH154" s="536" t="s">
        <v>217</v>
      </c>
      <c r="EI154" s="543" t="s">
        <v>217</v>
      </c>
      <c r="EJ154" s="543" t="s">
        <v>217</v>
      </c>
      <c r="EK154" s="523"/>
      <c r="EL154" s="523"/>
      <c r="EM154" s="55" t="s">
        <v>217</v>
      </c>
      <c r="EN154" s="545" t="s">
        <v>217</v>
      </c>
      <c r="EO154" s="545" t="s">
        <v>217</v>
      </c>
      <c r="EP154" s="523"/>
      <c r="EQ154" s="523"/>
      <c r="ER154" s="55" t="s">
        <v>217</v>
      </c>
      <c r="ES154" s="545" t="s">
        <v>217</v>
      </c>
      <c r="ET154" s="545" t="s">
        <v>217</v>
      </c>
      <c r="EU154" s="523"/>
      <c r="EV154" s="523"/>
    </row>
    <row r="155" spans="1:152" s="540" customFormat="1" x14ac:dyDescent="0.2">
      <c r="A155" s="529" t="s">
        <v>447</v>
      </c>
      <c r="B155" s="530">
        <v>0</v>
      </c>
      <c r="C155" s="530">
        <v>1.4E-3</v>
      </c>
      <c r="D155" s="530">
        <v>0</v>
      </c>
      <c r="E155" s="530">
        <v>0</v>
      </c>
      <c r="F155" s="530">
        <v>0</v>
      </c>
      <c r="G155" s="530">
        <v>0</v>
      </c>
      <c r="H155" s="342" t="s">
        <v>217</v>
      </c>
      <c r="I155" s="342">
        <v>0</v>
      </c>
      <c r="J155" s="342" t="s">
        <v>217</v>
      </c>
      <c r="K155" s="432">
        <v>0</v>
      </c>
      <c r="L155" s="342" t="s">
        <v>217</v>
      </c>
      <c r="M155" s="432">
        <v>0</v>
      </c>
      <c r="N155" s="342" t="s">
        <v>217</v>
      </c>
      <c r="O155" s="342">
        <v>0</v>
      </c>
      <c r="P155" s="342" t="s">
        <v>217</v>
      </c>
      <c r="Q155" s="432">
        <v>0</v>
      </c>
      <c r="R155" s="432" t="s">
        <v>217</v>
      </c>
      <c r="S155" s="432" t="s">
        <v>217</v>
      </c>
      <c r="T155" s="342" t="s">
        <v>217</v>
      </c>
      <c r="U155" s="432" t="s">
        <v>217</v>
      </c>
      <c r="V155" s="342" t="s">
        <v>217</v>
      </c>
      <c r="W155" s="531" t="s">
        <v>217</v>
      </c>
      <c r="X155" s="432" t="s">
        <v>217</v>
      </c>
      <c r="Y155" s="432" t="s">
        <v>217</v>
      </c>
      <c r="Z155" s="432" t="s">
        <v>217</v>
      </c>
      <c r="AA155" s="519" t="s">
        <v>217</v>
      </c>
      <c r="AB155" s="432" t="s">
        <v>217</v>
      </c>
      <c r="AC155" s="432" t="s">
        <v>217</v>
      </c>
      <c r="AD155" s="432" t="s">
        <v>462</v>
      </c>
      <c r="AE155" s="432" t="s">
        <v>462</v>
      </c>
      <c r="AF155" s="432" t="s">
        <v>462</v>
      </c>
      <c r="AG155" s="432" t="s">
        <v>462</v>
      </c>
      <c r="AH155" s="432" t="s">
        <v>462</v>
      </c>
      <c r="AI155" s="432" t="s">
        <v>462</v>
      </c>
      <c r="AJ155" s="532" t="s">
        <v>462</v>
      </c>
      <c r="AK155" s="532" t="s">
        <v>462</v>
      </c>
      <c r="AL155" s="432" t="s">
        <v>462</v>
      </c>
      <c r="AM155" s="432" t="s">
        <v>462</v>
      </c>
      <c r="AN155" s="432" t="s">
        <v>462</v>
      </c>
      <c r="AO155" s="432" t="s">
        <v>462</v>
      </c>
      <c r="AP155" s="432" t="s">
        <v>462</v>
      </c>
      <c r="AQ155" s="432" t="s">
        <v>462</v>
      </c>
      <c r="AR155" s="432" t="s">
        <v>462</v>
      </c>
      <c r="AS155" s="432" t="s">
        <v>462</v>
      </c>
      <c r="AT155" s="432" t="s">
        <v>462</v>
      </c>
      <c r="AU155" s="432" t="s">
        <v>462</v>
      </c>
      <c r="AV155" s="432" t="s">
        <v>462</v>
      </c>
      <c r="AW155" s="432" t="s">
        <v>462</v>
      </c>
      <c r="AX155" s="432" t="s">
        <v>462</v>
      </c>
      <c r="AY155" s="432" t="s">
        <v>462</v>
      </c>
      <c r="AZ155" s="432" t="s">
        <v>462</v>
      </c>
      <c r="BA155" s="432" t="s">
        <v>462</v>
      </c>
      <c r="BB155" s="432" t="s">
        <v>462</v>
      </c>
      <c r="BC155" s="432" t="s">
        <v>462</v>
      </c>
      <c r="BD155" s="432" t="s">
        <v>462</v>
      </c>
      <c r="BE155" s="432" t="s">
        <v>462</v>
      </c>
      <c r="BF155" s="432" t="s">
        <v>462</v>
      </c>
      <c r="BG155" s="432" t="s">
        <v>462</v>
      </c>
      <c r="BH155" s="432" t="s">
        <v>462</v>
      </c>
      <c r="BI155" s="432" t="s">
        <v>462</v>
      </c>
      <c r="BJ155" s="432" t="s">
        <v>462</v>
      </c>
      <c r="BK155" s="432" t="s">
        <v>462</v>
      </c>
      <c r="BL155" s="436" t="s">
        <v>462</v>
      </c>
      <c r="BM155" s="436" t="s">
        <v>462</v>
      </c>
      <c r="BN155" s="432" t="s">
        <v>462</v>
      </c>
      <c r="BO155" s="432" t="s">
        <v>462</v>
      </c>
      <c r="BP155" s="432" t="s">
        <v>462</v>
      </c>
      <c r="BQ155" s="432" t="s">
        <v>462</v>
      </c>
      <c r="BR155" s="432" t="s">
        <v>462</v>
      </c>
      <c r="BS155" s="432" t="s">
        <v>462</v>
      </c>
      <c r="BT155" s="432" t="s">
        <v>462</v>
      </c>
      <c r="BU155" s="432" t="s">
        <v>462</v>
      </c>
      <c r="BV155" s="432" t="s">
        <v>217</v>
      </c>
      <c r="BW155" s="432">
        <v>0</v>
      </c>
      <c r="BX155" s="432" t="s">
        <v>217</v>
      </c>
      <c r="BY155" s="432">
        <v>0</v>
      </c>
      <c r="BZ155" s="432" t="s">
        <v>217</v>
      </c>
      <c r="CA155" s="432" t="s">
        <v>217</v>
      </c>
      <c r="CB155" s="432" t="s">
        <v>217</v>
      </c>
      <c r="CC155" s="432" t="s">
        <v>217</v>
      </c>
      <c r="CD155" s="432" t="s">
        <v>217</v>
      </c>
      <c r="CE155" s="432" t="s">
        <v>217</v>
      </c>
      <c r="CF155" s="432" t="s">
        <v>217</v>
      </c>
      <c r="CG155" s="432" t="s">
        <v>217</v>
      </c>
      <c r="CH155" s="432" t="s">
        <v>217</v>
      </c>
      <c r="CI155" s="432" t="s">
        <v>217</v>
      </c>
      <c r="CJ155" s="541">
        <v>0</v>
      </c>
      <c r="CK155" s="542" t="s">
        <v>217</v>
      </c>
      <c r="CL155" s="542" t="s">
        <v>217</v>
      </c>
      <c r="CM155" s="523"/>
      <c r="CN155" s="523"/>
      <c r="CO155" s="541">
        <v>0</v>
      </c>
      <c r="CP155" s="542" t="s">
        <v>217</v>
      </c>
      <c r="CQ155" s="542" t="s">
        <v>217</v>
      </c>
      <c r="CR155" s="523"/>
      <c r="CS155" s="523"/>
      <c r="CT155" s="541" t="s">
        <v>217</v>
      </c>
      <c r="CU155" s="542" t="s">
        <v>217</v>
      </c>
      <c r="CV155" s="542" t="s">
        <v>217</v>
      </c>
      <c r="CW155" s="523"/>
      <c r="CX155" s="523"/>
      <c r="CY155" s="541" t="s">
        <v>217</v>
      </c>
      <c r="CZ155" s="542" t="s">
        <v>217</v>
      </c>
      <c r="DA155" s="542" t="s">
        <v>217</v>
      </c>
      <c r="DB155" s="523"/>
      <c r="DC155" s="523"/>
      <c r="DD155" s="541" t="s">
        <v>217</v>
      </c>
      <c r="DE155" s="542" t="s">
        <v>217</v>
      </c>
      <c r="DF155" s="542" t="s">
        <v>217</v>
      </c>
      <c r="DG155" s="523"/>
      <c r="DH155" s="523"/>
      <c r="DI155" s="541" t="s">
        <v>217</v>
      </c>
      <c r="DJ155" s="542" t="s">
        <v>217</v>
      </c>
      <c r="DK155" s="542" t="s">
        <v>217</v>
      </c>
      <c r="DL155" s="523"/>
      <c r="DM155" s="523"/>
      <c r="DN155" s="541" t="s">
        <v>217</v>
      </c>
      <c r="DO155" s="542" t="s">
        <v>217</v>
      </c>
      <c r="DP155" s="542" t="s">
        <v>217</v>
      </c>
      <c r="DQ155" s="523"/>
      <c r="DR155" s="523"/>
      <c r="DS155" s="515" t="s">
        <v>217</v>
      </c>
      <c r="DT155" s="542" t="s">
        <v>217</v>
      </c>
      <c r="DU155" s="542" t="s">
        <v>217</v>
      </c>
      <c r="DV155" s="523"/>
      <c r="DW155" s="523"/>
      <c r="DX155" s="543" t="s">
        <v>217</v>
      </c>
      <c r="DY155" s="536" t="s">
        <v>217</v>
      </c>
      <c r="DZ155" s="536" t="s">
        <v>217</v>
      </c>
      <c r="EA155" s="523"/>
      <c r="EB155" s="523"/>
      <c r="EC155" s="543" t="s">
        <v>217</v>
      </c>
      <c r="ED155" s="548" t="s">
        <v>217</v>
      </c>
      <c r="EE155" s="543" t="s">
        <v>217</v>
      </c>
      <c r="EF155" s="523"/>
      <c r="EG155" s="523"/>
      <c r="EH155" s="543" t="s">
        <v>217</v>
      </c>
      <c r="EI155" s="543" t="s">
        <v>217</v>
      </c>
      <c r="EJ155" s="543" t="s">
        <v>217</v>
      </c>
      <c r="EK155" s="523"/>
      <c r="EL155" s="523"/>
      <c r="EM155" s="55" t="s">
        <v>217</v>
      </c>
      <c r="EN155" s="545" t="s">
        <v>217</v>
      </c>
      <c r="EO155" s="545" t="s">
        <v>217</v>
      </c>
      <c r="EP155" s="523"/>
      <c r="EQ155" s="523"/>
      <c r="ER155" s="55" t="s">
        <v>217</v>
      </c>
      <c r="ES155" s="545" t="s">
        <v>217</v>
      </c>
      <c r="ET155" s="545" t="s">
        <v>217</v>
      </c>
      <c r="EU155" s="523"/>
      <c r="EV155" s="523"/>
    </row>
    <row r="156" spans="1:152" s="540" customFormat="1" x14ac:dyDescent="0.2">
      <c r="A156" s="529" t="s">
        <v>464</v>
      </c>
      <c r="B156" s="530"/>
      <c r="C156" s="530"/>
      <c r="D156" s="530"/>
      <c r="E156" s="530"/>
      <c r="F156" s="530"/>
      <c r="G156" s="530"/>
      <c r="H156" s="342"/>
      <c r="I156" s="342"/>
      <c r="J156" s="342"/>
      <c r="K156" s="432"/>
      <c r="L156" s="342"/>
      <c r="M156" s="432"/>
      <c r="N156" s="342"/>
      <c r="O156" s="342"/>
      <c r="P156" s="342"/>
      <c r="Q156" s="432"/>
      <c r="R156" s="432"/>
      <c r="S156" s="432"/>
      <c r="T156" s="342"/>
      <c r="U156" s="432"/>
      <c r="V156" s="342"/>
      <c r="W156" s="531"/>
      <c r="X156" s="432"/>
      <c r="Y156" s="432"/>
      <c r="Z156" s="432"/>
      <c r="AA156" s="519"/>
      <c r="AB156" s="432"/>
      <c r="AC156" s="432"/>
      <c r="AD156" s="432"/>
      <c r="AE156" s="432"/>
      <c r="AF156" s="432"/>
      <c r="AG156" s="432"/>
      <c r="AH156" s="432"/>
      <c r="AI156" s="432"/>
      <c r="AJ156" s="532"/>
      <c r="AK156" s="532"/>
      <c r="AL156" s="432"/>
      <c r="AM156" s="432"/>
      <c r="AN156" s="432"/>
      <c r="AO156" s="432"/>
      <c r="AP156" s="432"/>
      <c r="AQ156" s="432"/>
      <c r="AR156" s="432"/>
      <c r="AS156" s="432"/>
      <c r="AT156" s="432"/>
      <c r="AU156" s="432"/>
      <c r="AV156" s="432"/>
      <c r="AW156" s="432"/>
      <c r="AX156" s="432"/>
      <c r="AY156" s="432"/>
      <c r="AZ156" s="432"/>
      <c r="BA156" s="432"/>
      <c r="BB156" s="432"/>
      <c r="BC156" s="432"/>
      <c r="BD156" s="432"/>
      <c r="BE156" s="432"/>
      <c r="BF156" s="432"/>
      <c r="BG156" s="432"/>
      <c r="BH156" s="432"/>
      <c r="BI156" s="432"/>
      <c r="BJ156" s="432"/>
      <c r="BK156" s="432"/>
      <c r="BL156" s="436"/>
      <c r="BM156" s="436"/>
      <c r="BN156" s="432"/>
      <c r="BO156" s="432"/>
      <c r="BP156" s="432"/>
      <c r="BQ156" s="432"/>
      <c r="BR156" s="432"/>
      <c r="BS156" s="432"/>
      <c r="BT156" s="432"/>
      <c r="BU156" s="432"/>
      <c r="BV156" s="432"/>
      <c r="BW156" s="432"/>
      <c r="BX156" s="432"/>
      <c r="BY156" s="432"/>
      <c r="BZ156" s="432"/>
      <c r="CA156" s="432"/>
      <c r="CB156" s="432"/>
      <c r="CC156" s="432"/>
      <c r="CD156" s="432"/>
      <c r="CE156" s="432"/>
      <c r="CF156" s="432"/>
      <c r="CG156" s="432"/>
      <c r="CH156" s="432"/>
      <c r="CI156" s="432"/>
      <c r="CJ156" s="541" t="s">
        <v>217</v>
      </c>
      <c r="CK156" s="542" t="s">
        <v>217</v>
      </c>
      <c r="CL156" s="542" t="s">
        <v>217</v>
      </c>
      <c r="CM156" s="523"/>
      <c r="CN156" s="523"/>
      <c r="CO156" s="541" t="s">
        <v>217</v>
      </c>
      <c r="CP156" s="542" t="s">
        <v>217</v>
      </c>
      <c r="CQ156" s="542" t="s">
        <v>217</v>
      </c>
      <c r="CR156" s="523"/>
      <c r="CS156" s="523"/>
      <c r="CT156" s="541" t="s">
        <v>217</v>
      </c>
      <c r="CU156" s="542" t="s">
        <v>217</v>
      </c>
      <c r="CV156" s="542" t="s">
        <v>217</v>
      </c>
      <c r="CW156" s="523"/>
      <c r="CX156" s="523"/>
      <c r="CY156" s="541" t="s">
        <v>217</v>
      </c>
      <c r="CZ156" s="542" t="s">
        <v>217</v>
      </c>
      <c r="DA156" s="542" t="s">
        <v>217</v>
      </c>
      <c r="DB156" s="523"/>
      <c r="DC156" s="523"/>
      <c r="DD156" s="541" t="s">
        <v>217</v>
      </c>
      <c r="DE156" s="542" t="s">
        <v>217</v>
      </c>
      <c r="DF156" s="542" t="s">
        <v>217</v>
      </c>
      <c r="DG156" s="523"/>
      <c r="DH156" s="523"/>
      <c r="DI156" s="541" t="s">
        <v>217</v>
      </c>
      <c r="DJ156" s="542" t="s">
        <v>217</v>
      </c>
      <c r="DK156" s="542" t="s">
        <v>217</v>
      </c>
      <c r="DL156" s="523"/>
      <c r="DM156" s="523"/>
      <c r="DN156" s="541" t="s">
        <v>217</v>
      </c>
      <c r="DO156" s="542" t="s">
        <v>217</v>
      </c>
      <c r="DP156" s="542" t="s">
        <v>217</v>
      </c>
      <c r="DQ156" s="523"/>
      <c r="DR156" s="523"/>
      <c r="DS156" s="515" t="s">
        <v>217</v>
      </c>
      <c r="DT156" s="542" t="s">
        <v>217</v>
      </c>
      <c r="DU156" s="542" t="s">
        <v>217</v>
      </c>
      <c r="DV156" s="523"/>
      <c r="DW156" s="523"/>
      <c r="DX156" s="543" t="s">
        <v>217</v>
      </c>
      <c r="DY156" s="543" t="s">
        <v>217</v>
      </c>
      <c r="DZ156" s="543" t="s">
        <v>217</v>
      </c>
      <c r="EA156" s="523"/>
      <c r="EB156" s="523"/>
      <c r="EC156" s="543" t="s">
        <v>217</v>
      </c>
      <c r="ED156" s="548" t="s">
        <v>217</v>
      </c>
      <c r="EE156" s="543" t="s">
        <v>217</v>
      </c>
      <c r="EF156" s="523"/>
      <c r="EG156" s="523"/>
      <c r="EH156" s="543" t="s">
        <v>217</v>
      </c>
      <c r="EI156" s="543" t="s">
        <v>217</v>
      </c>
      <c r="EJ156" s="543" t="s">
        <v>217</v>
      </c>
      <c r="EK156" s="523"/>
      <c r="EL156" s="523"/>
      <c r="EM156" s="55" t="s">
        <v>217</v>
      </c>
      <c r="EN156" s="545" t="s">
        <v>217</v>
      </c>
      <c r="EO156" s="545" t="s">
        <v>217</v>
      </c>
      <c r="EP156" s="523"/>
      <c r="EQ156" s="523"/>
      <c r="ER156" s="55" t="s">
        <v>217</v>
      </c>
      <c r="ES156" s="545" t="s">
        <v>217</v>
      </c>
      <c r="ET156" s="545" t="s">
        <v>217</v>
      </c>
      <c r="EU156" s="523"/>
      <c r="EV156" s="523"/>
    </row>
    <row r="157" spans="1:152" s="540" customFormat="1" x14ac:dyDescent="0.2">
      <c r="A157" s="529" t="s">
        <v>243</v>
      </c>
      <c r="B157" s="530"/>
      <c r="C157" s="530"/>
      <c r="D157" s="530"/>
      <c r="E157" s="530"/>
      <c r="F157" s="530"/>
      <c r="G157" s="530"/>
      <c r="H157" s="342"/>
      <c r="I157" s="342"/>
      <c r="J157" s="342"/>
      <c r="K157" s="432"/>
      <c r="L157" s="342"/>
      <c r="M157" s="432"/>
      <c r="N157" s="342"/>
      <c r="O157" s="342"/>
      <c r="P157" s="342"/>
      <c r="Q157" s="432"/>
      <c r="R157" s="432"/>
      <c r="S157" s="432"/>
      <c r="T157" s="342"/>
      <c r="U157" s="432"/>
      <c r="V157" s="342"/>
      <c r="W157" s="531"/>
      <c r="X157" s="432"/>
      <c r="Y157" s="432"/>
      <c r="Z157" s="432"/>
      <c r="AA157" s="519"/>
      <c r="AB157" s="432"/>
      <c r="AC157" s="432"/>
      <c r="AD157" s="432"/>
      <c r="AE157" s="432"/>
      <c r="AF157" s="432"/>
      <c r="AG157" s="432"/>
      <c r="AH157" s="432"/>
      <c r="AI157" s="432"/>
      <c r="AJ157" s="532"/>
      <c r="AK157" s="532"/>
      <c r="AL157" s="432"/>
      <c r="AM157" s="432"/>
      <c r="AN157" s="432"/>
      <c r="AO157" s="432"/>
      <c r="AP157" s="432"/>
      <c r="AQ157" s="432"/>
      <c r="AR157" s="432"/>
      <c r="AS157" s="432"/>
      <c r="AT157" s="432"/>
      <c r="AU157" s="432"/>
      <c r="AV157" s="432"/>
      <c r="AW157" s="432"/>
      <c r="AX157" s="432"/>
      <c r="AY157" s="432"/>
      <c r="AZ157" s="432"/>
      <c r="BA157" s="432"/>
      <c r="BB157" s="432"/>
      <c r="BC157" s="432"/>
      <c r="BD157" s="432"/>
      <c r="BE157" s="432"/>
      <c r="BF157" s="432"/>
      <c r="BG157" s="432"/>
      <c r="BH157" s="432"/>
      <c r="BI157" s="432"/>
      <c r="BJ157" s="432"/>
      <c r="BK157" s="432"/>
      <c r="BL157" s="436"/>
      <c r="BM157" s="436"/>
      <c r="BN157" s="432"/>
      <c r="BO157" s="432"/>
      <c r="BP157" s="432"/>
      <c r="BQ157" s="432"/>
      <c r="BR157" s="432"/>
      <c r="BS157" s="432"/>
      <c r="BT157" s="432"/>
      <c r="BU157" s="432"/>
      <c r="BV157" s="432"/>
      <c r="BW157" s="432"/>
      <c r="BX157" s="432"/>
      <c r="BY157" s="432"/>
      <c r="BZ157" s="432"/>
      <c r="CA157" s="432"/>
      <c r="CB157" s="432"/>
      <c r="CC157" s="432"/>
      <c r="CD157" s="432"/>
      <c r="CE157" s="432"/>
      <c r="CF157" s="432"/>
      <c r="CG157" s="432"/>
      <c r="CH157" s="432"/>
      <c r="CI157" s="432"/>
      <c r="CJ157" s="541">
        <v>0</v>
      </c>
      <c r="CK157" s="542" t="s">
        <v>217</v>
      </c>
      <c r="CL157" s="542" t="s">
        <v>217</v>
      </c>
      <c r="CM157" s="523"/>
      <c r="CN157" s="523"/>
      <c r="CO157" s="541">
        <v>0</v>
      </c>
      <c r="CP157" s="542" t="s">
        <v>217</v>
      </c>
      <c r="CQ157" s="542" t="s">
        <v>217</v>
      </c>
      <c r="CR157" s="523"/>
      <c r="CS157" s="523"/>
      <c r="CT157" s="541">
        <v>0</v>
      </c>
      <c r="CU157" s="542" t="s">
        <v>217</v>
      </c>
      <c r="CV157" s="542" t="s">
        <v>217</v>
      </c>
      <c r="CW157" s="523"/>
      <c r="CX157" s="523"/>
      <c r="CY157" s="541">
        <v>0</v>
      </c>
      <c r="CZ157" s="542" t="s">
        <v>217</v>
      </c>
      <c r="DA157" s="542" t="s">
        <v>217</v>
      </c>
      <c r="DB157" s="523"/>
      <c r="DC157" s="523"/>
      <c r="DD157" s="541">
        <v>0</v>
      </c>
      <c r="DE157" s="542" t="s">
        <v>217</v>
      </c>
      <c r="DF157" s="542" t="s">
        <v>217</v>
      </c>
      <c r="DG157" s="523"/>
      <c r="DH157" s="523"/>
      <c r="DI157" s="541">
        <v>0</v>
      </c>
      <c r="DJ157" s="542" t="s">
        <v>217</v>
      </c>
      <c r="DK157" s="542" t="s">
        <v>217</v>
      </c>
      <c r="DL157" s="523"/>
      <c r="DM157" s="523"/>
      <c r="DN157" s="541">
        <v>0</v>
      </c>
      <c r="DO157" s="542" t="s">
        <v>217</v>
      </c>
      <c r="DP157" s="542" t="s">
        <v>217</v>
      </c>
      <c r="DQ157" s="523"/>
      <c r="DR157" s="523"/>
      <c r="DS157" s="515">
        <v>0</v>
      </c>
      <c r="DT157" s="542" t="s">
        <v>217</v>
      </c>
      <c r="DU157" s="542" t="s">
        <v>217</v>
      </c>
      <c r="DV157" s="523"/>
      <c r="DW157" s="523"/>
      <c r="DX157" s="541">
        <v>0</v>
      </c>
      <c r="DY157" s="543" t="s">
        <v>217</v>
      </c>
      <c r="DZ157" s="543" t="s">
        <v>217</v>
      </c>
      <c r="EA157" s="523"/>
      <c r="EB157" s="523"/>
      <c r="EC157" s="543" t="s">
        <v>217</v>
      </c>
      <c r="ED157" s="549">
        <v>0</v>
      </c>
      <c r="EE157" s="543" t="s">
        <v>217</v>
      </c>
      <c r="EF157" s="523"/>
      <c r="EG157" s="523"/>
      <c r="EH157" s="541">
        <v>0</v>
      </c>
      <c r="EI157" s="543" t="s">
        <v>217</v>
      </c>
      <c r="EJ157" s="543" t="s">
        <v>217</v>
      </c>
      <c r="EK157" s="523"/>
      <c r="EL157" s="523"/>
      <c r="EM157" s="546">
        <v>0</v>
      </c>
      <c r="EN157" s="545" t="s">
        <v>217</v>
      </c>
      <c r="EO157" s="545" t="s">
        <v>217</v>
      </c>
      <c r="EP157" s="523"/>
      <c r="EQ157" s="523"/>
      <c r="ER157" s="546">
        <v>0</v>
      </c>
      <c r="ES157" s="545" t="s">
        <v>217</v>
      </c>
      <c r="ET157" s="545" t="s">
        <v>217</v>
      </c>
      <c r="EU157" s="523"/>
      <c r="EV157" s="523"/>
    </row>
    <row r="158" spans="1:152" s="540" customFormat="1" x14ac:dyDescent="0.2">
      <c r="A158" s="529" t="s">
        <v>449</v>
      </c>
      <c r="B158" s="530">
        <v>0</v>
      </c>
      <c r="C158" s="530">
        <v>0</v>
      </c>
      <c r="D158" s="530">
        <v>0</v>
      </c>
      <c r="E158" s="530">
        <v>2.2000000000000001E-3</v>
      </c>
      <c r="F158" s="530">
        <v>0</v>
      </c>
      <c r="G158" s="530">
        <v>3.3999999999999998E-3</v>
      </c>
      <c r="H158" s="342" t="s">
        <v>217</v>
      </c>
      <c r="I158" s="342">
        <v>2.0000000000000001E-4</v>
      </c>
      <c r="J158" s="342" t="s">
        <v>217</v>
      </c>
      <c r="K158" s="432">
        <v>2.0000000000000001E-4</v>
      </c>
      <c r="L158" s="342" t="s">
        <v>217</v>
      </c>
      <c r="M158" s="432">
        <v>3.8999999999999998E-3</v>
      </c>
      <c r="N158" s="342" t="s">
        <v>217</v>
      </c>
      <c r="O158" s="342">
        <v>2.9999999999999997E-4</v>
      </c>
      <c r="P158" s="342" t="s">
        <v>217</v>
      </c>
      <c r="Q158" s="432">
        <v>2.3999999999999998E-3</v>
      </c>
      <c r="R158" s="432" t="s">
        <v>217</v>
      </c>
      <c r="S158" s="432">
        <v>5.9999999999999995E-4</v>
      </c>
      <c r="T158" s="342" t="s">
        <v>217</v>
      </c>
      <c r="U158" s="432">
        <v>4.0000000000000002E-4</v>
      </c>
      <c r="V158" s="342" t="s">
        <v>217</v>
      </c>
      <c r="W158" s="531">
        <v>2.9999999999999997E-4</v>
      </c>
      <c r="X158" s="432" t="s">
        <v>217</v>
      </c>
      <c r="Y158" s="432">
        <v>1.8E-3</v>
      </c>
      <c r="Z158" s="432" t="s">
        <v>217</v>
      </c>
      <c r="AA158" s="432">
        <v>4.0000000000000002E-4</v>
      </c>
      <c r="AB158" s="432" t="s">
        <v>217</v>
      </c>
      <c r="AC158" s="432">
        <v>2.5000000000000001E-3</v>
      </c>
      <c r="AD158" s="432" t="s">
        <v>462</v>
      </c>
      <c r="AE158" s="432">
        <v>5.9999999999999995E-4</v>
      </c>
      <c r="AF158" s="432" t="s">
        <v>462</v>
      </c>
      <c r="AG158" s="432">
        <v>1.4E-3</v>
      </c>
      <c r="AH158" s="432" t="s">
        <v>462</v>
      </c>
      <c r="AI158" s="432">
        <v>5.0000000000000001E-4</v>
      </c>
      <c r="AJ158" s="532" t="s">
        <v>462</v>
      </c>
      <c r="AK158" s="532">
        <v>1.8E-3</v>
      </c>
      <c r="AL158" s="432" t="s">
        <v>462</v>
      </c>
      <c r="AM158" s="432">
        <v>5.9999999999999995E-4</v>
      </c>
      <c r="AN158" s="432" t="s">
        <v>462</v>
      </c>
      <c r="AO158" s="432">
        <v>2.9999999999999997E-4</v>
      </c>
      <c r="AP158" s="432" t="s">
        <v>462</v>
      </c>
      <c r="AQ158" s="432">
        <v>2.9999999999999997E-4</v>
      </c>
      <c r="AR158" s="432" t="s">
        <v>462</v>
      </c>
      <c r="AS158" s="432">
        <v>2.3999999999999998E-3</v>
      </c>
      <c r="AT158" s="432" t="s">
        <v>462</v>
      </c>
      <c r="AU158" s="432">
        <v>1.8E-3</v>
      </c>
      <c r="AV158" s="432" t="s">
        <v>462</v>
      </c>
      <c r="AW158" s="432">
        <v>8.9999999999999998E-4</v>
      </c>
      <c r="AX158" s="432" t="s">
        <v>462</v>
      </c>
      <c r="AY158" s="432">
        <v>3.3E-3</v>
      </c>
      <c r="AZ158" s="432" t="s">
        <v>462</v>
      </c>
      <c r="BA158" s="432">
        <v>1.8E-3</v>
      </c>
      <c r="BB158" s="432" t="s">
        <v>462</v>
      </c>
      <c r="BC158" s="432">
        <v>2E-3</v>
      </c>
      <c r="BD158" s="432" t="s">
        <v>462</v>
      </c>
      <c r="BE158" s="432">
        <v>1.8E-3</v>
      </c>
      <c r="BF158" s="432" t="s">
        <v>462</v>
      </c>
      <c r="BG158" s="432">
        <v>8.0000000000000004E-4</v>
      </c>
      <c r="BH158" s="432" t="s">
        <v>462</v>
      </c>
      <c r="BI158" s="432">
        <v>1.4E-3</v>
      </c>
      <c r="BJ158" s="432" t="s">
        <v>462</v>
      </c>
      <c r="BK158" s="432">
        <v>5.9999999999999995E-4</v>
      </c>
      <c r="BL158" s="436" t="s">
        <v>462</v>
      </c>
      <c r="BM158" s="436">
        <v>3.0999999999999999E-3</v>
      </c>
      <c r="BN158" s="432" t="s">
        <v>462</v>
      </c>
      <c r="BO158" s="432">
        <v>2.9999999999999997E-4</v>
      </c>
      <c r="BP158" s="432" t="s">
        <v>462</v>
      </c>
      <c r="BQ158" s="432">
        <v>2.0000000000000001E-4</v>
      </c>
      <c r="BR158" s="432" t="s">
        <v>462</v>
      </c>
      <c r="BS158" s="432">
        <v>0</v>
      </c>
      <c r="BT158" s="432" t="s">
        <v>462</v>
      </c>
      <c r="BU158" s="432">
        <v>0</v>
      </c>
      <c r="BV158" s="432" t="s">
        <v>217</v>
      </c>
      <c r="BW158" s="432">
        <v>6.0000000000000001E-3</v>
      </c>
      <c r="BX158" s="432" t="s">
        <v>217</v>
      </c>
      <c r="BY158" s="432">
        <v>8.0000000000000004E-4</v>
      </c>
      <c r="BZ158" s="432" t="s">
        <v>217</v>
      </c>
      <c r="CA158" s="432">
        <v>2.0000000000000001E-4</v>
      </c>
      <c r="CB158" s="432" t="s">
        <v>217</v>
      </c>
      <c r="CC158" s="432">
        <v>2.3E-3</v>
      </c>
      <c r="CD158" s="432" t="s">
        <v>217</v>
      </c>
      <c r="CE158" s="432">
        <v>1.33</v>
      </c>
      <c r="CF158" s="432" t="s">
        <v>217</v>
      </c>
      <c r="CG158" s="432">
        <v>1.6999999999999999E-3</v>
      </c>
      <c r="CH158" s="432" t="s">
        <v>217</v>
      </c>
      <c r="CI158" s="432">
        <v>2.0999999999999999E-3</v>
      </c>
      <c r="CJ158" s="541">
        <v>6.0000000000000001E-3</v>
      </c>
      <c r="CK158" s="542" t="s">
        <v>217</v>
      </c>
      <c r="CL158" s="542" t="s">
        <v>217</v>
      </c>
      <c r="CM158" s="523"/>
      <c r="CN158" s="523"/>
      <c r="CO158" s="541">
        <v>8.0000000000000004E-4</v>
      </c>
      <c r="CP158" s="542" t="s">
        <v>217</v>
      </c>
      <c r="CQ158" s="542" t="s">
        <v>217</v>
      </c>
      <c r="CR158" s="523"/>
      <c r="CS158" s="523"/>
      <c r="CT158" s="541">
        <v>2.0000000000000001E-4</v>
      </c>
      <c r="CU158" s="542" t="s">
        <v>217</v>
      </c>
      <c r="CV158" s="542" t="s">
        <v>217</v>
      </c>
      <c r="CW158" s="523"/>
      <c r="CX158" s="523"/>
      <c r="CY158" s="541">
        <v>2.3E-3</v>
      </c>
      <c r="CZ158" s="542" t="s">
        <v>217</v>
      </c>
      <c r="DA158" s="542" t="s">
        <v>217</v>
      </c>
      <c r="DB158" s="523"/>
      <c r="DC158" s="523"/>
      <c r="DD158" s="541">
        <v>1.33</v>
      </c>
      <c r="DE158" s="542" t="s">
        <v>217</v>
      </c>
      <c r="DF158" s="542" t="s">
        <v>217</v>
      </c>
      <c r="DG158" s="523"/>
      <c r="DH158" s="523"/>
      <c r="DI158" s="541">
        <v>1.6999999999999999E-3</v>
      </c>
      <c r="DJ158" s="542" t="s">
        <v>217</v>
      </c>
      <c r="DK158" s="542" t="s">
        <v>217</v>
      </c>
      <c r="DL158" s="523"/>
      <c r="DM158" s="523"/>
      <c r="DN158" s="541">
        <v>2.0999999999999999E-3</v>
      </c>
      <c r="DO158" s="542" t="s">
        <v>217</v>
      </c>
      <c r="DP158" s="542" t="s">
        <v>217</v>
      </c>
      <c r="DQ158" s="523"/>
      <c r="DR158" s="523"/>
      <c r="DS158" s="515">
        <v>6.9999999999999999E-4</v>
      </c>
      <c r="DT158" s="542" t="s">
        <v>217</v>
      </c>
      <c r="DU158" s="542" t="s">
        <v>217</v>
      </c>
      <c r="DV158" s="523"/>
      <c r="DW158" s="523"/>
      <c r="DX158" s="535">
        <v>8.0000000000000004E-4</v>
      </c>
      <c r="DY158" s="536" t="s">
        <v>217</v>
      </c>
      <c r="DZ158" s="536" t="s">
        <v>217</v>
      </c>
      <c r="EA158" s="523"/>
      <c r="EB158" s="523"/>
      <c r="EC158" s="543" t="s">
        <v>217</v>
      </c>
      <c r="ED158" s="535">
        <v>2.9999999999999997E-4</v>
      </c>
      <c r="EE158" s="543" t="s">
        <v>217</v>
      </c>
      <c r="EF158" s="523"/>
      <c r="EG158" s="523"/>
      <c r="EH158" s="535">
        <v>1E-4</v>
      </c>
      <c r="EI158" s="543" t="s">
        <v>217</v>
      </c>
      <c r="EJ158" s="543" t="s">
        <v>217</v>
      </c>
      <c r="EK158" s="523"/>
      <c r="EL158" s="523"/>
      <c r="EM158" s="544">
        <v>1E-4</v>
      </c>
      <c r="EN158" s="545" t="s">
        <v>217</v>
      </c>
      <c r="EO158" s="545" t="s">
        <v>217</v>
      </c>
      <c r="EP158" s="523"/>
      <c r="EQ158" s="523"/>
      <c r="ER158" s="546">
        <v>8.9999999999999998E-4</v>
      </c>
      <c r="ES158" s="545" t="s">
        <v>217</v>
      </c>
      <c r="ET158" s="545" t="s">
        <v>217</v>
      </c>
      <c r="EU158" s="523"/>
      <c r="EV158" s="523"/>
    </row>
    <row r="159" spans="1:152" s="540" customFormat="1" x14ac:dyDescent="0.2">
      <c r="A159" s="529" t="s">
        <v>450</v>
      </c>
      <c r="B159" s="530"/>
      <c r="C159" s="530"/>
      <c r="D159" s="530"/>
      <c r="E159" s="530"/>
      <c r="F159" s="530"/>
      <c r="G159" s="530"/>
      <c r="H159" s="342"/>
      <c r="I159" s="342"/>
      <c r="J159" s="342"/>
      <c r="K159" s="432"/>
      <c r="L159" s="342"/>
      <c r="M159" s="432"/>
      <c r="N159" s="342"/>
      <c r="O159" s="342"/>
      <c r="P159" s="342"/>
      <c r="Q159" s="432"/>
      <c r="R159" s="432"/>
      <c r="S159" s="432"/>
      <c r="T159" s="342"/>
      <c r="U159" s="432"/>
      <c r="V159" s="342"/>
      <c r="W159" s="531"/>
      <c r="X159" s="432"/>
      <c r="Y159" s="432"/>
      <c r="Z159" s="432"/>
      <c r="AA159" s="519"/>
      <c r="AB159" s="432"/>
      <c r="AC159" s="432"/>
      <c r="AD159" s="432"/>
      <c r="AE159" s="432"/>
      <c r="AF159" s="432"/>
      <c r="AG159" s="432"/>
      <c r="AH159" s="432"/>
      <c r="AI159" s="432"/>
      <c r="AJ159" s="532"/>
      <c r="AK159" s="532"/>
      <c r="AL159" s="432"/>
      <c r="AM159" s="432"/>
      <c r="AN159" s="432"/>
      <c r="AO159" s="432"/>
      <c r="AP159" s="432"/>
      <c r="AQ159" s="432"/>
      <c r="AR159" s="432"/>
      <c r="AS159" s="432"/>
      <c r="AT159" s="432"/>
      <c r="AU159" s="432"/>
      <c r="AV159" s="432"/>
      <c r="AW159" s="432"/>
      <c r="AX159" s="432"/>
      <c r="AY159" s="432"/>
      <c r="AZ159" s="432"/>
      <c r="BA159" s="432"/>
      <c r="BB159" s="432"/>
      <c r="BC159" s="432"/>
      <c r="BD159" s="432"/>
      <c r="BE159" s="432"/>
      <c r="BF159" s="432"/>
      <c r="BG159" s="432"/>
      <c r="BH159" s="432"/>
      <c r="BI159" s="432"/>
      <c r="BJ159" s="432"/>
      <c r="BK159" s="432"/>
      <c r="BL159" s="436"/>
      <c r="BM159" s="436"/>
      <c r="BN159" s="432"/>
      <c r="BO159" s="432"/>
      <c r="BP159" s="432"/>
      <c r="BQ159" s="432"/>
      <c r="BR159" s="432"/>
      <c r="BS159" s="432"/>
      <c r="BT159" s="432"/>
      <c r="BU159" s="432"/>
      <c r="BV159" s="432"/>
      <c r="BW159" s="432"/>
      <c r="BX159" s="432"/>
      <c r="BY159" s="432"/>
      <c r="BZ159" s="432"/>
      <c r="CA159" s="432"/>
      <c r="CB159" s="432"/>
      <c r="CC159" s="432"/>
      <c r="CD159" s="432"/>
      <c r="CE159" s="432"/>
      <c r="CF159" s="432"/>
      <c r="CG159" s="432"/>
      <c r="CH159" s="432"/>
      <c r="CI159" s="432"/>
      <c r="CJ159" s="541">
        <v>0</v>
      </c>
      <c r="CK159" s="542" t="s">
        <v>217</v>
      </c>
      <c r="CL159" s="542" t="s">
        <v>217</v>
      </c>
      <c r="CM159" s="523"/>
      <c r="CN159" s="523"/>
      <c r="CO159" s="541">
        <v>5.9999999999999995E-4</v>
      </c>
      <c r="CP159" s="542" t="s">
        <v>217</v>
      </c>
      <c r="CQ159" s="542" t="s">
        <v>217</v>
      </c>
      <c r="CR159" s="523"/>
      <c r="CS159" s="523"/>
      <c r="CT159" s="541">
        <v>0</v>
      </c>
      <c r="CU159" s="542" t="s">
        <v>217</v>
      </c>
      <c r="CV159" s="542" t="s">
        <v>217</v>
      </c>
      <c r="CW159" s="523"/>
      <c r="CX159" s="523"/>
      <c r="CY159" s="541">
        <v>0</v>
      </c>
      <c r="CZ159" s="542" t="s">
        <v>217</v>
      </c>
      <c r="DA159" s="542" t="s">
        <v>217</v>
      </c>
      <c r="DB159" s="523"/>
      <c r="DC159" s="523"/>
      <c r="DD159" s="541">
        <v>1E-4</v>
      </c>
      <c r="DE159" s="542" t="s">
        <v>217</v>
      </c>
      <c r="DF159" s="542" t="s">
        <v>217</v>
      </c>
      <c r="DG159" s="523"/>
      <c r="DH159" s="523"/>
      <c r="DI159" s="541">
        <v>2.0000000000000001E-4</v>
      </c>
      <c r="DJ159" s="542" t="s">
        <v>217</v>
      </c>
      <c r="DK159" s="542" t="s">
        <v>217</v>
      </c>
      <c r="DL159" s="523"/>
      <c r="DM159" s="523"/>
      <c r="DN159" s="541">
        <v>0</v>
      </c>
      <c r="DO159" s="542" t="s">
        <v>217</v>
      </c>
      <c r="DP159" s="542" t="s">
        <v>217</v>
      </c>
      <c r="DQ159" s="523"/>
      <c r="DR159" s="523"/>
      <c r="DS159" s="515">
        <v>0</v>
      </c>
      <c r="DT159" s="542" t="s">
        <v>217</v>
      </c>
      <c r="DU159" s="542" t="s">
        <v>217</v>
      </c>
      <c r="DV159" s="523"/>
      <c r="DW159" s="523"/>
      <c r="DX159" s="533">
        <v>0</v>
      </c>
      <c r="DY159" s="543" t="s">
        <v>217</v>
      </c>
      <c r="DZ159" s="543" t="s">
        <v>217</v>
      </c>
      <c r="EA159" s="523"/>
      <c r="EB159" s="523"/>
      <c r="EC159" s="543" t="s">
        <v>217</v>
      </c>
      <c r="ED159" s="550">
        <v>0</v>
      </c>
      <c r="EE159" s="543" t="s">
        <v>217</v>
      </c>
      <c r="EF159" s="523"/>
      <c r="EG159" s="523"/>
      <c r="EH159" s="533">
        <v>0</v>
      </c>
      <c r="EI159" s="543" t="s">
        <v>217</v>
      </c>
      <c r="EJ159" s="543" t="s">
        <v>217</v>
      </c>
      <c r="EK159" s="523"/>
      <c r="EL159" s="523"/>
      <c r="EM159" s="546">
        <v>1E-4</v>
      </c>
      <c r="EN159" s="545" t="s">
        <v>217</v>
      </c>
      <c r="EO159" s="545" t="s">
        <v>217</v>
      </c>
      <c r="EP159" s="523"/>
      <c r="EQ159" s="523"/>
      <c r="ER159" s="546">
        <v>5.9999999999999995E-4</v>
      </c>
      <c r="ES159" s="545" t="s">
        <v>217</v>
      </c>
      <c r="ET159" s="545" t="s">
        <v>217</v>
      </c>
      <c r="EU159" s="523"/>
      <c r="EV159" s="523"/>
    </row>
    <row r="160" spans="1:152" s="540" customFormat="1" x14ac:dyDescent="0.2">
      <c r="A160" s="529" t="s">
        <v>451</v>
      </c>
      <c r="B160" s="530"/>
      <c r="C160" s="530"/>
      <c r="D160" s="530"/>
      <c r="E160" s="530"/>
      <c r="F160" s="530"/>
      <c r="G160" s="530"/>
      <c r="H160" s="342"/>
      <c r="I160" s="342"/>
      <c r="J160" s="342"/>
      <c r="K160" s="432"/>
      <c r="L160" s="342"/>
      <c r="M160" s="432"/>
      <c r="N160" s="342"/>
      <c r="O160" s="342"/>
      <c r="P160" s="342"/>
      <c r="Q160" s="432"/>
      <c r="R160" s="432"/>
      <c r="S160" s="432"/>
      <c r="T160" s="342"/>
      <c r="U160" s="432"/>
      <c r="V160" s="342"/>
      <c r="W160" s="531"/>
      <c r="X160" s="432"/>
      <c r="Y160" s="432"/>
      <c r="Z160" s="432"/>
      <c r="AA160" s="519"/>
      <c r="AB160" s="432"/>
      <c r="AC160" s="432"/>
      <c r="AD160" s="432"/>
      <c r="AE160" s="432"/>
      <c r="AF160" s="432"/>
      <c r="AG160" s="432"/>
      <c r="AH160" s="432"/>
      <c r="AI160" s="432"/>
      <c r="AJ160" s="532"/>
      <c r="AK160" s="532"/>
      <c r="AL160" s="432"/>
      <c r="AM160" s="432"/>
      <c r="AN160" s="432"/>
      <c r="AO160" s="432"/>
      <c r="AP160" s="432"/>
      <c r="AQ160" s="432"/>
      <c r="AR160" s="432"/>
      <c r="AS160" s="432"/>
      <c r="AT160" s="432"/>
      <c r="AU160" s="432"/>
      <c r="AV160" s="432"/>
      <c r="AW160" s="432"/>
      <c r="AX160" s="432"/>
      <c r="AY160" s="432"/>
      <c r="AZ160" s="432"/>
      <c r="BA160" s="432"/>
      <c r="BB160" s="432"/>
      <c r="BC160" s="432"/>
      <c r="BD160" s="432"/>
      <c r="BE160" s="432"/>
      <c r="BF160" s="432"/>
      <c r="BG160" s="432"/>
      <c r="BH160" s="432"/>
      <c r="BI160" s="432"/>
      <c r="BJ160" s="432"/>
      <c r="BK160" s="432"/>
      <c r="BL160" s="436"/>
      <c r="BM160" s="436"/>
      <c r="BN160" s="432"/>
      <c r="BO160" s="432"/>
      <c r="BP160" s="432"/>
      <c r="BQ160" s="432"/>
      <c r="BR160" s="432"/>
      <c r="BS160" s="432"/>
      <c r="BT160" s="432"/>
      <c r="BU160" s="432"/>
      <c r="BV160" s="432"/>
      <c r="BW160" s="432"/>
      <c r="BX160" s="432"/>
      <c r="BY160" s="432"/>
      <c r="BZ160" s="432"/>
      <c r="CA160" s="432"/>
      <c r="CB160" s="432"/>
      <c r="CC160" s="432"/>
      <c r="CD160" s="432"/>
      <c r="CE160" s="432"/>
      <c r="CF160" s="432"/>
      <c r="CG160" s="432"/>
      <c r="CH160" s="432"/>
      <c r="CI160" s="432"/>
      <c r="CJ160" s="541">
        <v>0</v>
      </c>
      <c r="CK160" s="542" t="s">
        <v>217</v>
      </c>
      <c r="CL160" s="542" t="s">
        <v>217</v>
      </c>
      <c r="CM160" s="523"/>
      <c r="CN160" s="523"/>
      <c r="CO160" s="541">
        <v>4.0000000000000002E-4</v>
      </c>
      <c r="CP160" s="542" t="s">
        <v>217</v>
      </c>
      <c r="CQ160" s="542" t="s">
        <v>217</v>
      </c>
      <c r="CR160" s="523"/>
      <c r="CS160" s="523"/>
      <c r="CT160" s="541">
        <v>0</v>
      </c>
      <c r="CU160" s="542" t="s">
        <v>217</v>
      </c>
      <c r="CV160" s="542" t="s">
        <v>217</v>
      </c>
      <c r="CW160" s="523"/>
      <c r="CX160" s="523"/>
      <c r="CY160" s="541">
        <v>1E-4</v>
      </c>
      <c r="CZ160" s="542" t="s">
        <v>217</v>
      </c>
      <c r="DA160" s="542" t="s">
        <v>217</v>
      </c>
      <c r="DB160" s="523"/>
      <c r="DC160" s="523"/>
      <c r="DD160" s="541">
        <v>1.2999999999999999E-3</v>
      </c>
      <c r="DE160" s="542" t="s">
        <v>217</v>
      </c>
      <c r="DF160" s="542" t="s">
        <v>217</v>
      </c>
      <c r="DG160" s="523"/>
      <c r="DH160" s="523"/>
      <c r="DI160" s="541">
        <v>1E-4</v>
      </c>
      <c r="DJ160" s="542" t="s">
        <v>217</v>
      </c>
      <c r="DK160" s="542" t="s">
        <v>217</v>
      </c>
      <c r="DL160" s="523"/>
      <c r="DM160" s="523"/>
      <c r="DN160" s="541">
        <v>1.9E-3</v>
      </c>
      <c r="DO160" s="542" t="s">
        <v>217</v>
      </c>
      <c r="DP160" s="542" t="s">
        <v>217</v>
      </c>
      <c r="DQ160" s="523"/>
      <c r="DR160" s="523"/>
      <c r="DS160" s="515">
        <v>2.0000000000000001E-4</v>
      </c>
      <c r="DT160" s="542" t="s">
        <v>217</v>
      </c>
      <c r="DU160" s="542" t="s">
        <v>217</v>
      </c>
      <c r="DV160" s="523"/>
      <c r="DW160" s="523"/>
      <c r="DX160" s="541">
        <v>0</v>
      </c>
      <c r="DY160" s="543" t="s">
        <v>217</v>
      </c>
      <c r="DZ160" s="543" t="s">
        <v>217</v>
      </c>
      <c r="EA160" s="523"/>
      <c r="EB160" s="523"/>
      <c r="EC160" s="543" t="s">
        <v>217</v>
      </c>
      <c r="ED160" s="549">
        <v>0</v>
      </c>
      <c r="EE160" s="543" t="s">
        <v>217</v>
      </c>
      <c r="EF160" s="523"/>
      <c r="EG160" s="523"/>
      <c r="EH160" s="541">
        <v>0</v>
      </c>
      <c r="EI160" s="543" t="s">
        <v>217</v>
      </c>
      <c r="EJ160" s="543" t="s">
        <v>217</v>
      </c>
      <c r="EK160" s="523"/>
      <c r="EL160" s="523"/>
      <c r="EM160" s="546">
        <v>0</v>
      </c>
      <c r="EN160" s="545" t="s">
        <v>217</v>
      </c>
      <c r="EO160" s="545" t="s">
        <v>217</v>
      </c>
      <c r="EP160" s="523"/>
      <c r="EQ160" s="523"/>
      <c r="ER160" s="546">
        <v>1E-4</v>
      </c>
      <c r="ES160" s="545" t="s">
        <v>217</v>
      </c>
      <c r="ET160" s="545" t="s">
        <v>217</v>
      </c>
      <c r="EU160" s="523"/>
      <c r="EV160" s="523"/>
    </row>
    <row r="161" spans="1:152" s="442" customFormat="1" x14ac:dyDescent="0.2">
      <c r="A161" s="529" t="s">
        <v>452</v>
      </c>
      <c r="B161" s="530">
        <v>0</v>
      </c>
      <c r="C161" s="530">
        <v>0</v>
      </c>
      <c r="D161" s="530">
        <v>0</v>
      </c>
      <c r="E161" s="530">
        <v>0</v>
      </c>
      <c r="F161" s="530">
        <v>0</v>
      </c>
      <c r="G161" s="530">
        <v>0</v>
      </c>
      <c r="H161" s="342" t="s">
        <v>217</v>
      </c>
      <c r="I161" s="342">
        <v>0</v>
      </c>
      <c r="J161" s="342" t="s">
        <v>217</v>
      </c>
      <c r="K161" s="432">
        <v>0</v>
      </c>
      <c r="L161" s="342" t="s">
        <v>217</v>
      </c>
      <c r="M161" s="432">
        <v>0</v>
      </c>
      <c r="N161" s="342" t="s">
        <v>217</v>
      </c>
      <c r="O161" s="342">
        <v>0</v>
      </c>
      <c r="P161" s="342" t="s">
        <v>217</v>
      </c>
      <c r="Q161" s="432">
        <v>0</v>
      </c>
      <c r="R161" s="432" t="s">
        <v>217</v>
      </c>
      <c r="S161" s="432">
        <v>0</v>
      </c>
      <c r="T161" s="342" t="s">
        <v>217</v>
      </c>
      <c r="U161" s="432" t="s">
        <v>217</v>
      </c>
      <c r="V161" s="342" t="s">
        <v>217</v>
      </c>
      <c r="W161" s="531" t="s">
        <v>217</v>
      </c>
      <c r="X161" s="432" t="s">
        <v>217</v>
      </c>
      <c r="Y161" s="432" t="s">
        <v>217</v>
      </c>
      <c r="Z161" s="432" t="s">
        <v>217</v>
      </c>
      <c r="AA161" s="432" t="s">
        <v>217</v>
      </c>
      <c r="AB161" s="432" t="s">
        <v>217</v>
      </c>
      <c r="AC161" s="432" t="s">
        <v>217</v>
      </c>
      <c r="AD161" s="432" t="s">
        <v>462</v>
      </c>
      <c r="AE161" s="432" t="s">
        <v>462</v>
      </c>
      <c r="AF161" s="432" t="s">
        <v>462</v>
      </c>
      <c r="AG161" s="432" t="s">
        <v>462</v>
      </c>
      <c r="AH161" s="432" t="s">
        <v>462</v>
      </c>
      <c r="AI161" s="432" t="s">
        <v>462</v>
      </c>
      <c r="AJ161" s="532" t="s">
        <v>462</v>
      </c>
      <c r="AK161" s="532" t="s">
        <v>462</v>
      </c>
      <c r="AL161" s="432" t="s">
        <v>462</v>
      </c>
      <c r="AM161" s="432" t="s">
        <v>462</v>
      </c>
      <c r="AN161" s="432" t="s">
        <v>462</v>
      </c>
      <c r="AO161" s="432" t="s">
        <v>462</v>
      </c>
      <c r="AP161" s="432" t="s">
        <v>462</v>
      </c>
      <c r="AQ161" s="432" t="s">
        <v>462</v>
      </c>
      <c r="AR161" s="432" t="s">
        <v>462</v>
      </c>
      <c r="AS161" s="432" t="s">
        <v>462</v>
      </c>
      <c r="AT161" s="432" t="s">
        <v>462</v>
      </c>
      <c r="AU161" s="432" t="s">
        <v>462</v>
      </c>
      <c r="AV161" s="432" t="s">
        <v>462</v>
      </c>
      <c r="AW161" s="432" t="s">
        <v>462</v>
      </c>
      <c r="AX161" s="432" t="s">
        <v>462</v>
      </c>
      <c r="AY161" s="432" t="s">
        <v>462</v>
      </c>
      <c r="AZ161" s="432" t="s">
        <v>462</v>
      </c>
      <c r="BA161" s="432" t="s">
        <v>462</v>
      </c>
      <c r="BB161" s="432" t="s">
        <v>462</v>
      </c>
      <c r="BC161" s="432" t="s">
        <v>462</v>
      </c>
      <c r="BD161" s="432" t="s">
        <v>462</v>
      </c>
      <c r="BE161" s="432" t="s">
        <v>462</v>
      </c>
      <c r="BF161" s="432" t="s">
        <v>462</v>
      </c>
      <c r="BG161" s="432" t="s">
        <v>462</v>
      </c>
      <c r="BH161" s="432" t="s">
        <v>462</v>
      </c>
      <c r="BI161" s="432" t="s">
        <v>462</v>
      </c>
      <c r="BJ161" s="432" t="s">
        <v>462</v>
      </c>
      <c r="BK161" s="432" t="s">
        <v>462</v>
      </c>
      <c r="BL161" s="436" t="s">
        <v>462</v>
      </c>
      <c r="BM161" s="436" t="s">
        <v>462</v>
      </c>
      <c r="BN161" s="432" t="s">
        <v>462</v>
      </c>
      <c r="BO161" s="432" t="s">
        <v>462</v>
      </c>
      <c r="BP161" s="432" t="s">
        <v>462</v>
      </c>
      <c r="BQ161" s="432" t="s">
        <v>462</v>
      </c>
      <c r="BR161" s="432" t="s">
        <v>462</v>
      </c>
      <c r="BS161" s="432" t="s">
        <v>462</v>
      </c>
      <c r="BT161" s="432" t="s">
        <v>462</v>
      </c>
      <c r="BU161" s="432" t="s">
        <v>462</v>
      </c>
      <c r="BV161" s="432" t="s">
        <v>217</v>
      </c>
      <c r="BW161" s="432">
        <v>0</v>
      </c>
      <c r="BX161" s="432" t="s">
        <v>217</v>
      </c>
      <c r="BY161" s="432">
        <v>0</v>
      </c>
      <c r="BZ161" s="432" t="s">
        <v>217</v>
      </c>
      <c r="CA161" s="432" t="s">
        <v>217</v>
      </c>
      <c r="CB161" s="432" t="s">
        <v>217</v>
      </c>
      <c r="CC161" s="432" t="s">
        <v>217</v>
      </c>
      <c r="CD161" s="432" t="s">
        <v>217</v>
      </c>
      <c r="CE161" s="432" t="s">
        <v>217</v>
      </c>
      <c r="CF161" s="432" t="s">
        <v>217</v>
      </c>
      <c r="CG161" s="432" t="s">
        <v>217</v>
      </c>
      <c r="CH161" s="432" t="s">
        <v>217</v>
      </c>
      <c r="CI161" s="432" t="s">
        <v>217</v>
      </c>
      <c r="CJ161" s="541">
        <v>0</v>
      </c>
      <c r="CK161" s="542" t="s">
        <v>217</v>
      </c>
      <c r="CL161" s="542" t="s">
        <v>217</v>
      </c>
      <c r="CM161" s="523"/>
      <c r="CN161" s="523"/>
      <c r="CO161" s="541">
        <v>0</v>
      </c>
      <c r="CP161" s="542" t="s">
        <v>217</v>
      </c>
      <c r="CQ161" s="542" t="s">
        <v>217</v>
      </c>
      <c r="CR161" s="523"/>
      <c r="CS161" s="523"/>
      <c r="CT161" s="541" t="s">
        <v>217</v>
      </c>
      <c r="CU161" s="542" t="s">
        <v>217</v>
      </c>
      <c r="CV161" s="542" t="s">
        <v>217</v>
      </c>
      <c r="CW161" s="523"/>
      <c r="CX161" s="523"/>
      <c r="CY161" s="541" t="s">
        <v>217</v>
      </c>
      <c r="CZ161" s="542" t="s">
        <v>217</v>
      </c>
      <c r="DA161" s="542" t="s">
        <v>217</v>
      </c>
      <c r="DB161" s="523"/>
      <c r="DC161" s="523"/>
      <c r="DD161" s="541" t="s">
        <v>217</v>
      </c>
      <c r="DE161" s="542" t="s">
        <v>217</v>
      </c>
      <c r="DF161" s="542" t="s">
        <v>217</v>
      </c>
      <c r="DG161" s="523"/>
      <c r="DH161" s="523"/>
      <c r="DI161" s="541" t="s">
        <v>217</v>
      </c>
      <c r="DJ161" s="542" t="s">
        <v>217</v>
      </c>
      <c r="DK161" s="542" t="s">
        <v>217</v>
      </c>
      <c r="DL161" s="523"/>
      <c r="DM161" s="523"/>
      <c r="DN161" s="541" t="s">
        <v>217</v>
      </c>
      <c r="DO161" s="542" t="s">
        <v>217</v>
      </c>
      <c r="DP161" s="542" t="s">
        <v>217</v>
      </c>
      <c r="DQ161" s="523"/>
      <c r="DR161" s="523"/>
      <c r="DS161" s="515" t="s">
        <v>217</v>
      </c>
      <c r="DT161" s="542" t="s">
        <v>217</v>
      </c>
      <c r="DU161" s="542" t="s">
        <v>217</v>
      </c>
      <c r="DV161" s="523"/>
      <c r="DW161" s="523"/>
      <c r="DX161" s="543" t="s">
        <v>217</v>
      </c>
      <c r="DY161" s="536" t="s">
        <v>217</v>
      </c>
      <c r="DZ161" s="536" t="s">
        <v>217</v>
      </c>
      <c r="EA161" s="523"/>
      <c r="EB161" s="523"/>
      <c r="EC161" s="543" t="s">
        <v>217</v>
      </c>
      <c r="ED161" s="548" t="s">
        <v>217</v>
      </c>
      <c r="EE161" s="543" t="s">
        <v>217</v>
      </c>
      <c r="EF161" s="523"/>
      <c r="EG161" s="523"/>
      <c r="EH161" s="543" t="s">
        <v>217</v>
      </c>
      <c r="EI161" s="543" t="s">
        <v>217</v>
      </c>
      <c r="EJ161" s="543" t="s">
        <v>217</v>
      </c>
      <c r="EK161" s="523"/>
      <c r="EL161" s="523"/>
      <c r="EM161" s="546">
        <v>0</v>
      </c>
      <c r="EN161" s="545" t="s">
        <v>217</v>
      </c>
      <c r="EO161" s="545" t="s">
        <v>217</v>
      </c>
      <c r="EP161" s="523"/>
      <c r="EQ161" s="523"/>
      <c r="ER161" s="546">
        <v>0</v>
      </c>
      <c r="ES161" s="545" t="s">
        <v>217</v>
      </c>
      <c r="ET161" s="545" t="s">
        <v>217</v>
      </c>
      <c r="EU161" s="523"/>
      <c r="EV161" s="523"/>
    </row>
    <row r="162" spans="1:152" s="442" customFormat="1" x14ac:dyDescent="0.2">
      <c r="A162" s="529" t="s">
        <v>453</v>
      </c>
      <c r="B162" s="530"/>
      <c r="C162" s="530"/>
      <c r="D162" s="530"/>
      <c r="E162" s="530"/>
      <c r="F162" s="530"/>
      <c r="G162" s="530"/>
      <c r="H162" s="342"/>
      <c r="I162" s="342"/>
      <c r="J162" s="342"/>
      <c r="K162" s="432"/>
      <c r="L162" s="342"/>
      <c r="M162" s="432"/>
      <c r="N162" s="342"/>
      <c r="O162" s="342"/>
      <c r="P162" s="342"/>
      <c r="Q162" s="432"/>
      <c r="R162" s="432"/>
      <c r="S162" s="432"/>
      <c r="T162" s="342"/>
      <c r="U162" s="432"/>
      <c r="V162" s="342"/>
      <c r="W162" s="531"/>
      <c r="X162" s="432"/>
      <c r="Y162" s="432"/>
      <c r="Z162" s="432"/>
      <c r="AA162" s="432"/>
      <c r="AB162" s="432"/>
      <c r="AC162" s="432"/>
      <c r="AD162" s="432"/>
      <c r="AE162" s="432"/>
      <c r="AF162" s="432"/>
      <c r="AG162" s="432"/>
      <c r="AH162" s="432"/>
      <c r="AI162" s="432"/>
      <c r="AJ162" s="532"/>
      <c r="AK162" s="532"/>
      <c r="AL162" s="432"/>
      <c r="AM162" s="432"/>
      <c r="AN162" s="432"/>
      <c r="AO162" s="432"/>
      <c r="AP162" s="432"/>
      <c r="AQ162" s="432"/>
      <c r="AR162" s="432"/>
      <c r="AS162" s="432"/>
      <c r="AT162" s="432"/>
      <c r="AU162" s="432"/>
      <c r="AV162" s="432"/>
      <c r="AW162" s="432"/>
      <c r="AX162" s="432"/>
      <c r="AY162" s="432"/>
      <c r="AZ162" s="432"/>
      <c r="BA162" s="432"/>
      <c r="BB162" s="432"/>
      <c r="BC162" s="432"/>
      <c r="BD162" s="432"/>
      <c r="BE162" s="432"/>
      <c r="BF162" s="432"/>
      <c r="BG162" s="432"/>
      <c r="BH162" s="432"/>
      <c r="BI162" s="432"/>
      <c r="BJ162" s="432"/>
      <c r="BK162" s="432"/>
      <c r="BL162" s="436"/>
      <c r="BM162" s="436"/>
      <c r="BN162" s="432"/>
      <c r="BO162" s="432"/>
      <c r="BP162" s="432"/>
      <c r="BQ162" s="432"/>
      <c r="BR162" s="432"/>
      <c r="BS162" s="432"/>
      <c r="BT162" s="432"/>
      <c r="BU162" s="432"/>
      <c r="BV162" s="432"/>
      <c r="BW162" s="432"/>
      <c r="BX162" s="432"/>
      <c r="BY162" s="432"/>
      <c r="BZ162" s="432"/>
      <c r="CA162" s="432"/>
      <c r="CB162" s="432"/>
      <c r="CC162" s="432"/>
      <c r="CD162" s="432"/>
      <c r="CE162" s="432"/>
      <c r="CF162" s="432"/>
      <c r="CG162" s="432"/>
      <c r="CH162" s="432"/>
      <c r="CI162" s="432"/>
      <c r="CJ162" s="541">
        <v>0</v>
      </c>
      <c r="CK162" s="542" t="s">
        <v>217</v>
      </c>
      <c r="CL162" s="542" t="s">
        <v>217</v>
      </c>
      <c r="CM162" s="523"/>
      <c r="CN162" s="523"/>
      <c r="CO162" s="541">
        <v>1E-4</v>
      </c>
      <c r="CP162" s="542" t="s">
        <v>217</v>
      </c>
      <c r="CQ162" s="542" t="s">
        <v>217</v>
      </c>
      <c r="CR162" s="523"/>
      <c r="CS162" s="523"/>
      <c r="CT162" s="541">
        <v>1E-4</v>
      </c>
      <c r="CU162" s="542" t="s">
        <v>217</v>
      </c>
      <c r="CV162" s="542" t="s">
        <v>217</v>
      </c>
      <c r="CW162" s="523"/>
      <c r="CX162" s="523"/>
      <c r="CY162" s="541">
        <v>0</v>
      </c>
      <c r="CZ162" s="542" t="s">
        <v>217</v>
      </c>
      <c r="DA162" s="542" t="s">
        <v>217</v>
      </c>
      <c r="DB162" s="523"/>
      <c r="DC162" s="523"/>
      <c r="DD162" s="541">
        <v>0</v>
      </c>
      <c r="DE162" s="542" t="s">
        <v>217</v>
      </c>
      <c r="DF162" s="542" t="s">
        <v>217</v>
      </c>
      <c r="DG162" s="523"/>
      <c r="DH162" s="523"/>
      <c r="DI162" s="541">
        <v>5.9999999999999995E-4</v>
      </c>
      <c r="DJ162" s="542" t="s">
        <v>217</v>
      </c>
      <c r="DK162" s="542" t="s">
        <v>217</v>
      </c>
      <c r="DL162" s="523"/>
      <c r="DM162" s="523"/>
      <c r="DN162" s="541">
        <v>0</v>
      </c>
      <c r="DO162" s="542" t="s">
        <v>217</v>
      </c>
      <c r="DP162" s="542" t="s">
        <v>217</v>
      </c>
      <c r="DQ162" s="523"/>
      <c r="DR162" s="523"/>
      <c r="DS162" s="515">
        <v>1E-4</v>
      </c>
      <c r="DT162" s="542" t="s">
        <v>217</v>
      </c>
      <c r="DU162" s="542" t="s">
        <v>217</v>
      </c>
      <c r="DV162" s="523"/>
      <c r="DW162" s="523"/>
      <c r="DX162" s="541">
        <v>0</v>
      </c>
      <c r="DY162" s="543" t="s">
        <v>217</v>
      </c>
      <c r="DZ162" s="543" t="s">
        <v>217</v>
      </c>
      <c r="EA162" s="523"/>
      <c r="EB162" s="523"/>
      <c r="EC162" s="543" t="s">
        <v>217</v>
      </c>
      <c r="ED162" s="549">
        <v>0</v>
      </c>
      <c r="EE162" s="543" t="s">
        <v>217</v>
      </c>
      <c r="EF162" s="523"/>
      <c r="EG162" s="523"/>
      <c r="EH162" s="541">
        <v>0</v>
      </c>
      <c r="EI162" s="543" t="s">
        <v>217</v>
      </c>
      <c r="EJ162" s="543" t="s">
        <v>217</v>
      </c>
      <c r="EK162" s="523"/>
      <c r="EL162" s="523"/>
      <c r="EM162" s="546">
        <v>0</v>
      </c>
      <c r="EN162" s="545" t="s">
        <v>217</v>
      </c>
      <c r="EO162" s="545" t="s">
        <v>217</v>
      </c>
      <c r="EP162" s="523"/>
      <c r="EQ162" s="523"/>
      <c r="ER162" s="546">
        <v>0</v>
      </c>
      <c r="ES162" s="545" t="s">
        <v>217</v>
      </c>
      <c r="ET162" s="545" t="s">
        <v>217</v>
      </c>
      <c r="EU162" s="523"/>
      <c r="EV162" s="523"/>
    </row>
    <row r="163" spans="1:152" s="442" customFormat="1" x14ac:dyDescent="0.2">
      <c r="A163" s="529" t="s">
        <v>454</v>
      </c>
      <c r="B163" s="530"/>
      <c r="C163" s="530"/>
      <c r="D163" s="530"/>
      <c r="E163" s="530"/>
      <c r="F163" s="530"/>
      <c r="G163" s="530"/>
      <c r="H163" s="342"/>
      <c r="I163" s="342"/>
      <c r="J163" s="342"/>
      <c r="K163" s="432"/>
      <c r="L163" s="342"/>
      <c r="M163" s="432"/>
      <c r="N163" s="342"/>
      <c r="O163" s="342"/>
      <c r="P163" s="342"/>
      <c r="Q163" s="432"/>
      <c r="R163" s="432"/>
      <c r="S163" s="432"/>
      <c r="T163" s="342"/>
      <c r="U163" s="432"/>
      <c r="V163" s="342"/>
      <c r="W163" s="531"/>
      <c r="X163" s="432"/>
      <c r="Y163" s="432"/>
      <c r="Z163" s="432"/>
      <c r="AA163" s="432"/>
      <c r="AB163" s="432"/>
      <c r="AC163" s="432"/>
      <c r="AD163" s="432"/>
      <c r="AE163" s="432"/>
      <c r="AF163" s="432"/>
      <c r="AG163" s="432"/>
      <c r="AH163" s="432"/>
      <c r="AI163" s="432"/>
      <c r="AJ163" s="532"/>
      <c r="AK163" s="532"/>
      <c r="AL163" s="432"/>
      <c r="AM163" s="432"/>
      <c r="AN163" s="432"/>
      <c r="AO163" s="432"/>
      <c r="AP163" s="432"/>
      <c r="AQ163" s="432"/>
      <c r="AR163" s="432"/>
      <c r="AS163" s="432"/>
      <c r="AT163" s="432"/>
      <c r="AU163" s="432"/>
      <c r="AV163" s="432"/>
      <c r="AW163" s="432"/>
      <c r="AX163" s="432"/>
      <c r="AY163" s="432"/>
      <c r="AZ163" s="432"/>
      <c r="BA163" s="432"/>
      <c r="BB163" s="432"/>
      <c r="BC163" s="432"/>
      <c r="BD163" s="432"/>
      <c r="BE163" s="432"/>
      <c r="BF163" s="432"/>
      <c r="BG163" s="432"/>
      <c r="BH163" s="432"/>
      <c r="BI163" s="432"/>
      <c r="BJ163" s="432"/>
      <c r="BK163" s="432"/>
      <c r="BL163" s="436"/>
      <c r="BM163" s="436"/>
      <c r="BN163" s="432"/>
      <c r="BO163" s="432"/>
      <c r="BP163" s="432"/>
      <c r="BQ163" s="432"/>
      <c r="BR163" s="432"/>
      <c r="BS163" s="432"/>
      <c r="BT163" s="432"/>
      <c r="BU163" s="432"/>
      <c r="BV163" s="432"/>
      <c r="BW163" s="432"/>
      <c r="BX163" s="432"/>
      <c r="BY163" s="432"/>
      <c r="BZ163" s="432"/>
      <c r="CA163" s="432"/>
      <c r="CB163" s="432"/>
      <c r="CC163" s="432"/>
      <c r="CD163" s="432"/>
      <c r="CE163" s="432"/>
      <c r="CF163" s="432"/>
      <c r="CG163" s="432"/>
      <c r="CH163" s="432"/>
      <c r="CI163" s="432"/>
      <c r="CJ163" s="541">
        <v>0</v>
      </c>
      <c r="CK163" s="542" t="s">
        <v>217</v>
      </c>
      <c r="CL163" s="542" t="s">
        <v>217</v>
      </c>
      <c r="CM163" s="523"/>
      <c r="CN163" s="523"/>
      <c r="CO163" s="541">
        <v>1E-4</v>
      </c>
      <c r="CP163" s="542" t="s">
        <v>217</v>
      </c>
      <c r="CQ163" s="542" t="s">
        <v>217</v>
      </c>
      <c r="CR163" s="523"/>
      <c r="CS163" s="523"/>
      <c r="CT163" s="541">
        <v>0</v>
      </c>
      <c r="CU163" s="542" t="s">
        <v>217</v>
      </c>
      <c r="CV163" s="542" t="s">
        <v>217</v>
      </c>
      <c r="CW163" s="523"/>
      <c r="CX163" s="523"/>
      <c r="CY163" s="541">
        <v>0</v>
      </c>
      <c r="CZ163" s="542" t="s">
        <v>217</v>
      </c>
      <c r="DA163" s="542" t="s">
        <v>217</v>
      </c>
      <c r="DB163" s="523"/>
      <c r="DC163" s="523"/>
      <c r="DD163" s="541">
        <v>0</v>
      </c>
      <c r="DE163" s="542" t="s">
        <v>217</v>
      </c>
      <c r="DF163" s="542" t="s">
        <v>217</v>
      </c>
      <c r="DG163" s="523"/>
      <c r="DH163" s="523"/>
      <c r="DI163" s="541">
        <v>0.03</v>
      </c>
      <c r="DJ163" s="542" t="s">
        <v>217</v>
      </c>
      <c r="DK163" s="542" t="s">
        <v>217</v>
      </c>
      <c r="DL163" s="523"/>
      <c r="DM163" s="523"/>
      <c r="DN163" s="541">
        <v>0</v>
      </c>
      <c r="DO163" s="542" t="s">
        <v>217</v>
      </c>
      <c r="DP163" s="542" t="s">
        <v>217</v>
      </c>
      <c r="DQ163" s="523"/>
      <c r="DR163" s="523"/>
      <c r="DS163" s="515">
        <v>0</v>
      </c>
      <c r="DT163" s="542" t="s">
        <v>217</v>
      </c>
      <c r="DU163" s="542" t="s">
        <v>217</v>
      </c>
      <c r="DV163" s="523"/>
      <c r="DW163" s="523"/>
      <c r="DX163" s="541">
        <v>0</v>
      </c>
      <c r="DY163" s="543" t="s">
        <v>217</v>
      </c>
      <c r="DZ163" s="543" t="s">
        <v>217</v>
      </c>
      <c r="EA163" s="523"/>
      <c r="EB163" s="523"/>
      <c r="EC163" s="543" t="s">
        <v>217</v>
      </c>
      <c r="ED163" s="549">
        <v>0</v>
      </c>
      <c r="EE163" s="543" t="s">
        <v>217</v>
      </c>
      <c r="EF163" s="523"/>
      <c r="EG163" s="523"/>
      <c r="EH163" s="541">
        <v>0</v>
      </c>
      <c r="EI163" s="543" t="s">
        <v>217</v>
      </c>
      <c r="EJ163" s="543" t="s">
        <v>217</v>
      </c>
      <c r="EK163" s="523"/>
      <c r="EL163" s="523"/>
      <c r="EM163" s="546">
        <v>0</v>
      </c>
      <c r="EN163" s="545" t="s">
        <v>217</v>
      </c>
      <c r="EO163" s="545" t="s">
        <v>217</v>
      </c>
      <c r="EP163" s="523"/>
      <c r="EQ163" s="523"/>
      <c r="ER163" s="546">
        <v>0</v>
      </c>
      <c r="ES163" s="545" t="s">
        <v>217</v>
      </c>
      <c r="ET163" s="545" t="s">
        <v>217</v>
      </c>
      <c r="EU163" s="523"/>
      <c r="EV163" s="523"/>
    </row>
    <row r="164" spans="1:152" s="442" customFormat="1" x14ac:dyDescent="0.2">
      <c r="A164" s="529" t="s">
        <v>455</v>
      </c>
      <c r="B164" s="530">
        <v>0</v>
      </c>
      <c r="C164" s="530">
        <v>0</v>
      </c>
      <c r="D164" s="530">
        <v>0</v>
      </c>
      <c r="E164" s="530">
        <v>0</v>
      </c>
      <c r="F164" s="530">
        <v>0</v>
      </c>
      <c r="G164" s="530">
        <v>0</v>
      </c>
      <c r="H164" s="342" t="s">
        <v>217</v>
      </c>
      <c r="I164" s="342">
        <v>1E-4</v>
      </c>
      <c r="J164" s="342" t="s">
        <v>217</v>
      </c>
      <c r="K164" s="432">
        <v>1E-4</v>
      </c>
      <c r="L164" s="342" t="s">
        <v>217</v>
      </c>
      <c r="M164" s="432">
        <v>0</v>
      </c>
      <c r="N164" s="342" t="s">
        <v>217</v>
      </c>
      <c r="O164" s="342">
        <v>2.0000000000000001E-4</v>
      </c>
      <c r="P164" s="342" t="s">
        <v>217</v>
      </c>
      <c r="Q164" s="432">
        <v>2.9999999999999997E-4</v>
      </c>
      <c r="R164" s="432" t="s">
        <v>217</v>
      </c>
      <c r="S164" s="432">
        <v>2.9999999999999997E-4</v>
      </c>
      <c r="T164" s="342" t="s">
        <v>217</v>
      </c>
      <c r="U164" s="432" t="s">
        <v>217</v>
      </c>
      <c r="V164" s="342" t="s">
        <v>217</v>
      </c>
      <c r="W164" s="531" t="s">
        <v>217</v>
      </c>
      <c r="X164" s="432" t="s">
        <v>217</v>
      </c>
      <c r="Y164" s="432" t="s">
        <v>217</v>
      </c>
      <c r="Z164" s="432" t="s">
        <v>217</v>
      </c>
      <c r="AA164" s="432" t="s">
        <v>217</v>
      </c>
      <c r="AB164" s="432" t="s">
        <v>217</v>
      </c>
      <c r="AC164" s="432" t="s">
        <v>217</v>
      </c>
      <c r="AD164" s="432" t="s">
        <v>462</v>
      </c>
      <c r="AE164" s="432" t="s">
        <v>462</v>
      </c>
      <c r="AF164" s="432" t="s">
        <v>462</v>
      </c>
      <c r="AG164" s="432" t="s">
        <v>462</v>
      </c>
      <c r="AH164" s="432" t="s">
        <v>462</v>
      </c>
      <c r="AI164" s="432" t="s">
        <v>462</v>
      </c>
      <c r="AJ164" s="532" t="s">
        <v>462</v>
      </c>
      <c r="AK164" s="532" t="s">
        <v>462</v>
      </c>
      <c r="AL164" s="432" t="s">
        <v>462</v>
      </c>
      <c r="AM164" s="432" t="s">
        <v>462</v>
      </c>
      <c r="AN164" s="432" t="s">
        <v>462</v>
      </c>
      <c r="AO164" s="432" t="s">
        <v>462</v>
      </c>
      <c r="AP164" s="432" t="s">
        <v>462</v>
      </c>
      <c r="AQ164" s="432" t="s">
        <v>462</v>
      </c>
      <c r="AR164" s="432" t="s">
        <v>462</v>
      </c>
      <c r="AS164" s="432" t="s">
        <v>462</v>
      </c>
      <c r="AT164" s="432" t="s">
        <v>462</v>
      </c>
      <c r="AU164" s="432" t="s">
        <v>462</v>
      </c>
      <c r="AV164" s="432" t="s">
        <v>462</v>
      </c>
      <c r="AW164" s="432" t="s">
        <v>462</v>
      </c>
      <c r="AX164" s="432" t="s">
        <v>462</v>
      </c>
      <c r="AY164" s="432" t="s">
        <v>462</v>
      </c>
      <c r="AZ164" s="432" t="s">
        <v>462</v>
      </c>
      <c r="BA164" s="432" t="s">
        <v>462</v>
      </c>
      <c r="BB164" s="432" t="s">
        <v>462</v>
      </c>
      <c r="BC164" s="432" t="s">
        <v>462</v>
      </c>
      <c r="BD164" s="432" t="s">
        <v>462</v>
      </c>
      <c r="BE164" s="432" t="s">
        <v>462</v>
      </c>
      <c r="BF164" s="432" t="s">
        <v>462</v>
      </c>
      <c r="BG164" s="432" t="s">
        <v>462</v>
      </c>
      <c r="BH164" s="432" t="s">
        <v>462</v>
      </c>
      <c r="BI164" s="432" t="s">
        <v>462</v>
      </c>
      <c r="BJ164" s="432" t="s">
        <v>462</v>
      </c>
      <c r="BK164" s="432" t="s">
        <v>462</v>
      </c>
      <c r="BL164" s="436" t="s">
        <v>462</v>
      </c>
      <c r="BM164" s="436" t="s">
        <v>462</v>
      </c>
      <c r="BN164" s="432" t="s">
        <v>462</v>
      </c>
      <c r="BO164" s="432" t="s">
        <v>462</v>
      </c>
      <c r="BP164" s="432" t="s">
        <v>462</v>
      </c>
      <c r="BQ164" s="432" t="s">
        <v>462</v>
      </c>
      <c r="BR164" s="432" t="s">
        <v>462</v>
      </c>
      <c r="BS164" s="432" t="s">
        <v>462</v>
      </c>
      <c r="BT164" s="432" t="s">
        <v>462</v>
      </c>
      <c r="BU164" s="432" t="s">
        <v>462</v>
      </c>
      <c r="BV164" s="432" t="s">
        <v>217</v>
      </c>
      <c r="BW164" s="432" t="s">
        <v>217</v>
      </c>
      <c r="BX164" s="432" t="s">
        <v>217</v>
      </c>
      <c r="BY164" s="432" t="s">
        <v>217</v>
      </c>
      <c r="BZ164" s="432" t="s">
        <v>217</v>
      </c>
      <c r="CA164" s="432" t="s">
        <v>217</v>
      </c>
      <c r="CB164" s="432" t="s">
        <v>217</v>
      </c>
      <c r="CC164" s="432" t="s">
        <v>217</v>
      </c>
      <c r="CD164" s="432" t="s">
        <v>217</v>
      </c>
      <c r="CE164" s="432" t="s">
        <v>217</v>
      </c>
      <c r="CF164" s="432" t="s">
        <v>217</v>
      </c>
      <c r="CG164" s="432" t="s">
        <v>217</v>
      </c>
      <c r="CH164" s="432" t="s">
        <v>217</v>
      </c>
      <c r="CI164" s="432" t="s">
        <v>217</v>
      </c>
      <c r="CJ164" s="541">
        <v>0</v>
      </c>
      <c r="CK164" s="542" t="s">
        <v>217</v>
      </c>
      <c r="CL164" s="542" t="s">
        <v>217</v>
      </c>
      <c r="CM164" s="523"/>
      <c r="CN164" s="523"/>
      <c r="CO164" s="541">
        <v>0</v>
      </c>
      <c r="CP164" s="542" t="s">
        <v>217</v>
      </c>
      <c r="CQ164" s="542" t="s">
        <v>217</v>
      </c>
      <c r="CR164" s="523"/>
      <c r="CS164" s="523"/>
      <c r="CT164" s="541">
        <v>0</v>
      </c>
      <c r="CU164" s="542" t="s">
        <v>217</v>
      </c>
      <c r="CV164" s="542" t="s">
        <v>217</v>
      </c>
      <c r="CW164" s="523"/>
      <c r="CX164" s="523"/>
      <c r="CY164" s="541">
        <v>0</v>
      </c>
      <c r="CZ164" s="542" t="s">
        <v>217</v>
      </c>
      <c r="DA164" s="542" t="s">
        <v>217</v>
      </c>
      <c r="DB164" s="523"/>
      <c r="DC164" s="523"/>
      <c r="DD164" s="541">
        <v>0</v>
      </c>
      <c r="DE164" s="542" t="s">
        <v>217</v>
      </c>
      <c r="DF164" s="542" t="s">
        <v>217</v>
      </c>
      <c r="DG164" s="523"/>
      <c r="DH164" s="523"/>
      <c r="DI164" s="541">
        <v>0</v>
      </c>
      <c r="DJ164" s="542" t="s">
        <v>217</v>
      </c>
      <c r="DK164" s="542" t="s">
        <v>217</v>
      </c>
      <c r="DL164" s="523"/>
      <c r="DM164" s="523"/>
      <c r="DN164" s="541">
        <v>0</v>
      </c>
      <c r="DO164" s="542" t="s">
        <v>217</v>
      </c>
      <c r="DP164" s="542" t="s">
        <v>217</v>
      </c>
      <c r="DQ164" s="523"/>
      <c r="DR164" s="523"/>
      <c r="DS164" s="515" t="s">
        <v>217</v>
      </c>
      <c r="DT164" s="542" t="s">
        <v>217</v>
      </c>
      <c r="DU164" s="542" t="s">
        <v>217</v>
      </c>
      <c r="DV164" s="523"/>
      <c r="DW164" s="523"/>
      <c r="DX164" s="543" t="s">
        <v>217</v>
      </c>
      <c r="DY164" s="536" t="s">
        <v>217</v>
      </c>
      <c r="DZ164" s="536" t="s">
        <v>217</v>
      </c>
      <c r="EA164" s="523"/>
      <c r="EB164" s="523"/>
      <c r="EC164" s="543" t="s">
        <v>217</v>
      </c>
      <c r="ED164" s="548" t="s">
        <v>217</v>
      </c>
      <c r="EE164" s="543" t="s">
        <v>217</v>
      </c>
      <c r="EF164" s="523"/>
      <c r="EG164" s="523"/>
      <c r="EH164" s="543" t="s">
        <v>217</v>
      </c>
      <c r="EI164" s="543" t="s">
        <v>217</v>
      </c>
      <c r="EJ164" s="543" t="s">
        <v>217</v>
      </c>
      <c r="EK164" s="523"/>
      <c r="EL164" s="523"/>
      <c r="EM164" s="546">
        <v>0</v>
      </c>
      <c r="EN164" s="545" t="s">
        <v>217</v>
      </c>
      <c r="EO164" s="545" t="s">
        <v>217</v>
      </c>
      <c r="EP164" s="523"/>
      <c r="EQ164" s="523"/>
      <c r="ER164" s="546">
        <v>0</v>
      </c>
      <c r="ES164" s="545" t="s">
        <v>217</v>
      </c>
      <c r="ET164" s="545" t="s">
        <v>217</v>
      </c>
      <c r="EU164" s="523"/>
      <c r="EV164" s="523"/>
    </row>
    <row r="165" spans="1:152" s="442" customFormat="1" x14ac:dyDescent="0.2">
      <c r="A165" s="529" t="s">
        <v>465</v>
      </c>
      <c r="B165" s="530"/>
      <c r="C165" s="530"/>
      <c r="D165" s="530"/>
      <c r="E165" s="530"/>
      <c r="F165" s="530"/>
      <c r="G165" s="530"/>
      <c r="H165" s="342"/>
      <c r="I165" s="342"/>
      <c r="J165" s="342"/>
      <c r="K165" s="432"/>
      <c r="L165" s="342"/>
      <c r="M165" s="432"/>
      <c r="N165" s="342"/>
      <c r="O165" s="342"/>
      <c r="P165" s="342"/>
      <c r="Q165" s="432"/>
      <c r="R165" s="432"/>
      <c r="S165" s="432"/>
      <c r="T165" s="342"/>
      <c r="U165" s="432"/>
      <c r="V165" s="342"/>
      <c r="W165" s="531"/>
      <c r="X165" s="432"/>
      <c r="Y165" s="432"/>
      <c r="Z165" s="432"/>
      <c r="AA165" s="432"/>
      <c r="AB165" s="432"/>
      <c r="AC165" s="432"/>
      <c r="AD165" s="432"/>
      <c r="AE165" s="432"/>
      <c r="AF165" s="432"/>
      <c r="AG165" s="432"/>
      <c r="AH165" s="432"/>
      <c r="AI165" s="432"/>
      <c r="AJ165" s="532"/>
      <c r="AK165" s="532"/>
      <c r="AL165" s="432"/>
      <c r="AM165" s="432"/>
      <c r="AN165" s="432"/>
      <c r="AO165" s="432"/>
      <c r="AP165" s="432"/>
      <c r="AQ165" s="432"/>
      <c r="AR165" s="432"/>
      <c r="AS165" s="432"/>
      <c r="AT165" s="432"/>
      <c r="AU165" s="432"/>
      <c r="AV165" s="432"/>
      <c r="AW165" s="432"/>
      <c r="AX165" s="432"/>
      <c r="AY165" s="432"/>
      <c r="AZ165" s="432"/>
      <c r="BA165" s="432"/>
      <c r="BB165" s="432"/>
      <c r="BC165" s="432"/>
      <c r="BD165" s="432"/>
      <c r="BE165" s="432"/>
      <c r="BF165" s="432"/>
      <c r="BG165" s="432"/>
      <c r="BH165" s="432"/>
      <c r="BI165" s="432"/>
      <c r="BJ165" s="432"/>
      <c r="BK165" s="432"/>
      <c r="BL165" s="436"/>
      <c r="BM165" s="436"/>
      <c r="BN165" s="432"/>
      <c r="BO165" s="432"/>
      <c r="BP165" s="432"/>
      <c r="BQ165" s="432"/>
      <c r="BR165" s="432"/>
      <c r="BS165" s="432"/>
      <c r="BT165" s="432"/>
      <c r="BU165" s="432"/>
      <c r="BV165" s="432"/>
      <c r="BW165" s="432"/>
      <c r="BX165" s="432"/>
      <c r="BY165" s="432"/>
      <c r="BZ165" s="432"/>
      <c r="CA165" s="432"/>
      <c r="CB165" s="432"/>
      <c r="CC165" s="432"/>
      <c r="CD165" s="432"/>
      <c r="CE165" s="432"/>
      <c r="CF165" s="432"/>
      <c r="CG165" s="432"/>
      <c r="CH165" s="432"/>
      <c r="CI165" s="432"/>
      <c r="CJ165" s="541">
        <v>0</v>
      </c>
      <c r="CK165" s="542" t="s">
        <v>217</v>
      </c>
      <c r="CL165" s="542" t="s">
        <v>217</v>
      </c>
      <c r="CM165" s="523"/>
      <c r="CN165" s="523"/>
      <c r="CO165" s="541">
        <v>0</v>
      </c>
      <c r="CP165" s="542" t="s">
        <v>217</v>
      </c>
      <c r="CQ165" s="542" t="s">
        <v>217</v>
      </c>
      <c r="CR165" s="523"/>
      <c r="CS165" s="523"/>
      <c r="CT165" s="541">
        <v>0</v>
      </c>
      <c r="CU165" s="542" t="s">
        <v>217</v>
      </c>
      <c r="CV165" s="542" t="s">
        <v>217</v>
      </c>
      <c r="CW165" s="523"/>
      <c r="CX165" s="523"/>
      <c r="CY165" s="541">
        <v>0</v>
      </c>
      <c r="CZ165" s="542" t="s">
        <v>217</v>
      </c>
      <c r="DA165" s="542" t="s">
        <v>217</v>
      </c>
      <c r="DB165" s="523"/>
      <c r="DC165" s="523"/>
      <c r="DD165" s="541">
        <v>0</v>
      </c>
      <c r="DE165" s="542" t="s">
        <v>217</v>
      </c>
      <c r="DF165" s="542" t="s">
        <v>217</v>
      </c>
      <c r="DG165" s="523"/>
      <c r="DH165" s="523"/>
      <c r="DI165" s="541">
        <v>0</v>
      </c>
      <c r="DJ165" s="542" t="s">
        <v>217</v>
      </c>
      <c r="DK165" s="542" t="s">
        <v>217</v>
      </c>
      <c r="DL165" s="523"/>
      <c r="DM165" s="523"/>
      <c r="DN165" s="541">
        <v>0</v>
      </c>
      <c r="DO165" s="542" t="s">
        <v>217</v>
      </c>
      <c r="DP165" s="542" t="s">
        <v>217</v>
      </c>
      <c r="DQ165" s="523"/>
      <c r="DR165" s="523"/>
      <c r="DS165" s="515">
        <v>0</v>
      </c>
      <c r="DT165" s="542" t="s">
        <v>217</v>
      </c>
      <c r="DU165" s="542" t="s">
        <v>217</v>
      </c>
      <c r="DV165" s="523"/>
      <c r="DW165" s="523"/>
      <c r="DX165" s="541">
        <v>0</v>
      </c>
      <c r="DY165" s="543" t="s">
        <v>217</v>
      </c>
      <c r="DZ165" s="543" t="s">
        <v>217</v>
      </c>
      <c r="EA165" s="523"/>
      <c r="EB165" s="523"/>
      <c r="EC165" s="543" t="s">
        <v>217</v>
      </c>
      <c r="ED165" s="549">
        <v>0</v>
      </c>
      <c r="EE165" s="543" t="s">
        <v>217</v>
      </c>
      <c r="EF165" s="523"/>
      <c r="EG165" s="523"/>
      <c r="EH165" s="541">
        <v>0</v>
      </c>
      <c r="EI165" s="543" t="s">
        <v>217</v>
      </c>
      <c r="EJ165" s="543" t="s">
        <v>217</v>
      </c>
      <c r="EK165" s="523"/>
      <c r="EL165" s="523"/>
      <c r="EM165" s="546">
        <v>0</v>
      </c>
      <c r="EN165" s="545" t="s">
        <v>217</v>
      </c>
      <c r="EO165" s="545" t="s">
        <v>217</v>
      </c>
      <c r="EP165" s="523"/>
      <c r="EQ165" s="523"/>
      <c r="ER165" s="546">
        <v>0</v>
      </c>
      <c r="ES165" s="545" t="s">
        <v>217</v>
      </c>
      <c r="ET165" s="545" t="s">
        <v>217</v>
      </c>
      <c r="EU165" s="523"/>
      <c r="EV165" s="523"/>
    </row>
    <row r="166" spans="1:152" s="442" customFormat="1" x14ac:dyDescent="0.2">
      <c r="A166" s="529" t="s">
        <v>456</v>
      </c>
      <c r="B166" s="530"/>
      <c r="C166" s="530"/>
      <c r="D166" s="530"/>
      <c r="E166" s="530"/>
      <c r="F166" s="530"/>
      <c r="G166" s="530"/>
      <c r="H166" s="342"/>
      <c r="I166" s="342"/>
      <c r="J166" s="342"/>
      <c r="K166" s="432"/>
      <c r="L166" s="342"/>
      <c r="M166" s="432"/>
      <c r="N166" s="342"/>
      <c r="O166" s="342"/>
      <c r="P166" s="342"/>
      <c r="Q166" s="432"/>
      <c r="R166" s="432"/>
      <c r="S166" s="432"/>
      <c r="T166" s="342"/>
      <c r="U166" s="432"/>
      <c r="V166" s="342"/>
      <c r="W166" s="531"/>
      <c r="X166" s="432"/>
      <c r="Y166" s="432"/>
      <c r="Z166" s="432"/>
      <c r="AA166" s="432"/>
      <c r="AB166" s="432"/>
      <c r="AC166" s="432"/>
      <c r="AD166" s="432"/>
      <c r="AE166" s="432"/>
      <c r="AF166" s="432"/>
      <c r="AG166" s="432"/>
      <c r="AH166" s="432"/>
      <c r="AI166" s="432"/>
      <c r="AJ166" s="532"/>
      <c r="AK166" s="532"/>
      <c r="AL166" s="432"/>
      <c r="AM166" s="432"/>
      <c r="AN166" s="432"/>
      <c r="AO166" s="432"/>
      <c r="AP166" s="432"/>
      <c r="AQ166" s="432"/>
      <c r="AR166" s="432"/>
      <c r="AS166" s="432"/>
      <c r="AT166" s="432"/>
      <c r="AU166" s="432"/>
      <c r="AV166" s="432"/>
      <c r="AW166" s="432"/>
      <c r="AX166" s="432"/>
      <c r="AY166" s="432"/>
      <c r="AZ166" s="432"/>
      <c r="BA166" s="432"/>
      <c r="BB166" s="432"/>
      <c r="BC166" s="432"/>
      <c r="BD166" s="432"/>
      <c r="BE166" s="432"/>
      <c r="BF166" s="432"/>
      <c r="BG166" s="432"/>
      <c r="BH166" s="432"/>
      <c r="BI166" s="432"/>
      <c r="BJ166" s="432"/>
      <c r="BK166" s="432"/>
      <c r="BL166" s="436"/>
      <c r="BM166" s="436"/>
      <c r="BN166" s="432"/>
      <c r="BO166" s="432"/>
      <c r="BP166" s="432"/>
      <c r="BQ166" s="432"/>
      <c r="BR166" s="432"/>
      <c r="BS166" s="432"/>
      <c r="BT166" s="432"/>
      <c r="BU166" s="432"/>
      <c r="BV166" s="432"/>
      <c r="BW166" s="432"/>
      <c r="BX166" s="432"/>
      <c r="BY166" s="432"/>
      <c r="BZ166" s="432"/>
      <c r="CA166" s="432"/>
      <c r="CB166" s="432"/>
      <c r="CC166" s="432"/>
      <c r="CD166" s="432"/>
      <c r="CE166" s="432"/>
      <c r="CF166" s="432"/>
      <c r="CG166" s="432"/>
      <c r="CH166" s="432"/>
      <c r="CI166" s="432"/>
      <c r="CJ166" s="541">
        <v>0</v>
      </c>
      <c r="CK166" s="542" t="s">
        <v>217</v>
      </c>
      <c r="CL166" s="542" t="s">
        <v>217</v>
      </c>
      <c r="CM166" s="523"/>
      <c r="CN166" s="523"/>
      <c r="CO166" s="541">
        <v>0.31</v>
      </c>
      <c r="CP166" s="542" t="s">
        <v>217</v>
      </c>
      <c r="CQ166" s="542" t="s">
        <v>217</v>
      </c>
      <c r="CR166" s="523"/>
      <c r="CS166" s="523"/>
      <c r="CT166" s="541">
        <v>6.4000000000000003E-3</v>
      </c>
      <c r="CU166" s="542" t="s">
        <v>217</v>
      </c>
      <c r="CV166" s="542" t="s">
        <v>217</v>
      </c>
      <c r="CW166" s="523"/>
      <c r="CX166" s="523"/>
      <c r="CY166" s="541">
        <v>5.5999999999999999E-3</v>
      </c>
      <c r="CZ166" s="542" t="s">
        <v>217</v>
      </c>
      <c r="DA166" s="542" t="s">
        <v>217</v>
      </c>
      <c r="DB166" s="523"/>
      <c r="DC166" s="523"/>
      <c r="DD166" s="541">
        <v>2.7000000000000001E-3</v>
      </c>
      <c r="DE166" s="542" t="s">
        <v>217</v>
      </c>
      <c r="DF166" s="542" t="s">
        <v>217</v>
      </c>
      <c r="DG166" s="523"/>
      <c r="DH166" s="523"/>
      <c r="DI166" s="541">
        <v>2.3999999999999998E-3</v>
      </c>
      <c r="DJ166" s="542" t="s">
        <v>217</v>
      </c>
      <c r="DK166" s="542" t="s">
        <v>217</v>
      </c>
      <c r="DL166" s="523"/>
      <c r="DM166" s="523"/>
      <c r="DN166" s="541">
        <v>4.3E-3</v>
      </c>
      <c r="DO166" s="542" t="s">
        <v>217</v>
      </c>
      <c r="DP166" s="542" t="s">
        <v>217</v>
      </c>
      <c r="DQ166" s="523"/>
      <c r="DR166" s="523"/>
      <c r="DS166" s="515">
        <v>2E-3</v>
      </c>
      <c r="DT166" s="542" t="s">
        <v>217</v>
      </c>
      <c r="DU166" s="542" t="s">
        <v>217</v>
      </c>
      <c r="DV166" s="523"/>
      <c r="DW166" s="523"/>
      <c r="DX166" s="535">
        <v>3.0000000000000001E-3</v>
      </c>
      <c r="DY166" s="543" t="s">
        <v>217</v>
      </c>
      <c r="DZ166" s="543" t="s">
        <v>217</v>
      </c>
      <c r="EA166" s="523"/>
      <c r="EB166" s="523"/>
      <c r="EC166" s="543" t="s">
        <v>217</v>
      </c>
      <c r="ED166" s="535">
        <v>4.0000000000000001E-3</v>
      </c>
      <c r="EE166" s="543" t="s">
        <v>217</v>
      </c>
      <c r="EF166" s="523"/>
      <c r="EG166" s="523"/>
      <c r="EH166" s="535">
        <v>4.4000000000000003E-3</v>
      </c>
      <c r="EI166" s="551" t="s">
        <v>217</v>
      </c>
      <c r="EJ166" s="543" t="s">
        <v>217</v>
      </c>
      <c r="EK166" s="523"/>
      <c r="EL166" s="523"/>
      <c r="EM166" s="544">
        <v>8.9999999999999998E-4</v>
      </c>
      <c r="EN166" s="545" t="s">
        <v>217</v>
      </c>
      <c r="EO166" s="545" t="s">
        <v>217</v>
      </c>
      <c r="EP166" s="523"/>
      <c r="EQ166" s="523"/>
      <c r="ER166" s="546">
        <v>5.0000000000000001E-4</v>
      </c>
      <c r="ES166" s="545" t="s">
        <v>217</v>
      </c>
      <c r="ET166" s="545" t="s">
        <v>217</v>
      </c>
      <c r="EU166" s="523"/>
      <c r="EV166" s="523"/>
    </row>
    <row r="167" spans="1:152" s="442" customFormat="1" ht="12.75" customHeight="1" x14ac:dyDescent="0.2">
      <c r="A167" s="454" t="s">
        <v>466</v>
      </c>
      <c r="B167" s="634">
        <v>6.5699999999999995E-2</v>
      </c>
      <c r="C167" s="634"/>
      <c r="D167" s="634">
        <v>4.2799999999999998E-2</v>
      </c>
      <c r="E167" s="634"/>
      <c r="F167" s="634">
        <v>3.4200000000000001E-2</v>
      </c>
      <c r="G167" s="634"/>
      <c r="H167" s="634">
        <v>3.4799999999999998E-2</v>
      </c>
      <c r="I167" s="634"/>
      <c r="J167" s="634">
        <v>3.1199999999999999E-2</v>
      </c>
      <c r="K167" s="634"/>
      <c r="L167" s="634">
        <v>6.0100000000000001E-2</v>
      </c>
      <c r="M167" s="634"/>
      <c r="N167" s="634">
        <v>3.8399999999999997E-2</v>
      </c>
      <c r="O167" s="634"/>
      <c r="P167" s="634">
        <v>4.8099999999999997E-2</v>
      </c>
      <c r="Q167" s="634"/>
      <c r="R167" s="634">
        <v>3.61E-2</v>
      </c>
      <c r="S167" s="634"/>
      <c r="T167" s="634">
        <v>4.4299999999999999E-2</v>
      </c>
      <c r="U167" s="634"/>
      <c r="V167" s="634">
        <v>3.4000000000000002E-2</v>
      </c>
      <c r="W167" s="634"/>
      <c r="X167" s="634">
        <v>7.3099999999999998E-2</v>
      </c>
      <c r="Y167" s="634"/>
      <c r="Z167" s="634">
        <v>3.9300000000000002E-2</v>
      </c>
      <c r="AA167" s="634"/>
      <c r="AB167" s="634">
        <v>6.5100000000000005E-2</v>
      </c>
      <c r="AC167" s="634"/>
      <c r="AD167" s="634">
        <v>4.1200000000000001E-2</v>
      </c>
      <c r="AE167" s="634"/>
      <c r="AF167" s="634">
        <v>3.6999999999999998E-2</v>
      </c>
      <c r="AG167" s="634"/>
      <c r="AH167" s="634">
        <v>2.8799999999999999E-2</v>
      </c>
      <c r="AI167" s="634"/>
      <c r="AJ167" s="634">
        <v>3.2000000000000001E-2</v>
      </c>
      <c r="AK167" s="634"/>
      <c r="AL167" s="634">
        <v>3.3599999999999998E-2</v>
      </c>
      <c r="AM167" s="634"/>
      <c r="AN167" s="634">
        <v>3.9399999999999998E-2</v>
      </c>
      <c r="AO167" s="634"/>
      <c r="AP167" s="634">
        <v>3.5099999999999999E-2</v>
      </c>
      <c r="AQ167" s="634"/>
      <c r="AR167" s="634">
        <v>3.2599999999999997E-2</v>
      </c>
      <c r="AS167" s="634"/>
      <c r="AT167" s="634">
        <v>3.73E-2</v>
      </c>
      <c r="AU167" s="634"/>
      <c r="AV167" s="637">
        <v>3.0200000000000001E-2</v>
      </c>
      <c r="AW167" s="637"/>
      <c r="AX167" s="637">
        <v>0.04</v>
      </c>
      <c r="AY167" s="637"/>
      <c r="AZ167" s="637">
        <v>6.2399999999999997E-2</v>
      </c>
      <c r="BA167" s="637"/>
      <c r="BB167" s="637">
        <v>3.8899999999999997E-2</v>
      </c>
      <c r="BC167" s="637"/>
      <c r="BD167" s="637">
        <v>3.0099999999999998E-2</v>
      </c>
      <c r="BE167" s="637"/>
      <c r="BF167" s="637">
        <v>3.39E-2</v>
      </c>
      <c r="BG167" s="637"/>
      <c r="BH167" s="637">
        <v>3.0700000000000002E-2</v>
      </c>
      <c r="BI167" s="637"/>
      <c r="BJ167" s="637">
        <v>4.3099999999999999E-2</v>
      </c>
      <c r="BK167" s="637"/>
      <c r="BL167" s="682">
        <v>4.3099999999999999E-2</v>
      </c>
      <c r="BM167" s="682"/>
      <c r="BN167" s="637">
        <v>3.9199999999999999E-2</v>
      </c>
      <c r="BO167" s="637"/>
      <c r="BP167" s="637">
        <v>3.8100000000000002E-2</v>
      </c>
      <c r="BQ167" s="637"/>
      <c r="BR167" s="637">
        <v>3.1699999999999999E-2</v>
      </c>
      <c r="BS167" s="637"/>
      <c r="BT167" s="637">
        <v>3.5799999999999998E-2</v>
      </c>
      <c r="BU167" s="637"/>
      <c r="BV167" s="637">
        <v>2.9000000000000001E-2</v>
      </c>
      <c r="BW167" s="637"/>
      <c r="BX167" s="637">
        <v>3.4599999999999999E-2</v>
      </c>
      <c r="BY167" s="637"/>
      <c r="BZ167" s="637">
        <v>3.2599999999999997E-2</v>
      </c>
      <c r="CA167" s="637"/>
      <c r="CB167" s="637">
        <v>4.1500000000000002E-2</v>
      </c>
      <c r="CC167" s="637"/>
      <c r="CD167" s="637">
        <v>4.8399999999999999E-2</v>
      </c>
      <c r="CE167" s="637"/>
      <c r="CF167" s="637">
        <v>4.02E-2</v>
      </c>
      <c r="CG167" s="637"/>
      <c r="CH167" s="637">
        <v>5.5E-2</v>
      </c>
      <c r="CI167" s="637"/>
      <c r="CJ167" s="456">
        <v>2.5600000000000001E-2</v>
      </c>
      <c r="CK167" s="456" t="s">
        <v>217</v>
      </c>
      <c r="CL167" s="456" t="s">
        <v>217</v>
      </c>
      <c r="CM167" s="523"/>
      <c r="CN167" s="523"/>
      <c r="CO167" s="456">
        <v>3.4599999999999999E-2</v>
      </c>
      <c r="CP167" s="456" t="s">
        <v>217</v>
      </c>
      <c r="CQ167" s="456" t="s">
        <v>217</v>
      </c>
      <c r="CR167" s="523"/>
      <c r="CS167" s="523"/>
      <c r="CT167" s="456">
        <v>3.2599999999999997E-2</v>
      </c>
      <c r="CU167" s="456" t="s">
        <v>217</v>
      </c>
      <c r="CV167" s="456" t="s">
        <v>217</v>
      </c>
      <c r="CW167" s="523"/>
      <c r="CX167" s="523"/>
      <c r="CY167" s="456">
        <v>4.1500000000000002E-2</v>
      </c>
      <c r="CZ167" s="456" t="s">
        <v>217</v>
      </c>
      <c r="DA167" s="456" t="s">
        <v>217</v>
      </c>
      <c r="DB167" s="523"/>
      <c r="DC167" s="523"/>
      <c r="DD167" s="456">
        <v>4.8399999999999999E-2</v>
      </c>
      <c r="DE167" s="456" t="s">
        <v>217</v>
      </c>
      <c r="DF167" s="456" t="s">
        <v>217</v>
      </c>
      <c r="DG167" s="523"/>
      <c r="DH167" s="523"/>
      <c r="DI167" s="456">
        <v>4.02E-2</v>
      </c>
      <c r="DJ167" s="456" t="s">
        <v>217</v>
      </c>
      <c r="DK167" s="456" t="s">
        <v>217</v>
      </c>
      <c r="DL167" s="523"/>
      <c r="DM167" s="523"/>
      <c r="DN167" s="456">
        <v>5.5E-2</v>
      </c>
      <c r="DO167" s="456" t="s">
        <v>217</v>
      </c>
      <c r="DP167" s="456" t="s">
        <v>217</v>
      </c>
      <c r="DQ167" s="523"/>
      <c r="DR167" s="523"/>
      <c r="DS167" s="456">
        <v>3.5900000000000001E-2</v>
      </c>
      <c r="DT167" s="456">
        <v>0</v>
      </c>
      <c r="DU167" s="456">
        <v>0</v>
      </c>
      <c r="DV167" s="523"/>
      <c r="DW167" s="523"/>
      <c r="DX167" s="456">
        <v>2.46E-2</v>
      </c>
      <c r="DY167" s="456">
        <v>0</v>
      </c>
      <c r="DZ167" s="456">
        <v>0</v>
      </c>
      <c r="EA167" s="523"/>
      <c r="EB167" s="523"/>
      <c r="EC167" s="456">
        <v>0</v>
      </c>
      <c r="ED167" s="456">
        <v>8.3400000000000002E-2</v>
      </c>
      <c r="EE167" s="456">
        <v>0</v>
      </c>
      <c r="EF167" s="523"/>
      <c r="EG167" s="523"/>
      <c r="EH167" s="552">
        <v>2.23E-2</v>
      </c>
      <c r="EI167" s="553">
        <v>0</v>
      </c>
      <c r="EJ167" s="554">
        <v>0</v>
      </c>
      <c r="EK167" s="523"/>
      <c r="EL167" s="523"/>
      <c r="EM167" s="555">
        <v>1.9599999999999999E-2</v>
      </c>
      <c r="EN167" s="556" t="s">
        <v>217</v>
      </c>
      <c r="EO167" s="556" t="s">
        <v>217</v>
      </c>
      <c r="EP167" s="523"/>
      <c r="EQ167" s="523"/>
      <c r="ER167" s="555">
        <v>2.41E-2</v>
      </c>
      <c r="ES167" s="556" t="s">
        <v>217</v>
      </c>
      <c r="ET167" s="556" t="s">
        <v>217</v>
      </c>
      <c r="EU167" s="523"/>
      <c r="EV167" s="523"/>
    </row>
    <row r="168" spans="1:152" s="540" customFormat="1" ht="15" hidden="1" x14ac:dyDescent="0.25">
      <c r="A168" s="529" t="s">
        <v>467</v>
      </c>
      <c r="B168" s="530">
        <v>0</v>
      </c>
      <c r="C168" s="530">
        <v>0</v>
      </c>
      <c r="D168" s="530">
        <v>0</v>
      </c>
      <c r="E168" s="530">
        <v>0</v>
      </c>
      <c r="F168" s="530">
        <v>0</v>
      </c>
      <c r="G168" s="530">
        <v>0</v>
      </c>
      <c r="H168" s="342" t="s">
        <v>217</v>
      </c>
      <c r="I168" s="342">
        <v>0</v>
      </c>
      <c r="J168" s="342" t="s">
        <v>217</v>
      </c>
      <c r="K168" s="432">
        <v>0</v>
      </c>
      <c r="L168" s="342" t="s">
        <v>217</v>
      </c>
      <c r="M168" s="432">
        <v>0</v>
      </c>
      <c r="N168" s="342" t="s">
        <v>217</v>
      </c>
      <c r="O168" s="342">
        <v>0</v>
      </c>
      <c r="P168" s="342" t="s">
        <v>217</v>
      </c>
      <c r="Q168" s="432">
        <v>0</v>
      </c>
      <c r="R168" s="342" t="s">
        <v>217</v>
      </c>
      <c r="S168" s="432" t="s">
        <v>217</v>
      </c>
      <c r="T168" s="342" t="s">
        <v>217</v>
      </c>
      <c r="U168" s="432" t="s">
        <v>217</v>
      </c>
      <c r="V168" s="342" t="s">
        <v>217</v>
      </c>
      <c r="W168" s="531" t="s">
        <v>217</v>
      </c>
      <c r="X168" s="432" t="s">
        <v>217</v>
      </c>
      <c r="Y168" s="432" t="s">
        <v>217</v>
      </c>
      <c r="Z168" s="432" t="s">
        <v>217</v>
      </c>
      <c r="AA168" s="432" t="s">
        <v>217</v>
      </c>
      <c r="AB168" s="432" t="s">
        <v>217</v>
      </c>
      <c r="AC168" s="432" t="s">
        <v>217</v>
      </c>
      <c r="AD168" s="432" t="s">
        <v>462</v>
      </c>
      <c r="AE168" s="432" t="s">
        <v>462</v>
      </c>
      <c r="AF168" s="432" t="s">
        <v>462</v>
      </c>
      <c r="AG168" s="432" t="s">
        <v>462</v>
      </c>
      <c r="AH168" s="432" t="s">
        <v>462</v>
      </c>
      <c r="AI168" s="432" t="s">
        <v>462</v>
      </c>
      <c r="AJ168" s="532" t="s">
        <v>462</v>
      </c>
      <c r="AK168" s="532" t="s">
        <v>462</v>
      </c>
      <c r="AL168" s="432" t="s">
        <v>462</v>
      </c>
      <c r="AM168" s="432" t="s">
        <v>462</v>
      </c>
      <c r="AN168" s="432" t="s">
        <v>462</v>
      </c>
      <c r="AO168" s="432" t="s">
        <v>462</v>
      </c>
      <c r="AP168" s="432" t="s">
        <v>462</v>
      </c>
      <c r="AQ168" s="432" t="s">
        <v>462</v>
      </c>
      <c r="AR168" s="432" t="s">
        <v>462</v>
      </c>
      <c r="AS168" s="432" t="s">
        <v>462</v>
      </c>
      <c r="AT168" s="432" t="s">
        <v>462</v>
      </c>
      <c r="AU168" s="432" t="s">
        <v>462</v>
      </c>
      <c r="AV168" s="432" t="s">
        <v>462</v>
      </c>
      <c r="AW168" s="432" t="s">
        <v>462</v>
      </c>
      <c r="AX168" s="432" t="s">
        <v>462</v>
      </c>
      <c r="AY168" s="432" t="s">
        <v>462</v>
      </c>
      <c r="AZ168" s="432" t="s">
        <v>462</v>
      </c>
      <c r="BA168" s="432" t="s">
        <v>462</v>
      </c>
      <c r="BB168" s="432" t="s">
        <v>462</v>
      </c>
      <c r="BC168" s="432" t="s">
        <v>462</v>
      </c>
      <c r="BD168" s="432" t="s">
        <v>462</v>
      </c>
      <c r="BE168" s="432" t="s">
        <v>462</v>
      </c>
      <c r="BF168" s="432" t="s">
        <v>462</v>
      </c>
      <c r="BG168" s="432" t="s">
        <v>462</v>
      </c>
      <c r="BH168" s="432" t="s">
        <v>462</v>
      </c>
      <c r="BI168" s="432" t="s">
        <v>462</v>
      </c>
      <c r="BJ168" s="432" t="s">
        <v>462</v>
      </c>
      <c r="BK168" s="432" t="s">
        <v>462</v>
      </c>
      <c r="BL168" s="436" t="s">
        <v>462</v>
      </c>
      <c r="BM168" s="436" t="s">
        <v>462</v>
      </c>
      <c r="BN168" s="432" t="s">
        <v>462</v>
      </c>
      <c r="BO168" s="432" t="s">
        <v>462</v>
      </c>
      <c r="BP168" s="432" t="s">
        <v>462</v>
      </c>
      <c r="BQ168" s="432" t="s">
        <v>462</v>
      </c>
      <c r="BR168" s="432" t="s">
        <v>462</v>
      </c>
      <c r="BS168" s="432" t="s">
        <v>462</v>
      </c>
      <c r="BT168" s="432" t="s">
        <v>462</v>
      </c>
      <c r="BU168" s="432" t="s">
        <v>462</v>
      </c>
      <c r="BV168" s="432" t="s">
        <v>217</v>
      </c>
      <c r="BW168" s="432" t="s">
        <v>217</v>
      </c>
      <c r="BX168" s="432" t="s">
        <v>217</v>
      </c>
      <c r="BY168" s="432" t="s">
        <v>217</v>
      </c>
      <c r="BZ168" s="432" t="s">
        <v>217</v>
      </c>
      <c r="CA168" s="432" t="s">
        <v>217</v>
      </c>
      <c r="CB168" s="432" t="s">
        <v>217</v>
      </c>
      <c r="CC168" s="432" t="s">
        <v>217</v>
      </c>
      <c r="CD168" s="432" t="s">
        <v>217</v>
      </c>
      <c r="CE168" s="432" t="s">
        <v>217</v>
      </c>
      <c r="CF168" s="432" t="s">
        <v>217</v>
      </c>
      <c r="CG168" s="432" t="s">
        <v>217</v>
      </c>
      <c r="CH168" s="432" t="s">
        <v>217</v>
      </c>
      <c r="CI168" s="432" t="s">
        <v>217</v>
      </c>
      <c r="CJ168" s="436" t="s">
        <v>217</v>
      </c>
      <c r="CK168" s="436" t="s">
        <v>217</v>
      </c>
      <c r="CL168" s="436"/>
      <c r="CM168" s="523"/>
      <c r="CN168" s="523"/>
      <c r="CO168" s="436" t="s">
        <v>217</v>
      </c>
      <c r="CP168" s="436" t="s">
        <v>217</v>
      </c>
      <c r="CQ168" s="436"/>
      <c r="CR168" s="523"/>
      <c r="CS168" s="523"/>
      <c r="CT168" s="436" t="s">
        <v>217</v>
      </c>
      <c r="CU168" s="436" t="s">
        <v>217</v>
      </c>
      <c r="CV168" s="436"/>
      <c r="CW168" s="523"/>
      <c r="CX168" s="523"/>
      <c r="CY168" s="436" t="s">
        <v>217</v>
      </c>
      <c r="CZ168" s="436" t="s">
        <v>217</v>
      </c>
      <c r="DA168" s="436"/>
      <c r="DB168" s="523"/>
      <c r="DC168" s="523"/>
      <c r="DD168" s="436" t="s">
        <v>217</v>
      </c>
      <c r="DE168" s="436" t="s">
        <v>217</v>
      </c>
      <c r="DF168" s="436"/>
      <c r="DG168" s="523"/>
      <c r="DH168" s="523"/>
      <c r="DI168" s="436" t="s">
        <v>217</v>
      </c>
      <c r="DJ168" s="436" t="s">
        <v>217</v>
      </c>
      <c r="DK168" s="436"/>
      <c r="DL168" s="523"/>
      <c r="DM168" s="523"/>
      <c r="DN168" s="436" t="s">
        <v>217</v>
      </c>
      <c r="DO168" s="436" t="s">
        <v>217</v>
      </c>
      <c r="DP168" s="436"/>
      <c r="DQ168" s="523"/>
      <c r="DR168" s="523"/>
      <c r="DS168" s="436" t="s">
        <v>217</v>
      </c>
      <c r="DT168" s="436" t="s">
        <v>217</v>
      </c>
      <c r="DU168" s="436"/>
      <c r="DV168" s="523"/>
      <c r="DW168" s="523"/>
      <c r="DX168" s="436"/>
      <c r="DY168" s="436"/>
      <c r="DZ168" s="436"/>
      <c r="EA168" s="523"/>
      <c r="EB168" s="523"/>
      <c r="EC168" s="436"/>
      <c r="ED168" s="436"/>
      <c r="EE168" s="436"/>
      <c r="EF168" s="523"/>
      <c r="EG168" s="523"/>
      <c r="EH168" s="436"/>
      <c r="EI168" s="557"/>
      <c r="EJ168" s="436"/>
      <c r="EK168" s="523"/>
      <c r="EL168" s="523"/>
      <c r="EM168" s="448"/>
      <c r="EN168" s="558"/>
      <c r="EO168" s="558"/>
      <c r="EP168" s="523"/>
      <c r="EQ168" s="523"/>
      <c r="ER168" s="448"/>
      <c r="ES168" s="558"/>
      <c r="ET168" s="558"/>
      <c r="EU168" s="523"/>
      <c r="EV168" s="523"/>
    </row>
    <row r="169" spans="1:152" s="540" customFormat="1" ht="15" hidden="1" x14ac:dyDescent="0.25">
      <c r="A169" s="529" t="s">
        <v>468</v>
      </c>
      <c r="B169" s="530">
        <v>0</v>
      </c>
      <c r="C169" s="530">
        <v>0</v>
      </c>
      <c r="D169" s="530">
        <v>0</v>
      </c>
      <c r="E169" s="530">
        <v>0</v>
      </c>
      <c r="F169" s="530">
        <v>0</v>
      </c>
      <c r="G169" s="530">
        <v>6.7999999999999996E-3</v>
      </c>
      <c r="H169" s="342" t="s">
        <v>217</v>
      </c>
      <c r="I169" s="342">
        <v>8.3999999999999995E-3</v>
      </c>
      <c r="J169" s="342" t="s">
        <v>217</v>
      </c>
      <c r="K169" s="432">
        <v>2.8999999999999998E-3</v>
      </c>
      <c r="L169" s="342" t="s">
        <v>217</v>
      </c>
      <c r="M169" s="432">
        <v>1.41E-2</v>
      </c>
      <c r="N169" s="342" t="s">
        <v>217</v>
      </c>
      <c r="O169" s="342">
        <v>8.2000000000000007E-3</v>
      </c>
      <c r="P169" s="342" t="s">
        <v>217</v>
      </c>
      <c r="Q169" s="432">
        <v>1.6E-2</v>
      </c>
      <c r="R169" s="432" t="s">
        <v>217</v>
      </c>
      <c r="S169" s="432">
        <v>1.0999999999999999E-2</v>
      </c>
      <c r="T169" s="342" t="s">
        <v>217</v>
      </c>
      <c r="U169" s="432">
        <v>1.03E-2</v>
      </c>
      <c r="V169" s="342" t="s">
        <v>217</v>
      </c>
      <c r="W169" s="531">
        <v>8.9999999999999993E-3</v>
      </c>
      <c r="X169" s="432" t="s">
        <v>217</v>
      </c>
      <c r="Y169" s="432">
        <v>1.7100000000000001E-2</v>
      </c>
      <c r="Z169" s="432" t="s">
        <v>217</v>
      </c>
      <c r="AA169" s="432">
        <v>7.1000000000000004E-3</v>
      </c>
      <c r="AB169" s="432" t="s">
        <v>217</v>
      </c>
      <c r="AC169" s="432">
        <v>7.1000000000000004E-3</v>
      </c>
      <c r="AD169" s="432" t="s">
        <v>462</v>
      </c>
      <c r="AE169" s="432">
        <v>4.3E-3</v>
      </c>
      <c r="AF169" s="432" t="s">
        <v>462</v>
      </c>
      <c r="AG169" s="432">
        <v>3.3999999999999998E-3</v>
      </c>
      <c r="AH169" s="432" t="s">
        <v>462</v>
      </c>
      <c r="AI169" s="432">
        <v>2.2000000000000001E-3</v>
      </c>
      <c r="AJ169" s="532" t="s">
        <v>462</v>
      </c>
      <c r="AK169" s="532">
        <v>2.3999999999999998E-3</v>
      </c>
      <c r="AL169" s="432" t="s">
        <v>462</v>
      </c>
      <c r="AM169" s="432">
        <v>2.7000000000000001E-3</v>
      </c>
      <c r="AN169" s="432" t="s">
        <v>462</v>
      </c>
      <c r="AO169" s="432">
        <v>4.7999999999999996E-3</v>
      </c>
      <c r="AP169" s="432" t="s">
        <v>462</v>
      </c>
      <c r="AQ169" s="432">
        <v>2.5999999999999999E-3</v>
      </c>
      <c r="AR169" s="432" t="s">
        <v>462</v>
      </c>
      <c r="AS169" s="432">
        <v>3.5999999999999999E-3</v>
      </c>
      <c r="AT169" s="432" t="s">
        <v>462</v>
      </c>
      <c r="AU169" s="432">
        <v>3.5000000000000001E-3</v>
      </c>
      <c r="AV169" s="432" t="s">
        <v>462</v>
      </c>
      <c r="AW169" s="432">
        <v>0.16</v>
      </c>
      <c r="AX169" s="432" t="s">
        <v>462</v>
      </c>
      <c r="AY169" s="432">
        <v>2.3999999999999998E-3</v>
      </c>
      <c r="AZ169" s="432" t="s">
        <v>462</v>
      </c>
      <c r="BA169" s="432">
        <v>3.8999999999999998E-3</v>
      </c>
      <c r="BB169" s="432" t="s">
        <v>462</v>
      </c>
      <c r="BC169" s="432">
        <v>2.3999999999999998E-3</v>
      </c>
      <c r="BD169" s="432" t="s">
        <v>462</v>
      </c>
      <c r="BE169" s="432">
        <v>2.7000000000000001E-3</v>
      </c>
      <c r="BF169" s="432" t="s">
        <v>462</v>
      </c>
      <c r="BG169" s="432">
        <v>2.3999999999999998E-3</v>
      </c>
      <c r="BH169" s="432" t="s">
        <v>462</v>
      </c>
      <c r="BI169" s="432">
        <v>3.8999999999999998E-3</v>
      </c>
      <c r="BJ169" s="432" t="s">
        <v>462</v>
      </c>
      <c r="BK169" s="432">
        <v>2E-3</v>
      </c>
      <c r="BL169" s="436" t="s">
        <v>462</v>
      </c>
      <c r="BM169" s="436">
        <v>3.0999999999999999E-3</v>
      </c>
      <c r="BN169" s="432" t="s">
        <v>462</v>
      </c>
      <c r="BO169" s="432">
        <v>4.4999999999999997E-3</v>
      </c>
      <c r="BP169" s="432" t="s">
        <v>462</v>
      </c>
      <c r="BQ169" s="432">
        <v>2.7000000000000001E-3</v>
      </c>
      <c r="BR169" s="432" t="s">
        <v>462</v>
      </c>
      <c r="BS169" s="432">
        <v>1.1000000000000001E-3</v>
      </c>
      <c r="BT169" s="432" t="s">
        <v>462</v>
      </c>
      <c r="BU169" s="432">
        <v>0</v>
      </c>
      <c r="BV169" s="432" t="s">
        <v>217</v>
      </c>
      <c r="BW169" s="432">
        <v>1.52E-2</v>
      </c>
      <c r="BX169" s="432" t="s">
        <v>217</v>
      </c>
      <c r="BY169" s="432">
        <v>3.0999999999999999E-3</v>
      </c>
      <c r="BZ169" s="432" t="s">
        <v>217</v>
      </c>
      <c r="CA169" s="432">
        <v>6.3E-3</v>
      </c>
      <c r="CB169" s="432" t="s">
        <v>217</v>
      </c>
      <c r="CC169" s="432">
        <v>5.5999999999999999E-3</v>
      </c>
      <c r="CD169" s="432" t="s">
        <v>217</v>
      </c>
      <c r="CE169" s="432">
        <v>0.27</v>
      </c>
      <c r="CF169" s="432" t="s">
        <v>217</v>
      </c>
      <c r="CG169" s="432">
        <v>2.3999999999999998E-3</v>
      </c>
      <c r="CH169" s="432" t="s">
        <v>217</v>
      </c>
      <c r="CI169" s="432">
        <v>4.3E-3</v>
      </c>
      <c r="CJ169" s="436">
        <v>2E-3</v>
      </c>
      <c r="CK169" s="436" t="s">
        <v>217</v>
      </c>
      <c r="CL169" s="436"/>
      <c r="CM169" s="523"/>
      <c r="CN169" s="523"/>
      <c r="CO169" s="436">
        <v>2E-3</v>
      </c>
      <c r="CP169" s="436" t="s">
        <v>217</v>
      </c>
      <c r="CQ169" s="436"/>
      <c r="CR169" s="523"/>
      <c r="CS169" s="523"/>
      <c r="CT169" s="436">
        <v>2E-3</v>
      </c>
      <c r="CU169" s="436" t="s">
        <v>217</v>
      </c>
      <c r="CV169" s="436"/>
      <c r="CW169" s="523"/>
      <c r="CX169" s="523"/>
      <c r="CY169" s="436">
        <v>2E-3</v>
      </c>
      <c r="CZ169" s="436" t="s">
        <v>217</v>
      </c>
      <c r="DA169" s="436"/>
      <c r="DB169" s="523"/>
      <c r="DC169" s="523"/>
      <c r="DD169" s="436">
        <v>2E-3</v>
      </c>
      <c r="DE169" s="436" t="s">
        <v>217</v>
      </c>
      <c r="DF169" s="436"/>
      <c r="DG169" s="523"/>
      <c r="DH169" s="523"/>
      <c r="DI169" s="436">
        <v>2E-3</v>
      </c>
      <c r="DJ169" s="436" t="s">
        <v>217</v>
      </c>
      <c r="DK169" s="436"/>
      <c r="DL169" s="523"/>
      <c r="DM169" s="523"/>
      <c r="DN169" s="436">
        <v>2E-3</v>
      </c>
      <c r="DO169" s="436" t="s">
        <v>217</v>
      </c>
      <c r="DP169" s="436"/>
      <c r="DQ169" s="523"/>
      <c r="DR169" s="523"/>
      <c r="DS169" s="436">
        <v>2E-3</v>
      </c>
      <c r="DT169" s="436" t="s">
        <v>217</v>
      </c>
      <c r="DU169" s="436"/>
      <c r="DV169" s="523"/>
      <c r="DW169" s="523"/>
      <c r="DX169" s="436"/>
      <c r="DY169" s="436"/>
      <c r="DZ169" s="436"/>
      <c r="EA169" s="523"/>
      <c r="EB169" s="523"/>
      <c r="EC169" s="436"/>
      <c r="ED169" s="436"/>
      <c r="EE169" s="436"/>
      <c r="EF169" s="523"/>
      <c r="EG169" s="523"/>
      <c r="EH169" s="436"/>
      <c r="EI169" s="436"/>
      <c r="EJ169" s="436"/>
      <c r="EK169" s="523"/>
      <c r="EL169" s="523"/>
      <c r="EM169" s="448"/>
      <c r="EN169" s="558"/>
      <c r="EO169" s="558"/>
      <c r="EP169" s="523"/>
      <c r="EQ169" s="523"/>
      <c r="ER169" s="448"/>
      <c r="ES169" s="558"/>
      <c r="ET169" s="558"/>
      <c r="EU169" s="523"/>
      <c r="EV169" s="523"/>
    </row>
    <row r="170" spans="1:152" s="540" customFormat="1" ht="15" hidden="1" x14ac:dyDescent="0.25">
      <c r="A170" s="431" t="s">
        <v>469</v>
      </c>
      <c r="B170" s="342">
        <v>0</v>
      </c>
      <c r="C170" s="342">
        <v>0</v>
      </c>
      <c r="D170" s="342">
        <v>0</v>
      </c>
      <c r="E170" s="342">
        <v>0</v>
      </c>
      <c r="F170" s="342">
        <v>0</v>
      </c>
      <c r="G170" s="530">
        <v>0</v>
      </c>
      <c r="H170" s="342" t="s">
        <v>217</v>
      </c>
      <c r="I170" s="342">
        <v>0</v>
      </c>
      <c r="J170" s="342" t="s">
        <v>217</v>
      </c>
      <c r="K170" s="432">
        <v>0</v>
      </c>
      <c r="L170" s="342" t="s">
        <v>217</v>
      </c>
      <c r="M170" s="432">
        <v>0</v>
      </c>
      <c r="N170" s="342" t="s">
        <v>217</v>
      </c>
      <c r="O170" s="342">
        <v>0</v>
      </c>
      <c r="P170" s="342" t="s">
        <v>217</v>
      </c>
      <c r="Q170" s="432">
        <v>0</v>
      </c>
      <c r="R170" s="432" t="s">
        <v>217</v>
      </c>
      <c r="S170" s="432" t="s">
        <v>217</v>
      </c>
      <c r="T170" s="342" t="s">
        <v>217</v>
      </c>
      <c r="U170" s="432" t="s">
        <v>217</v>
      </c>
      <c r="V170" s="342" t="s">
        <v>217</v>
      </c>
      <c r="W170" s="531" t="s">
        <v>217</v>
      </c>
      <c r="X170" s="432" t="s">
        <v>217</v>
      </c>
      <c r="Y170" s="432" t="s">
        <v>217</v>
      </c>
      <c r="Z170" s="432" t="s">
        <v>217</v>
      </c>
      <c r="AA170" s="432" t="s">
        <v>217</v>
      </c>
      <c r="AB170" s="432" t="s">
        <v>217</v>
      </c>
      <c r="AC170" s="432" t="s">
        <v>217</v>
      </c>
      <c r="AD170" s="432" t="s">
        <v>462</v>
      </c>
      <c r="AE170" s="432" t="s">
        <v>462</v>
      </c>
      <c r="AF170" s="432" t="s">
        <v>462</v>
      </c>
      <c r="AG170" s="432" t="s">
        <v>462</v>
      </c>
      <c r="AH170" s="432" t="s">
        <v>462</v>
      </c>
      <c r="AI170" s="432" t="s">
        <v>462</v>
      </c>
      <c r="AJ170" s="532" t="s">
        <v>462</v>
      </c>
      <c r="AK170" s="532" t="s">
        <v>462</v>
      </c>
      <c r="AL170" s="432" t="s">
        <v>462</v>
      </c>
      <c r="AM170" s="432" t="s">
        <v>462</v>
      </c>
      <c r="AN170" s="432" t="s">
        <v>462</v>
      </c>
      <c r="AO170" s="432" t="s">
        <v>462</v>
      </c>
      <c r="AP170" s="432" t="s">
        <v>462</v>
      </c>
      <c r="AQ170" s="432" t="s">
        <v>462</v>
      </c>
      <c r="AR170" s="432" t="s">
        <v>462</v>
      </c>
      <c r="AS170" s="432" t="s">
        <v>462</v>
      </c>
      <c r="AT170" s="432" t="s">
        <v>462</v>
      </c>
      <c r="AU170" s="432" t="s">
        <v>462</v>
      </c>
      <c r="AV170" s="432" t="s">
        <v>462</v>
      </c>
      <c r="AW170" s="432" t="s">
        <v>462</v>
      </c>
      <c r="AX170" s="432" t="s">
        <v>462</v>
      </c>
      <c r="AY170" s="432" t="s">
        <v>462</v>
      </c>
      <c r="AZ170" s="432" t="s">
        <v>462</v>
      </c>
      <c r="BA170" s="432" t="s">
        <v>462</v>
      </c>
      <c r="BB170" s="432" t="s">
        <v>462</v>
      </c>
      <c r="BC170" s="432" t="s">
        <v>462</v>
      </c>
      <c r="BD170" s="432" t="s">
        <v>462</v>
      </c>
      <c r="BE170" s="432" t="s">
        <v>462</v>
      </c>
      <c r="BF170" s="432" t="s">
        <v>462</v>
      </c>
      <c r="BG170" s="432" t="s">
        <v>462</v>
      </c>
      <c r="BH170" s="432" t="s">
        <v>462</v>
      </c>
      <c r="BI170" s="432" t="s">
        <v>462</v>
      </c>
      <c r="BJ170" s="432" t="s">
        <v>462</v>
      </c>
      <c r="BK170" s="432" t="s">
        <v>462</v>
      </c>
      <c r="BL170" s="436" t="s">
        <v>462</v>
      </c>
      <c r="BM170" s="436" t="s">
        <v>462</v>
      </c>
      <c r="BN170" s="432" t="s">
        <v>462</v>
      </c>
      <c r="BO170" s="432" t="s">
        <v>462</v>
      </c>
      <c r="BP170" s="432" t="s">
        <v>462</v>
      </c>
      <c r="BQ170" s="432" t="s">
        <v>462</v>
      </c>
      <c r="BR170" s="432" t="s">
        <v>462</v>
      </c>
      <c r="BS170" s="432" t="s">
        <v>462</v>
      </c>
      <c r="BT170" s="432" t="s">
        <v>462</v>
      </c>
      <c r="BU170" s="432" t="s">
        <v>217</v>
      </c>
      <c r="BV170" s="432" t="s">
        <v>217</v>
      </c>
      <c r="BW170" s="432" t="s">
        <v>217</v>
      </c>
      <c r="BX170" s="432" t="s">
        <v>217</v>
      </c>
      <c r="BY170" s="432" t="s">
        <v>217</v>
      </c>
      <c r="BZ170" s="432" t="s">
        <v>217</v>
      </c>
      <c r="CA170" s="432" t="s">
        <v>217</v>
      </c>
      <c r="CB170" s="432" t="s">
        <v>217</v>
      </c>
      <c r="CC170" s="432" t="s">
        <v>217</v>
      </c>
      <c r="CD170" s="432" t="s">
        <v>217</v>
      </c>
      <c r="CE170" s="432" t="s">
        <v>217</v>
      </c>
      <c r="CF170" s="432" t="s">
        <v>217</v>
      </c>
      <c r="CG170" s="432" t="s">
        <v>217</v>
      </c>
      <c r="CH170" s="432" t="s">
        <v>217</v>
      </c>
      <c r="CI170" s="432" t="s">
        <v>217</v>
      </c>
      <c r="CJ170" s="436" t="s">
        <v>217</v>
      </c>
      <c r="CK170" s="436" t="s">
        <v>217</v>
      </c>
      <c r="CL170" s="436"/>
      <c r="CM170" s="523"/>
      <c r="CN170" s="523"/>
      <c r="CO170" s="436" t="s">
        <v>217</v>
      </c>
      <c r="CP170" s="436" t="s">
        <v>217</v>
      </c>
      <c r="CQ170" s="436"/>
      <c r="CR170" s="523"/>
      <c r="CS170" s="523"/>
      <c r="CT170" s="436" t="s">
        <v>217</v>
      </c>
      <c r="CU170" s="436" t="s">
        <v>217</v>
      </c>
      <c r="CV170" s="436"/>
      <c r="CW170" s="523"/>
      <c r="CX170" s="523"/>
      <c r="CY170" s="436" t="s">
        <v>217</v>
      </c>
      <c r="CZ170" s="436" t="s">
        <v>217</v>
      </c>
      <c r="DA170" s="436"/>
      <c r="DB170" s="523"/>
      <c r="DC170" s="523"/>
      <c r="DD170" s="436" t="s">
        <v>217</v>
      </c>
      <c r="DE170" s="436" t="s">
        <v>217</v>
      </c>
      <c r="DF170" s="436"/>
      <c r="DG170" s="523"/>
      <c r="DH170" s="523"/>
      <c r="DI170" s="436" t="s">
        <v>217</v>
      </c>
      <c r="DJ170" s="436" t="s">
        <v>217</v>
      </c>
      <c r="DK170" s="436"/>
      <c r="DL170" s="523"/>
      <c r="DM170" s="523"/>
      <c r="DN170" s="436" t="s">
        <v>217</v>
      </c>
      <c r="DO170" s="436" t="s">
        <v>217</v>
      </c>
      <c r="DP170" s="436"/>
      <c r="DQ170" s="523"/>
      <c r="DR170" s="523"/>
      <c r="DS170" s="436" t="s">
        <v>217</v>
      </c>
      <c r="DT170" s="436" t="s">
        <v>217</v>
      </c>
      <c r="DU170" s="436"/>
      <c r="DV170" s="523"/>
      <c r="DW170" s="523"/>
      <c r="DX170" s="436"/>
      <c r="DY170" s="436"/>
      <c r="DZ170" s="436"/>
      <c r="EA170" s="523"/>
      <c r="EB170" s="523"/>
      <c r="EC170" s="436"/>
      <c r="ED170" s="436"/>
      <c r="EE170" s="436"/>
      <c r="EF170" s="523"/>
      <c r="EG170" s="523"/>
      <c r="EH170" s="436"/>
      <c r="EI170" s="436"/>
      <c r="EJ170" s="436"/>
      <c r="EK170" s="523"/>
      <c r="EL170" s="523"/>
      <c r="EM170" s="448"/>
      <c r="EN170" s="558"/>
      <c r="EO170" s="558"/>
      <c r="EP170" s="523"/>
      <c r="EQ170" s="523"/>
      <c r="ER170" s="448"/>
      <c r="ES170" s="558"/>
      <c r="ET170" s="558"/>
      <c r="EU170" s="523"/>
      <c r="EV170" s="523"/>
    </row>
    <row r="171" spans="1:152" s="540" customFormat="1" ht="12.75" customHeight="1" x14ac:dyDescent="0.2">
      <c r="A171" s="454" t="s">
        <v>395</v>
      </c>
      <c r="B171" s="634">
        <v>6.5699999999999995E-2</v>
      </c>
      <c r="C171" s="634"/>
      <c r="D171" s="634">
        <v>4.2799999999999998E-2</v>
      </c>
      <c r="E171" s="634"/>
      <c r="F171" s="634">
        <v>3.4200000000000001E-2</v>
      </c>
      <c r="G171" s="634"/>
      <c r="H171" s="634">
        <v>3.4799999999999998E-2</v>
      </c>
      <c r="I171" s="634"/>
      <c r="J171" s="634">
        <v>3.1199999999999999E-2</v>
      </c>
      <c r="K171" s="634"/>
      <c r="L171" s="634">
        <v>6.0100000000000001E-2</v>
      </c>
      <c r="M171" s="634"/>
      <c r="N171" s="634">
        <v>3.8399999999999997E-2</v>
      </c>
      <c r="O171" s="634"/>
      <c r="P171" s="634">
        <v>4.8099999999999997E-2</v>
      </c>
      <c r="Q171" s="634"/>
      <c r="R171" s="634">
        <v>3.61E-2</v>
      </c>
      <c r="S171" s="634"/>
      <c r="T171" s="634">
        <v>4.4299999999999999E-2</v>
      </c>
      <c r="U171" s="634"/>
      <c r="V171" s="634">
        <v>3.4000000000000002E-2</v>
      </c>
      <c r="W171" s="634"/>
      <c r="X171" s="634">
        <v>7.3099999999999998E-2</v>
      </c>
      <c r="Y171" s="634"/>
      <c r="Z171" s="634">
        <v>3.9300000000000002E-2</v>
      </c>
      <c r="AA171" s="634"/>
      <c r="AB171" s="634">
        <v>6.5100000000000005E-2</v>
      </c>
      <c r="AC171" s="634"/>
      <c r="AD171" s="634">
        <v>4.1200000000000001E-2</v>
      </c>
      <c r="AE171" s="634"/>
      <c r="AF171" s="634">
        <v>3.6999999999999998E-2</v>
      </c>
      <c r="AG171" s="634"/>
      <c r="AH171" s="634">
        <v>2.8799999999999999E-2</v>
      </c>
      <c r="AI171" s="634"/>
      <c r="AJ171" s="634">
        <v>3.2000000000000001E-2</v>
      </c>
      <c r="AK171" s="634"/>
      <c r="AL171" s="634">
        <v>3.3599999999999998E-2</v>
      </c>
      <c r="AM171" s="634"/>
      <c r="AN171" s="634">
        <v>3.9399999999999998E-2</v>
      </c>
      <c r="AO171" s="634"/>
      <c r="AP171" s="634">
        <v>3.5099999999999999E-2</v>
      </c>
      <c r="AQ171" s="634"/>
      <c r="AR171" s="634">
        <v>3.2599999999999997E-2</v>
      </c>
      <c r="AS171" s="634"/>
      <c r="AT171" s="634">
        <v>3.73E-2</v>
      </c>
      <c r="AU171" s="634"/>
      <c r="AV171" s="637">
        <v>3.0200000000000001E-2</v>
      </c>
      <c r="AW171" s="637"/>
      <c r="AX171" s="637">
        <v>0.04</v>
      </c>
      <c r="AY171" s="637"/>
      <c r="AZ171" s="637">
        <v>6.2399999999999997E-2</v>
      </c>
      <c r="BA171" s="637"/>
      <c r="BB171" s="637">
        <v>3.8899999999999997E-2</v>
      </c>
      <c r="BC171" s="637"/>
      <c r="BD171" s="637">
        <v>3.0099999999999998E-2</v>
      </c>
      <c r="BE171" s="637"/>
      <c r="BF171" s="637">
        <v>3.39E-2</v>
      </c>
      <c r="BG171" s="637"/>
      <c r="BH171" s="637">
        <v>3.0700000000000002E-2</v>
      </c>
      <c r="BI171" s="637"/>
      <c r="BJ171" s="637">
        <v>4.3099999999999999E-2</v>
      </c>
      <c r="BK171" s="637"/>
      <c r="BL171" s="682">
        <v>4.3099999999999999E-2</v>
      </c>
      <c r="BM171" s="682"/>
      <c r="BN171" s="637">
        <v>3.9199999999999999E-2</v>
      </c>
      <c r="BO171" s="637"/>
      <c r="BP171" s="637">
        <v>3.8100000000000002E-2</v>
      </c>
      <c r="BQ171" s="637"/>
      <c r="BR171" s="637">
        <v>3.1699999999999999E-2</v>
      </c>
      <c r="BS171" s="637"/>
      <c r="BT171" s="637">
        <v>3.5799999999999998E-2</v>
      </c>
      <c r="BU171" s="637"/>
      <c r="BV171" s="637">
        <v>2.9000000000000001E-2</v>
      </c>
      <c r="BW171" s="637"/>
      <c r="BX171" s="637">
        <v>3.4599999999999999E-2</v>
      </c>
      <c r="BY171" s="637"/>
      <c r="BZ171" s="637">
        <v>3.2599999999999997E-2</v>
      </c>
      <c r="CA171" s="637"/>
      <c r="CB171" s="637">
        <v>4.1500000000000002E-2</v>
      </c>
      <c r="CC171" s="637"/>
      <c r="CD171" s="637">
        <v>4.8399999999999999E-2</v>
      </c>
      <c r="CE171" s="637"/>
      <c r="CF171" s="637">
        <v>4.02E-2</v>
      </c>
      <c r="CG171" s="637"/>
      <c r="CH171" s="637">
        <v>5.5E-2</v>
      </c>
      <c r="CI171" s="637"/>
      <c r="CJ171" s="682">
        <v>2.5600000000000001E-2</v>
      </c>
      <c r="CK171" s="682"/>
      <c r="CL171" s="682"/>
      <c r="CM171" s="523"/>
      <c r="CN171" s="523"/>
      <c r="CO171" s="682">
        <v>3.4599999999999999E-2</v>
      </c>
      <c r="CP171" s="682"/>
      <c r="CQ171" s="682"/>
      <c r="CR171" s="523"/>
      <c r="CS171" s="523"/>
      <c r="CT171" s="682">
        <v>3.2599999999999997E-2</v>
      </c>
      <c r="CU171" s="682"/>
      <c r="CV171" s="682"/>
      <c r="CW171" s="523"/>
      <c r="CX171" s="523"/>
      <c r="CY171" s="682">
        <v>4.1500000000000002E-2</v>
      </c>
      <c r="CZ171" s="682"/>
      <c r="DA171" s="682"/>
      <c r="DB171" s="523"/>
      <c r="DC171" s="523"/>
      <c r="DD171" s="682">
        <v>4.8399999999999999E-2</v>
      </c>
      <c r="DE171" s="682"/>
      <c r="DF171" s="682"/>
      <c r="DG171" s="523"/>
      <c r="DH171" s="523"/>
      <c r="DI171" s="682">
        <v>4.02E-2</v>
      </c>
      <c r="DJ171" s="682"/>
      <c r="DK171" s="682"/>
      <c r="DL171" s="523"/>
      <c r="DM171" s="523"/>
      <c r="DN171" s="682">
        <v>5.5E-2</v>
      </c>
      <c r="DO171" s="682"/>
      <c r="DP171" s="682"/>
      <c r="DQ171" s="523"/>
      <c r="DR171" s="523"/>
      <c r="DS171" s="682">
        <v>3.5900000000000001E-2</v>
      </c>
      <c r="DT171" s="682"/>
      <c r="DU171" s="682"/>
      <c r="DV171" s="523"/>
      <c r="DW171" s="523"/>
      <c r="DX171" s="682">
        <v>2.46E-2</v>
      </c>
      <c r="DY171" s="682"/>
      <c r="DZ171" s="682"/>
      <c r="EA171" s="523"/>
      <c r="EB171" s="523"/>
      <c r="EC171" s="682">
        <v>8.3400000000000002E-2</v>
      </c>
      <c r="ED171" s="682"/>
      <c r="EE171" s="682"/>
      <c r="EF171" s="523"/>
      <c r="EG171" s="523"/>
      <c r="EH171" s="682">
        <v>2.23E-2</v>
      </c>
      <c r="EI171" s="682"/>
      <c r="EJ171" s="682"/>
      <c r="EK171" s="523"/>
      <c r="EL171" s="523"/>
      <c r="EM171" s="683">
        <v>1.9599999999999999E-2</v>
      </c>
      <c r="EN171" s="684"/>
      <c r="EO171" s="685"/>
      <c r="EP171" s="523"/>
      <c r="EQ171" s="523"/>
      <c r="ER171" s="683">
        <v>2.41E-2</v>
      </c>
      <c r="ES171" s="684"/>
      <c r="ET171" s="685"/>
      <c r="EU171" s="523"/>
      <c r="EV171" s="523"/>
    </row>
    <row r="172" spans="1:152" s="563" customFormat="1" x14ac:dyDescent="0.2">
      <c r="A172" s="559" t="s">
        <v>470</v>
      </c>
      <c r="B172" s="560"/>
      <c r="C172" s="560"/>
      <c r="D172" s="560"/>
      <c r="E172" s="560"/>
      <c r="F172" s="560"/>
      <c r="G172" s="560"/>
      <c r="H172" s="560"/>
      <c r="I172" s="560"/>
      <c r="J172" s="560"/>
      <c r="K172" s="560"/>
      <c r="L172" s="560"/>
      <c r="M172" s="560"/>
      <c r="N172" s="560"/>
      <c r="O172" s="560"/>
      <c r="P172" s="560"/>
      <c r="Q172" s="560"/>
      <c r="R172" s="560"/>
      <c r="S172" s="560"/>
      <c r="T172" s="560"/>
      <c r="U172" s="560"/>
      <c r="V172" s="560"/>
      <c r="W172" s="560"/>
      <c r="X172" s="560"/>
      <c r="Y172" s="560"/>
      <c r="Z172" s="560"/>
      <c r="AA172" s="560"/>
      <c r="AB172" s="560"/>
      <c r="AC172" s="560"/>
      <c r="AD172" s="560"/>
      <c r="AE172" s="560"/>
      <c r="AF172" s="560"/>
      <c r="AG172" s="560"/>
      <c r="AH172" s="560"/>
      <c r="AI172" s="560"/>
      <c r="AJ172" s="560"/>
      <c r="AK172" s="560"/>
      <c r="AL172" s="560"/>
      <c r="AM172" s="560"/>
      <c r="AN172" s="560"/>
      <c r="AO172" s="560"/>
      <c r="AP172" s="560"/>
      <c r="AQ172" s="560"/>
      <c r="AR172" s="560"/>
      <c r="AS172" s="560"/>
      <c r="AT172" s="560"/>
      <c r="AU172" s="560"/>
      <c r="AV172" s="560"/>
      <c r="AW172" s="560"/>
      <c r="AX172" s="561"/>
      <c r="AY172" s="561"/>
      <c r="AZ172" s="561"/>
      <c r="BA172" s="561"/>
      <c r="BB172" s="561"/>
      <c r="BC172" s="561"/>
      <c r="BD172" s="561"/>
      <c r="BE172" s="561"/>
      <c r="BF172" s="561"/>
      <c r="BG172" s="561"/>
      <c r="BH172" s="561"/>
      <c r="BI172" s="561"/>
      <c r="BJ172" s="561"/>
      <c r="BK172" s="561"/>
      <c r="BL172" s="561"/>
      <c r="BM172" s="561"/>
      <c r="BN172" s="561"/>
      <c r="BO172" s="561"/>
      <c r="BP172" s="561"/>
      <c r="BQ172" s="561"/>
      <c r="BR172" s="561"/>
      <c r="BS172" s="561"/>
      <c r="BT172" s="561"/>
      <c r="BU172" s="561"/>
      <c r="BV172" s="561"/>
      <c r="BW172" s="561"/>
      <c r="BX172" s="561"/>
      <c r="BY172" s="561"/>
      <c r="BZ172" s="561"/>
      <c r="CA172" s="561"/>
      <c r="CB172" s="561"/>
      <c r="CC172" s="561"/>
      <c r="CD172" s="561"/>
      <c r="CE172" s="561"/>
      <c r="CF172" s="561"/>
      <c r="CG172" s="561"/>
      <c r="CH172" s="561"/>
      <c r="CI172" s="561"/>
      <c r="CJ172" s="562"/>
      <c r="CK172" s="562"/>
      <c r="CL172" s="562"/>
      <c r="CM172" s="528"/>
      <c r="CN172" s="528"/>
      <c r="CO172" s="562"/>
      <c r="CP172" s="562"/>
      <c r="CQ172" s="562"/>
      <c r="CR172" s="528"/>
      <c r="CS172" s="528"/>
      <c r="CT172" s="562"/>
      <c r="CU172" s="562"/>
      <c r="CV172" s="562"/>
      <c r="CW172" s="528"/>
      <c r="CX172" s="528"/>
      <c r="CY172" s="562"/>
      <c r="CZ172" s="562"/>
      <c r="DA172" s="562"/>
      <c r="DB172" s="528"/>
      <c r="DC172" s="528"/>
      <c r="DD172" s="562"/>
      <c r="DE172" s="562"/>
      <c r="DF172" s="562"/>
      <c r="DG172" s="528"/>
      <c r="DH172" s="528"/>
      <c r="DI172" s="562"/>
      <c r="DJ172" s="562"/>
      <c r="DK172" s="562"/>
      <c r="DL172" s="528"/>
      <c r="DM172" s="528"/>
      <c r="DN172" s="562"/>
      <c r="DO172" s="562"/>
      <c r="DP172" s="562"/>
      <c r="DQ172" s="528"/>
      <c r="DR172" s="528"/>
      <c r="DS172" s="562"/>
      <c r="DT172" s="562"/>
      <c r="DU172" s="562"/>
      <c r="DV172" s="528"/>
      <c r="DW172" s="528"/>
      <c r="DX172" s="562"/>
      <c r="DY172" s="562"/>
      <c r="DZ172" s="562"/>
      <c r="EA172" s="528"/>
      <c r="EB172" s="528"/>
      <c r="EC172" s="562"/>
      <c r="ED172" s="562"/>
      <c r="EE172" s="562"/>
      <c r="EF172" s="528"/>
      <c r="EG172" s="528"/>
      <c r="EH172" s="562"/>
      <c r="EI172" s="562"/>
      <c r="EJ172" s="562"/>
      <c r="EK172" s="528"/>
      <c r="EL172" s="528"/>
      <c r="EM172" s="562"/>
      <c r="EN172" s="562"/>
      <c r="EO172" s="562"/>
      <c r="EP172" s="528"/>
      <c r="EQ172" s="528"/>
      <c r="ER172" s="562"/>
      <c r="ES172" s="562"/>
      <c r="ET172" s="562"/>
      <c r="EU172" s="528"/>
      <c r="EV172" s="528"/>
    </row>
    <row r="173" spans="1:152" x14ac:dyDescent="0.2">
      <c r="A173" s="312"/>
      <c r="B173" s="459"/>
      <c r="C173" s="459"/>
      <c r="D173" s="459"/>
      <c r="E173" s="459"/>
      <c r="F173" s="459"/>
      <c r="G173" s="459"/>
      <c r="H173" s="459"/>
      <c r="I173" s="459"/>
      <c r="J173" s="459"/>
      <c r="K173" s="459"/>
      <c r="L173" s="459"/>
      <c r="M173" s="459"/>
      <c r="N173" s="459"/>
      <c r="O173" s="459"/>
      <c r="P173" s="459"/>
      <c r="Q173" s="459"/>
      <c r="R173" s="459"/>
      <c r="S173" s="459"/>
      <c r="T173" s="459"/>
      <c r="U173" s="459"/>
      <c r="V173" s="459"/>
      <c r="W173" s="459"/>
      <c r="X173" s="459"/>
      <c r="Y173" s="459"/>
      <c r="Z173" s="459"/>
      <c r="AA173" s="459"/>
      <c r="AB173" s="459"/>
      <c r="AC173" s="459"/>
      <c r="AD173" s="459"/>
      <c r="AE173" s="459"/>
      <c r="AF173" s="459"/>
      <c r="AG173" s="459"/>
      <c r="AH173" s="459"/>
      <c r="AI173" s="459"/>
      <c r="AJ173" s="459"/>
      <c r="AK173" s="459"/>
      <c r="AL173" s="459"/>
      <c r="AM173" s="459"/>
      <c r="AN173" s="459"/>
      <c r="AO173" s="459"/>
      <c r="AP173" s="459"/>
      <c r="AQ173" s="459"/>
      <c r="AR173" s="459"/>
      <c r="AS173" s="459"/>
      <c r="AT173" s="459"/>
      <c r="AU173" s="459"/>
      <c r="AV173" s="459"/>
      <c r="AW173" s="459"/>
      <c r="AX173" s="459"/>
      <c r="AY173" s="459"/>
      <c r="AZ173" s="459"/>
      <c r="BA173" s="459"/>
      <c r="BB173" s="459"/>
      <c r="BC173" s="459"/>
      <c r="BD173" s="459"/>
      <c r="BE173" s="459"/>
      <c r="BF173" s="459"/>
      <c r="BG173" s="459"/>
      <c r="BH173" s="459"/>
      <c r="BI173" s="459"/>
      <c r="BJ173" s="459"/>
      <c r="BK173" s="459"/>
      <c r="BL173" s="459"/>
      <c r="BM173" s="459"/>
      <c r="BN173" s="459"/>
      <c r="BO173" s="459"/>
      <c r="BP173" s="459"/>
      <c r="BQ173" s="459"/>
      <c r="BR173" s="459"/>
      <c r="BS173" s="459"/>
      <c r="BT173" s="459"/>
      <c r="BU173" s="459"/>
      <c r="BV173" s="459"/>
      <c r="BW173" s="459"/>
      <c r="BX173" s="459"/>
      <c r="BY173" s="459"/>
      <c r="BZ173" s="459"/>
      <c r="CA173" s="459"/>
      <c r="CB173" s="459"/>
      <c r="CC173" s="459"/>
      <c r="CD173" s="459"/>
      <c r="CE173" s="459"/>
      <c r="CF173" s="459"/>
      <c r="CG173" s="459"/>
      <c r="CH173" s="459"/>
      <c r="CI173" s="459"/>
      <c r="CJ173" s="459"/>
      <c r="CK173" s="459"/>
      <c r="CL173" s="459"/>
      <c r="CM173" s="459"/>
      <c r="CN173" s="459"/>
      <c r="CO173" s="459"/>
      <c r="CP173" s="459"/>
      <c r="CQ173" s="459"/>
      <c r="CR173" s="459"/>
      <c r="CS173" s="459"/>
      <c r="CT173" s="459"/>
      <c r="CU173" s="459"/>
      <c r="CV173" s="459"/>
      <c r="CW173" s="459"/>
      <c r="CX173" s="459"/>
      <c r="CY173" s="459"/>
      <c r="CZ173" s="459"/>
      <c r="DA173" s="459"/>
      <c r="DB173" s="459"/>
      <c r="DC173" s="459"/>
      <c r="DD173" s="459"/>
      <c r="DE173" s="459"/>
      <c r="DF173" s="459"/>
      <c r="DG173" s="459"/>
      <c r="DH173" s="459"/>
      <c r="DI173" s="459"/>
      <c r="DJ173" s="459"/>
      <c r="DK173" s="459"/>
      <c r="DL173" s="459"/>
      <c r="DM173" s="459"/>
      <c r="DN173" s="459"/>
      <c r="DO173" s="459"/>
      <c r="DP173" s="459"/>
      <c r="DQ173" s="459"/>
      <c r="DR173" s="459"/>
      <c r="DS173" s="459"/>
      <c r="DT173" s="459"/>
      <c r="DU173" s="459"/>
      <c r="DV173" s="459"/>
      <c r="DW173" s="459"/>
      <c r="DX173" s="459"/>
      <c r="DY173" s="459"/>
      <c r="DZ173" s="459"/>
      <c r="EA173" s="459"/>
      <c r="EB173" s="459"/>
      <c r="EC173" s="459"/>
      <c r="ED173" s="459"/>
      <c r="EE173" s="459"/>
      <c r="EF173" s="459"/>
      <c r="EG173" s="459"/>
      <c r="EH173" s="459"/>
      <c r="EI173" s="459"/>
      <c r="EJ173" s="459"/>
      <c r="EK173" s="459"/>
      <c r="EL173" s="459"/>
      <c r="EM173" s="459"/>
      <c r="EN173" s="459"/>
      <c r="EO173" s="459"/>
      <c r="EP173" s="459"/>
      <c r="EQ173" s="459"/>
      <c r="ER173" s="459"/>
      <c r="ES173" s="459"/>
      <c r="ET173" s="459"/>
      <c r="EU173" s="459"/>
      <c r="EV173" s="459"/>
    </row>
    <row r="174" spans="1:152" x14ac:dyDescent="0.2">
      <c r="A174" s="461" t="s">
        <v>471</v>
      </c>
      <c r="B174" s="462"/>
      <c r="C174" s="462"/>
      <c r="D174" s="462"/>
      <c r="E174" s="462"/>
      <c r="F174" s="462"/>
      <c r="G174" s="462"/>
      <c r="H174" s="462"/>
      <c r="I174" s="462"/>
      <c r="J174" s="463"/>
      <c r="K174" s="463"/>
      <c r="L174" s="462"/>
      <c r="M174" s="462"/>
      <c r="N174" s="462"/>
      <c r="O174" s="462"/>
      <c r="P174" s="462"/>
      <c r="Q174" s="462"/>
      <c r="R174" s="462"/>
      <c r="S174" s="462"/>
      <c r="T174" s="462"/>
      <c r="U174" s="462"/>
      <c r="V174" s="463"/>
      <c r="W174" s="463"/>
      <c r="X174" s="462"/>
      <c r="Y174" s="462"/>
      <c r="Z174" s="463"/>
      <c r="AA174" s="463"/>
      <c r="AB174" s="463"/>
      <c r="AC174" s="463"/>
      <c r="AD174" s="463"/>
      <c r="AE174" s="463"/>
      <c r="AF174" s="462"/>
      <c r="AG174" s="462"/>
      <c r="AH174" s="463"/>
      <c r="AI174" s="463"/>
      <c r="AJ174" s="462"/>
      <c r="AK174" s="462"/>
      <c r="AL174" s="462"/>
      <c r="AM174" s="462"/>
      <c r="AN174" s="639"/>
      <c r="AO174" s="639"/>
      <c r="AP174" s="462"/>
      <c r="AQ174" s="462"/>
      <c r="AR174" s="463"/>
      <c r="AS174" s="463"/>
      <c r="AT174" s="463"/>
      <c r="AU174" s="463"/>
      <c r="AV174" s="462"/>
      <c r="AW174" s="462"/>
      <c r="AX174" s="462"/>
      <c r="AY174" s="462"/>
      <c r="AZ174" s="462"/>
      <c r="BA174" s="462"/>
      <c r="BB174" s="463"/>
      <c r="BC174" s="463"/>
      <c r="BD174" s="463"/>
      <c r="BE174" s="463"/>
      <c r="BF174" s="463"/>
      <c r="BG174" s="463"/>
      <c r="BH174" s="463"/>
      <c r="BI174" s="463"/>
      <c r="BJ174" s="463"/>
      <c r="BK174" s="463"/>
      <c r="BL174" s="463"/>
      <c r="BM174" s="463"/>
      <c r="BN174" s="463"/>
      <c r="BO174" s="463"/>
      <c r="BP174" s="463"/>
      <c r="BQ174" s="463"/>
      <c r="BR174" s="463"/>
      <c r="BS174" s="463"/>
      <c r="BT174" s="463"/>
      <c r="BU174" s="463"/>
      <c r="BV174" s="463"/>
      <c r="BW174" s="463"/>
      <c r="BX174" s="463"/>
      <c r="BY174" s="463"/>
      <c r="BZ174" s="463"/>
      <c r="CA174" s="463"/>
      <c r="CB174" s="463"/>
      <c r="CC174" s="463"/>
      <c r="CD174" s="463"/>
      <c r="CE174" s="463"/>
      <c r="CF174" s="463"/>
      <c r="CG174" s="463"/>
      <c r="CH174" s="463"/>
      <c r="CI174" s="463"/>
      <c r="CJ174" s="464"/>
      <c r="CK174" s="459"/>
      <c r="CL174" s="459"/>
      <c r="CM174" s="459"/>
      <c r="CN174" s="459"/>
      <c r="CO174" s="464"/>
      <c r="CP174" s="459"/>
      <c r="CQ174" s="459"/>
      <c r="CR174" s="459"/>
      <c r="CS174" s="459"/>
      <c r="CT174" s="464"/>
      <c r="CU174" s="459"/>
      <c r="CV174" s="459"/>
      <c r="CW174" s="459"/>
      <c r="CX174" s="459"/>
      <c r="CY174" s="464"/>
      <c r="CZ174" s="459"/>
      <c r="DA174" s="459"/>
      <c r="DB174" s="459"/>
      <c r="DC174" s="459"/>
      <c r="DD174" s="464"/>
      <c r="DE174" s="459"/>
      <c r="DF174" s="459"/>
      <c r="DG174" s="459"/>
      <c r="DH174" s="459"/>
      <c r="DI174" s="464"/>
      <c r="DJ174" s="459"/>
      <c r="DK174" s="459"/>
      <c r="DL174" s="459"/>
      <c r="DM174" s="459"/>
      <c r="DN174" s="464"/>
      <c r="DO174" s="459"/>
      <c r="DP174" s="459"/>
      <c r="DQ174" s="459"/>
      <c r="DR174" s="459"/>
      <c r="DS174" s="464"/>
      <c r="DT174" s="459"/>
      <c r="DU174" s="459"/>
      <c r="DV174" s="459"/>
      <c r="DW174" s="459"/>
      <c r="DX174" s="464"/>
      <c r="DY174" s="459"/>
      <c r="DZ174" s="459"/>
      <c r="EA174" s="459"/>
      <c r="EB174" s="459"/>
      <c r="EC174" s="464"/>
      <c r="ED174" s="459"/>
      <c r="EE174" s="459"/>
      <c r="EF174" s="459"/>
      <c r="EG174" s="459"/>
      <c r="EH174" s="464"/>
      <c r="EI174" s="459"/>
      <c r="EJ174" s="459"/>
      <c r="EK174" s="459"/>
      <c r="EL174" s="459"/>
      <c r="EM174" s="464"/>
      <c r="EN174" s="459"/>
      <c r="EO174" s="459"/>
      <c r="EP174" s="459"/>
      <c r="EQ174" s="459"/>
      <c r="ER174" s="464"/>
      <c r="ES174" s="459"/>
      <c r="ET174" s="459"/>
      <c r="EU174" s="459"/>
      <c r="EV174" s="459"/>
    </row>
    <row r="175" spans="1:152" x14ac:dyDescent="0.2">
      <c r="A175" s="465" t="s">
        <v>269</v>
      </c>
      <c r="B175" s="635">
        <f>$B$11</f>
        <v>44562</v>
      </c>
      <c r="C175" s="636"/>
      <c r="D175" s="635" t="e">
        <f ca="1">$D$11</f>
        <v>#NAME?</v>
      </c>
      <c r="E175" s="636"/>
      <c r="F175" s="635" t="e">
        <f ca="1">$F$11</f>
        <v>#NAME?</v>
      </c>
      <c r="G175" s="636"/>
      <c r="H175" s="635" t="e">
        <f ca="1">$H$11</f>
        <v>#NAME?</v>
      </c>
      <c r="I175" s="636"/>
      <c r="J175" s="635" t="e">
        <f ca="1">$J$11</f>
        <v>#NAME?</v>
      </c>
      <c r="K175" s="636"/>
      <c r="L175" s="635" t="e">
        <f ca="1">$L$11</f>
        <v>#NAME?</v>
      </c>
      <c r="M175" s="636"/>
      <c r="N175" s="635" t="e">
        <f ca="1">$N$11</f>
        <v>#NAME?</v>
      </c>
      <c r="O175" s="636"/>
      <c r="P175" s="635" t="e">
        <f ca="1">$P$11</f>
        <v>#NAME?</v>
      </c>
      <c r="Q175" s="636"/>
      <c r="R175" s="635" t="e">
        <f ca="1">$R$11</f>
        <v>#NAME?</v>
      </c>
      <c r="S175" s="636"/>
      <c r="T175" s="635" t="e">
        <f ca="1">$T$11</f>
        <v>#NAME?</v>
      </c>
      <c r="U175" s="636"/>
      <c r="V175" s="635" t="e">
        <f ca="1">$V$11</f>
        <v>#NAME?</v>
      </c>
      <c r="W175" s="636"/>
      <c r="X175" s="635" t="e">
        <f ca="1">X11</f>
        <v>#NAME?</v>
      </c>
      <c r="Y175" s="636"/>
      <c r="Z175" s="635" t="e">
        <f ca="1">Z11</f>
        <v>#NAME?</v>
      </c>
      <c r="AA175" s="636"/>
      <c r="AB175" s="635" t="e">
        <f ca="1">AB11</f>
        <v>#NAME?</v>
      </c>
      <c r="AC175" s="636"/>
      <c r="AD175" s="635" t="e">
        <f ca="1">AD11</f>
        <v>#NAME?</v>
      </c>
      <c r="AE175" s="636"/>
      <c r="AF175" s="635" t="e">
        <f ca="1">AF11</f>
        <v>#NAME?</v>
      </c>
      <c r="AG175" s="636"/>
      <c r="AH175" s="635" t="e">
        <f ca="1">AH11</f>
        <v>#NAME?</v>
      </c>
      <c r="AI175" s="636"/>
      <c r="AJ175" s="635" t="e">
        <f ca="1">AJ11</f>
        <v>#NAME?</v>
      </c>
      <c r="AK175" s="636"/>
      <c r="AL175" s="635" t="e">
        <f ca="1">AL11</f>
        <v>#NAME?</v>
      </c>
      <c r="AM175" s="636"/>
      <c r="AN175" s="635" t="e">
        <f ca="1">AN11</f>
        <v>#NAME?</v>
      </c>
      <c r="AO175" s="636"/>
      <c r="AP175" s="635" t="e">
        <f ca="1">AP11</f>
        <v>#NAME?</v>
      </c>
      <c r="AQ175" s="636"/>
      <c r="AR175" s="635" t="e">
        <f ca="1">AR11</f>
        <v>#NAME?</v>
      </c>
      <c r="AS175" s="636"/>
      <c r="AT175" s="635" t="e">
        <f ca="1">AT11</f>
        <v>#NAME?</v>
      </c>
      <c r="AU175" s="636"/>
      <c r="AV175" s="635" t="e">
        <f ca="1">AV11</f>
        <v>#NAME?</v>
      </c>
      <c r="AW175" s="636"/>
      <c r="AX175" s="635" t="e">
        <f ca="1">AX11</f>
        <v>#NAME?</v>
      </c>
      <c r="AY175" s="636"/>
      <c r="AZ175" s="635" t="e">
        <f ca="1">AZ11</f>
        <v>#NAME?</v>
      </c>
      <c r="BA175" s="636"/>
      <c r="BB175" s="635" t="e">
        <f ca="1">BB11</f>
        <v>#NAME?</v>
      </c>
      <c r="BC175" s="636"/>
      <c r="BD175" s="635" t="e">
        <f ca="1">BD11</f>
        <v>#NAME?</v>
      </c>
      <c r="BE175" s="636"/>
      <c r="BF175" s="635" t="e">
        <f ca="1">BF11</f>
        <v>#NAME?</v>
      </c>
      <c r="BG175" s="636"/>
      <c r="BH175" s="635" t="e">
        <f ca="1">BH11</f>
        <v>#NAME?</v>
      </c>
      <c r="BI175" s="636"/>
      <c r="BJ175" s="635" t="e">
        <f ca="1">BJ11</f>
        <v>#NAME?</v>
      </c>
      <c r="BK175" s="636"/>
      <c r="BL175" s="635" t="e">
        <f ca="1">BL11</f>
        <v>#NAME?</v>
      </c>
      <c r="BM175" s="636"/>
      <c r="BN175" s="635" t="e">
        <f ca="1">BN11</f>
        <v>#NAME?</v>
      </c>
      <c r="BO175" s="636"/>
      <c r="BP175" s="635" t="e">
        <f ca="1">BP11</f>
        <v>#NAME?</v>
      </c>
      <c r="BQ175" s="636"/>
      <c r="BR175" s="635" t="e">
        <f ca="1">BR11</f>
        <v>#NAME?</v>
      </c>
      <c r="BS175" s="636"/>
      <c r="BT175" s="635" t="e">
        <f ca="1">BT11</f>
        <v>#NAME?</v>
      </c>
      <c r="BU175" s="636"/>
      <c r="BV175" s="635" t="e">
        <f ca="1">BV11</f>
        <v>#NAME?</v>
      </c>
      <c r="BW175" s="636"/>
      <c r="BX175" s="635" t="e">
        <f ca="1">BX11</f>
        <v>#NAME?</v>
      </c>
      <c r="BY175" s="636"/>
      <c r="BZ175" s="635" t="e">
        <f ca="1">BZ11</f>
        <v>#NAME?</v>
      </c>
      <c r="CA175" s="636"/>
      <c r="CB175" s="635" t="e">
        <f ca="1">CB11</f>
        <v>#NAME?</v>
      </c>
      <c r="CC175" s="636"/>
      <c r="CD175" s="635" t="e">
        <f ca="1">CD11</f>
        <v>#NAME?</v>
      </c>
      <c r="CE175" s="636"/>
      <c r="CF175" s="635" t="e">
        <f ca="1">CF11</f>
        <v>#NAME?</v>
      </c>
      <c r="CG175" s="636"/>
      <c r="CH175" s="635" t="e">
        <f ca="1">CH11</f>
        <v>#NAME?</v>
      </c>
      <c r="CI175" s="636"/>
      <c r="CJ175" s="466">
        <f>CJ11</f>
        <v>45658</v>
      </c>
      <c r="CK175" s="459"/>
      <c r="CL175" s="459"/>
      <c r="CM175" s="459"/>
      <c r="CN175" s="459"/>
      <c r="CO175" s="466">
        <f>CO11</f>
        <v>45689</v>
      </c>
      <c r="CP175" s="459"/>
      <c r="CQ175" s="459"/>
      <c r="CR175" s="459"/>
      <c r="CS175" s="459"/>
      <c r="CT175" s="466">
        <f>CT11</f>
        <v>45717</v>
      </c>
      <c r="CU175" s="459"/>
      <c r="CV175" s="459"/>
      <c r="CW175" s="459"/>
      <c r="CX175" s="459"/>
      <c r="CY175" s="466">
        <f>CY11</f>
        <v>45748</v>
      </c>
      <c r="CZ175" s="459"/>
      <c r="DA175" s="459"/>
      <c r="DB175" s="459"/>
      <c r="DC175" s="459"/>
      <c r="DD175" s="466">
        <f>DD11</f>
        <v>45778</v>
      </c>
      <c r="DE175" s="459"/>
      <c r="DF175" s="459"/>
      <c r="DG175" s="459"/>
      <c r="DH175" s="459"/>
      <c r="DI175" s="466">
        <f>DI11</f>
        <v>45809</v>
      </c>
      <c r="DJ175" s="459"/>
      <c r="DK175" s="459"/>
      <c r="DL175" s="459"/>
      <c r="DM175" s="459"/>
      <c r="DN175" s="466">
        <f>DN11</f>
        <v>45839</v>
      </c>
      <c r="DO175" s="459"/>
      <c r="DP175" s="459"/>
      <c r="DQ175" s="459"/>
      <c r="DR175" s="459"/>
      <c r="DS175" s="466">
        <f>DS11</f>
        <v>45870</v>
      </c>
      <c r="DT175" s="459"/>
      <c r="DU175" s="459"/>
      <c r="DV175" s="459"/>
      <c r="DW175" s="459"/>
      <c r="DX175" s="466">
        <f>DX$11</f>
        <v>45901</v>
      </c>
      <c r="DY175" s="459"/>
      <c r="DZ175" s="459"/>
      <c r="EA175" s="459"/>
      <c r="EB175" s="459"/>
      <c r="EC175" s="466">
        <f>EC$11</f>
        <v>45931</v>
      </c>
      <c r="ED175" s="459"/>
      <c r="EE175" s="459"/>
      <c r="EF175" s="459"/>
      <c r="EG175" s="459"/>
      <c r="EH175" s="466">
        <f>EH$11</f>
        <v>45962</v>
      </c>
      <c r="EI175" s="459"/>
      <c r="EJ175" s="459"/>
      <c r="EK175" s="459"/>
      <c r="EL175" s="459"/>
      <c r="EM175" s="466">
        <f>EM$11</f>
        <v>45992</v>
      </c>
      <c r="EN175" s="459"/>
      <c r="EO175" s="459"/>
      <c r="EP175" s="459"/>
      <c r="EQ175" s="459"/>
      <c r="ER175" s="466">
        <f>ER$11</f>
        <v>46023</v>
      </c>
      <c r="ES175" s="459"/>
      <c r="ET175" s="459"/>
      <c r="EU175" s="459"/>
      <c r="EV175" s="459"/>
    </row>
    <row r="176" spans="1:152" s="565" customFormat="1" x14ac:dyDescent="0.2">
      <c r="A176" s="564" t="s">
        <v>472</v>
      </c>
      <c r="B176" s="654">
        <v>2460</v>
      </c>
      <c r="C176" s="654"/>
      <c r="D176" s="654">
        <v>2960</v>
      </c>
      <c r="E176" s="654"/>
      <c r="F176" s="654">
        <v>2195</v>
      </c>
      <c r="G176" s="654"/>
      <c r="H176" s="654">
        <v>2280</v>
      </c>
      <c r="I176" s="654"/>
      <c r="J176" s="654">
        <v>2620</v>
      </c>
      <c r="K176" s="654"/>
      <c r="L176" s="654">
        <v>2395</v>
      </c>
      <c r="M176" s="654"/>
      <c r="N176" s="654">
        <v>2832</v>
      </c>
      <c r="O176" s="654"/>
      <c r="P176" s="654">
        <v>3541</v>
      </c>
      <c r="Q176" s="654"/>
      <c r="R176" s="654">
        <v>3409</v>
      </c>
      <c r="S176" s="654"/>
      <c r="T176" s="654">
        <v>3240</v>
      </c>
      <c r="U176" s="654"/>
      <c r="V176" s="654">
        <v>2965</v>
      </c>
      <c r="W176" s="654"/>
      <c r="X176" s="653">
        <v>3049</v>
      </c>
      <c r="Y176" s="653"/>
      <c r="Z176" s="653">
        <v>3140</v>
      </c>
      <c r="AA176" s="653"/>
      <c r="AB176" s="653">
        <v>2880</v>
      </c>
      <c r="AC176" s="653"/>
      <c r="AD176" s="653">
        <v>3307</v>
      </c>
      <c r="AE176" s="653"/>
      <c r="AF176" s="653">
        <v>2662</v>
      </c>
      <c r="AG176" s="653"/>
      <c r="AH176" s="653">
        <v>3172</v>
      </c>
      <c r="AI176" s="653"/>
      <c r="AJ176" s="653">
        <v>3599</v>
      </c>
      <c r="AK176" s="653"/>
      <c r="AL176" s="653">
        <v>3649</v>
      </c>
      <c r="AM176" s="653"/>
      <c r="AN176" s="653">
        <v>3942</v>
      </c>
      <c r="AO176" s="653"/>
      <c r="AP176" s="653">
        <v>3130</v>
      </c>
      <c r="AQ176" s="653"/>
      <c r="AR176" s="653">
        <v>4003</v>
      </c>
      <c r="AS176" s="653"/>
      <c r="AT176" s="653">
        <v>3869</v>
      </c>
      <c r="AU176" s="653"/>
      <c r="AV176" s="653">
        <v>3559</v>
      </c>
      <c r="AW176" s="653"/>
      <c r="AX176" s="653">
        <v>3755</v>
      </c>
      <c r="AY176" s="653"/>
      <c r="AZ176" s="653">
        <v>3577</v>
      </c>
      <c r="BA176" s="653"/>
      <c r="BB176" s="653">
        <v>3544</v>
      </c>
      <c r="BC176" s="653"/>
      <c r="BD176" s="653">
        <v>3700</v>
      </c>
      <c r="BE176" s="653"/>
      <c r="BF176" s="653">
        <v>3750</v>
      </c>
      <c r="BG176" s="653"/>
      <c r="BH176" s="653">
        <v>3474</v>
      </c>
      <c r="BI176" s="653"/>
      <c r="BJ176" s="653">
        <v>3963</v>
      </c>
      <c r="BK176" s="653"/>
      <c r="BL176" s="653">
        <v>3941</v>
      </c>
      <c r="BM176" s="653"/>
      <c r="BN176" s="653">
        <v>3747</v>
      </c>
      <c r="BO176" s="653"/>
      <c r="BP176" s="653">
        <v>4118</v>
      </c>
      <c r="BQ176" s="653"/>
      <c r="BR176" s="653">
        <v>4466</v>
      </c>
      <c r="BS176" s="653"/>
      <c r="BT176" s="653">
        <v>4777</v>
      </c>
      <c r="BU176" s="626"/>
      <c r="BV176" s="653">
        <v>5217</v>
      </c>
      <c r="BW176" s="626"/>
      <c r="BX176" s="653">
        <v>4693</v>
      </c>
      <c r="BY176" s="626"/>
      <c r="BZ176" s="653">
        <v>4703</v>
      </c>
      <c r="CA176" s="626"/>
      <c r="CB176" s="653">
        <v>4606</v>
      </c>
      <c r="CC176" s="626"/>
      <c r="CD176" s="653">
        <v>4628</v>
      </c>
      <c r="CE176" s="626"/>
      <c r="CF176" s="653">
        <v>4805</v>
      </c>
      <c r="CG176" s="626"/>
      <c r="CH176" s="653">
        <v>5143</v>
      </c>
      <c r="CI176" s="626"/>
      <c r="CJ176" s="19">
        <v>3538</v>
      </c>
      <c r="CK176" s="273"/>
      <c r="CL176" s="273"/>
      <c r="CM176" s="273"/>
      <c r="CN176" s="273"/>
      <c r="CO176" s="19">
        <v>3153</v>
      </c>
      <c r="CP176" s="273"/>
      <c r="CQ176" s="273"/>
      <c r="CR176" s="273"/>
      <c r="CS176" s="273"/>
      <c r="CT176" s="19">
        <v>3152</v>
      </c>
      <c r="CU176" s="273"/>
      <c r="CV176" s="273"/>
      <c r="CW176" s="273"/>
      <c r="CX176" s="273"/>
      <c r="CY176" s="19">
        <v>3003</v>
      </c>
      <c r="CZ176" s="273"/>
      <c r="DA176" s="273"/>
      <c r="DB176" s="273"/>
      <c r="DC176" s="273"/>
      <c r="DD176" s="19">
        <v>3108</v>
      </c>
      <c r="DE176" s="273"/>
      <c r="DF176" s="273"/>
      <c r="DG176" s="273"/>
      <c r="DH176" s="273"/>
      <c r="DI176" s="19">
        <v>3194</v>
      </c>
      <c r="DJ176" s="273"/>
      <c r="DK176" s="273"/>
      <c r="DL176" s="273"/>
      <c r="DM176" s="273"/>
      <c r="DN176" s="19">
        <v>3484</v>
      </c>
      <c r="DO176" s="273"/>
      <c r="DP176" s="273"/>
      <c r="DQ176" s="273"/>
      <c r="DR176" s="273"/>
      <c r="DS176" s="19">
        <v>3195</v>
      </c>
      <c r="DT176" s="273"/>
      <c r="DU176" s="273"/>
      <c r="DV176" s="273"/>
      <c r="DW176" s="273"/>
      <c r="DX176" s="19">
        <v>3357</v>
      </c>
      <c r="DY176" s="273"/>
      <c r="DZ176" s="273"/>
      <c r="EA176" s="273"/>
      <c r="EB176" s="273"/>
      <c r="EC176" s="19">
        <v>3465</v>
      </c>
      <c r="ED176" s="273"/>
      <c r="EE176" s="273"/>
      <c r="EF176" s="273"/>
      <c r="EG176" s="273"/>
      <c r="EH176" s="19">
        <v>3017</v>
      </c>
      <c r="EI176" s="273"/>
      <c r="EJ176" s="273"/>
      <c r="EK176" s="273"/>
      <c r="EL176" s="273"/>
      <c r="EM176" s="331">
        <v>3390</v>
      </c>
      <c r="EN176" s="273"/>
      <c r="EO176" s="273"/>
      <c r="EP176" s="273"/>
      <c r="EQ176" s="273"/>
      <c r="ER176" s="331">
        <v>3227</v>
      </c>
      <c r="ES176" s="273"/>
      <c r="ET176" s="273"/>
      <c r="EU176" s="273"/>
      <c r="EV176" s="273"/>
    </row>
    <row r="177" spans="1:152" s="565" customFormat="1" x14ac:dyDescent="0.2">
      <c r="A177" s="566" t="s">
        <v>473</v>
      </c>
      <c r="B177" s="686">
        <v>966</v>
      </c>
      <c r="C177" s="686"/>
      <c r="D177" s="686">
        <v>2194</v>
      </c>
      <c r="E177" s="686"/>
      <c r="F177" s="686">
        <v>2101</v>
      </c>
      <c r="G177" s="686"/>
      <c r="H177" s="686">
        <v>1773</v>
      </c>
      <c r="I177" s="686"/>
      <c r="J177" s="686">
        <v>2059</v>
      </c>
      <c r="K177" s="686"/>
      <c r="L177" s="686">
        <v>2170</v>
      </c>
      <c r="M177" s="686"/>
      <c r="N177" s="686">
        <v>2296</v>
      </c>
      <c r="O177" s="686"/>
      <c r="P177" s="654">
        <v>2619</v>
      </c>
      <c r="Q177" s="654"/>
      <c r="R177" s="654">
        <v>2401</v>
      </c>
      <c r="S177" s="654"/>
      <c r="T177" s="654">
        <v>3267</v>
      </c>
      <c r="U177" s="654"/>
      <c r="V177" s="654">
        <v>2795</v>
      </c>
      <c r="W177" s="654"/>
      <c r="X177" s="654">
        <v>2890</v>
      </c>
      <c r="Y177" s="654"/>
      <c r="Z177" s="654">
        <v>3104</v>
      </c>
      <c r="AA177" s="654"/>
      <c r="AB177" s="654">
        <v>2825</v>
      </c>
      <c r="AC177" s="654"/>
      <c r="AD177" s="654">
        <v>3677</v>
      </c>
      <c r="AE177" s="654"/>
      <c r="AF177" s="654">
        <v>3262</v>
      </c>
      <c r="AG177" s="654"/>
      <c r="AH177" s="654">
        <v>3380</v>
      </c>
      <c r="AI177" s="654"/>
      <c r="AJ177" s="654">
        <v>3256</v>
      </c>
      <c r="AK177" s="654"/>
      <c r="AL177" s="654">
        <v>3455</v>
      </c>
      <c r="AM177" s="654"/>
      <c r="AN177" s="654">
        <v>4043</v>
      </c>
      <c r="AO177" s="654"/>
      <c r="AP177" s="654">
        <v>3473</v>
      </c>
      <c r="AQ177" s="654"/>
      <c r="AR177" s="654">
        <v>3940</v>
      </c>
      <c r="AS177" s="654"/>
      <c r="AT177" s="654">
        <v>3481</v>
      </c>
      <c r="AU177" s="654"/>
      <c r="AV177" s="653">
        <v>3136</v>
      </c>
      <c r="AW177" s="653"/>
      <c r="AX177" s="653">
        <v>3700</v>
      </c>
      <c r="AY177" s="653"/>
      <c r="AZ177" s="653">
        <v>3500</v>
      </c>
      <c r="BA177" s="653"/>
      <c r="BB177" s="653">
        <v>3514</v>
      </c>
      <c r="BC177" s="653"/>
      <c r="BD177" s="653">
        <v>3664</v>
      </c>
      <c r="BE177" s="653"/>
      <c r="BF177" s="653">
        <v>3690</v>
      </c>
      <c r="BG177" s="653"/>
      <c r="BH177" s="653">
        <v>3400</v>
      </c>
      <c r="BI177" s="653"/>
      <c r="BJ177" s="653">
        <v>3675</v>
      </c>
      <c r="BK177" s="653"/>
      <c r="BL177" s="653">
        <v>3900</v>
      </c>
      <c r="BM177" s="653"/>
      <c r="BN177" s="653">
        <v>3709</v>
      </c>
      <c r="BO177" s="653"/>
      <c r="BP177" s="653">
        <v>4215</v>
      </c>
      <c r="BQ177" s="653"/>
      <c r="BR177" s="653">
        <v>3874</v>
      </c>
      <c r="BS177" s="653"/>
      <c r="BT177" s="653">
        <v>3923</v>
      </c>
      <c r="BU177" s="653"/>
      <c r="BV177" s="653">
        <v>4400</v>
      </c>
      <c r="BW177" s="653"/>
      <c r="BX177" s="653">
        <v>3981</v>
      </c>
      <c r="BY177" s="653"/>
      <c r="BZ177" s="653">
        <v>4135</v>
      </c>
      <c r="CA177" s="626"/>
      <c r="CB177" s="653">
        <v>4154</v>
      </c>
      <c r="CC177" s="626"/>
      <c r="CD177" s="653">
        <v>4094</v>
      </c>
      <c r="CE177" s="626"/>
      <c r="CF177" s="653">
        <v>4315</v>
      </c>
      <c r="CG177" s="653"/>
      <c r="CH177" s="653">
        <v>4154</v>
      </c>
      <c r="CI177" s="653"/>
      <c r="CJ177" s="19">
        <v>581</v>
      </c>
      <c r="CK177" s="273"/>
      <c r="CL177" s="273"/>
      <c r="CM177" s="273"/>
      <c r="CN177" s="273"/>
      <c r="CO177" s="19">
        <v>649</v>
      </c>
      <c r="CP177" s="273"/>
      <c r="CQ177" s="273"/>
      <c r="CR177" s="273"/>
      <c r="CS177" s="273"/>
      <c r="CT177" s="19">
        <v>580</v>
      </c>
      <c r="CU177" s="273"/>
      <c r="CV177" s="273"/>
      <c r="CW177" s="273"/>
      <c r="CX177" s="273"/>
      <c r="CY177" s="19">
        <v>693</v>
      </c>
      <c r="CZ177" s="273"/>
      <c r="DA177" s="273"/>
      <c r="DB177" s="273"/>
      <c r="DC177" s="273"/>
      <c r="DD177" s="19">
        <v>731</v>
      </c>
      <c r="DE177" s="273"/>
      <c r="DF177" s="273"/>
      <c r="DG177" s="273"/>
      <c r="DH177" s="273"/>
      <c r="DI177" s="19">
        <v>649</v>
      </c>
      <c r="DJ177" s="273"/>
      <c r="DK177" s="273"/>
      <c r="DL177" s="273"/>
      <c r="DM177" s="273"/>
      <c r="DN177" s="19">
        <v>745</v>
      </c>
      <c r="DO177" s="273"/>
      <c r="DP177" s="273"/>
      <c r="DQ177" s="273"/>
      <c r="DR177" s="273"/>
      <c r="DS177" s="19">
        <v>715</v>
      </c>
      <c r="DT177" s="273"/>
      <c r="DU177" s="273"/>
      <c r="DV177" s="273"/>
      <c r="DW177" s="273"/>
      <c r="DX177" s="19">
        <v>726</v>
      </c>
      <c r="DY177" s="273"/>
      <c r="DZ177" s="273"/>
      <c r="EA177" s="273"/>
      <c r="EB177" s="273"/>
      <c r="EC177" s="19">
        <v>755</v>
      </c>
      <c r="ED177" s="273"/>
      <c r="EE177" s="273"/>
      <c r="EF177" s="273"/>
      <c r="EG177" s="273"/>
      <c r="EH177" s="19">
        <v>682</v>
      </c>
      <c r="EI177" s="273"/>
      <c r="EJ177" s="273"/>
      <c r="EK177" s="273"/>
      <c r="EL177" s="273"/>
      <c r="EM177" s="25">
        <v>748</v>
      </c>
      <c r="EN177" s="273"/>
      <c r="EO177" s="273"/>
      <c r="EP177" s="273"/>
      <c r="EQ177" s="273"/>
      <c r="ER177" s="25">
        <v>551</v>
      </c>
      <c r="ES177" s="273"/>
      <c r="ET177" s="273"/>
      <c r="EU177" s="273"/>
      <c r="EV177" s="273"/>
    </row>
    <row r="178" spans="1:152" s="565" customFormat="1" x14ac:dyDescent="0.2">
      <c r="A178" s="567" t="s">
        <v>474</v>
      </c>
      <c r="B178" s="687">
        <v>513</v>
      </c>
      <c r="C178" s="687"/>
      <c r="D178" s="654">
        <v>1175</v>
      </c>
      <c r="E178" s="654"/>
      <c r="F178" s="687">
        <v>1390</v>
      </c>
      <c r="G178" s="687"/>
      <c r="H178" s="654">
        <v>1218</v>
      </c>
      <c r="I178" s="654"/>
      <c r="J178" s="654">
        <v>1677</v>
      </c>
      <c r="K178" s="654"/>
      <c r="L178" s="654">
        <v>1687</v>
      </c>
      <c r="M178" s="654"/>
      <c r="N178" s="654">
        <v>1903</v>
      </c>
      <c r="O178" s="654"/>
      <c r="P178" s="654">
        <v>2215</v>
      </c>
      <c r="Q178" s="654"/>
      <c r="R178" s="654">
        <v>2083</v>
      </c>
      <c r="S178" s="654"/>
      <c r="T178" s="654">
        <v>2548</v>
      </c>
      <c r="U178" s="654"/>
      <c r="V178" s="654">
        <v>2427</v>
      </c>
      <c r="W178" s="654"/>
      <c r="X178" s="653">
        <v>2584</v>
      </c>
      <c r="Y178" s="653"/>
      <c r="Z178" s="653">
        <v>2725</v>
      </c>
      <c r="AA178" s="653"/>
      <c r="AB178" s="653">
        <v>2533</v>
      </c>
      <c r="AC178" s="653"/>
      <c r="AD178" s="653">
        <v>3291</v>
      </c>
      <c r="AE178" s="653"/>
      <c r="AF178" s="653">
        <v>2553</v>
      </c>
      <c r="AG178" s="653"/>
      <c r="AH178" s="653">
        <v>2922</v>
      </c>
      <c r="AI178" s="653"/>
      <c r="AJ178" s="653">
        <v>2874</v>
      </c>
      <c r="AK178" s="653"/>
      <c r="AL178" s="653">
        <v>2912</v>
      </c>
      <c r="AM178" s="653"/>
      <c r="AN178" s="653">
        <v>3402</v>
      </c>
      <c r="AO178" s="653"/>
      <c r="AP178" s="653">
        <v>2903</v>
      </c>
      <c r="AQ178" s="653"/>
      <c r="AR178" s="653">
        <v>3689</v>
      </c>
      <c r="AS178" s="653"/>
      <c r="AT178" s="653">
        <v>3182</v>
      </c>
      <c r="AU178" s="653"/>
      <c r="AV178" s="653">
        <v>3050</v>
      </c>
      <c r="AW178" s="653"/>
      <c r="AX178" s="653">
        <v>3700</v>
      </c>
      <c r="AY178" s="653"/>
      <c r="AZ178" s="653">
        <v>3455</v>
      </c>
      <c r="BA178" s="653"/>
      <c r="BB178" s="653">
        <v>3420</v>
      </c>
      <c r="BC178" s="653"/>
      <c r="BD178" s="653">
        <v>3664</v>
      </c>
      <c r="BE178" s="653"/>
      <c r="BF178" s="653">
        <v>3620</v>
      </c>
      <c r="BG178" s="653"/>
      <c r="BH178" s="653">
        <v>3389</v>
      </c>
      <c r="BI178" s="653"/>
      <c r="BJ178" s="653">
        <v>3597</v>
      </c>
      <c r="BK178" s="653"/>
      <c r="BL178" s="653">
        <v>3781</v>
      </c>
      <c r="BM178" s="653"/>
      <c r="BN178" s="653">
        <v>3669</v>
      </c>
      <c r="BO178" s="653"/>
      <c r="BP178" s="653">
        <v>4113</v>
      </c>
      <c r="BQ178" s="653"/>
      <c r="BR178" s="653">
        <v>3673</v>
      </c>
      <c r="BS178" s="653"/>
      <c r="BT178" s="653">
        <v>3760</v>
      </c>
      <c r="BU178" s="626"/>
      <c r="BV178" s="653">
        <v>3707</v>
      </c>
      <c r="BW178" s="626"/>
      <c r="BX178" s="653">
        <v>3855</v>
      </c>
      <c r="BY178" s="626"/>
      <c r="BZ178" s="653">
        <v>4018</v>
      </c>
      <c r="CA178" s="626"/>
      <c r="CB178" s="653">
        <v>3968</v>
      </c>
      <c r="CC178" s="626"/>
      <c r="CD178" s="653">
        <v>3872</v>
      </c>
      <c r="CE178" s="626"/>
      <c r="CF178" s="653">
        <v>4125</v>
      </c>
      <c r="CG178" s="653"/>
      <c r="CH178" s="653">
        <v>4091</v>
      </c>
      <c r="CI178" s="626"/>
      <c r="CJ178" s="19">
        <v>376</v>
      </c>
      <c r="CK178" s="273"/>
      <c r="CL178" s="273"/>
      <c r="CM178" s="273"/>
      <c r="CN178" s="273"/>
      <c r="CO178" s="19">
        <v>427</v>
      </c>
      <c r="CP178" s="273"/>
      <c r="CQ178" s="273"/>
      <c r="CR178" s="273"/>
      <c r="CS178" s="273"/>
      <c r="CT178" s="19">
        <v>364</v>
      </c>
      <c r="CU178" s="273"/>
      <c r="CV178" s="273"/>
      <c r="CW178" s="273"/>
      <c r="CX178" s="273"/>
      <c r="CY178" s="19">
        <v>424</v>
      </c>
      <c r="CZ178" s="273"/>
      <c r="DA178" s="273"/>
      <c r="DB178" s="273"/>
      <c r="DC178" s="273"/>
      <c r="DD178" s="19">
        <v>516</v>
      </c>
      <c r="DE178" s="273"/>
      <c r="DF178" s="273"/>
      <c r="DG178" s="273"/>
      <c r="DH178" s="273"/>
      <c r="DI178" s="19">
        <v>460</v>
      </c>
      <c r="DJ178" s="273"/>
      <c r="DK178" s="273"/>
      <c r="DL178" s="273"/>
      <c r="DM178" s="273"/>
      <c r="DN178" s="19">
        <v>509</v>
      </c>
      <c r="DO178" s="273"/>
      <c r="DP178" s="273"/>
      <c r="DQ178" s="273"/>
      <c r="DR178" s="273"/>
      <c r="DS178" s="19">
        <v>556</v>
      </c>
      <c r="DT178" s="273"/>
      <c r="DU178" s="273"/>
      <c r="DV178" s="273"/>
      <c r="DW178" s="273"/>
      <c r="DX178" s="19">
        <v>671</v>
      </c>
      <c r="DY178" s="273"/>
      <c r="DZ178" s="273"/>
      <c r="EA178" s="273"/>
      <c r="EB178" s="273"/>
      <c r="EC178" s="19">
        <v>569</v>
      </c>
      <c r="ED178" s="273"/>
      <c r="EE178" s="273"/>
      <c r="EF178" s="273"/>
      <c r="EG178" s="273"/>
      <c r="EH178" s="19">
        <v>513</v>
      </c>
      <c r="EI178" s="273"/>
      <c r="EJ178" s="273"/>
      <c r="EK178" s="273"/>
      <c r="EL178" s="273"/>
      <c r="EM178" s="25">
        <v>533</v>
      </c>
      <c r="EN178" s="273"/>
      <c r="EO178" s="273"/>
      <c r="EP178" s="273"/>
      <c r="EQ178" s="273"/>
      <c r="ER178" s="25">
        <v>422</v>
      </c>
      <c r="ES178" s="273"/>
      <c r="ET178" s="273"/>
      <c r="EU178" s="273"/>
      <c r="EV178" s="273"/>
    </row>
    <row r="179" spans="1:152" s="565" customFormat="1" x14ac:dyDescent="0.2">
      <c r="A179" s="564" t="s">
        <v>475</v>
      </c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330"/>
      <c r="Y179" s="330"/>
      <c r="Z179" s="330"/>
      <c r="AA179" s="330"/>
      <c r="AB179" s="330"/>
      <c r="AC179" s="330"/>
      <c r="AD179" s="330"/>
      <c r="AE179" s="330"/>
      <c r="AF179" s="330"/>
      <c r="AG179" s="330"/>
      <c r="AH179" s="330"/>
      <c r="AI179" s="330"/>
      <c r="AJ179" s="330"/>
      <c r="AK179" s="330"/>
      <c r="AL179" s="330"/>
      <c r="AM179" s="330"/>
      <c r="AN179" s="330"/>
      <c r="AO179" s="330"/>
      <c r="AP179" s="330"/>
      <c r="AQ179" s="330"/>
      <c r="AR179" s="330"/>
      <c r="AS179" s="330"/>
      <c r="AT179" s="330"/>
      <c r="AU179" s="330"/>
      <c r="AV179" s="330"/>
      <c r="AW179" s="330"/>
      <c r="AX179" s="330"/>
      <c r="AY179" s="330"/>
      <c r="AZ179" s="330"/>
      <c r="BA179" s="330"/>
      <c r="BB179" s="330"/>
      <c r="BC179" s="330"/>
      <c r="BD179" s="330"/>
      <c r="BE179" s="330"/>
      <c r="BF179" s="330"/>
      <c r="BG179" s="330"/>
      <c r="BH179" s="330"/>
      <c r="BI179" s="330"/>
      <c r="BJ179" s="330"/>
      <c r="BK179" s="330"/>
      <c r="BL179" s="330"/>
      <c r="BM179" s="330"/>
      <c r="BN179" s="330"/>
      <c r="BO179" s="330"/>
      <c r="BP179" s="330"/>
      <c r="BQ179" s="330"/>
      <c r="BR179" s="330"/>
      <c r="BS179" s="330"/>
      <c r="BT179" s="330"/>
      <c r="BU179" s="437"/>
      <c r="BV179" s="330"/>
      <c r="BW179" s="437"/>
      <c r="BX179" s="330"/>
      <c r="BY179" s="437"/>
      <c r="BZ179" s="330"/>
      <c r="CA179" s="437"/>
      <c r="CB179" s="330"/>
      <c r="CC179" s="437"/>
      <c r="CD179" s="330"/>
      <c r="CE179" s="437"/>
      <c r="CF179" s="330"/>
      <c r="CG179" s="437"/>
      <c r="CH179" s="330"/>
      <c r="CI179" s="437"/>
      <c r="CJ179" s="569">
        <f>((CJ176-CJ177)/(CJ176))</f>
        <v>0.83578292820802713</v>
      </c>
      <c r="CK179" s="491"/>
      <c r="CL179" s="491"/>
      <c r="CM179" s="491"/>
      <c r="CN179" s="491"/>
      <c r="CO179" s="569">
        <f>((CO176-CO177)/(CO176))</f>
        <v>0.79416428797970184</v>
      </c>
      <c r="CP179" s="491"/>
      <c r="CQ179" s="491"/>
      <c r="CR179" s="491"/>
      <c r="CS179" s="491"/>
      <c r="CT179" s="569">
        <f>((CT176-CT177)/(CT176))</f>
        <v>0.81598984771573602</v>
      </c>
      <c r="CU179" s="491"/>
      <c r="CV179" s="491"/>
      <c r="CW179" s="491"/>
      <c r="CX179" s="491"/>
      <c r="CY179" s="569">
        <f>((CY176-CY177)/(CY176))</f>
        <v>0.76923076923076927</v>
      </c>
      <c r="CZ179" s="491"/>
      <c r="DA179" s="491"/>
      <c r="DB179" s="491"/>
      <c r="DC179" s="491"/>
      <c r="DD179" s="569">
        <f>((DD176-DD177)/(DD176))</f>
        <v>0.76480051480051481</v>
      </c>
      <c r="DE179" s="491"/>
      <c r="DF179" s="491"/>
      <c r="DG179" s="491"/>
      <c r="DH179" s="491"/>
      <c r="DI179" s="569">
        <f>((DI176-DI177)/(DI176))</f>
        <v>0.79680651221039445</v>
      </c>
      <c r="DJ179" s="491"/>
      <c r="DK179" s="491"/>
      <c r="DL179" s="491"/>
      <c r="DM179" s="491"/>
      <c r="DN179" s="569">
        <f>((DN176-DN177)/(DN176))</f>
        <v>0.78616532721010335</v>
      </c>
      <c r="DO179" s="491"/>
      <c r="DP179" s="491"/>
      <c r="DQ179" s="491"/>
      <c r="DR179" s="491"/>
      <c r="DS179" s="569">
        <f>((DS176-DS177)/(DS176))</f>
        <v>0.77621283255086071</v>
      </c>
      <c r="DT179" s="491"/>
      <c r="DU179" s="491"/>
      <c r="DV179" s="491"/>
      <c r="DW179" s="491"/>
      <c r="DX179" s="569">
        <f>((DX176-DX177)/(DX176))</f>
        <v>0.7837354781054513</v>
      </c>
      <c r="DY179" s="491"/>
      <c r="DZ179" s="491"/>
      <c r="EA179" s="491"/>
      <c r="EB179" s="491"/>
      <c r="EC179" s="569">
        <f>((EC176-EC177)/(EC176))</f>
        <v>0.78210678210678208</v>
      </c>
      <c r="ED179" s="491"/>
      <c r="EE179" s="491"/>
      <c r="EF179" s="491"/>
      <c r="EG179" s="491"/>
      <c r="EH179" s="569">
        <f>((EH176-EH177)/(EH176))</f>
        <v>0.773947630096122</v>
      </c>
      <c r="EI179" s="491"/>
      <c r="EJ179" s="491"/>
      <c r="EK179" s="491"/>
      <c r="EL179" s="491"/>
      <c r="EM179" s="443">
        <v>0.77939999999999998</v>
      </c>
      <c r="EN179" s="491"/>
      <c r="EO179" s="491"/>
      <c r="EP179" s="491"/>
      <c r="EQ179" s="491"/>
      <c r="ER179" s="443">
        <v>0.82930000000000004</v>
      </c>
      <c r="ES179" s="491"/>
      <c r="ET179" s="491"/>
      <c r="EU179" s="491"/>
      <c r="EV179" s="491"/>
    </row>
    <row r="180" spans="1:152" s="540" customFormat="1" x14ac:dyDescent="0.2">
      <c r="A180" s="431" t="s">
        <v>476</v>
      </c>
      <c r="B180" s="621">
        <f>((B177-B178)/(B177))</f>
        <v>0.46894409937888198</v>
      </c>
      <c r="C180" s="621"/>
      <c r="D180" s="621">
        <f>((D177-D178)/(D177))</f>
        <v>0.46444849589790338</v>
      </c>
      <c r="E180" s="621"/>
      <c r="F180" s="621">
        <f>((F177-F178)/(F177))</f>
        <v>0.33841028081865776</v>
      </c>
      <c r="G180" s="621"/>
      <c r="H180" s="688">
        <f>((H177-H178)/(H177))</f>
        <v>0.31302876480541453</v>
      </c>
      <c r="I180" s="688"/>
      <c r="J180" s="688">
        <f>((J177-J178)/(J177))</f>
        <v>0.18552695483244294</v>
      </c>
      <c r="K180" s="688"/>
      <c r="L180" s="688">
        <f>((L177-L178)/(L177))</f>
        <v>0.22258064516129034</v>
      </c>
      <c r="M180" s="688"/>
      <c r="N180" s="688">
        <f>((N177-N178)/(N177))</f>
        <v>0.17116724738675959</v>
      </c>
      <c r="O180" s="688"/>
      <c r="P180" s="689">
        <f>((P177-P178)/(P177))</f>
        <v>0.15425735013363878</v>
      </c>
      <c r="Q180" s="689"/>
      <c r="R180" s="689">
        <f>((R177-R178)/(R177))</f>
        <v>0.1324448146605581</v>
      </c>
      <c r="S180" s="689"/>
      <c r="T180" s="689">
        <f>((T177-T178)/(T177))</f>
        <v>0.22007958371594735</v>
      </c>
      <c r="U180" s="689"/>
      <c r="V180" s="689">
        <f>((V177-V178)/(V177))</f>
        <v>0.13166368515205726</v>
      </c>
      <c r="W180" s="689"/>
      <c r="X180" s="689">
        <f>((X177-X178)/(X177))</f>
        <v>0.10588235294117647</v>
      </c>
      <c r="Y180" s="689"/>
      <c r="Z180" s="689">
        <f>((Z177-Z178)/(Z177))</f>
        <v>0.12210051546391752</v>
      </c>
      <c r="AA180" s="689"/>
      <c r="AB180" s="689">
        <f>((AB177-AB178)/(AB177))</f>
        <v>0.10336283185840708</v>
      </c>
      <c r="AC180" s="689"/>
      <c r="AD180" s="689">
        <f>((AD177-AD178)/(AD177))</f>
        <v>0.10497688332880065</v>
      </c>
      <c r="AE180" s="689"/>
      <c r="AF180" s="689">
        <f>((AF177-AF178)/(AF177))</f>
        <v>0.21735131820968731</v>
      </c>
      <c r="AG180" s="689"/>
      <c r="AH180" s="689">
        <f>((AH177-AH178)/(AH177))</f>
        <v>0.13550295857988165</v>
      </c>
      <c r="AI180" s="689"/>
      <c r="AJ180" s="689">
        <f>((AJ177-AJ178)/(AJ177))</f>
        <v>0.11732186732186732</v>
      </c>
      <c r="AK180" s="689"/>
      <c r="AL180" s="689">
        <f>((AL177-AL178)/(AL177))</f>
        <v>0.15716353111432707</v>
      </c>
      <c r="AM180" s="689"/>
      <c r="AN180" s="689">
        <f>((AN177-AN178)/(AN177))</f>
        <v>0.15854563442987879</v>
      </c>
      <c r="AO180" s="689"/>
      <c r="AP180" s="689">
        <f>((AP177-AP178)/(AP177))</f>
        <v>0.1641232363950475</v>
      </c>
      <c r="AQ180" s="689"/>
      <c r="AR180" s="689">
        <f>((AR177-AR178)/(AR177))</f>
        <v>6.3705583756345177E-2</v>
      </c>
      <c r="AS180" s="689"/>
      <c r="AT180" s="689">
        <f>((AT177-AT178)/(AT177))</f>
        <v>8.5894857799482902E-2</v>
      </c>
      <c r="AU180" s="689"/>
      <c r="AV180" s="689">
        <f>((AV177-AV178)/(AV177))</f>
        <v>2.7423469387755101E-2</v>
      </c>
      <c r="AW180" s="689"/>
      <c r="AX180" s="689">
        <f>((AX177-AX178)/(AX177))</f>
        <v>0</v>
      </c>
      <c r="AY180" s="689"/>
      <c r="AZ180" s="689">
        <f>((AZ177-AZ178)/(AZ177))</f>
        <v>1.2857142857142857E-2</v>
      </c>
      <c r="BA180" s="689"/>
      <c r="BB180" s="689">
        <f>((BB177-BB178)/(BB177))</f>
        <v>2.6750142287990893E-2</v>
      </c>
      <c r="BC180" s="689"/>
      <c r="BD180" s="689">
        <f>((BD177-BD178)/(BD177))</f>
        <v>0</v>
      </c>
      <c r="BE180" s="689"/>
      <c r="BF180" s="689">
        <f>((BF177-BF178)/(BF177))</f>
        <v>1.8970189701897018E-2</v>
      </c>
      <c r="BG180" s="689"/>
      <c r="BH180" s="689">
        <f>((BH177-BH178)/(BH177))</f>
        <v>3.2352941176470589E-3</v>
      </c>
      <c r="BI180" s="689"/>
      <c r="BJ180" s="689">
        <f>((BJ177-BJ178)/(BJ177))</f>
        <v>2.1224489795918369E-2</v>
      </c>
      <c r="BK180" s="689"/>
      <c r="BL180" s="689">
        <f>((BL177-BL178)/(BL177))</f>
        <v>3.0512820512820511E-2</v>
      </c>
      <c r="BM180" s="689"/>
      <c r="BN180" s="689">
        <f>((BN177-BN178)/(BN177))</f>
        <v>1.0784578053383662E-2</v>
      </c>
      <c r="BO180" s="689"/>
      <c r="BP180" s="689">
        <f>((BP177-BP178)/(BP177))</f>
        <v>2.4199288256227757E-2</v>
      </c>
      <c r="BQ180" s="689"/>
      <c r="BR180" s="689">
        <f>((BR177-BR178)/(BR177))</f>
        <v>5.1884357253484767E-2</v>
      </c>
      <c r="BS180" s="689"/>
      <c r="BT180" s="689">
        <f>((BT177-BT178)/(BT177))</f>
        <v>4.1549834310476673E-2</v>
      </c>
      <c r="BU180" s="689"/>
      <c r="BV180" s="689">
        <f>((BV177-BV178)/(BV177))</f>
        <v>0.1575</v>
      </c>
      <c r="BW180" s="689"/>
      <c r="BX180" s="689">
        <f>((BX177-BX178)/(BX177))</f>
        <v>3.1650339110776186E-2</v>
      </c>
      <c r="BY180" s="689"/>
      <c r="BZ180" s="689">
        <f>((BZ177-BZ178)/(BZ177))</f>
        <v>2.8295042321644499E-2</v>
      </c>
      <c r="CA180" s="689"/>
      <c r="CB180" s="689">
        <f>((CB177-CB178)/(CB177))</f>
        <v>4.4776119402985072E-2</v>
      </c>
      <c r="CC180" s="689"/>
      <c r="CD180" s="689">
        <f>((CD177-CD178)/(CD177))</f>
        <v>5.4225696140693697E-2</v>
      </c>
      <c r="CE180" s="689"/>
      <c r="CF180" s="689">
        <f>((CF177-CF178)/(CF177))</f>
        <v>4.4032444959443799E-2</v>
      </c>
      <c r="CG180" s="689"/>
      <c r="CH180" s="689">
        <f>((CH177-CH178)/(CH177))</f>
        <v>1.5166104959075589E-2</v>
      </c>
      <c r="CI180" s="689"/>
      <c r="CJ180" s="569">
        <f>((CJ177-CJ178)/(CJ177))</f>
        <v>0.35283993115318418</v>
      </c>
      <c r="CK180" s="491"/>
      <c r="CL180" s="491"/>
      <c r="CM180" s="491"/>
      <c r="CN180" s="491"/>
      <c r="CO180" s="569">
        <f>((CO177-CO178)/(CO177))</f>
        <v>0.34206471494607088</v>
      </c>
      <c r="CP180" s="491"/>
      <c r="CQ180" s="491"/>
      <c r="CR180" s="491"/>
      <c r="CS180" s="491"/>
      <c r="CT180" s="569">
        <f>((CT177-CT178)/(CT177))</f>
        <v>0.3724137931034483</v>
      </c>
      <c r="CU180" s="491"/>
      <c r="CV180" s="491"/>
      <c r="CW180" s="491"/>
      <c r="CX180" s="491"/>
      <c r="CY180" s="569">
        <f>((CY177-CY178)/(CY177))</f>
        <v>0.38816738816738816</v>
      </c>
      <c r="CZ180" s="491"/>
      <c r="DA180" s="491"/>
      <c r="DB180" s="491"/>
      <c r="DC180" s="491"/>
      <c r="DD180" s="569">
        <f>((DD177-DD178)/(DD177))</f>
        <v>0.29411764705882354</v>
      </c>
      <c r="DE180" s="491"/>
      <c r="DF180" s="491"/>
      <c r="DG180" s="491"/>
      <c r="DH180" s="491"/>
      <c r="DI180" s="569">
        <f>((DI177-DI178)/(DI177))</f>
        <v>0.29121725731895226</v>
      </c>
      <c r="DJ180" s="491"/>
      <c r="DK180" s="491"/>
      <c r="DL180" s="491"/>
      <c r="DM180" s="491"/>
      <c r="DN180" s="569">
        <f>((DN177-DN178)/(DN177))</f>
        <v>0.31677852348993291</v>
      </c>
      <c r="DO180" s="491"/>
      <c r="DP180" s="491"/>
      <c r="DQ180" s="491"/>
      <c r="DR180" s="491"/>
      <c r="DS180" s="569">
        <f>((DS177-DS178)/(DS177))</f>
        <v>0.22237762237762237</v>
      </c>
      <c r="DT180" s="491"/>
      <c r="DU180" s="491"/>
      <c r="DV180" s="491"/>
      <c r="DW180" s="491"/>
      <c r="DX180" s="569">
        <f>((DX177-DX178)/(DX177))</f>
        <v>7.575757575757576E-2</v>
      </c>
      <c r="DY180" s="491"/>
      <c r="DZ180" s="491"/>
      <c r="EA180" s="491"/>
      <c r="EB180" s="491"/>
      <c r="EC180" s="569">
        <f>((EC177-EC178)/(EC177))</f>
        <v>0.24635761589403973</v>
      </c>
      <c r="ED180" s="491"/>
      <c r="EE180" s="491"/>
      <c r="EF180" s="491"/>
      <c r="EG180" s="491"/>
      <c r="EH180" s="569">
        <f>((EH177-EH178)/(EH177))</f>
        <v>0.24780058651026393</v>
      </c>
      <c r="EI180" s="491"/>
      <c r="EJ180" s="491"/>
      <c r="EK180" s="491"/>
      <c r="EL180" s="491"/>
      <c r="EM180" s="443">
        <v>0.28739999999999999</v>
      </c>
      <c r="EN180" s="491"/>
      <c r="EO180" s="491"/>
      <c r="EP180" s="491"/>
      <c r="EQ180" s="491"/>
      <c r="ER180" s="443">
        <v>0.2341</v>
      </c>
      <c r="ES180" s="491"/>
      <c r="ET180" s="491"/>
      <c r="EU180" s="491"/>
      <c r="EV180" s="491"/>
    </row>
    <row r="181" spans="1:152" s="565" customFormat="1" x14ac:dyDescent="0.2">
      <c r="A181" s="564" t="s">
        <v>477</v>
      </c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330"/>
      <c r="Y181" s="330"/>
      <c r="Z181" s="330"/>
      <c r="AA181" s="330"/>
      <c r="AB181" s="330"/>
      <c r="AC181" s="330"/>
      <c r="AD181" s="330"/>
      <c r="AE181" s="330"/>
      <c r="AF181" s="330"/>
      <c r="AG181" s="330"/>
      <c r="AH181" s="330"/>
      <c r="AI181" s="330"/>
      <c r="AJ181" s="330"/>
      <c r="AK181" s="330"/>
      <c r="AL181" s="330"/>
      <c r="AM181" s="330"/>
      <c r="AN181" s="330"/>
      <c r="AO181" s="330"/>
      <c r="AP181" s="330"/>
      <c r="AQ181" s="330"/>
      <c r="AR181" s="330"/>
      <c r="AS181" s="330"/>
      <c r="AT181" s="330"/>
      <c r="AU181" s="330"/>
      <c r="AV181" s="330"/>
      <c r="AW181" s="330"/>
      <c r="AX181" s="330"/>
      <c r="AY181" s="330"/>
      <c r="AZ181" s="330"/>
      <c r="BA181" s="330"/>
      <c r="BB181" s="330"/>
      <c r="BC181" s="330"/>
      <c r="BD181" s="330"/>
      <c r="BE181" s="330"/>
      <c r="BF181" s="330"/>
      <c r="BG181" s="330"/>
      <c r="BH181" s="330"/>
      <c r="BI181" s="330"/>
      <c r="BJ181" s="330"/>
      <c r="BK181" s="330"/>
      <c r="BL181" s="330"/>
      <c r="BM181" s="330"/>
      <c r="BN181" s="330"/>
      <c r="BO181" s="330"/>
      <c r="BP181" s="330"/>
      <c r="BQ181" s="330"/>
      <c r="BR181" s="330"/>
      <c r="BS181" s="330"/>
      <c r="BT181" s="330"/>
      <c r="BU181" s="437"/>
      <c r="BV181" s="330"/>
      <c r="BW181" s="437"/>
      <c r="BX181" s="330"/>
      <c r="BY181" s="437"/>
      <c r="BZ181" s="330"/>
      <c r="CA181" s="437"/>
      <c r="CB181" s="330"/>
      <c r="CC181" s="437"/>
      <c r="CD181" s="330"/>
      <c r="CE181" s="437"/>
      <c r="CF181" s="330"/>
      <c r="CG181" s="437"/>
      <c r="CH181" s="330"/>
      <c r="CI181" s="437"/>
      <c r="CJ181" s="19">
        <v>1979</v>
      </c>
      <c r="CK181" s="273"/>
      <c r="CL181" s="273"/>
      <c r="CM181" s="273"/>
      <c r="CN181" s="273"/>
      <c r="CO181" s="19">
        <v>1540</v>
      </c>
      <c r="CP181" s="273"/>
      <c r="CQ181" s="273"/>
      <c r="CR181" s="273"/>
      <c r="CS181" s="273"/>
      <c r="CT181" s="19">
        <v>1541</v>
      </c>
      <c r="CU181" s="273"/>
      <c r="CV181" s="273"/>
      <c r="CW181" s="273"/>
      <c r="CX181" s="273"/>
      <c r="CY181" s="19">
        <v>1603</v>
      </c>
      <c r="CZ181" s="273"/>
      <c r="DA181" s="273"/>
      <c r="DB181" s="273"/>
      <c r="DC181" s="273"/>
      <c r="DD181" s="19">
        <v>1520</v>
      </c>
      <c r="DE181" s="273"/>
      <c r="DF181" s="273"/>
      <c r="DG181" s="273"/>
      <c r="DH181" s="273"/>
      <c r="DI181" s="19">
        <v>1611</v>
      </c>
      <c r="DJ181" s="273"/>
      <c r="DK181" s="273"/>
      <c r="DL181" s="273"/>
      <c r="DM181" s="273"/>
      <c r="DN181" s="19">
        <v>1659</v>
      </c>
      <c r="DO181" s="273"/>
      <c r="DP181" s="273"/>
      <c r="DQ181" s="273"/>
      <c r="DR181" s="273"/>
      <c r="DS181" s="19">
        <v>1511</v>
      </c>
      <c r="DT181" s="273"/>
      <c r="DU181" s="273"/>
      <c r="DV181" s="273"/>
      <c r="DW181" s="273"/>
      <c r="DX181" s="19">
        <v>1561</v>
      </c>
      <c r="DY181" s="273"/>
      <c r="DZ181" s="273"/>
      <c r="EA181" s="273"/>
      <c r="EB181" s="273"/>
      <c r="EC181" s="19">
        <v>1779</v>
      </c>
      <c r="ED181" s="273"/>
      <c r="EE181" s="273"/>
      <c r="EF181" s="273"/>
      <c r="EG181" s="273"/>
      <c r="EH181" s="19">
        <v>1387</v>
      </c>
      <c r="EI181" s="273"/>
      <c r="EJ181" s="273"/>
      <c r="EK181" s="273"/>
      <c r="EL181" s="273"/>
      <c r="EM181" s="197">
        <v>1587</v>
      </c>
      <c r="EN181" s="273"/>
      <c r="EO181" s="273"/>
      <c r="EP181" s="273"/>
      <c r="EQ181" s="273"/>
      <c r="ER181" s="197">
        <v>1522</v>
      </c>
      <c r="ES181" s="273"/>
      <c r="ET181" s="273"/>
      <c r="EU181" s="273"/>
      <c r="EV181" s="273"/>
    </row>
    <row r="182" spans="1:152" s="565" customFormat="1" x14ac:dyDescent="0.2">
      <c r="A182" s="564" t="s">
        <v>478</v>
      </c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330"/>
      <c r="Y182" s="330"/>
      <c r="Z182" s="330"/>
      <c r="AA182" s="330"/>
      <c r="AB182" s="330"/>
      <c r="AC182" s="330"/>
      <c r="AD182" s="330"/>
      <c r="AE182" s="330"/>
      <c r="AF182" s="330"/>
      <c r="AG182" s="330"/>
      <c r="AH182" s="330"/>
      <c r="AI182" s="330"/>
      <c r="AJ182" s="330"/>
      <c r="AK182" s="330"/>
      <c r="AL182" s="330"/>
      <c r="AM182" s="330"/>
      <c r="AN182" s="330"/>
      <c r="AO182" s="330"/>
      <c r="AP182" s="330"/>
      <c r="AQ182" s="330"/>
      <c r="AR182" s="330"/>
      <c r="AS182" s="330"/>
      <c r="AT182" s="330"/>
      <c r="AU182" s="330"/>
      <c r="AV182" s="330"/>
      <c r="AW182" s="330"/>
      <c r="AX182" s="330"/>
      <c r="AY182" s="330"/>
      <c r="AZ182" s="330"/>
      <c r="BA182" s="330"/>
      <c r="BB182" s="330"/>
      <c r="BC182" s="330"/>
      <c r="BD182" s="330"/>
      <c r="BE182" s="330"/>
      <c r="BF182" s="330"/>
      <c r="BG182" s="330"/>
      <c r="BH182" s="330"/>
      <c r="BI182" s="330"/>
      <c r="BJ182" s="330"/>
      <c r="BK182" s="330"/>
      <c r="BL182" s="330"/>
      <c r="BM182" s="330"/>
      <c r="BN182" s="330"/>
      <c r="BO182" s="330"/>
      <c r="BP182" s="330"/>
      <c r="BQ182" s="330"/>
      <c r="BR182" s="330"/>
      <c r="BS182" s="330"/>
      <c r="BT182" s="330"/>
      <c r="BU182" s="437"/>
      <c r="BV182" s="330"/>
      <c r="BW182" s="437"/>
      <c r="BX182" s="330"/>
      <c r="BY182" s="437"/>
      <c r="BZ182" s="330"/>
      <c r="CA182" s="437"/>
      <c r="CB182" s="330"/>
      <c r="CC182" s="437"/>
      <c r="CD182" s="330"/>
      <c r="CE182" s="437"/>
      <c r="CF182" s="330"/>
      <c r="CG182" s="437"/>
      <c r="CH182" s="330"/>
      <c r="CI182" s="437"/>
      <c r="CJ182" s="19">
        <v>112</v>
      </c>
      <c r="CK182" s="273"/>
      <c r="CL182" s="273"/>
      <c r="CM182" s="273"/>
      <c r="CN182" s="273"/>
      <c r="CO182" s="19">
        <v>121</v>
      </c>
      <c r="CP182" s="273"/>
      <c r="CQ182" s="273"/>
      <c r="CR182" s="273"/>
      <c r="CS182" s="273"/>
      <c r="CT182" s="19">
        <v>103</v>
      </c>
      <c r="CU182" s="273"/>
      <c r="CV182" s="273"/>
      <c r="CW182" s="273"/>
      <c r="CX182" s="273"/>
      <c r="CY182" s="19">
        <v>80</v>
      </c>
      <c r="CZ182" s="273"/>
      <c r="DA182" s="273"/>
      <c r="DB182" s="273"/>
      <c r="DC182" s="273"/>
      <c r="DD182" s="19">
        <v>94</v>
      </c>
      <c r="DE182" s="273"/>
      <c r="DF182" s="273"/>
      <c r="DG182" s="273"/>
      <c r="DH182" s="273"/>
      <c r="DI182" s="19">
        <v>108</v>
      </c>
      <c r="DJ182" s="273"/>
      <c r="DK182" s="273"/>
      <c r="DL182" s="273"/>
      <c r="DM182" s="273"/>
      <c r="DN182" s="19">
        <v>124</v>
      </c>
      <c r="DO182" s="273"/>
      <c r="DP182" s="273"/>
      <c r="DQ182" s="273"/>
      <c r="DR182" s="273"/>
      <c r="DS182" s="19">
        <v>113</v>
      </c>
      <c r="DT182" s="273"/>
      <c r="DU182" s="273"/>
      <c r="DV182" s="273"/>
      <c r="DW182" s="273"/>
      <c r="DX182" s="19">
        <v>133</v>
      </c>
      <c r="DY182" s="273"/>
      <c r="DZ182" s="273"/>
      <c r="EA182" s="273"/>
      <c r="EB182" s="273"/>
      <c r="EC182" s="19">
        <v>130</v>
      </c>
      <c r="ED182" s="273"/>
      <c r="EE182" s="273"/>
      <c r="EF182" s="273"/>
      <c r="EG182" s="273"/>
      <c r="EH182" s="19">
        <v>129</v>
      </c>
      <c r="EI182" s="273"/>
      <c r="EJ182" s="273"/>
      <c r="EK182" s="273"/>
      <c r="EL182" s="273"/>
      <c r="EM182" s="25">
        <v>126</v>
      </c>
      <c r="EN182" s="273"/>
      <c r="EO182" s="273"/>
      <c r="EP182" s="273"/>
      <c r="EQ182" s="273"/>
      <c r="ER182" s="25">
        <v>119</v>
      </c>
      <c r="ES182" s="273"/>
      <c r="ET182" s="273"/>
      <c r="EU182" s="273"/>
      <c r="EV182" s="273"/>
    </row>
    <row r="183" spans="1:152" s="565" customFormat="1" x14ac:dyDescent="0.2">
      <c r="A183" s="564" t="s">
        <v>479</v>
      </c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330"/>
      <c r="Y183" s="330"/>
      <c r="Z183" s="330"/>
      <c r="AA183" s="330"/>
      <c r="AB183" s="330"/>
      <c r="AC183" s="330"/>
      <c r="AD183" s="330"/>
      <c r="AE183" s="330"/>
      <c r="AF183" s="330"/>
      <c r="AG183" s="330"/>
      <c r="AH183" s="330"/>
      <c r="AI183" s="330"/>
      <c r="AJ183" s="330"/>
      <c r="AK183" s="330"/>
      <c r="AL183" s="330"/>
      <c r="AM183" s="330"/>
      <c r="AN183" s="330"/>
      <c r="AO183" s="330"/>
      <c r="AP183" s="330"/>
      <c r="AQ183" s="330"/>
      <c r="AR183" s="330"/>
      <c r="AS183" s="330"/>
      <c r="AT183" s="330"/>
      <c r="AU183" s="330"/>
      <c r="AV183" s="330"/>
      <c r="AW183" s="330"/>
      <c r="AX183" s="330"/>
      <c r="AY183" s="330"/>
      <c r="AZ183" s="330"/>
      <c r="BA183" s="330"/>
      <c r="BB183" s="330"/>
      <c r="BC183" s="330"/>
      <c r="BD183" s="330"/>
      <c r="BE183" s="330"/>
      <c r="BF183" s="330"/>
      <c r="BG183" s="330"/>
      <c r="BH183" s="330"/>
      <c r="BI183" s="330"/>
      <c r="BJ183" s="330"/>
      <c r="BK183" s="330"/>
      <c r="BL183" s="330"/>
      <c r="BM183" s="330"/>
      <c r="BN183" s="330"/>
      <c r="BO183" s="330"/>
      <c r="BP183" s="330"/>
      <c r="BQ183" s="330"/>
      <c r="BR183" s="330"/>
      <c r="BS183" s="330"/>
      <c r="BT183" s="330"/>
      <c r="BU183" s="437"/>
      <c r="BV183" s="330"/>
      <c r="BW183" s="437"/>
      <c r="BX183" s="330"/>
      <c r="BY183" s="437"/>
      <c r="BZ183" s="330"/>
      <c r="CA183" s="437"/>
      <c r="CB183" s="330"/>
      <c r="CC183" s="437"/>
      <c r="CD183" s="330"/>
      <c r="CE183" s="437"/>
      <c r="CF183" s="330"/>
      <c r="CG183" s="437"/>
      <c r="CH183" s="330"/>
      <c r="CI183" s="437"/>
      <c r="CJ183" s="19">
        <v>108</v>
      </c>
      <c r="CK183" s="273"/>
      <c r="CL183" s="273"/>
      <c r="CM183" s="273"/>
      <c r="CN183" s="273"/>
      <c r="CO183" s="19">
        <v>112</v>
      </c>
      <c r="CP183" s="273"/>
      <c r="CQ183" s="273"/>
      <c r="CR183" s="273"/>
      <c r="CS183" s="273"/>
      <c r="CT183" s="19">
        <v>89</v>
      </c>
      <c r="CU183" s="273"/>
      <c r="CV183" s="273"/>
      <c r="CW183" s="273"/>
      <c r="CX183" s="273"/>
      <c r="CY183" s="19">
        <v>70</v>
      </c>
      <c r="CZ183" s="273"/>
      <c r="DA183" s="273"/>
      <c r="DB183" s="273"/>
      <c r="DC183" s="273"/>
      <c r="DD183" s="19">
        <v>87</v>
      </c>
      <c r="DE183" s="273"/>
      <c r="DF183" s="273"/>
      <c r="DG183" s="273"/>
      <c r="DH183" s="273"/>
      <c r="DI183" s="19">
        <v>107</v>
      </c>
      <c r="DJ183" s="273"/>
      <c r="DK183" s="273"/>
      <c r="DL183" s="273"/>
      <c r="DM183" s="273"/>
      <c r="DN183" s="19">
        <v>107</v>
      </c>
      <c r="DO183" s="273"/>
      <c r="DP183" s="273"/>
      <c r="DQ183" s="273"/>
      <c r="DR183" s="273"/>
      <c r="DS183" s="19">
        <v>107</v>
      </c>
      <c r="DT183" s="273"/>
      <c r="DU183" s="273"/>
      <c r="DV183" s="273"/>
      <c r="DW183" s="273"/>
      <c r="DX183" s="19">
        <v>110</v>
      </c>
      <c r="DY183" s="273"/>
      <c r="DZ183" s="273"/>
      <c r="EA183" s="273"/>
      <c r="EB183" s="273"/>
      <c r="EC183" s="19">
        <v>128</v>
      </c>
      <c r="ED183" s="273"/>
      <c r="EE183" s="273"/>
      <c r="EF183" s="273"/>
      <c r="EG183" s="273"/>
      <c r="EH183" s="19">
        <v>120</v>
      </c>
      <c r="EI183" s="273"/>
      <c r="EJ183" s="273"/>
      <c r="EK183" s="273"/>
      <c r="EL183" s="273"/>
      <c r="EM183" s="25">
        <v>119</v>
      </c>
      <c r="EN183" s="273"/>
      <c r="EO183" s="273"/>
      <c r="EP183" s="273"/>
      <c r="EQ183" s="273"/>
      <c r="ER183" s="25">
        <v>101</v>
      </c>
      <c r="ES183" s="273"/>
      <c r="ET183" s="273"/>
      <c r="EU183" s="273"/>
      <c r="EV183" s="273"/>
    </row>
    <row r="184" spans="1:152" s="565" customFormat="1" x14ac:dyDescent="0.2">
      <c r="A184" s="564" t="s">
        <v>480</v>
      </c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330"/>
      <c r="Y184" s="330"/>
      <c r="Z184" s="330"/>
      <c r="AA184" s="330"/>
      <c r="AB184" s="330"/>
      <c r="AC184" s="330"/>
      <c r="AD184" s="330"/>
      <c r="AE184" s="330"/>
      <c r="AF184" s="330"/>
      <c r="AG184" s="330"/>
      <c r="AH184" s="330"/>
      <c r="AI184" s="330"/>
      <c r="AJ184" s="330"/>
      <c r="AK184" s="330"/>
      <c r="AL184" s="330"/>
      <c r="AM184" s="330"/>
      <c r="AN184" s="330"/>
      <c r="AO184" s="330"/>
      <c r="AP184" s="330"/>
      <c r="AQ184" s="330"/>
      <c r="AR184" s="330"/>
      <c r="AS184" s="330"/>
      <c r="AT184" s="330"/>
      <c r="AU184" s="330"/>
      <c r="AV184" s="330"/>
      <c r="AW184" s="330"/>
      <c r="AX184" s="330"/>
      <c r="AY184" s="330"/>
      <c r="AZ184" s="330"/>
      <c r="BA184" s="330"/>
      <c r="BB184" s="330"/>
      <c r="BC184" s="330"/>
      <c r="BD184" s="330"/>
      <c r="BE184" s="330"/>
      <c r="BF184" s="330"/>
      <c r="BG184" s="330"/>
      <c r="BH184" s="330"/>
      <c r="BI184" s="330"/>
      <c r="BJ184" s="330"/>
      <c r="BK184" s="330"/>
      <c r="BL184" s="330"/>
      <c r="BM184" s="330"/>
      <c r="BN184" s="330"/>
      <c r="BO184" s="330"/>
      <c r="BP184" s="330"/>
      <c r="BQ184" s="330"/>
      <c r="BR184" s="330"/>
      <c r="BS184" s="330"/>
      <c r="BT184" s="330"/>
      <c r="BU184" s="437"/>
      <c r="BV184" s="330"/>
      <c r="BW184" s="437"/>
      <c r="BX184" s="330"/>
      <c r="BY184" s="437"/>
      <c r="BZ184" s="330"/>
      <c r="CA184" s="437"/>
      <c r="CB184" s="330"/>
      <c r="CC184" s="437"/>
      <c r="CD184" s="330"/>
      <c r="CE184" s="437"/>
      <c r="CF184" s="330"/>
      <c r="CG184" s="437"/>
      <c r="CH184" s="330"/>
      <c r="CI184" s="437"/>
      <c r="CJ184" s="569">
        <f>((CJ181-CJ182)/(CJ181))</f>
        <v>0.9434057604850935</v>
      </c>
      <c r="CK184" s="491"/>
      <c r="CL184" s="491"/>
      <c r="CM184" s="491"/>
      <c r="CN184" s="491"/>
      <c r="CO184" s="569">
        <f>((CO181-CO182)/(CO181))</f>
        <v>0.92142857142857137</v>
      </c>
      <c r="CP184" s="491"/>
      <c r="CQ184" s="491"/>
      <c r="CR184" s="491"/>
      <c r="CS184" s="491"/>
      <c r="CT184" s="569">
        <f>((CT181-CT182)/(CT181))</f>
        <v>0.93316028552887731</v>
      </c>
      <c r="CU184" s="491"/>
      <c r="CV184" s="491"/>
      <c r="CW184" s="491"/>
      <c r="CX184" s="491"/>
      <c r="CY184" s="569">
        <f>((CY181-CY182)/(CY181))</f>
        <v>0.95009357454772303</v>
      </c>
      <c r="CZ184" s="491"/>
      <c r="DA184" s="491"/>
      <c r="DB184" s="491"/>
      <c r="DC184" s="491"/>
      <c r="DD184" s="569">
        <f>((DD181-DD182)/(DD181))</f>
        <v>0.93815789473684208</v>
      </c>
      <c r="DE184" s="491"/>
      <c r="DF184" s="491"/>
      <c r="DG184" s="491"/>
      <c r="DH184" s="491"/>
      <c r="DI184" s="569">
        <f>((DI181-DI182)/(DI181))</f>
        <v>0.93296089385474856</v>
      </c>
      <c r="DJ184" s="491"/>
      <c r="DK184" s="491"/>
      <c r="DL184" s="491"/>
      <c r="DM184" s="491"/>
      <c r="DN184" s="569">
        <f>((DN181-DN182)/(DN181))</f>
        <v>0.92525617842073538</v>
      </c>
      <c r="DO184" s="491"/>
      <c r="DP184" s="491"/>
      <c r="DQ184" s="491"/>
      <c r="DR184" s="491"/>
      <c r="DS184" s="569">
        <f>((DS181-DS182)/(DS181))</f>
        <v>0.92521508934480479</v>
      </c>
      <c r="DT184" s="491"/>
      <c r="DU184" s="491"/>
      <c r="DV184" s="491"/>
      <c r="DW184" s="491"/>
      <c r="DX184" s="569">
        <f>((DX181-DX182)/(DX181))</f>
        <v>0.91479820627802688</v>
      </c>
      <c r="DY184" s="491"/>
      <c r="DZ184" s="491"/>
      <c r="EA184" s="491"/>
      <c r="EB184" s="491"/>
      <c r="EC184" s="569">
        <f>((EC181-EC182)/(EC181))</f>
        <v>0.9269252388982574</v>
      </c>
      <c r="ED184" s="491"/>
      <c r="EE184" s="491"/>
      <c r="EF184" s="491"/>
      <c r="EG184" s="491"/>
      <c r="EH184" s="569">
        <f>((EH181-EH182)/(EH181))</f>
        <v>0.90699351117519822</v>
      </c>
      <c r="EI184" s="491"/>
      <c r="EJ184" s="491"/>
      <c r="EK184" s="491"/>
      <c r="EL184" s="491"/>
      <c r="EM184" s="443">
        <v>0.92059999999999997</v>
      </c>
      <c r="EN184" s="491"/>
      <c r="EO184" s="491"/>
      <c r="EP184" s="491"/>
      <c r="EQ184" s="491"/>
      <c r="ER184" s="443">
        <v>0.92179999999999995</v>
      </c>
      <c r="ES184" s="491"/>
      <c r="ET184" s="491"/>
      <c r="EU184" s="491"/>
      <c r="EV184" s="491"/>
    </row>
    <row r="185" spans="1:152" s="565" customFormat="1" x14ac:dyDescent="0.2">
      <c r="A185" s="564" t="s">
        <v>481</v>
      </c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330"/>
      <c r="Y185" s="330"/>
      <c r="Z185" s="330"/>
      <c r="AA185" s="330"/>
      <c r="AB185" s="330"/>
      <c r="AC185" s="330"/>
      <c r="AD185" s="330"/>
      <c r="AE185" s="330"/>
      <c r="AF185" s="330"/>
      <c r="AG185" s="330"/>
      <c r="AH185" s="330"/>
      <c r="AI185" s="330"/>
      <c r="AJ185" s="330"/>
      <c r="AK185" s="330"/>
      <c r="AL185" s="330"/>
      <c r="AM185" s="330"/>
      <c r="AN185" s="330"/>
      <c r="AO185" s="330"/>
      <c r="AP185" s="330"/>
      <c r="AQ185" s="330"/>
      <c r="AR185" s="330"/>
      <c r="AS185" s="330"/>
      <c r="AT185" s="330"/>
      <c r="AU185" s="330"/>
      <c r="AV185" s="330"/>
      <c r="AW185" s="330"/>
      <c r="AX185" s="330"/>
      <c r="AY185" s="330"/>
      <c r="AZ185" s="330"/>
      <c r="BA185" s="330"/>
      <c r="BB185" s="330"/>
      <c r="BC185" s="330"/>
      <c r="BD185" s="330"/>
      <c r="BE185" s="330"/>
      <c r="BF185" s="330"/>
      <c r="BG185" s="330"/>
      <c r="BH185" s="330"/>
      <c r="BI185" s="330"/>
      <c r="BJ185" s="330"/>
      <c r="BK185" s="330"/>
      <c r="BL185" s="330"/>
      <c r="BM185" s="330"/>
      <c r="BN185" s="330"/>
      <c r="BO185" s="330"/>
      <c r="BP185" s="330"/>
      <c r="BQ185" s="330"/>
      <c r="BR185" s="330"/>
      <c r="BS185" s="330"/>
      <c r="BT185" s="330"/>
      <c r="BU185" s="437"/>
      <c r="BV185" s="330"/>
      <c r="BW185" s="437"/>
      <c r="BX185" s="330"/>
      <c r="BY185" s="437"/>
      <c r="BZ185" s="330"/>
      <c r="CA185" s="437"/>
      <c r="CB185" s="330"/>
      <c r="CC185" s="437"/>
      <c r="CD185" s="330"/>
      <c r="CE185" s="437"/>
      <c r="CF185" s="330"/>
      <c r="CG185" s="437"/>
      <c r="CH185" s="330"/>
      <c r="CI185" s="437"/>
      <c r="CJ185" s="569">
        <f>((CJ182-CJ183)/(CJ182))</f>
        <v>3.5714285714285712E-2</v>
      </c>
      <c r="CK185" s="491"/>
      <c r="CL185" s="491"/>
      <c r="CM185" s="491"/>
      <c r="CN185" s="491"/>
      <c r="CO185" s="569">
        <f>((CO182-CO183)/(CO182))</f>
        <v>7.43801652892562E-2</v>
      </c>
      <c r="CP185" s="491"/>
      <c r="CQ185" s="491"/>
      <c r="CR185" s="491"/>
      <c r="CS185" s="491"/>
      <c r="CT185" s="569">
        <f>((CT182-CT183)/(CT182))</f>
        <v>0.13592233009708737</v>
      </c>
      <c r="CU185" s="491"/>
      <c r="CV185" s="491"/>
      <c r="CW185" s="491"/>
      <c r="CX185" s="491"/>
      <c r="CY185" s="569">
        <f>((CY182-CY183)/(CY182))</f>
        <v>0.125</v>
      </c>
      <c r="CZ185" s="491"/>
      <c r="DA185" s="491"/>
      <c r="DB185" s="491"/>
      <c r="DC185" s="491"/>
      <c r="DD185" s="569">
        <f>((DD182-DD183)/(DD182))</f>
        <v>7.4468085106382975E-2</v>
      </c>
      <c r="DE185" s="491"/>
      <c r="DF185" s="491"/>
      <c r="DG185" s="491"/>
      <c r="DH185" s="491"/>
      <c r="DI185" s="569">
        <f>((DI182-DI183)/(DI182))</f>
        <v>9.2592592592592587E-3</v>
      </c>
      <c r="DJ185" s="491"/>
      <c r="DK185" s="491"/>
      <c r="DL185" s="491"/>
      <c r="DM185" s="491"/>
      <c r="DN185" s="569">
        <f>((DN182-DN183)/(DN182))</f>
        <v>0.13709677419354838</v>
      </c>
      <c r="DO185" s="491"/>
      <c r="DP185" s="491"/>
      <c r="DQ185" s="491"/>
      <c r="DR185" s="491"/>
      <c r="DS185" s="569">
        <f>((DS182-DS183)/(DS182))</f>
        <v>5.3097345132743362E-2</v>
      </c>
      <c r="DT185" s="491"/>
      <c r="DU185" s="491"/>
      <c r="DV185" s="491"/>
      <c r="DW185" s="491"/>
      <c r="DX185" s="569">
        <f>((DX182-DX183)/(DX182))</f>
        <v>0.17293233082706766</v>
      </c>
      <c r="DY185" s="491"/>
      <c r="DZ185" s="491"/>
      <c r="EA185" s="491"/>
      <c r="EB185" s="491"/>
      <c r="EC185" s="569">
        <f>((EC182-EC183)/(EC182))</f>
        <v>1.5384615384615385E-2</v>
      </c>
      <c r="ED185" s="491"/>
      <c r="EE185" s="491"/>
      <c r="EF185" s="491"/>
      <c r="EG185" s="491"/>
      <c r="EH185" s="569">
        <f>((EH182-EH183)/(EH182))</f>
        <v>6.9767441860465115E-2</v>
      </c>
      <c r="EI185" s="491"/>
      <c r="EJ185" s="491"/>
      <c r="EK185" s="491"/>
      <c r="EL185" s="491"/>
      <c r="EM185" s="443">
        <v>5.5599999999999997E-2</v>
      </c>
      <c r="EN185" s="491"/>
      <c r="EO185" s="491"/>
      <c r="EP185" s="491"/>
      <c r="EQ185" s="491"/>
      <c r="ER185" s="443">
        <v>0.15129999999999999</v>
      </c>
      <c r="ES185" s="491"/>
      <c r="ET185" s="491"/>
      <c r="EU185" s="491"/>
      <c r="EV185" s="491"/>
    </row>
    <row r="186" spans="1:152" s="565" customFormat="1" x14ac:dyDescent="0.2">
      <c r="A186" s="564" t="s">
        <v>482</v>
      </c>
      <c r="B186" s="654">
        <v>2000</v>
      </c>
      <c r="C186" s="654"/>
      <c r="D186" s="654">
        <v>2000</v>
      </c>
      <c r="E186" s="654"/>
      <c r="F186" s="654">
        <v>2000</v>
      </c>
      <c r="G186" s="654"/>
      <c r="H186" s="654">
        <v>2100</v>
      </c>
      <c r="I186" s="654"/>
      <c r="J186" s="654">
        <v>2996</v>
      </c>
      <c r="K186" s="654"/>
      <c r="L186" s="654">
        <v>2867</v>
      </c>
      <c r="M186" s="654"/>
      <c r="N186" s="654">
        <v>2672</v>
      </c>
      <c r="O186" s="654"/>
      <c r="P186" s="654">
        <v>2730</v>
      </c>
      <c r="Q186" s="654"/>
      <c r="R186" s="654">
        <v>2920</v>
      </c>
      <c r="S186" s="654"/>
      <c r="T186" s="654">
        <v>3270</v>
      </c>
      <c r="U186" s="654"/>
      <c r="V186" s="654">
        <v>2920</v>
      </c>
      <c r="W186" s="654"/>
      <c r="X186" s="653">
        <v>2920</v>
      </c>
      <c r="Y186" s="653"/>
      <c r="Z186" s="653">
        <v>2900</v>
      </c>
      <c r="AA186" s="653"/>
      <c r="AB186" s="653">
        <v>2900</v>
      </c>
      <c r="AC186" s="653"/>
      <c r="AD186" s="653">
        <v>4200</v>
      </c>
      <c r="AE186" s="653"/>
      <c r="AF186" s="653">
        <v>4200</v>
      </c>
      <c r="AG186" s="653"/>
      <c r="AH186" s="653">
        <v>4200</v>
      </c>
      <c r="AI186" s="653"/>
      <c r="AJ186" s="653">
        <v>4200</v>
      </c>
      <c r="AK186" s="653"/>
      <c r="AL186" s="653">
        <v>4200</v>
      </c>
      <c r="AM186" s="653"/>
      <c r="AN186" s="653">
        <v>4200</v>
      </c>
      <c r="AO186" s="653"/>
      <c r="AP186" s="653">
        <v>4200</v>
      </c>
      <c r="AQ186" s="653"/>
      <c r="AR186" s="653">
        <v>5000</v>
      </c>
      <c r="AS186" s="653"/>
      <c r="AT186" s="653">
        <v>4200</v>
      </c>
      <c r="AU186" s="653"/>
      <c r="AV186" s="653">
        <v>4200</v>
      </c>
      <c r="AW186" s="653"/>
      <c r="AX186" s="653">
        <v>4200</v>
      </c>
      <c r="AY186" s="653"/>
      <c r="AZ186" s="653">
        <v>4200</v>
      </c>
      <c r="BA186" s="653"/>
      <c r="BB186" s="653">
        <v>4200</v>
      </c>
      <c r="BC186" s="653"/>
      <c r="BD186" s="653">
        <v>4200</v>
      </c>
      <c r="BE186" s="653"/>
      <c r="BF186" s="653">
        <v>4200</v>
      </c>
      <c r="BG186" s="653"/>
      <c r="BH186" s="653">
        <v>4000</v>
      </c>
      <c r="BI186" s="653"/>
      <c r="BJ186" s="653">
        <v>4000</v>
      </c>
      <c r="BK186" s="653"/>
      <c r="BL186" s="653">
        <v>4200</v>
      </c>
      <c r="BM186" s="653"/>
      <c r="BN186" s="653">
        <v>4200</v>
      </c>
      <c r="BO186" s="653"/>
      <c r="BP186" s="653">
        <v>5000</v>
      </c>
      <c r="BQ186" s="653"/>
      <c r="BR186" s="653">
        <v>4200</v>
      </c>
      <c r="BS186" s="653"/>
      <c r="BT186" s="653">
        <v>5040</v>
      </c>
      <c r="BU186" s="626"/>
      <c r="BV186" s="653">
        <v>5293</v>
      </c>
      <c r="BW186" s="626"/>
      <c r="BX186" s="653">
        <v>4964</v>
      </c>
      <c r="BY186" s="626"/>
      <c r="BZ186" s="653">
        <v>5195</v>
      </c>
      <c r="CA186" s="626"/>
      <c r="CB186" s="653">
        <v>5026</v>
      </c>
      <c r="CC186" s="626"/>
      <c r="CD186" s="653">
        <v>5168</v>
      </c>
      <c r="CE186" s="626"/>
      <c r="CF186" s="653">
        <v>5168</v>
      </c>
      <c r="CG186" s="626"/>
      <c r="CH186" s="653">
        <v>5401</v>
      </c>
      <c r="CI186" s="626"/>
      <c r="CJ186" s="19">
        <v>5293</v>
      </c>
      <c r="CK186" s="273"/>
      <c r="CL186" s="273"/>
      <c r="CM186" s="273"/>
      <c r="CN186" s="273"/>
      <c r="CO186" s="19">
        <v>4964</v>
      </c>
      <c r="CP186" s="273"/>
      <c r="CQ186" s="273"/>
      <c r="CR186" s="273"/>
      <c r="CS186" s="273"/>
      <c r="CT186" s="19">
        <v>5195</v>
      </c>
      <c r="CU186" s="273"/>
      <c r="CV186" s="273"/>
      <c r="CW186" s="273"/>
      <c r="CX186" s="273"/>
      <c r="CY186" s="19">
        <v>5026</v>
      </c>
      <c r="CZ186" s="273"/>
      <c r="DA186" s="273"/>
      <c r="DB186" s="273"/>
      <c r="DC186" s="273"/>
      <c r="DD186" s="19">
        <v>5168</v>
      </c>
      <c r="DE186" s="273"/>
      <c r="DF186" s="273"/>
      <c r="DG186" s="273"/>
      <c r="DH186" s="273"/>
      <c r="DI186" s="19">
        <v>5168</v>
      </c>
      <c r="DJ186" s="273"/>
      <c r="DK186" s="273"/>
      <c r="DL186" s="273"/>
      <c r="DM186" s="273"/>
      <c r="DN186" s="19">
        <v>5401</v>
      </c>
      <c r="DO186" s="273"/>
      <c r="DP186" s="273"/>
      <c r="DQ186" s="273"/>
      <c r="DR186" s="273"/>
      <c r="DS186" s="19">
        <v>5288</v>
      </c>
      <c r="DT186" s="273"/>
      <c r="DU186" s="273"/>
      <c r="DV186" s="273"/>
      <c r="DW186" s="273"/>
      <c r="DX186" s="19">
        <v>5202</v>
      </c>
      <c r="DY186" s="273"/>
      <c r="DZ186" s="273"/>
      <c r="EA186" s="273"/>
      <c r="EB186" s="273"/>
      <c r="EC186" s="19">
        <v>4953</v>
      </c>
      <c r="ED186" s="273"/>
      <c r="EE186" s="273"/>
      <c r="EF186" s="273"/>
      <c r="EG186" s="273"/>
      <c r="EH186" s="19">
        <v>4973</v>
      </c>
      <c r="EI186" s="273"/>
      <c r="EJ186" s="273"/>
      <c r="EK186" s="273"/>
      <c r="EL186" s="273"/>
      <c r="EM186" s="197">
        <v>5289</v>
      </c>
      <c r="EN186" s="273"/>
      <c r="EO186" s="273"/>
      <c r="EP186" s="273"/>
      <c r="EQ186" s="273"/>
      <c r="ER186" s="197">
        <v>3959</v>
      </c>
      <c r="ES186" s="273"/>
      <c r="ET186" s="273"/>
      <c r="EU186" s="273"/>
      <c r="EV186" s="273"/>
    </row>
    <row r="187" spans="1:152" s="565" customFormat="1" x14ac:dyDescent="0.2">
      <c r="A187" s="566" t="s">
        <v>483</v>
      </c>
      <c r="B187" s="686">
        <v>2000</v>
      </c>
      <c r="C187" s="686"/>
      <c r="D187" s="686">
        <v>2000</v>
      </c>
      <c r="E187" s="686"/>
      <c r="F187" s="686">
        <v>2000</v>
      </c>
      <c r="G187" s="686"/>
      <c r="H187" s="686">
        <v>2100</v>
      </c>
      <c r="I187" s="686"/>
      <c r="J187" s="686">
        <v>2996</v>
      </c>
      <c r="K187" s="686"/>
      <c r="L187" s="686">
        <v>2867</v>
      </c>
      <c r="M187" s="686"/>
      <c r="N187" s="686">
        <v>2672</v>
      </c>
      <c r="O187" s="686"/>
      <c r="P187" s="654">
        <v>2730</v>
      </c>
      <c r="Q187" s="654"/>
      <c r="R187" s="654">
        <v>2920</v>
      </c>
      <c r="S187" s="654"/>
      <c r="T187" s="654">
        <v>2920</v>
      </c>
      <c r="U187" s="654"/>
      <c r="V187" s="654">
        <v>2920</v>
      </c>
      <c r="W187" s="654"/>
      <c r="X187" s="654">
        <v>2920</v>
      </c>
      <c r="Y187" s="654"/>
      <c r="Z187" s="690">
        <v>2900</v>
      </c>
      <c r="AA187" s="690"/>
      <c r="AB187" s="654">
        <v>2900</v>
      </c>
      <c r="AC187" s="654"/>
      <c r="AD187" s="690">
        <v>3067</v>
      </c>
      <c r="AE187" s="690"/>
      <c r="AF187" s="653">
        <v>2652</v>
      </c>
      <c r="AG187" s="653"/>
      <c r="AH187" s="690">
        <v>3336</v>
      </c>
      <c r="AI187" s="690"/>
      <c r="AJ187" s="654">
        <v>3438</v>
      </c>
      <c r="AK187" s="654"/>
      <c r="AL187" s="653">
        <v>3176</v>
      </c>
      <c r="AM187" s="653"/>
      <c r="AN187" s="653">
        <v>3704</v>
      </c>
      <c r="AO187" s="653"/>
      <c r="AP187" s="653">
        <v>3254</v>
      </c>
      <c r="AQ187" s="653"/>
      <c r="AR187" s="690">
        <v>4881</v>
      </c>
      <c r="AS187" s="690"/>
      <c r="AT187" s="690">
        <v>3406</v>
      </c>
      <c r="AU187" s="690"/>
      <c r="AV187" s="653">
        <v>4200</v>
      </c>
      <c r="AW187" s="653"/>
      <c r="AX187" s="653">
        <v>4200</v>
      </c>
      <c r="AY187" s="653"/>
      <c r="AZ187" s="653">
        <v>4200</v>
      </c>
      <c r="BA187" s="653"/>
      <c r="BB187" s="653">
        <v>4200</v>
      </c>
      <c r="BC187" s="653"/>
      <c r="BD187" s="653">
        <v>4200</v>
      </c>
      <c r="BE187" s="653"/>
      <c r="BF187" s="653">
        <v>4200</v>
      </c>
      <c r="BG187" s="653"/>
      <c r="BH187" s="653">
        <v>3838</v>
      </c>
      <c r="BI187" s="653"/>
      <c r="BJ187" s="653">
        <v>3988</v>
      </c>
      <c r="BK187" s="653"/>
      <c r="BL187" s="653">
        <v>3999</v>
      </c>
      <c r="BM187" s="653"/>
      <c r="BN187" s="653">
        <v>3896</v>
      </c>
      <c r="BO187" s="653"/>
      <c r="BP187" s="653">
        <v>4319</v>
      </c>
      <c r="BQ187" s="653"/>
      <c r="BR187" s="653">
        <v>3792</v>
      </c>
      <c r="BS187" s="653"/>
      <c r="BT187" s="653">
        <v>3741</v>
      </c>
      <c r="BU187" s="626"/>
      <c r="BV187" s="653">
        <v>3515</v>
      </c>
      <c r="BW187" s="626"/>
      <c r="BX187" s="653">
        <v>3172</v>
      </c>
      <c r="BY187" s="626"/>
      <c r="BZ187" s="653">
        <v>3050</v>
      </c>
      <c r="CA187" s="626"/>
      <c r="CB187" s="653">
        <v>3181</v>
      </c>
      <c r="CC187" s="626"/>
      <c r="CD187" s="653">
        <v>3279</v>
      </c>
      <c r="CE187" s="626"/>
      <c r="CF187" s="653">
        <v>3264</v>
      </c>
      <c r="CG187" s="653"/>
      <c r="CH187" s="653">
        <v>3234</v>
      </c>
      <c r="CI187" s="626"/>
      <c r="CJ187" s="19">
        <v>3515</v>
      </c>
      <c r="CK187" s="273"/>
      <c r="CL187" s="273"/>
      <c r="CM187" s="273"/>
      <c r="CN187" s="273"/>
      <c r="CO187" s="19">
        <v>3172</v>
      </c>
      <c r="CP187" s="273"/>
      <c r="CQ187" s="273"/>
      <c r="CR187" s="273"/>
      <c r="CS187" s="273"/>
      <c r="CT187" s="19">
        <v>3050</v>
      </c>
      <c r="CU187" s="273"/>
      <c r="CV187" s="273"/>
      <c r="CW187" s="273"/>
      <c r="CX187" s="273"/>
      <c r="CY187" s="19">
        <v>3181</v>
      </c>
      <c r="CZ187" s="273"/>
      <c r="DA187" s="273"/>
      <c r="DB187" s="273"/>
      <c r="DC187" s="273"/>
      <c r="DD187" s="19">
        <v>3279</v>
      </c>
      <c r="DE187" s="273"/>
      <c r="DF187" s="273"/>
      <c r="DG187" s="273"/>
      <c r="DH187" s="273"/>
      <c r="DI187" s="19">
        <v>3264</v>
      </c>
      <c r="DJ187" s="273"/>
      <c r="DK187" s="273"/>
      <c r="DL187" s="273"/>
      <c r="DM187" s="273"/>
      <c r="DN187" s="19">
        <v>3234</v>
      </c>
      <c r="DO187" s="273"/>
      <c r="DP187" s="273"/>
      <c r="DQ187" s="273"/>
      <c r="DR187" s="273"/>
      <c r="DS187" s="19">
        <v>3493</v>
      </c>
      <c r="DT187" s="273"/>
      <c r="DU187" s="273"/>
      <c r="DV187" s="273"/>
      <c r="DW187" s="273"/>
      <c r="DX187" s="19">
        <v>3350</v>
      </c>
      <c r="DY187" s="273"/>
      <c r="DZ187" s="273"/>
      <c r="EA187" s="273"/>
      <c r="EB187" s="273"/>
      <c r="EC187" s="19">
        <v>3267</v>
      </c>
      <c r="ED187" s="273"/>
      <c r="EE187" s="273"/>
      <c r="EF187" s="273"/>
      <c r="EG187" s="273"/>
      <c r="EH187" s="19">
        <v>2801</v>
      </c>
      <c r="EI187" s="273"/>
      <c r="EJ187" s="273"/>
      <c r="EK187" s="273"/>
      <c r="EL187" s="273"/>
      <c r="EM187" s="197">
        <v>3400</v>
      </c>
      <c r="EN187" s="273"/>
      <c r="EO187" s="273"/>
      <c r="EP187" s="273"/>
      <c r="EQ187" s="273"/>
      <c r="ER187" s="197">
        <v>3399</v>
      </c>
      <c r="ES187" s="273"/>
      <c r="ET187" s="273"/>
      <c r="EU187" s="273"/>
      <c r="EV187" s="273"/>
    </row>
    <row r="188" spans="1:152" s="565" customFormat="1" x14ac:dyDescent="0.2">
      <c r="A188" s="567" t="s">
        <v>484</v>
      </c>
      <c r="B188" s="687">
        <v>467</v>
      </c>
      <c r="C188" s="687"/>
      <c r="D188" s="654">
        <v>1048</v>
      </c>
      <c r="E188" s="654"/>
      <c r="F188" s="687">
        <v>1532</v>
      </c>
      <c r="G188" s="687"/>
      <c r="H188" s="654">
        <v>1660</v>
      </c>
      <c r="I188" s="654"/>
      <c r="J188" s="654">
        <v>2750</v>
      </c>
      <c r="K188" s="654"/>
      <c r="L188" s="654">
        <v>2503</v>
      </c>
      <c r="M188" s="654"/>
      <c r="N188" s="654">
        <v>2585</v>
      </c>
      <c r="O188" s="654"/>
      <c r="P188" s="654">
        <v>2692</v>
      </c>
      <c r="Q188" s="654"/>
      <c r="R188" s="654">
        <v>2390</v>
      </c>
      <c r="S188" s="654"/>
      <c r="T188" s="654">
        <v>2776</v>
      </c>
      <c r="U188" s="654"/>
      <c r="V188" s="654">
        <v>2573</v>
      </c>
      <c r="W188" s="654"/>
      <c r="X188" s="653">
        <v>2914</v>
      </c>
      <c r="Y188" s="653"/>
      <c r="Z188" s="653">
        <v>2836</v>
      </c>
      <c r="AA188" s="653"/>
      <c r="AB188" s="653">
        <v>2535</v>
      </c>
      <c r="AC188" s="653"/>
      <c r="AD188" s="653">
        <v>3067</v>
      </c>
      <c r="AE188" s="653"/>
      <c r="AF188" s="653">
        <v>2652</v>
      </c>
      <c r="AG188" s="653"/>
      <c r="AH188" s="653">
        <v>3336</v>
      </c>
      <c r="AI188" s="653"/>
      <c r="AJ188" s="653">
        <v>3438</v>
      </c>
      <c r="AK188" s="653"/>
      <c r="AL188" s="653">
        <v>3176</v>
      </c>
      <c r="AM188" s="653"/>
      <c r="AN188" s="653">
        <v>3704</v>
      </c>
      <c r="AO188" s="653"/>
      <c r="AP188" s="653">
        <v>3254</v>
      </c>
      <c r="AQ188" s="653"/>
      <c r="AR188" s="653">
        <v>4881</v>
      </c>
      <c r="AS188" s="653"/>
      <c r="AT188" s="653">
        <v>3406</v>
      </c>
      <c r="AU188" s="653"/>
      <c r="AV188" s="653">
        <v>3396</v>
      </c>
      <c r="AW188" s="653"/>
      <c r="AX188" s="653">
        <v>4105</v>
      </c>
      <c r="AY188" s="653"/>
      <c r="AZ188" s="653">
        <v>3692</v>
      </c>
      <c r="BA188" s="653"/>
      <c r="BB188" s="653">
        <v>3488</v>
      </c>
      <c r="BC188" s="653"/>
      <c r="BD188" s="653">
        <v>3889</v>
      </c>
      <c r="BE188" s="653"/>
      <c r="BF188" s="653">
        <v>3874</v>
      </c>
      <c r="BG188" s="653"/>
      <c r="BH188" s="653">
        <v>3838</v>
      </c>
      <c r="BI188" s="653"/>
      <c r="BJ188" s="653">
        <v>3988</v>
      </c>
      <c r="BK188" s="653"/>
      <c r="BL188" s="653">
        <v>3999</v>
      </c>
      <c r="BM188" s="653"/>
      <c r="BN188" s="653">
        <v>3896</v>
      </c>
      <c r="BO188" s="653"/>
      <c r="BP188" s="653">
        <v>4319</v>
      </c>
      <c r="BQ188" s="653"/>
      <c r="BR188" s="653">
        <v>3792</v>
      </c>
      <c r="BS188" s="653"/>
      <c r="BT188" s="653">
        <v>3741</v>
      </c>
      <c r="BU188" s="626"/>
      <c r="BV188" s="653">
        <v>3515</v>
      </c>
      <c r="BW188" s="626"/>
      <c r="BX188" s="653">
        <v>3172</v>
      </c>
      <c r="BY188" s="626"/>
      <c r="BZ188" s="653">
        <v>3050</v>
      </c>
      <c r="CA188" s="626"/>
      <c r="CB188" s="653">
        <v>3181</v>
      </c>
      <c r="CC188" s="626"/>
      <c r="CD188" s="653">
        <v>3279</v>
      </c>
      <c r="CE188" s="626"/>
      <c r="CF188" s="653">
        <v>3264</v>
      </c>
      <c r="CG188" s="653"/>
      <c r="CH188" s="653">
        <v>3234</v>
      </c>
      <c r="CI188" s="626"/>
      <c r="CJ188" s="19">
        <v>3515</v>
      </c>
      <c r="CK188" s="273"/>
      <c r="CL188" s="273"/>
      <c r="CM188" s="273"/>
      <c r="CN188" s="273"/>
      <c r="CO188" s="19">
        <v>3172</v>
      </c>
      <c r="CP188" s="273"/>
      <c r="CQ188" s="273"/>
      <c r="CR188" s="273"/>
      <c r="CS188" s="273"/>
      <c r="CT188" s="19">
        <v>3050</v>
      </c>
      <c r="CU188" s="273"/>
      <c r="CV188" s="273"/>
      <c r="CW188" s="273"/>
      <c r="CX188" s="273"/>
      <c r="CY188" s="19">
        <v>3181</v>
      </c>
      <c r="CZ188" s="273"/>
      <c r="DA188" s="273"/>
      <c r="DB188" s="273"/>
      <c r="DC188" s="273"/>
      <c r="DD188" s="19">
        <v>3279</v>
      </c>
      <c r="DE188" s="273"/>
      <c r="DF188" s="273"/>
      <c r="DG188" s="273"/>
      <c r="DH188" s="273"/>
      <c r="DI188" s="19">
        <v>3264</v>
      </c>
      <c r="DJ188" s="273"/>
      <c r="DK188" s="273"/>
      <c r="DL188" s="273"/>
      <c r="DM188" s="273"/>
      <c r="DN188" s="19">
        <v>3234</v>
      </c>
      <c r="DO188" s="273"/>
      <c r="DP188" s="273"/>
      <c r="DQ188" s="273"/>
      <c r="DR188" s="273"/>
      <c r="DS188" s="19">
        <v>3493</v>
      </c>
      <c r="DT188" s="273"/>
      <c r="DU188" s="273"/>
      <c r="DV188" s="273"/>
      <c r="DW188" s="273"/>
      <c r="DX188" s="19">
        <v>3350</v>
      </c>
      <c r="DY188" s="273"/>
      <c r="DZ188" s="273"/>
      <c r="EA188" s="273"/>
      <c r="EB188" s="273"/>
      <c r="EC188" s="19">
        <v>3267</v>
      </c>
      <c r="ED188" s="273"/>
      <c r="EE188" s="273"/>
      <c r="EF188" s="273"/>
      <c r="EG188" s="273"/>
      <c r="EH188" s="19">
        <v>2801</v>
      </c>
      <c r="EI188" s="273"/>
      <c r="EJ188" s="273"/>
      <c r="EK188" s="273"/>
      <c r="EL188" s="273"/>
      <c r="EM188" s="197">
        <v>3400</v>
      </c>
      <c r="EN188" s="273"/>
      <c r="EO188" s="273"/>
      <c r="EP188" s="273"/>
      <c r="EQ188" s="273"/>
      <c r="ER188" s="197">
        <v>3399</v>
      </c>
      <c r="ES188" s="273"/>
      <c r="ET188" s="273"/>
      <c r="EU188" s="273"/>
      <c r="EV188" s="273"/>
    </row>
    <row r="189" spans="1:152" s="565" customFormat="1" x14ac:dyDescent="0.2">
      <c r="A189" s="564" t="s">
        <v>485</v>
      </c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330"/>
      <c r="Y189" s="330"/>
      <c r="Z189" s="330"/>
      <c r="AA189" s="330"/>
      <c r="AB189" s="330"/>
      <c r="AC189" s="330"/>
      <c r="AD189" s="330"/>
      <c r="AE189" s="330"/>
      <c r="AF189" s="330"/>
      <c r="AG189" s="330"/>
      <c r="AH189" s="330"/>
      <c r="AI189" s="330"/>
      <c r="AJ189" s="330"/>
      <c r="AK189" s="330"/>
      <c r="AL189" s="330"/>
      <c r="AM189" s="330"/>
      <c r="AN189" s="330"/>
      <c r="AO189" s="330"/>
      <c r="AP189" s="330"/>
      <c r="AQ189" s="330"/>
      <c r="AR189" s="330"/>
      <c r="AS189" s="330"/>
      <c r="AT189" s="330"/>
      <c r="AU189" s="330"/>
      <c r="AV189" s="330"/>
      <c r="AW189" s="330"/>
      <c r="AX189" s="330"/>
      <c r="AY189" s="330"/>
      <c r="AZ189" s="330"/>
      <c r="BA189" s="330"/>
      <c r="BB189" s="330"/>
      <c r="BC189" s="330"/>
      <c r="BD189" s="330"/>
      <c r="BE189" s="330"/>
      <c r="BF189" s="330"/>
      <c r="BG189" s="330"/>
      <c r="BH189" s="330"/>
      <c r="BI189" s="330"/>
      <c r="BJ189" s="330"/>
      <c r="BK189" s="330"/>
      <c r="BL189" s="330"/>
      <c r="BM189" s="330"/>
      <c r="BN189" s="330"/>
      <c r="BO189" s="330"/>
      <c r="BP189" s="330"/>
      <c r="BQ189" s="330"/>
      <c r="BR189" s="330"/>
      <c r="BS189" s="330"/>
      <c r="BT189" s="330"/>
      <c r="BU189" s="437"/>
      <c r="BV189" s="330"/>
      <c r="BW189" s="437"/>
      <c r="BX189" s="330"/>
      <c r="BY189" s="437"/>
      <c r="BZ189" s="330"/>
      <c r="CA189" s="437"/>
      <c r="CB189" s="330"/>
      <c r="CC189" s="437"/>
      <c r="CD189" s="330"/>
      <c r="CE189" s="437"/>
      <c r="CF189" s="330"/>
      <c r="CG189" s="437"/>
      <c r="CH189" s="330"/>
      <c r="CI189" s="437"/>
      <c r="CJ189" s="569">
        <f>((CJ186-CJ187)/(CJ186))</f>
        <v>0.3359153599093142</v>
      </c>
      <c r="CK189" s="491"/>
      <c r="CL189" s="491"/>
      <c r="CM189" s="491"/>
      <c r="CN189" s="491"/>
      <c r="CO189" s="569">
        <f>((CO186-CO187)/(CO186))</f>
        <v>0.36099919419822724</v>
      </c>
      <c r="CP189" s="491"/>
      <c r="CQ189" s="491"/>
      <c r="CR189" s="491"/>
      <c r="CS189" s="491"/>
      <c r="CT189" s="569">
        <f>((CT186-CT187)/(CT186))</f>
        <v>0.41289701636188642</v>
      </c>
      <c r="CU189" s="491"/>
      <c r="CV189" s="491"/>
      <c r="CW189" s="491"/>
      <c r="CX189" s="491"/>
      <c r="CY189" s="569">
        <f>((CY186-CY187)/(CY186))</f>
        <v>0.36709112614405093</v>
      </c>
      <c r="CZ189" s="491"/>
      <c r="DA189" s="491"/>
      <c r="DB189" s="491"/>
      <c r="DC189" s="491"/>
      <c r="DD189" s="569">
        <f>((DD186-DD187)/(DD186))</f>
        <v>0.36551857585139319</v>
      </c>
      <c r="DE189" s="491"/>
      <c r="DF189" s="491"/>
      <c r="DG189" s="491"/>
      <c r="DH189" s="491"/>
      <c r="DI189" s="569">
        <f>((DI186-DI187)/(DI186))</f>
        <v>0.36842105263157893</v>
      </c>
      <c r="DJ189" s="491"/>
      <c r="DK189" s="491"/>
      <c r="DL189" s="491"/>
      <c r="DM189" s="491"/>
      <c r="DN189" s="569">
        <f>((DN186-DN187)/(DN186))</f>
        <v>0.40122199592668023</v>
      </c>
      <c r="DO189" s="491"/>
      <c r="DP189" s="491"/>
      <c r="DQ189" s="491"/>
      <c r="DR189" s="491"/>
      <c r="DS189" s="569">
        <f>((DS186-DS187)/(DS186))</f>
        <v>0.33944780635400906</v>
      </c>
      <c r="DT189" s="491"/>
      <c r="DU189" s="491"/>
      <c r="DV189" s="491"/>
      <c r="DW189" s="491"/>
      <c r="DX189" s="569">
        <f>((DX186-DX187)/(DX186))</f>
        <v>0.35601691657054979</v>
      </c>
      <c r="DY189" s="491"/>
      <c r="DZ189" s="491"/>
      <c r="EA189" s="491"/>
      <c r="EB189" s="491"/>
      <c r="EC189" s="569">
        <f>((EC186-EC187)/(EC186))</f>
        <v>0.34039975772259234</v>
      </c>
      <c r="ED189" s="491"/>
      <c r="EE189" s="491"/>
      <c r="EF189" s="491"/>
      <c r="EG189" s="491"/>
      <c r="EH189" s="569">
        <f>((EH186-EH187)/(EH186))</f>
        <v>0.43675849587773979</v>
      </c>
      <c r="EI189" s="491"/>
      <c r="EJ189" s="491"/>
      <c r="EK189" s="491"/>
      <c r="EL189" s="491"/>
      <c r="EM189" s="443">
        <v>0.35720000000000002</v>
      </c>
      <c r="EN189" s="491"/>
      <c r="EO189" s="491"/>
      <c r="EP189" s="491"/>
      <c r="EQ189" s="491"/>
      <c r="ER189" s="443">
        <v>0.1414</v>
      </c>
      <c r="ES189" s="491"/>
      <c r="ET189" s="491"/>
      <c r="EU189" s="491"/>
      <c r="EV189" s="491"/>
    </row>
    <row r="190" spans="1:152" s="540" customFormat="1" ht="15" x14ac:dyDescent="0.25">
      <c r="A190" s="529" t="s">
        <v>486</v>
      </c>
      <c r="B190" s="691">
        <f>((B187-B188)/(B187))</f>
        <v>0.76649999999999996</v>
      </c>
      <c r="C190" s="691"/>
      <c r="D190" s="692">
        <f>((D187-D188)/(D187))</f>
        <v>0.47599999999999998</v>
      </c>
      <c r="E190" s="692"/>
      <c r="F190" s="692">
        <f>((F187-F188)/(F187))</f>
        <v>0.23400000000000001</v>
      </c>
      <c r="G190" s="692"/>
      <c r="H190" s="688">
        <f>((H187-H188)/(H187))</f>
        <v>0.20952380952380953</v>
      </c>
      <c r="I190" s="688"/>
      <c r="J190" s="688">
        <f>((J187-J188)/(J187))</f>
        <v>8.2109479305740987E-2</v>
      </c>
      <c r="K190" s="688"/>
      <c r="L190" s="688">
        <f>((L187-L188)/(L187))</f>
        <v>0.12696198116498081</v>
      </c>
      <c r="M190" s="688"/>
      <c r="N190" s="688">
        <f>((N187-N188)/(N187))</f>
        <v>3.2559880239520958E-2</v>
      </c>
      <c r="O190" s="688"/>
      <c r="P190" s="689">
        <f>((P187-P188)/(P187))</f>
        <v>1.391941391941392E-2</v>
      </c>
      <c r="Q190" s="689"/>
      <c r="R190" s="689">
        <f>((R187-R188)/(R187))</f>
        <v>0.1815068493150685</v>
      </c>
      <c r="S190" s="689"/>
      <c r="T190" s="689">
        <f>((T187-T188)/(T187))</f>
        <v>4.9315068493150684E-2</v>
      </c>
      <c r="U190" s="689"/>
      <c r="V190" s="689">
        <f>((V187-V188)/(V187))</f>
        <v>0.11883561643835616</v>
      </c>
      <c r="W190" s="689"/>
      <c r="X190" s="689">
        <f>((X187-X188)/(X187))</f>
        <v>2.054794520547945E-3</v>
      </c>
      <c r="Y190" s="689"/>
      <c r="Z190" s="689">
        <f>((Z187-Z188)/(Z187))</f>
        <v>2.2068965517241378E-2</v>
      </c>
      <c r="AA190" s="689"/>
      <c r="AB190" s="689">
        <f>((AB187-AB188)/(AB187))</f>
        <v>0.12586206896551724</v>
      </c>
      <c r="AC190" s="689"/>
      <c r="AD190" s="689">
        <f>((AD187-AD188)/(AD187))</f>
        <v>0</v>
      </c>
      <c r="AE190" s="689"/>
      <c r="AF190" s="689">
        <f>((AF187-AF188)/(AF187))</f>
        <v>0</v>
      </c>
      <c r="AG190" s="689"/>
      <c r="AH190" s="689">
        <f>((AH187-AH188)/(AH187))</f>
        <v>0</v>
      </c>
      <c r="AI190" s="689"/>
      <c r="AJ190" s="689">
        <f>((AJ187-AJ188)/(AJ187))</f>
        <v>0</v>
      </c>
      <c r="AK190" s="689"/>
      <c r="AL190" s="689">
        <f>((AL187-AL188)/(AL187))</f>
        <v>0</v>
      </c>
      <c r="AM190" s="689"/>
      <c r="AN190" s="689">
        <f>((AN187-AN188)/(AN187))</f>
        <v>0</v>
      </c>
      <c r="AO190" s="689"/>
      <c r="AP190" s="689">
        <f>((AP187-AP188)/(AP187))</f>
        <v>0</v>
      </c>
      <c r="AQ190" s="689"/>
      <c r="AR190" s="689">
        <f>((AR187-AR188)/(AR187))</f>
        <v>0</v>
      </c>
      <c r="AS190" s="689"/>
      <c r="AT190" s="689">
        <f>((AT187-AT188)/(AT187))</f>
        <v>0</v>
      </c>
      <c r="AU190" s="689"/>
      <c r="AV190" s="689">
        <f>((AV187-AV188)/(AV187))</f>
        <v>0.19142857142857142</v>
      </c>
      <c r="AW190" s="689"/>
      <c r="AX190" s="689">
        <f>((AX187-AX188)/(AX187))</f>
        <v>2.2619047619047618E-2</v>
      </c>
      <c r="AY190" s="689"/>
      <c r="AZ190" s="689">
        <f>((AZ187-AZ188)/(AZ187))</f>
        <v>0.12095238095238095</v>
      </c>
      <c r="BA190" s="689"/>
      <c r="BB190" s="689">
        <f>((BB187-BB188)/(BB187))</f>
        <v>0.16952380952380952</v>
      </c>
      <c r="BC190" s="689"/>
      <c r="BD190" s="689">
        <f>((BD187-BD188)/(BD187))</f>
        <v>7.4047619047619043E-2</v>
      </c>
      <c r="BE190" s="689"/>
      <c r="BF190" s="689">
        <f>((BF187-BF188)/(BF187))</f>
        <v>7.7619047619047615E-2</v>
      </c>
      <c r="BG190" s="689"/>
      <c r="BH190" s="689">
        <f>((BH187-BH188)/(BH187))</f>
        <v>0</v>
      </c>
      <c r="BI190" s="689"/>
      <c r="BJ190" s="689">
        <f>((BJ187-BJ188)/(BJ187))</f>
        <v>0</v>
      </c>
      <c r="BK190" s="689"/>
      <c r="BL190" s="689">
        <f>((BL187-BL188)/(BL187))</f>
        <v>0</v>
      </c>
      <c r="BM190" s="689"/>
      <c r="BN190" s="689">
        <f>((BN187-BN188)/(BN187))</f>
        <v>0</v>
      </c>
      <c r="BO190" s="689"/>
      <c r="BP190" s="689">
        <f>((BP187-BP188)/(BP187))</f>
        <v>0</v>
      </c>
      <c r="BQ190" s="689"/>
      <c r="BR190" s="689">
        <f>((BR187-BR188)/(BR187))</f>
        <v>0</v>
      </c>
      <c r="BS190" s="689"/>
      <c r="BT190" s="689">
        <f>((BT187-BT188)/(BT187))</f>
        <v>0</v>
      </c>
      <c r="BU190" s="689"/>
      <c r="BV190" s="689">
        <f>((BV187-BV188)/(BV187))</f>
        <v>0</v>
      </c>
      <c r="BW190" s="689"/>
      <c r="BX190" s="689">
        <f>((BX187-BX188)/(BX187))</f>
        <v>0</v>
      </c>
      <c r="BY190" s="689"/>
      <c r="BZ190" s="689">
        <f>((BZ187-BZ188)/(BZ187))</f>
        <v>0</v>
      </c>
      <c r="CA190" s="689"/>
      <c r="CB190" s="689">
        <f>((CB187-CB188)/(CB187))</f>
        <v>0</v>
      </c>
      <c r="CC190" s="689"/>
      <c r="CD190" s="689">
        <f>((CD187-CD188)/(CD187))</f>
        <v>0</v>
      </c>
      <c r="CE190" s="689"/>
      <c r="CF190" s="689">
        <f>((CF187-CF188)/(CF187))</f>
        <v>0</v>
      </c>
      <c r="CG190" s="689"/>
      <c r="CH190" s="689">
        <f>((CH187-CH188)/(CH187))</f>
        <v>0</v>
      </c>
      <c r="CI190" s="689"/>
      <c r="CJ190" s="569">
        <f>((CJ187-CJ188)/(CJ187))</f>
        <v>0</v>
      </c>
      <c r="CK190" s="491"/>
      <c r="CL190" s="491"/>
      <c r="CM190" s="491"/>
      <c r="CN190" s="491"/>
      <c r="CO190" s="569">
        <f>((CO187-CO188)/(CO187))</f>
        <v>0</v>
      </c>
      <c r="CP190" s="491"/>
      <c r="CQ190" s="491"/>
      <c r="CR190" s="491"/>
      <c r="CS190" s="491"/>
      <c r="CT190" s="569">
        <f>((CT187-CT188)/(CT187))</f>
        <v>0</v>
      </c>
      <c r="CU190" s="491"/>
      <c r="CV190" s="491"/>
      <c r="CW190" s="491"/>
      <c r="CX190" s="491"/>
      <c r="CY190" s="569">
        <f>((CY187-CY188)/(CY187))</f>
        <v>0</v>
      </c>
      <c r="CZ190" s="491"/>
      <c r="DA190" s="491"/>
      <c r="DB190" s="491"/>
      <c r="DC190" s="491"/>
      <c r="DD190" s="569">
        <f>((DD187-DD188)/(DD187))</f>
        <v>0</v>
      </c>
      <c r="DE190" s="491"/>
      <c r="DF190" s="491"/>
      <c r="DG190" s="491"/>
      <c r="DH190" s="491"/>
      <c r="DI190" s="569">
        <f>((DI187-DI188)/(DI187))</f>
        <v>0</v>
      </c>
      <c r="DJ190" s="491"/>
      <c r="DK190" s="491"/>
      <c r="DL190" s="491"/>
      <c r="DM190" s="491"/>
      <c r="DN190" s="569">
        <f>((DN187-DN188)/(DN187))</f>
        <v>0</v>
      </c>
      <c r="DO190" s="491"/>
      <c r="DP190" s="491"/>
      <c r="DQ190" s="491"/>
      <c r="DR190" s="491"/>
      <c r="DS190" s="569">
        <f>((DS187-DS188)/(DS187))</f>
        <v>0</v>
      </c>
      <c r="DT190" s="491"/>
      <c r="DU190" s="491"/>
      <c r="DV190" s="491"/>
      <c r="DW190" s="491"/>
      <c r="DX190" s="569">
        <f>((DX187-DX188)/(DX187))</f>
        <v>0</v>
      </c>
      <c r="DY190" s="491"/>
      <c r="DZ190" s="491"/>
      <c r="EA190" s="491"/>
      <c r="EB190" s="491"/>
      <c r="EC190" s="569">
        <f>((EC187-EC188)/(EC187))</f>
        <v>0</v>
      </c>
      <c r="ED190" s="491"/>
      <c r="EE190" s="491"/>
      <c r="EF190" s="491"/>
      <c r="EG190" s="491"/>
      <c r="EH190" s="569">
        <f>((EH187-EH188)/(EH187))</f>
        <v>0</v>
      </c>
      <c r="EI190" s="491"/>
      <c r="EJ190" s="491"/>
      <c r="EK190" s="491"/>
      <c r="EL190" s="491"/>
      <c r="EM190" s="443">
        <v>0</v>
      </c>
      <c r="EN190" s="491"/>
      <c r="EO190" s="491"/>
      <c r="EP190" s="491"/>
      <c r="EQ190" s="491"/>
      <c r="ER190" s="443">
        <v>0</v>
      </c>
      <c r="ES190" s="491"/>
      <c r="ET190" s="491"/>
      <c r="EU190" s="491"/>
      <c r="EV190" s="491"/>
    </row>
    <row r="191" spans="1:152" s="442" customFormat="1" x14ac:dyDescent="0.2">
      <c r="A191" s="431" t="s">
        <v>487</v>
      </c>
      <c r="B191" s="621">
        <f>((B176+B186)-(B177+B187))/(B176+B186)</f>
        <v>0.33497757847533632</v>
      </c>
      <c r="C191" s="621"/>
      <c r="D191" s="621">
        <f>((D176+D186)-(D177+D187))/(D176+D186)</f>
        <v>0.15443548387096775</v>
      </c>
      <c r="E191" s="621"/>
      <c r="F191" s="621">
        <f>((F176+F186)-(F177+F187))/(F176+F186)</f>
        <v>2.2407628128724672E-2</v>
      </c>
      <c r="G191" s="621"/>
      <c r="H191" s="689">
        <f>((H176+H186)-(H177+H187))/(H176+H186)</f>
        <v>0.11575342465753424</v>
      </c>
      <c r="I191" s="689"/>
      <c r="J191" s="689">
        <f>((J176+J186)-(J177+J187))/(J176+J186)</f>
        <v>9.9893162393162399E-2</v>
      </c>
      <c r="K191" s="689"/>
      <c r="L191" s="689">
        <f>((L176+L186)-(L177+L187))/(L176+L186)</f>
        <v>4.2759407069555305E-2</v>
      </c>
      <c r="M191" s="689"/>
      <c r="N191" s="689">
        <f>((N176+N186)-(N177+N187))/(N176+N186)</f>
        <v>9.7383720930232565E-2</v>
      </c>
      <c r="O191" s="689"/>
      <c r="P191" s="689">
        <f>((P176+P186)-(P177+P187))/(P176+P186)</f>
        <v>0.14702599266464678</v>
      </c>
      <c r="Q191" s="689"/>
      <c r="R191" s="689">
        <f>((R176+R186)-(R177+R187))/(R176+R186)</f>
        <v>0.15926686680360247</v>
      </c>
      <c r="S191" s="689"/>
      <c r="T191" s="689">
        <f>((T176+T186)-(T177+T187))/(T176+T186)</f>
        <v>4.9615975422427037E-2</v>
      </c>
      <c r="U191" s="689"/>
      <c r="V191" s="689">
        <f>((V176+V186)-(V177+V187))/(V176+V186)</f>
        <v>2.8887000849617671E-2</v>
      </c>
      <c r="W191" s="689"/>
      <c r="X191" s="689">
        <f>((X176+X186)-(X177+X187))/(X176+X186)</f>
        <v>2.6637627743340594E-2</v>
      </c>
      <c r="Y191" s="689"/>
      <c r="Z191" s="689">
        <f>((Z176+Z186)-(Z177+Z187))/(Z176+Z186)</f>
        <v>5.9602649006622521E-3</v>
      </c>
      <c r="AA191" s="689"/>
      <c r="AB191" s="689">
        <f>((AB176+AB186)-(AB177+AB187))/(AB176+AB186)</f>
        <v>9.5155709342560554E-3</v>
      </c>
      <c r="AC191" s="689"/>
      <c r="AD191" s="689">
        <f>((AD176+AD186)-(AD177+AD187))/(AD176+AD186)</f>
        <v>0.10163847076062342</v>
      </c>
      <c r="AE191" s="689"/>
      <c r="AF191" s="689">
        <f>((AF176+AF186)-(AF177+AF187))/(AF176+AF186)</f>
        <v>0.13815214223258526</v>
      </c>
      <c r="AG191" s="689"/>
      <c r="AH191" s="689">
        <f>((AH176+AH186)-(AH177+AH187))/(AH176+AH186)</f>
        <v>8.8985349972870317E-2</v>
      </c>
      <c r="AI191" s="689"/>
      <c r="AJ191" s="689">
        <f>((AJ176+AJ186)-(AJ177+AJ187))/(AJ176+AJ186)</f>
        <v>0.14168483138863958</v>
      </c>
      <c r="AK191" s="689"/>
      <c r="AL191" s="689">
        <f>((AL176+AL186)-(AL177+AL187))/(AL176+AL186)</f>
        <v>0.15517900369473819</v>
      </c>
      <c r="AM191" s="689"/>
      <c r="AN191" s="689">
        <f>((AN176+AN186)-(AN177+AN187))/(AN176+AN186)</f>
        <v>4.8513878653893394E-2</v>
      </c>
      <c r="AO191" s="689"/>
      <c r="AP191" s="689">
        <f>((AP176+AP186)-(AP177+AP187))/(AP176+AP186)</f>
        <v>8.2264665757162347E-2</v>
      </c>
      <c r="AQ191" s="689"/>
      <c r="AR191" s="689">
        <f>((AR176+AR186)-(AR177+AR187))/(AR176+AR186)</f>
        <v>2.0215483727646338E-2</v>
      </c>
      <c r="AS191" s="689"/>
      <c r="AT191" s="689">
        <f>((AT176+AT186)-(AT177+AT187))/(AT176+AT186)</f>
        <v>0.14648655347626718</v>
      </c>
      <c r="AU191" s="689"/>
      <c r="AV191" s="689">
        <f>((AV176+AV186)-(AV177+AV187))/(AV176+AV186)</f>
        <v>5.4517334708080942E-2</v>
      </c>
      <c r="AW191" s="689"/>
      <c r="AX191" s="689">
        <f>((AX176+AX186)-(AX177+AX187))/(AX176+AX186)</f>
        <v>6.9138906348208675E-3</v>
      </c>
      <c r="AY191" s="689"/>
      <c r="AZ191" s="689">
        <f>((AZ176+AZ186)-(AZ177+AZ187))/(AZ176+AZ186)</f>
        <v>9.9009900990099011E-3</v>
      </c>
      <c r="BA191" s="689"/>
      <c r="BB191" s="689">
        <f>((BB176+BB186)-(BB177+BB187))/(BB176+BB186)</f>
        <v>3.8739669421487604E-3</v>
      </c>
      <c r="BC191" s="689"/>
      <c r="BD191" s="689">
        <f>((BD176+BD186)-(BD177+BD187))/(BD176+BD186)</f>
        <v>4.5569620253164559E-3</v>
      </c>
      <c r="BE191" s="689"/>
      <c r="BF191" s="689">
        <f>((BF176+BF186)-(BF177+BF187))/(BF176+BF186)</f>
        <v>7.5471698113207548E-3</v>
      </c>
      <c r="BG191" s="689"/>
      <c r="BH191" s="689">
        <f>((BH176+BH186)-(BH177+BH187))/(BH176+BH186)</f>
        <v>3.1576130586031578E-2</v>
      </c>
      <c r="BI191" s="689"/>
      <c r="BJ191" s="689">
        <f>((BJ176+BJ186)-(BJ177+BJ187))/(BJ176+BJ186)</f>
        <v>3.7674243375612204E-2</v>
      </c>
      <c r="BK191" s="689"/>
      <c r="BL191" s="689">
        <f>((BL176+BL186)-(BL177+BL187))/(BL176+BL186)</f>
        <v>2.9726077877410637E-2</v>
      </c>
      <c r="BM191" s="689"/>
      <c r="BN191" s="689">
        <f>((BN176+BN186)-(BN177+BN187))/(BN176+BN186)</f>
        <v>4.3035107587768968E-2</v>
      </c>
      <c r="BO191" s="689"/>
      <c r="BP191" s="689">
        <f>((BP176+BP186)-(BP177+BP187))/(BP176+BP186)</f>
        <v>6.4049133581925863E-2</v>
      </c>
      <c r="BQ191" s="689"/>
      <c r="BR191" s="689">
        <f>((BR176+BR186)-(BR177+BR187))/(BR176+BR186)</f>
        <v>0.11539349180706208</v>
      </c>
      <c r="BS191" s="689"/>
      <c r="BT191" s="689">
        <f>((BT176+BT186)-(BT177+BT187))/(BT176+BT186)</f>
        <v>0.2193134358765407</v>
      </c>
      <c r="BU191" s="689"/>
      <c r="BV191" s="689">
        <f>((BV176+BV186)-(BV177+BV187))/(BV176+BV186)</f>
        <v>0.24690770694576594</v>
      </c>
      <c r="BW191" s="689"/>
      <c r="BX191" s="689">
        <f>((BX176+BX186)-(BX177+BX187))/(BX176+BX186)</f>
        <v>0.25929377653515584</v>
      </c>
      <c r="BY191" s="689"/>
      <c r="BZ191" s="689">
        <f>((BZ176+BZ186)-(BZ177+BZ187))/(BZ176+BZ186)</f>
        <v>0.27409577692463122</v>
      </c>
      <c r="CA191" s="689"/>
      <c r="CB191" s="689">
        <f>((CB176+CB186)-(CB177+CB187))/(CB176+CB186)</f>
        <v>0.23847591362126247</v>
      </c>
      <c r="CC191" s="689"/>
      <c r="CD191" s="689">
        <f>((CD176+CD186)-(CD177+CD187))/(CD176+CD186)</f>
        <v>0.24734585545120458</v>
      </c>
      <c r="CE191" s="689"/>
      <c r="CF191" s="689">
        <f>((CF176+CF186)-(CF177+CF187))/(CF176+CF186)</f>
        <v>0.24004812995086733</v>
      </c>
      <c r="CG191" s="689"/>
      <c r="CH191" s="689">
        <f>((CH176+CH186)-(CH177+CH187))/(CH176+CH186)</f>
        <v>0.29931714719271624</v>
      </c>
      <c r="CI191" s="689"/>
      <c r="CJ191" s="436">
        <f>((CJ176+CJ181+CJ186)-(CJ177+CJ182+CJ187))/(CJ176+CJ181+CJ186)</f>
        <v>0.61073080481036079</v>
      </c>
      <c r="CK191" s="491"/>
      <c r="CL191" s="491"/>
      <c r="CM191" s="491"/>
      <c r="CN191" s="491"/>
      <c r="CO191" s="436">
        <f>((CO176+CO181+CO186)-(CO177+CO182+CO187))/(CO176+CO181+CO186)</f>
        <v>0.59179869524697115</v>
      </c>
      <c r="CP191" s="491"/>
      <c r="CQ191" s="491"/>
      <c r="CR191" s="491"/>
      <c r="CS191" s="491"/>
      <c r="CT191" s="436">
        <f>((CT176+CT181+CT186)-(CT177+CT182+CT187))/(CT176+CT181+CT186)</f>
        <v>0.62247168284789645</v>
      </c>
      <c r="CU191" s="491"/>
      <c r="CV191" s="491"/>
      <c r="CW191" s="491"/>
      <c r="CX191" s="491"/>
      <c r="CY191" s="436">
        <f>((CY176+CY181+CY186)-(CY177+CY182+CY187))/(CY176+CY181+CY186)</f>
        <v>0.58949335548172754</v>
      </c>
      <c r="CZ191" s="491"/>
      <c r="DA191" s="491"/>
      <c r="DB191" s="491"/>
      <c r="DC191" s="491"/>
      <c r="DD191" s="436">
        <f>((DD176+DD181+DD186)-(DD177+DD182+DD187))/(DD176+DD181+DD186)</f>
        <v>0.58105349122090644</v>
      </c>
      <c r="DE191" s="491"/>
      <c r="DF191" s="491"/>
      <c r="DG191" s="491"/>
      <c r="DH191" s="491"/>
      <c r="DI191" s="436">
        <f>((DI176+DI181+DI186)-(DI177+DI182+DI187))/(DI176+DI181+DI186)</f>
        <v>0.59681139075503864</v>
      </c>
      <c r="DJ191" s="491"/>
      <c r="DK191" s="491"/>
      <c r="DL191" s="491"/>
      <c r="DM191" s="491"/>
      <c r="DN191" s="436">
        <f>((DN176+DN181+DN186)-(DN177+DN182+DN187))/(DN176+DN181+DN186)</f>
        <v>0.61086874051593321</v>
      </c>
      <c r="DO191" s="491"/>
      <c r="DP191" s="491"/>
      <c r="DQ191" s="491"/>
      <c r="DR191" s="491"/>
      <c r="DS191" s="436">
        <f>((DS176+DS181+DS186)-(DS177+DS182+DS187))/(DS176+DS181+DS186)</f>
        <v>0.56764058435061038</v>
      </c>
      <c r="DT191" s="491"/>
      <c r="DU191" s="491"/>
      <c r="DV191" s="491"/>
      <c r="DW191" s="491"/>
      <c r="DX191" s="436">
        <f>((DX176+DX181+DX186)-(DX177+DX182+DX187))/(DX176+DX181+DX186)</f>
        <v>0.58409090909090911</v>
      </c>
      <c r="DY191" s="491"/>
      <c r="DZ191" s="491"/>
      <c r="EA191" s="491"/>
      <c r="EB191" s="491"/>
      <c r="EC191" s="436">
        <f>((EC176+EC181+EC186)-(EC177+EC182+EC187))/(EC176+EC181+EC186)</f>
        <v>0.59282141806413646</v>
      </c>
      <c r="ED191" s="491"/>
      <c r="EE191" s="491"/>
      <c r="EF191" s="491"/>
      <c r="EG191" s="491"/>
      <c r="EH191" s="436">
        <f>((EH176+EH181+EH186)-(EH177+EH182+EH187))/(EH176+EH181+EH186)</f>
        <v>0.61480217553588568</v>
      </c>
      <c r="EI191" s="491"/>
      <c r="EJ191" s="491"/>
      <c r="EK191" s="491"/>
      <c r="EL191" s="491"/>
      <c r="EM191" s="443">
        <v>0.5837</v>
      </c>
      <c r="EN191" s="491"/>
      <c r="EO191" s="491"/>
      <c r="EP191" s="491"/>
      <c r="EQ191" s="491"/>
      <c r="ER191" s="443">
        <v>0.53269999999999995</v>
      </c>
      <c r="ES191" s="491"/>
      <c r="ET191" s="491"/>
      <c r="EU191" s="491"/>
      <c r="EV191" s="491"/>
    </row>
    <row r="192" spans="1:152" s="565" customFormat="1" x14ac:dyDescent="0.2">
      <c r="A192" s="564" t="s">
        <v>488</v>
      </c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330"/>
      <c r="Y192" s="330"/>
      <c r="Z192" s="330"/>
      <c r="AA192" s="330"/>
      <c r="AB192" s="330"/>
      <c r="AC192" s="330"/>
      <c r="AD192" s="330"/>
      <c r="AE192" s="330"/>
      <c r="AF192" s="330"/>
      <c r="AG192" s="330"/>
      <c r="AH192" s="330"/>
      <c r="AI192" s="330"/>
      <c r="AJ192" s="330"/>
      <c r="AK192" s="330"/>
      <c r="AL192" s="330"/>
      <c r="AM192" s="330"/>
      <c r="AN192" s="330"/>
      <c r="AO192" s="330"/>
      <c r="AP192" s="330"/>
      <c r="AQ192" s="330"/>
      <c r="AR192" s="330"/>
      <c r="AS192" s="330"/>
      <c r="AT192" s="330"/>
      <c r="AU192" s="330"/>
      <c r="AV192" s="330"/>
      <c r="AW192" s="330"/>
      <c r="AX192" s="330"/>
      <c r="AY192" s="330"/>
      <c r="AZ192" s="330"/>
      <c r="BA192" s="330"/>
      <c r="BB192" s="330"/>
      <c r="BC192" s="330"/>
      <c r="BD192" s="330"/>
      <c r="BE192" s="330"/>
      <c r="BF192" s="330"/>
      <c r="BG192" s="330"/>
      <c r="BH192" s="330"/>
      <c r="BI192" s="330"/>
      <c r="BJ192" s="330"/>
      <c r="BK192" s="330"/>
      <c r="BL192" s="330"/>
      <c r="BM192" s="330"/>
      <c r="BN192" s="330"/>
      <c r="BO192" s="330"/>
      <c r="BP192" s="330"/>
      <c r="BQ192" s="330"/>
      <c r="BR192" s="330"/>
      <c r="BS192" s="330"/>
      <c r="BT192" s="330"/>
      <c r="BU192" s="437"/>
      <c r="BV192" s="330"/>
      <c r="BW192" s="437"/>
      <c r="BX192" s="330"/>
      <c r="BY192" s="437"/>
      <c r="BZ192" s="330"/>
      <c r="CA192" s="437"/>
      <c r="CB192" s="330"/>
      <c r="CC192" s="437"/>
      <c r="CD192" s="330"/>
      <c r="CE192" s="437"/>
      <c r="CF192" s="330"/>
      <c r="CG192" s="437"/>
      <c r="CH192" s="330"/>
      <c r="CI192" s="437"/>
      <c r="CJ192" s="436">
        <f>((CJ177+CJ182+CJ187)-(CJ178+CJ183+CJ188))/(CJ177+CJ182+CJ187)</f>
        <v>4.9667300380228138E-2</v>
      </c>
      <c r="CK192" s="491"/>
      <c r="CL192" s="491"/>
      <c r="CM192" s="491"/>
      <c r="CN192" s="491"/>
      <c r="CO192" s="436">
        <f>((CO177+CO182+CO187)-(CO178+CO183+CO188))/(CO177+CO182+CO187)</f>
        <v>5.8599695585996953E-2</v>
      </c>
      <c r="CP192" s="491"/>
      <c r="CQ192" s="491"/>
      <c r="CR192" s="491"/>
      <c r="CS192" s="491"/>
      <c r="CT192" s="436">
        <f>((CT177+CT182+CT187)-(CT178+CT183+CT188))/(CT177+CT182+CT187)</f>
        <v>6.1612643986070185E-2</v>
      </c>
      <c r="CU192" s="491"/>
      <c r="CV192" s="491"/>
      <c r="CW192" s="491"/>
      <c r="CX192" s="491"/>
      <c r="CY192" s="436">
        <f>((CY177+CY182+CY187)-(CY178+CY183+CY188))/(CY177+CY182+CY187)</f>
        <v>7.0561456752655544E-2</v>
      </c>
      <c r="CZ192" s="491"/>
      <c r="DA192" s="491"/>
      <c r="DB192" s="491"/>
      <c r="DC192" s="491"/>
      <c r="DD192" s="436">
        <f>((DD177+DD182+DD187)-(DD178+DD183+DD188))/(DD177+DD182+DD187)</f>
        <v>5.4093567251461985E-2</v>
      </c>
      <c r="DE192" s="491"/>
      <c r="DF192" s="491"/>
      <c r="DG192" s="491"/>
      <c r="DH192" s="491"/>
      <c r="DI192" s="436">
        <f>((DI177+DI182+DI187)-(DI178+DI183+DI188))/(DI177+DI182+DI187)</f>
        <v>4.7251927381248449E-2</v>
      </c>
      <c r="DJ192" s="491"/>
      <c r="DK192" s="491"/>
      <c r="DL192" s="491"/>
      <c r="DM192" s="491"/>
      <c r="DN192" s="436">
        <f>((DN177+DN182+DN187)-(DN178+DN183+DN188))/(DN177+DN182+DN187)</f>
        <v>6.1662198391420911E-2</v>
      </c>
      <c r="DO192" s="491"/>
      <c r="DP192" s="491"/>
      <c r="DQ192" s="491"/>
      <c r="DR192" s="491"/>
      <c r="DS192" s="436">
        <f>((DS177+DS182+DS187)-(DS178+DS183+DS188))/(DS177+DS182+DS187)</f>
        <v>3.8185605183985186E-2</v>
      </c>
      <c r="DT192" s="491"/>
      <c r="DU192" s="491"/>
      <c r="DV192" s="491"/>
      <c r="DW192" s="491"/>
      <c r="DX192" s="436">
        <f>((DX177+DX182+DX187)-(DX178+DX183+DX188))/(DX177+DX182+DX187)</f>
        <v>1.8531717747683536E-2</v>
      </c>
      <c r="DY192" s="491"/>
      <c r="DZ192" s="491"/>
      <c r="EA192" s="491"/>
      <c r="EB192" s="491"/>
      <c r="EC192" s="436">
        <f>((EC177+EC182+EC187)-(EC178+EC183+EC188))/(EC177+EC182+EC187)</f>
        <v>4.527938342967245E-2</v>
      </c>
      <c r="ED192" s="491"/>
      <c r="EE192" s="491"/>
      <c r="EF192" s="491"/>
      <c r="EG192" s="491"/>
      <c r="EH192" s="436">
        <f>((EH177+EH182+EH187)-(EH178+EH183+EH188))/(EH177+EH182+EH187)</f>
        <v>4.9280177187153933E-2</v>
      </c>
      <c r="EI192" s="491"/>
      <c r="EJ192" s="491"/>
      <c r="EK192" s="491"/>
      <c r="EL192" s="491"/>
      <c r="EM192" s="443">
        <v>5.1900000000000002E-2</v>
      </c>
      <c r="EN192" s="491"/>
      <c r="EO192" s="491"/>
      <c r="EP192" s="491"/>
      <c r="EQ192" s="491"/>
      <c r="ER192" s="443">
        <v>3.61E-2</v>
      </c>
      <c r="ES192" s="491"/>
      <c r="ET192" s="491"/>
      <c r="EU192" s="491"/>
      <c r="EV192" s="491"/>
    </row>
    <row r="193" spans="1:152" s="563" customFormat="1" x14ac:dyDescent="0.2">
      <c r="A193" s="312"/>
      <c r="B193" s="459"/>
      <c r="C193" s="459"/>
      <c r="D193" s="459"/>
      <c r="E193" s="459"/>
      <c r="F193" s="459"/>
      <c r="G193" s="459"/>
      <c r="H193" s="459"/>
      <c r="I193" s="459"/>
      <c r="J193" s="459"/>
      <c r="K193" s="459"/>
      <c r="L193" s="459"/>
      <c r="M193" s="459"/>
      <c r="N193" s="459"/>
      <c r="O193" s="459"/>
      <c r="P193" s="459"/>
      <c r="Q193" s="459"/>
      <c r="R193" s="459"/>
      <c r="S193" s="459"/>
      <c r="T193" s="459"/>
      <c r="U193" s="459"/>
      <c r="V193" s="459"/>
      <c r="W193" s="459"/>
      <c r="X193" s="459"/>
      <c r="Y193" s="459"/>
      <c r="Z193" s="459"/>
      <c r="AA193" s="459"/>
      <c r="AB193" s="459"/>
      <c r="AC193" s="459"/>
      <c r="AD193" s="459"/>
      <c r="AE193" s="459"/>
      <c r="AF193" s="459"/>
      <c r="AG193" s="459"/>
      <c r="AH193" s="459"/>
      <c r="AI193" s="459"/>
      <c r="AJ193" s="459"/>
      <c r="AK193" s="459"/>
      <c r="AL193" s="459"/>
      <c r="AM193" s="459"/>
      <c r="AN193" s="459"/>
      <c r="AO193" s="459"/>
      <c r="AP193" s="459"/>
      <c r="AQ193" s="459"/>
      <c r="AR193" s="459"/>
      <c r="AS193" s="459"/>
      <c r="AT193" s="459"/>
      <c r="AU193" s="459"/>
      <c r="AV193" s="459"/>
      <c r="AW193" s="459"/>
      <c r="AX193" s="459"/>
      <c r="AY193" s="459"/>
      <c r="AZ193" s="459"/>
      <c r="BA193" s="459"/>
      <c r="BB193" s="459"/>
      <c r="BC193" s="459"/>
      <c r="BD193" s="459"/>
      <c r="BE193" s="459"/>
      <c r="BF193" s="459"/>
      <c r="BG193" s="459"/>
      <c r="BH193" s="459"/>
      <c r="BI193" s="459"/>
      <c r="BJ193" s="459"/>
      <c r="BK193" s="459"/>
      <c r="BL193" s="459"/>
      <c r="BM193" s="459"/>
      <c r="BN193" s="459"/>
      <c r="BO193" s="459"/>
      <c r="BP193" s="459"/>
      <c r="BQ193" s="459"/>
      <c r="BR193" s="459"/>
      <c r="BS193" s="459"/>
      <c r="BT193" s="459"/>
      <c r="BU193" s="459"/>
      <c r="BV193" s="459"/>
      <c r="BW193" s="459"/>
      <c r="BX193" s="459"/>
      <c r="BY193" s="459"/>
      <c r="BZ193" s="459"/>
      <c r="CA193" s="459"/>
      <c r="CB193" s="459"/>
      <c r="CC193" s="459"/>
      <c r="CD193" s="459"/>
      <c r="CE193" s="459"/>
      <c r="CF193" s="459"/>
      <c r="CG193" s="459"/>
      <c r="CH193" s="459"/>
      <c r="CI193" s="459"/>
      <c r="CJ193" s="459"/>
      <c r="CK193" s="459"/>
      <c r="CL193" s="459"/>
      <c r="CM193" s="459"/>
      <c r="CN193" s="459"/>
      <c r="CO193" s="459"/>
      <c r="CP193" s="459"/>
      <c r="CQ193" s="459"/>
      <c r="CR193" s="459"/>
      <c r="CS193" s="459"/>
      <c r="CT193" s="459"/>
      <c r="CU193" s="459"/>
      <c r="CV193" s="459"/>
      <c r="CW193" s="459"/>
      <c r="CX193" s="459"/>
      <c r="CY193" s="459"/>
      <c r="CZ193" s="459"/>
      <c r="DA193" s="459"/>
      <c r="DB193" s="459"/>
      <c r="DC193" s="459"/>
      <c r="DD193" s="459"/>
      <c r="DE193" s="459"/>
      <c r="DF193" s="459"/>
      <c r="DG193" s="459"/>
      <c r="DH193" s="459"/>
      <c r="DI193" s="459"/>
      <c r="DJ193" s="459"/>
      <c r="DK193" s="459"/>
      <c r="DL193" s="459"/>
      <c r="DM193" s="459"/>
      <c r="DN193" s="459"/>
      <c r="DO193" s="459"/>
      <c r="DP193" s="459"/>
      <c r="DQ193" s="459"/>
      <c r="DR193" s="459"/>
      <c r="DS193" s="459"/>
      <c r="DT193" s="459"/>
      <c r="DU193" s="459"/>
      <c r="DV193" s="459"/>
      <c r="DW193" s="459"/>
      <c r="DX193" s="459"/>
      <c r="DY193" s="459"/>
      <c r="DZ193" s="459"/>
      <c r="EA193" s="459"/>
      <c r="EB193" s="459"/>
      <c r="EC193" s="459"/>
      <c r="ED193" s="459"/>
      <c r="EE193" s="459"/>
      <c r="EF193" s="459"/>
      <c r="EG193" s="459"/>
      <c r="EH193" s="459"/>
      <c r="EI193" s="459"/>
      <c r="EJ193" s="459"/>
      <c r="EK193" s="459"/>
      <c r="EL193" s="459"/>
      <c r="EM193" s="459"/>
      <c r="EN193" s="459"/>
      <c r="EO193" s="459"/>
      <c r="EP193" s="459"/>
      <c r="EQ193" s="459"/>
      <c r="ER193" s="459"/>
      <c r="ES193" s="459"/>
      <c r="ET193" s="459"/>
      <c r="EU193" s="459"/>
      <c r="EV193" s="459"/>
    </row>
    <row r="194" spans="1:152" x14ac:dyDescent="0.2">
      <c r="A194" s="461" t="s">
        <v>489</v>
      </c>
      <c r="B194" s="462"/>
      <c r="C194" s="462"/>
      <c r="D194" s="462"/>
      <c r="E194" s="462"/>
      <c r="F194" s="462"/>
      <c r="G194" s="462"/>
      <c r="H194" s="462"/>
      <c r="I194" s="462"/>
      <c r="J194" s="463"/>
      <c r="K194" s="463"/>
      <c r="L194" s="462"/>
      <c r="M194" s="462"/>
      <c r="N194" s="462"/>
      <c r="O194" s="462"/>
      <c r="P194" s="462"/>
      <c r="Q194" s="462"/>
      <c r="R194" s="462"/>
      <c r="S194" s="462"/>
      <c r="T194" s="462"/>
      <c r="U194" s="462"/>
      <c r="V194" s="463"/>
      <c r="W194" s="463"/>
      <c r="X194" s="462"/>
      <c r="Y194" s="462"/>
      <c r="Z194" s="463"/>
      <c r="AA194" s="463"/>
      <c r="AB194" s="463"/>
      <c r="AC194" s="463"/>
      <c r="AD194" s="463"/>
      <c r="AE194" s="463"/>
      <c r="AF194" s="462"/>
      <c r="AG194" s="462"/>
      <c r="AH194" s="463"/>
      <c r="AI194" s="463"/>
      <c r="AJ194" s="462"/>
      <c r="AK194" s="462"/>
      <c r="AL194" s="462"/>
      <c r="AM194" s="462"/>
      <c r="AN194" s="639"/>
      <c r="AO194" s="639"/>
      <c r="AP194" s="462"/>
      <c r="AQ194" s="462"/>
      <c r="AR194" s="463"/>
      <c r="AS194" s="463"/>
      <c r="AT194" s="463"/>
      <c r="AU194" s="463"/>
      <c r="AV194" s="462"/>
      <c r="AW194" s="462"/>
      <c r="AX194" s="462"/>
      <c r="AY194" s="462"/>
      <c r="AZ194" s="462"/>
      <c r="BA194" s="462"/>
      <c r="BB194" s="463"/>
      <c r="BC194" s="463"/>
      <c r="BD194" s="463"/>
      <c r="BE194" s="463"/>
      <c r="BF194" s="463"/>
      <c r="BG194" s="463"/>
      <c r="BH194" s="463"/>
      <c r="BI194" s="463"/>
      <c r="BJ194" s="463"/>
      <c r="BK194" s="463"/>
      <c r="BL194" s="463"/>
      <c r="BM194" s="463"/>
      <c r="BN194" s="463"/>
      <c r="BO194" s="463"/>
      <c r="BP194" s="463"/>
      <c r="BQ194" s="463"/>
      <c r="BR194" s="463"/>
      <c r="BS194" s="463"/>
      <c r="BT194" s="463"/>
      <c r="BU194" s="463"/>
      <c r="BV194" s="463"/>
      <c r="BW194" s="463"/>
      <c r="BX194" s="463"/>
      <c r="BY194" s="463"/>
      <c r="BZ194" s="463"/>
      <c r="CA194" s="463"/>
      <c r="CB194" s="463"/>
      <c r="CC194" s="463"/>
      <c r="CD194" s="463"/>
      <c r="CE194" s="463"/>
      <c r="CF194" s="463"/>
      <c r="CG194" s="463"/>
      <c r="CH194" s="463"/>
      <c r="CI194" s="463"/>
      <c r="CJ194" s="463"/>
      <c r="CK194" s="463"/>
      <c r="CL194" s="463"/>
      <c r="CM194" s="463"/>
      <c r="CN194" s="464"/>
      <c r="CO194" s="463"/>
      <c r="CP194" s="463"/>
      <c r="CQ194" s="463"/>
      <c r="CR194" s="463"/>
      <c r="CS194" s="464"/>
      <c r="CT194" s="463"/>
      <c r="CU194" s="463"/>
      <c r="CV194" s="463"/>
      <c r="CW194" s="463"/>
      <c r="CX194" s="464"/>
      <c r="CY194" s="463"/>
      <c r="CZ194" s="463"/>
      <c r="DA194" s="463"/>
      <c r="DB194" s="463"/>
      <c r="DC194" s="464"/>
      <c r="DD194" s="463"/>
      <c r="DE194" s="463"/>
      <c r="DF194" s="463"/>
      <c r="DG194" s="463"/>
      <c r="DH194" s="464"/>
      <c r="DI194" s="463"/>
      <c r="DJ194" s="463"/>
      <c r="DK194" s="463"/>
      <c r="DL194" s="463"/>
      <c r="DM194" s="464"/>
      <c r="DN194" s="463"/>
      <c r="DO194" s="463"/>
      <c r="DP194" s="463"/>
      <c r="DQ194" s="463"/>
      <c r="DR194" s="464"/>
      <c r="DS194" s="463"/>
      <c r="DT194" s="463"/>
      <c r="DU194" s="463"/>
      <c r="DV194" s="463"/>
      <c r="DW194" s="464"/>
      <c r="DX194" s="463"/>
      <c r="DY194" s="463"/>
      <c r="DZ194" s="463"/>
      <c r="EA194" s="463"/>
      <c r="EB194" s="464"/>
      <c r="EC194" s="463"/>
      <c r="ED194" s="463"/>
      <c r="EE194" s="463"/>
      <c r="EF194" s="463"/>
      <c r="EG194" s="464"/>
      <c r="EH194" s="463"/>
      <c r="EI194" s="463"/>
      <c r="EJ194" s="463"/>
      <c r="EK194" s="463"/>
      <c r="EL194" s="464"/>
      <c r="EM194" s="463"/>
      <c r="EN194" s="463"/>
      <c r="EO194" s="463"/>
      <c r="EP194" s="463"/>
      <c r="EQ194" s="464"/>
      <c r="ER194" s="463"/>
      <c r="ES194" s="463"/>
      <c r="ET194" s="463"/>
      <c r="EU194" s="463"/>
      <c r="EV194" s="464"/>
    </row>
    <row r="195" spans="1:152" x14ac:dyDescent="0.2">
      <c r="A195" s="693" t="s">
        <v>490</v>
      </c>
      <c r="B195" s="635"/>
      <c r="C195" s="636"/>
      <c r="D195" s="635"/>
      <c r="E195" s="636"/>
      <c r="F195" s="635"/>
      <c r="G195" s="636"/>
      <c r="H195" s="635"/>
      <c r="I195" s="636"/>
      <c r="J195" s="635"/>
      <c r="K195" s="636"/>
      <c r="L195" s="635"/>
      <c r="M195" s="636"/>
      <c r="N195" s="635"/>
      <c r="O195" s="636"/>
      <c r="P195" s="635"/>
      <c r="Q195" s="636"/>
      <c r="R195" s="635"/>
      <c r="S195" s="636"/>
      <c r="T195" s="635"/>
      <c r="U195" s="636"/>
      <c r="V195" s="635"/>
      <c r="W195" s="636"/>
      <c r="X195" s="635"/>
      <c r="Y195" s="636"/>
      <c r="Z195" s="635"/>
      <c r="AA195" s="636"/>
      <c r="AB195" s="635"/>
      <c r="AC195" s="636"/>
      <c r="AD195" s="635"/>
      <c r="AE195" s="636"/>
      <c r="AF195" s="635"/>
      <c r="AG195" s="636"/>
      <c r="AH195" s="635"/>
      <c r="AI195" s="636"/>
      <c r="AJ195" s="635"/>
      <c r="AK195" s="636"/>
      <c r="AL195" s="635"/>
      <c r="AM195" s="636"/>
      <c r="AN195" s="635"/>
      <c r="AO195" s="636"/>
      <c r="AP195" s="635"/>
      <c r="AQ195" s="636"/>
      <c r="AR195" s="635"/>
      <c r="AS195" s="636"/>
      <c r="AT195" s="635"/>
      <c r="AU195" s="636"/>
      <c r="AV195" s="635"/>
      <c r="AW195" s="636"/>
      <c r="AX195" s="635"/>
      <c r="AY195" s="636"/>
      <c r="AZ195" s="635"/>
      <c r="BA195" s="636"/>
      <c r="BB195" s="635"/>
      <c r="BC195" s="636"/>
      <c r="BD195" s="635"/>
      <c r="BE195" s="636"/>
      <c r="BF195" s="635"/>
      <c r="BG195" s="636"/>
      <c r="BH195" s="635"/>
      <c r="BI195" s="636"/>
      <c r="BJ195" s="635"/>
      <c r="BK195" s="636"/>
      <c r="BL195" s="635"/>
      <c r="BM195" s="636"/>
      <c r="BN195" s="635"/>
      <c r="BO195" s="636"/>
      <c r="BP195" s="635"/>
      <c r="BQ195" s="636"/>
      <c r="BR195" s="635"/>
      <c r="BS195" s="636"/>
      <c r="BT195" s="635"/>
      <c r="BU195" s="636"/>
      <c r="BV195" s="635"/>
      <c r="BW195" s="636"/>
      <c r="BX195" s="635"/>
      <c r="BY195" s="636"/>
      <c r="BZ195" s="635"/>
      <c r="CA195" s="636"/>
      <c r="CB195" s="635"/>
      <c r="CC195" s="636"/>
      <c r="CD195" s="635"/>
      <c r="CE195" s="636"/>
      <c r="CF195" s="635"/>
      <c r="CG195" s="636"/>
      <c r="CH195" s="635"/>
      <c r="CI195" s="636"/>
      <c r="CJ195" s="695">
        <f>CJ11</f>
        <v>45658</v>
      </c>
      <c r="CK195" s="696"/>
      <c r="CL195" s="696"/>
      <c r="CM195" s="696"/>
      <c r="CN195" s="661"/>
      <c r="CO195" s="695">
        <f>CO11</f>
        <v>45689</v>
      </c>
      <c r="CP195" s="696"/>
      <c r="CQ195" s="696"/>
      <c r="CR195" s="696"/>
      <c r="CS195" s="661"/>
      <c r="CT195" s="695">
        <f>CT11</f>
        <v>45717</v>
      </c>
      <c r="CU195" s="696"/>
      <c r="CV195" s="696"/>
      <c r="CW195" s="696"/>
      <c r="CX195" s="661"/>
      <c r="CY195" s="695">
        <f>CY11</f>
        <v>45748</v>
      </c>
      <c r="CZ195" s="696"/>
      <c r="DA195" s="696"/>
      <c r="DB195" s="696"/>
      <c r="DC195" s="661"/>
      <c r="DD195" s="695">
        <f>DD11</f>
        <v>45778</v>
      </c>
      <c r="DE195" s="696"/>
      <c r="DF195" s="696"/>
      <c r="DG195" s="696"/>
      <c r="DH195" s="661"/>
      <c r="DI195" s="695">
        <f>DI11</f>
        <v>45809</v>
      </c>
      <c r="DJ195" s="696"/>
      <c r="DK195" s="696"/>
      <c r="DL195" s="696"/>
      <c r="DM195" s="661"/>
      <c r="DN195" s="695">
        <f>DN11</f>
        <v>45839</v>
      </c>
      <c r="DO195" s="696"/>
      <c r="DP195" s="696"/>
      <c r="DQ195" s="696"/>
      <c r="DR195" s="661"/>
      <c r="DS195" s="695">
        <f>DS175</f>
        <v>45870</v>
      </c>
      <c r="DT195" s="696"/>
      <c r="DU195" s="696"/>
      <c r="DV195" s="696"/>
      <c r="DW195" s="661"/>
      <c r="DX195" s="695">
        <f>DX$11</f>
        <v>45901</v>
      </c>
      <c r="DY195" s="696"/>
      <c r="DZ195" s="696"/>
      <c r="EA195" s="696"/>
      <c r="EB195" s="661"/>
      <c r="EC195" s="695">
        <f>EC$11</f>
        <v>45931</v>
      </c>
      <c r="ED195" s="696"/>
      <c r="EE195" s="696"/>
      <c r="EF195" s="696"/>
      <c r="EG195" s="661"/>
      <c r="EH195" s="695">
        <f>EH$11</f>
        <v>45962</v>
      </c>
      <c r="EI195" s="696"/>
      <c r="EJ195" s="696"/>
      <c r="EK195" s="696"/>
      <c r="EL195" s="661"/>
      <c r="EM195" s="695">
        <f>EM$11</f>
        <v>45992</v>
      </c>
      <c r="EN195" s="696"/>
      <c r="EO195" s="696"/>
      <c r="EP195" s="696"/>
      <c r="EQ195" s="661"/>
      <c r="ER195" s="695">
        <f>ER$11</f>
        <v>46023</v>
      </c>
      <c r="ES195" s="696"/>
      <c r="ET195" s="696"/>
      <c r="EU195" s="696"/>
      <c r="EV195" s="661"/>
    </row>
    <row r="196" spans="1:152" x14ac:dyDescent="0.2">
      <c r="A196" s="694"/>
      <c r="B196" s="635"/>
      <c r="C196" s="636"/>
      <c r="D196" s="635"/>
      <c r="E196" s="636"/>
      <c r="F196" s="635"/>
      <c r="G196" s="636"/>
      <c r="H196" s="635"/>
      <c r="I196" s="636"/>
      <c r="J196" s="635"/>
      <c r="K196" s="636"/>
      <c r="L196" s="635"/>
      <c r="M196" s="636"/>
      <c r="N196" s="635"/>
      <c r="O196" s="636"/>
      <c r="P196" s="635"/>
      <c r="Q196" s="636"/>
      <c r="R196" s="635"/>
      <c r="S196" s="636"/>
      <c r="T196" s="635"/>
      <c r="U196" s="636"/>
      <c r="V196" s="635"/>
      <c r="W196" s="636"/>
      <c r="X196" s="635"/>
      <c r="Y196" s="636"/>
      <c r="Z196" s="635"/>
      <c r="AA196" s="636"/>
      <c r="AB196" s="635"/>
      <c r="AC196" s="636"/>
      <c r="AD196" s="635"/>
      <c r="AE196" s="636"/>
      <c r="AF196" s="635"/>
      <c r="AG196" s="636"/>
      <c r="AH196" s="635"/>
      <c r="AI196" s="636"/>
      <c r="AJ196" s="635"/>
      <c r="AK196" s="636"/>
      <c r="AL196" s="635"/>
      <c r="AM196" s="636"/>
      <c r="AN196" s="635"/>
      <c r="AO196" s="636"/>
      <c r="AP196" s="635"/>
      <c r="AQ196" s="636"/>
      <c r="AR196" s="635"/>
      <c r="AS196" s="636"/>
      <c r="AT196" s="635"/>
      <c r="AU196" s="636"/>
      <c r="AV196" s="635"/>
      <c r="AW196" s="636"/>
      <c r="AX196" s="635"/>
      <c r="AY196" s="636"/>
      <c r="AZ196" s="635"/>
      <c r="BA196" s="636"/>
      <c r="BB196" s="635"/>
      <c r="BC196" s="636"/>
      <c r="BD196" s="635"/>
      <c r="BE196" s="636"/>
      <c r="BF196" s="635"/>
      <c r="BG196" s="636"/>
      <c r="BH196" s="635"/>
      <c r="BI196" s="636"/>
      <c r="BJ196" s="635"/>
      <c r="BK196" s="636"/>
      <c r="BL196" s="635"/>
      <c r="BM196" s="636"/>
      <c r="BN196" s="635"/>
      <c r="BO196" s="636"/>
      <c r="BP196" s="635"/>
      <c r="BQ196" s="636"/>
      <c r="BR196" s="635"/>
      <c r="BS196" s="636"/>
      <c r="BT196" s="635"/>
      <c r="BU196" s="636"/>
      <c r="BV196" s="635"/>
      <c r="BW196" s="636"/>
      <c r="BX196" s="635"/>
      <c r="BY196" s="636"/>
      <c r="BZ196" s="635"/>
      <c r="CA196" s="636"/>
      <c r="CB196" s="635"/>
      <c r="CC196" s="636"/>
      <c r="CD196" s="635"/>
      <c r="CE196" s="636"/>
      <c r="CF196" s="635"/>
      <c r="CG196" s="636"/>
      <c r="CH196" s="635"/>
      <c r="CI196" s="636"/>
      <c r="CJ196" s="466" t="s">
        <v>491</v>
      </c>
      <c r="CK196" s="466" t="s">
        <v>492</v>
      </c>
      <c r="CL196" s="466" t="s">
        <v>493</v>
      </c>
      <c r="CM196" s="466" t="s">
        <v>494</v>
      </c>
      <c r="CN196" s="466" t="s">
        <v>495</v>
      </c>
      <c r="CO196" s="466" t="s">
        <v>491</v>
      </c>
      <c r="CP196" s="466" t="s">
        <v>492</v>
      </c>
      <c r="CQ196" s="466" t="s">
        <v>493</v>
      </c>
      <c r="CR196" s="466" t="s">
        <v>494</v>
      </c>
      <c r="CS196" s="466" t="s">
        <v>495</v>
      </c>
      <c r="CT196" s="466" t="s">
        <v>491</v>
      </c>
      <c r="CU196" s="466" t="s">
        <v>492</v>
      </c>
      <c r="CV196" s="466" t="s">
        <v>493</v>
      </c>
      <c r="CW196" s="466" t="s">
        <v>494</v>
      </c>
      <c r="CX196" s="466" t="s">
        <v>495</v>
      </c>
      <c r="CY196" s="466" t="s">
        <v>491</v>
      </c>
      <c r="CZ196" s="466" t="s">
        <v>492</v>
      </c>
      <c r="DA196" s="466" t="s">
        <v>493</v>
      </c>
      <c r="DB196" s="466" t="s">
        <v>494</v>
      </c>
      <c r="DC196" s="466" t="s">
        <v>495</v>
      </c>
      <c r="DD196" s="466" t="s">
        <v>491</v>
      </c>
      <c r="DE196" s="466" t="s">
        <v>492</v>
      </c>
      <c r="DF196" s="466" t="s">
        <v>493</v>
      </c>
      <c r="DG196" s="466" t="s">
        <v>494</v>
      </c>
      <c r="DH196" s="466" t="s">
        <v>495</v>
      </c>
      <c r="DI196" s="466" t="s">
        <v>491</v>
      </c>
      <c r="DJ196" s="466" t="s">
        <v>492</v>
      </c>
      <c r="DK196" s="466" t="s">
        <v>493</v>
      </c>
      <c r="DL196" s="466" t="s">
        <v>494</v>
      </c>
      <c r="DM196" s="466" t="s">
        <v>495</v>
      </c>
      <c r="DN196" s="466" t="s">
        <v>491</v>
      </c>
      <c r="DO196" s="466" t="s">
        <v>492</v>
      </c>
      <c r="DP196" s="466" t="s">
        <v>493</v>
      </c>
      <c r="DQ196" s="466" t="s">
        <v>494</v>
      </c>
      <c r="DR196" s="466" t="s">
        <v>495</v>
      </c>
      <c r="DS196" s="466" t="s">
        <v>491</v>
      </c>
      <c r="DT196" s="466" t="s">
        <v>492</v>
      </c>
      <c r="DU196" s="466" t="s">
        <v>493</v>
      </c>
      <c r="DV196" s="466" t="s">
        <v>494</v>
      </c>
      <c r="DW196" s="466" t="s">
        <v>495</v>
      </c>
      <c r="DX196" s="466" t="s">
        <v>491</v>
      </c>
      <c r="DY196" s="466" t="s">
        <v>492</v>
      </c>
      <c r="DZ196" s="466" t="s">
        <v>493</v>
      </c>
      <c r="EA196" s="466" t="s">
        <v>494</v>
      </c>
      <c r="EB196" s="466" t="s">
        <v>495</v>
      </c>
      <c r="EC196" s="466" t="s">
        <v>491</v>
      </c>
      <c r="ED196" s="466" t="s">
        <v>492</v>
      </c>
      <c r="EE196" s="466" t="s">
        <v>493</v>
      </c>
      <c r="EF196" s="466" t="s">
        <v>494</v>
      </c>
      <c r="EG196" s="466" t="s">
        <v>495</v>
      </c>
      <c r="EH196" s="466" t="s">
        <v>491</v>
      </c>
      <c r="EI196" s="466" t="s">
        <v>492</v>
      </c>
      <c r="EJ196" s="466" t="s">
        <v>493</v>
      </c>
      <c r="EK196" s="466" t="s">
        <v>494</v>
      </c>
      <c r="EL196" s="466" t="s">
        <v>495</v>
      </c>
      <c r="EM196" s="466" t="s">
        <v>491</v>
      </c>
      <c r="EN196" s="466" t="s">
        <v>492</v>
      </c>
      <c r="EO196" s="466" t="s">
        <v>493</v>
      </c>
      <c r="EP196" s="466" t="s">
        <v>494</v>
      </c>
      <c r="EQ196" s="466" t="s">
        <v>495</v>
      </c>
      <c r="ER196" s="466" t="s">
        <v>491</v>
      </c>
      <c r="ES196" s="466" t="s">
        <v>492</v>
      </c>
      <c r="ET196" s="466" t="s">
        <v>493</v>
      </c>
      <c r="EU196" s="466" t="s">
        <v>494</v>
      </c>
      <c r="EV196" s="466" t="s">
        <v>495</v>
      </c>
    </row>
    <row r="197" spans="1:152" s="565" customFormat="1" ht="14.25" x14ac:dyDescent="0.2">
      <c r="A197" s="564" t="s">
        <v>114</v>
      </c>
      <c r="B197" s="697"/>
      <c r="C197" s="698"/>
      <c r="D197" s="697"/>
      <c r="E197" s="698"/>
      <c r="F197" s="697"/>
      <c r="G197" s="698"/>
      <c r="H197" s="697"/>
      <c r="I197" s="698"/>
      <c r="J197" s="697"/>
      <c r="K197" s="698"/>
      <c r="L197" s="697"/>
      <c r="M197" s="698"/>
      <c r="N197" s="697"/>
      <c r="O197" s="698"/>
      <c r="P197" s="697"/>
      <c r="Q197" s="698"/>
      <c r="R197" s="697"/>
      <c r="S197" s="698"/>
      <c r="T197" s="697"/>
      <c r="U197" s="698"/>
      <c r="V197" s="697"/>
      <c r="W197" s="698"/>
      <c r="X197" s="699"/>
      <c r="Y197" s="700"/>
      <c r="Z197" s="699"/>
      <c r="AA197" s="700"/>
      <c r="AB197" s="699"/>
      <c r="AC197" s="700"/>
      <c r="AD197" s="699"/>
      <c r="AE197" s="700"/>
      <c r="AF197" s="699"/>
      <c r="AG197" s="700"/>
      <c r="AH197" s="699"/>
      <c r="AI197" s="700"/>
      <c r="AJ197" s="699"/>
      <c r="AK197" s="700"/>
      <c r="AL197" s="699"/>
      <c r="AM197" s="700"/>
      <c r="AN197" s="699"/>
      <c r="AO197" s="700"/>
      <c r="AP197" s="699"/>
      <c r="AQ197" s="700"/>
      <c r="AR197" s="699"/>
      <c r="AS197" s="700"/>
      <c r="AT197" s="699"/>
      <c r="AU197" s="700"/>
      <c r="AV197" s="699"/>
      <c r="AW197" s="700"/>
      <c r="AX197" s="699"/>
      <c r="AY197" s="700"/>
      <c r="AZ197" s="699"/>
      <c r="BA197" s="700"/>
      <c r="BB197" s="699"/>
      <c r="BC197" s="700"/>
      <c r="BD197" s="699"/>
      <c r="BE197" s="700"/>
      <c r="BF197" s="699"/>
      <c r="BG197" s="700"/>
      <c r="BH197" s="699"/>
      <c r="BI197" s="700"/>
      <c r="BJ197" s="699"/>
      <c r="BK197" s="700"/>
      <c r="BL197" s="699"/>
      <c r="BM197" s="700"/>
      <c r="BN197" s="699"/>
      <c r="BO197" s="700"/>
      <c r="BP197" s="699"/>
      <c r="BQ197" s="700"/>
      <c r="BR197" s="699"/>
      <c r="BS197" s="700"/>
      <c r="BT197" s="699"/>
      <c r="BU197" s="701"/>
      <c r="BV197" s="699"/>
      <c r="BW197" s="701"/>
      <c r="BX197" s="699"/>
      <c r="BY197" s="701"/>
      <c r="BZ197" s="699"/>
      <c r="CA197" s="701"/>
      <c r="CB197" s="699"/>
      <c r="CC197" s="701"/>
      <c r="CD197" s="699"/>
      <c r="CE197" s="701"/>
      <c r="CF197" s="699"/>
      <c r="CG197" s="701"/>
      <c r="CH197" s="699"/>
      <c r="CI197" s="702"/>
      <c r="CJ197" s="53"/>
      <c r="CK197" s="570"/>
      <c r="CL197" s="436"/>
      <c r="CM197" s="53"/>
      <c r="CN197" s="436"/>
      <c r="CO197" s="53"/>
      <c r="CP197" s="570"/>
      <c r="CQ197" s="436"/>
      <c r="CR197" s="53"/>
      <c r="CS197" s="436"/>
      <c r="CT197" s="53"/>
      <c r="CU197" s="570"/>
      <c r="CV197" s="436"/>
      <c r="CW197" s="53"/>
      <c r="CX197" s="436"/>
      <c r="CY197" s="53"/>
      <c r="CZ197" s="570"/>
      <c r="DA197" s="436"/>
      <c r="DB197" s="53"/>
      <c r="DC197" s="436"/>
      <c r="DD197" s="53"/>
      <c r="DE197" s="570"/>
      <c r="DF197" s="436"/>
      <c r="DG197" s="53"/>
      <c r="DH197" s="436"/>
      <c r="DI197" s="570"/>
      <c r="DJ197" s="570"/>
      <c r="DK197" s="436"/>
      <c r="DL197" s="53"/>
      <c r="DM197" s="436"/>
      <c r="DN197" s="53"/>
      <c r="DO197" s="570"/>
      <c r="DP197" s="436"/>
      <c r="DQ197" s="53"/>
      <c r="DR197" s="436"/>
      <c r="DS197" s="19"/>
      <c r="DT197" s="19"/>
      <c r="DU197" s="436"/>
      <c r="DV197" s="571"/>
      <c r="DW197" s="436"/>
      <c r="DX197" s="19"/>
      <c r="DY197" s="19"/>
      <c r="DZ197" s="436"/>
      <c r="EA197" s="571"/>
      <c r="EB197" s="436"/>
      <c r="EC197" s="19"/>
      <c r="ED197" s="19"/>
      <c r="EE197" s="436"/>
      <c r="EF197" s="53"/>
      <c r="EG197" s="436"/>
      <c r="EH197" s="19"/>
      <c r="EI197" s="19"/>
      <c r="EJ197" s="436"/>
      <c r="EK197" s="53"/>
      <c r="EL197" s="436"/>
      <c r="EM197" s="53"/>
      <c r="EN197" s="572"/>
      <c r="EO197" s="436"/>
      <c r="EP197" s="53"/>
      <c r="EQ197" s="436"/>
      <c r="ER197" s="53">
        <v>168</v>
      </c>
      <c r="ES197" s="24">
        <v>80</v>
      </c>
      <c r="ET197" s="436">
        <f t="shared" ref="ET197:ET214" si="48">IFERROR(((ER197-ES197)/ER197),0)</f>
        <v>0.52380952380952384</v>
      </c>
      <c r="EU197" s="53">
        <v>678</v>
      </c>
      <c r="EV197" s="436">
        <f t="shared" ref="EV197:EV214" si="49">IFERROR(((ES197-EU197)/ES197),0)</f>
        <v>-7.4749999999999996</v>
      </c>
    </row>
    <row r="198" spans="1:152" s="565" customFormat="1" ht="14.25" x14ac:dyDescent="0.2">
      <c r="A198" s="564" t="s">
        <v>115</v>
      </c>
      <c r="B198" s="697"/>
      <c r="C198" s="698"/>
      <c r="D198" s="697"/>
      <c r="E198" s="698"/>
      <c r="F198" s="697"/>
      <c r="G198" s="698"/>
      <c r="H198" s="697"/>
      <c r="I198" s="698"/>
      <c r="J198" s="697"/>
      <c r="K198" s="698"/>
      <c r="L198" s="697"/>
      <c r="M198" s="698"/>
      <c r="N198" s="697"/>
      <c r="O198" s="698"/>
      <c r="P198" s="697"/>
      <c r="Q198" s="698"/>
      <c r="R198" s="697"/>
      <c r="S198" s="698"/>
      <c r="T198" s="697"/>
      <c r="U198" s="698"/>
      <c r="V198" s="697"/>
      <c r="W198" s="698"/>
      <c r="X198" s="699"/>
      <c r="Y198" s="700"/>
      <c r="Z198" s="699"/>
      <c r="AA198" s="700"/>
      <c r="AB198" s="699"/>
      <c r="AC198" s="700"/>
      <c r="AD198" s="699"/>
      <c r="AE198" s="700"/>
      <c r="AF198" s="699"/>
      <c r="AG198" s="700"/>
      <c r="AH198" s="699"/>
      <c r="AI198" s="700"/>
      <c r="AJ198" s="699"/>
      <c r="AK198" s="700"/>
      <c r="AL198" s="699"/>
      <c r="AM198" s="700"/>
      <c r="AN198" s="699"/>
      <c r="AO198" s="700"/>
      <c r="AP198" s="699"/>
      <c r="AQ198" s="700"/>
      <c r="AR198" s="699"/>
      <c r="AS198" s="700"/>
      <c r="AT198" s="699"/>
      <c r="AU198" s="700"/>
      <c r="AV198" s="699"/>
      <c r="AW198" s="700"/>
      <c r="AX198" s="699"/>
      <c r="AY198" s="700"/>
      <c r="AZ198" s="699"/>
      <c r="BA198" s="700"/>
      <c r="BB198" s="699"/>
      <c r="BC198" s="700"/>
      <c r="BD198" s="699"/>
      <c r="BE198" s="700"/>
      <c r="BF198" s="699"/>
      <c r="BG198" s="700"/>
      <c r="BH198" s="699"/>
      <c r="BI198" s="700"/>
      <c r="BJ198" s="699"/>
      <c r="BK198" s="700"/>
      <c r="BL198" s="699"/>
      <c r="BM198" s="700"/>
      <c r="BN198" s="699"/>
      <c r="BO198" s="700"/>
      <c r="BP198" s="699"/>
      <c r="BQ198" s="700"/>
      <c r="BR198" s="699"/>
      <c r="BS198" s="700"/>
      <c r="BT198" s="699"/>
      <c r="BU198" s="701"/>
      <c r="BV198" s="699"/>
      <c r="BW198" s="701"/>
      <c r="BX198" s="699"/>
      <c r="BY198" s="701"/>
      <c r="BZ198" s="699"/>
      <c r="CA198" s="701"/>
      <c r="CB198" s="699"/>
      <c r="CC198" s="701"/>
      <c r="CD198" s="699"/>
      <c r="CE198" s="701"/>
      <c r="CF198" s="699"/>
      <c r="CG198" s="701"/>
      <c r="CH198" s="699"/>
      <c r="CI198" s="702"/>
      <c r="CJ198" s="53">
        <v>0</v>
      </c>
      <c r="CK198" s="570">
        <v>0</v>
      </c>
      <c r="CL198" s="436">
        <f t="shared" ref="CL198:CL215" si="50">IFERROR(((CJ198-CK198)/CJ198),0)</f>
        <v>0</v>
      </c>
      <c r="CM198" s="53">
        <v>0</v>
      </c>
      <c r="CN198" s="436">
        <f t="shared" ref="CN198:CN215" si="51">IFERROR(((CK198-CM198)/CK198),0)</f>
        <v>0</v>
      </c>
      <c r="CO198" s="53">
        <v>0</v>
      </c>
      <c r="CP198" s="570">
        <v>0</v>
      </c>
      <c r="CQ198" s="436">
        <f t="shared" ref="CQ198:CQ215" si="52">IFERROR(((CO198-CP198)/CO198),0)</f>
        <v>0</v>
      </c>
      <c r="CR198" s="53">
        <v>0</v>
      </c>
      <c r="CS198" s="436">
        <f t="shared" ref="CS198:CS215" si="53">IFERROR(((CP198-CR198)/CP198),0)</f>
        <v>0</v>
      </c>
      <c r="CT198" s="53">
        <v>0</v>
      </c>
      <c r="CU198" s="570">
        <v>0</v>
      </c>
      <c r="CV198" s="436">
        <f t="shared" ref="CV198:CV215" si="54">IFERROR(((CT198-CU198)/CT198),0)</f>
        <v>0</v>
      </c>
      <c r="CW198" s="53">
        <v>0</v>
      </c>
      <c r="CX198" s="436">
        <f t="shared" ref="CX198:CX215" si="55">IFERROR(((CU198-CW198)/CU198),0)</f>
        <v>0</v>
      </c>
      <c r="CY198" s="53">
        <v>0</v>
      </c>
      <c r="CZ198" s="570">
        <v>0</v>
      </c>
      <c r="DA198" s="436">
        <f t="shared" ref="DA198:DA215" si="56">IFERROR(((CY198-CZ198)/CY198),0)</f>
        <v>0</v>
      </c>
      <c r="DB198" s="53">
        <v>0</v>
      </c>
      <c r="DC198" s="436">
        <f t="shared" ref="DC198:DC215" si="57">IFERROR(((CZ198-DB198)/CZ198),0)</f>
        <v>0</v>
      </c>
      <c r="DD198" s="53">
        <v>0</v>
      </c>
      <c r="DE198" s="570">
        <v>0</v>
      </c>
      <c r="DF198" s="436">
        <f t="shared" ref="DF198:DF215" si="58">IFERROR(((DD198-DE198)/DD198),0)</f>
        <v>0</v>
      </c>
      <c r="DG198" s="53">
        <v>0</v>
      </c>
      <c r="DH198" s="436">
        <f t="shared" ref="DH198:DH215" si="59">IFERROR(((DE198-DG198)/DE198),0)</f>
        <v>0</v>
      </c>
      <c r="DI198" s="570">
        <v>0</v>
      </c>
      <c r="DJ198" s="570">
        <v>0</v>
      </c>
      <c r="DK198" s="436">
        <f t="shared" ref="DK198:DK215" si="60">IFERROR(((DI198-DJ198)/DI198),0)</f>
        <v>0</v>
      </c>
      <c r="DL198" s="53">
        <v>0</v>
      </c>
      <c r="DM198" s="436">
        <f t="shared" ref="DM198:DM215" si="61">IFERROR(((DJ198-DL198)/DJ198),0)</f>
        <v>0</v>
      </c>
      <c r="DN198" s="53">
        <v>0</v>
      </c>
      <c r="DO198" s="570">
        <v>0</v>
      </c>
      <c r="DP198" s="436">
        <f t="shared" ref="DP198:DP215" si="62">IFERROR(((DN198-DO198)/DN198),0)</f>
        <v>0</v>
      </c>
      <c r="DQ198" s="53">
        <v>0</v>
      </c>
      <c r="DR198" s="436">
        <f t="shared" ref="DR198:DR215" si="63">IFERROR(((DO198-DQ198)/DO198),0)</f>
        <v>0</v>
      </c>
      <c r="DS198" s="19">
        <v>0</v>
      </c>
      <c r="DT198" s="19">
        <v>0</v>
      </c>
      <c r="DU198" s="436">
        <f t="shared" ref="DU198:DU214" si="64">IFERROR(((DS198-DT198)/DS198),0)</f>
        <v>0</v>
      </c>
      <c r="DV198" s="571">
        <v>0</v>
      </c>
      <c r="DW198" s="436">
        <f t="shared" ref="DW198:DW214" si="65">IFERROR(((DT198-DV198)/DT198),0)</f>
        <v>0</v>
      </c>
      <c r="DX198" s="19">
        <v>0</v>
      </c>
      <c r="DY198" s="19">
        <v>0</v>
      </c>
      <c r="DZ198" s="436">
        <f t="shared" ref="DZ198:DZ214" si="66">IFERROR(((DX198-DY198)/DX198),0)</f>
        <v>0</v>
      </c>
      <c r="EA198" s="571">
        <v>0</v>
      </c>
      <c r="EB198" s="436">
        <f t="shared" ref="EB198:EB214" si="67">IFERROR(((DY198-EA198)/DY198),0)</f>
        <v>0</v>
      </c>
      <c r="EC198" s="19">
        <v>0</v>
      </c>
      <c r="ED198" s="19">
        <v>0</v>
      </c>
      <c r="EE198" s="436">
        <f t="shared" ref="EE198:EE214" si="68">IFERROR(((EC198-ED198)/EC198),0)</f>
        <v>0</v>
      </c>
      <c r="EF198" s="53">
        <v>0</v>
      </c>
      <c r="EG198" s="436">
        <f t="shared" ref="EG198:EG214" si="69">IFERROR(((ED198-EF198)/ED198),0)</f>
        <v>0</v>
      </c>
      <c r="EH198" s="19">
        <v>0</v>
      </c>
      <c r="EI198" s="19">
        <v>0</v>
      </c>
      <c r="EJ198" s="436">
        <f t="shared" ref="EJ198:EJ214" si="70">IFERROR(((EH198-EI198)/EH198),0)</f>
        <v>0</v>
      </c>
      <c r="EK198" s="53">
        <v>0</v>
      </c>
      <c r="EL198" s="436">
        <f t="shared" ref="EL198:EL214" si="71">IFERROR(((EI198-EK198)/EI198),0)</f>
        <v>0</v>
      </c>
      <c r="EM198" s="53">
        <v>0</v>
      </c>
      <c r="EN198" s="572">
        <v>0</v>
      </c>
      <c r="EO198" s="436">
        <f t="shared" ref="EO198:EO214" si="72">IFERROR(((EM198-EN198)/EM198),0)</f>
        <v>0</v>
      </c>
      <c r="EP198" s="53">
        <v>0</v>
      </c>
      <c r="EQ198" s="436">
        <f t="shared" ref="EQ198:EQ214" si="73">IFERROR(((EN198-EP198)/EN198),0)</f>
        <v>0</v>
      </c>
      <c r="ER198" s="53">
        <v>0</v>
      </c>
      <c r="ES198" s="24">
        <v>0</v>
      </c>
      <c r="ET198" s="436">
        <f t="shared" si="48"/>
        <v>0</v>
      </c>
      <c r="EU198" s="53">
        <v>0</v>
      </c>
      <c r="EV198" s="436">
        <f t="shared" si="49"/>
        <v>0</v>
      </c>
    </row>
    <row r="199" spans="1:152" s="565" customFormat="1" ht="14.25" x14ac:dyDescent="0.2">
      <c r="A199" s="566" t="s">
        <v>116</v>
      </c>
      <c r="B199" s="706"/>
      <c r="C199" s="707"/>
      <c r="D199" s="706"/>
      <c r="E199" s="707"/>
      <c r="F199" s="706"/>
      <c r="G199" s="707"/>
      <c r="H199" s="706"/>
      <c r="I199" s="707"/>
      <c r="J199" s="706"/>
      <c r="K199" s="707"/>
      <c r="L199" s="706"/>
      <c r="M199" s="707"/>
      <c r="N199" s="706"/>
      <c r="O199" s="707"/>
      <c r="P199" s="697"/>
      <c r="Q199" s="698"/>
      <c r="R199" s="697"/>
      <c r="S199" s="698"/>
      <c r="T199" s="697"/>
      <c r="U199" s="698"/>
      <c r="V199" s="697"/>
      <c r="W199" s="698"/>
      <c r="X199" s="697"/>
      <c r="Y199" s="698"/>
      <c r="Z199" s="697"/>
      <c r="AA199" s="698"/>
      <c r="AB199" s="697"/>
      <c r="AC199" s="698"/>
      <c r="AD199" s="697"/>
      <c r="AE199" s="698"/>
      <c r="AF199" s="697"/>
      <c r="AG199" s="698"/>
      <c r="AH199" s="697"/>
      <c r="AI199" s="698"/>
      <c r="AJ199" s="697"/>
      <c r="AK199" s="698"/>
      <c r="AL199" s="697"/>
      <c r="AM199" s="698"/>
      <c r="AN199" s="697"/>
      <c r="AO199" s="698"/>
      <c r="AP199" s="697"/>
      <c r="AQ199" s="698"/>
      <c r="AR199" s="697"/>
      <c r="AS199" s="698"/>
      <c r="AT199" s="697"/>
      <c r="AU199" s="698"/>
      <c r="AV199" s="699"/>
      <c r="AW199" s="700"/>
      <c r="AX199" s="699"/>
      <c r="AY199" s="700"/>
      <c r="AZ199" s="699"/>
      <c r="BA199" s="700"/>
      <c r="BB199" s="699"/>
      <c r="BC199" s="700"/>
      <c r="BD199" s="699"/>
      <c r="BE199" s="700"/>
      <c r="BF199" s="699"/>
      <c r="BG199" s="700"/>
      <c r="BH199" s="699"/>
      <c r="BI199" s="700"/>
      <c r="BJ199" s="699"/>
      <c r="BK199" s="700"/>
      <c r="BL199" s="699"/>
      <c r="BM199" s="700"/>
      <c r="BN199" s="699"/>
      <c r="BO199" s="700"/>
      <c r="BP199" s="699"/>
      <c r="BQ199" s="700"/>
      <c r="BR199" s="699"/>
      <c r="BS199" s="700"/>
      <c r="BT199" s="699"/>
      <c r="BU199" s="700"/>
      <c r="BV199" s="699"/>
      <c r="BW199" s="700"/>
      <c r="BX199" s="699"/>
      <c r="BY199" s="700"/>
      <c r="BZ199" s="699"/>
      <c r="CA199" s="701"/>
      <c r="CB199" s="699"/>
      <c r="CC199" s="701"/>
      <c r="CD199" s="699"/>
      <c r="CE199" s="701"/>
      <c r="CF199" s="699"/>
      <c r="CG199" s="700"/>
      <c r="CH199" s="699"/>
      <c r="CI199" s="703"/>
      <c r="CJ199" s="573">
        <v>30</v>
      </c>
      <c r="CK199" s="574">
        <v>30</v>
      </c>
      <c r="CL199" s="436">
        <f t="shared" si="50"/>
        <v>0</v>
      </c>
      <c r="CM199" s="573">
        <v>18</v>
      </c>
      <c r="CN199" s="436">
        <f t="shared" si="51"/>
        <v>0.4</v>
      </c>
      <c r="CO199" s="573">
        <v>30</v>
      </c>
      <c r="CP199" s="574">
        <v>29</v>
      </c>
      <c r="CQ199" s="436">
        <f t="shared" si="52"/>
        <v>3.3333333333333333E-2</v>
      </c>
      <c r="CR199" s="573">
        <v>18</v>
      </c>
      <c r="CS199" s="436">
        <f t="shared" si="53"/>
        <v>0.37931034482758619</v>
      </c>
      <c r="CT199" s="573">
        <v>35</v>
      </c>
      <c r="CU199" s="574">
        <v>34</v>
      </c>
      <c r="CV199" s="436">
        <f t="shared" si="54"/>
        <v>2.8571428571428571E-2</v>
      </c>
      <c r="CW199" s="573">
        <v>20</v>
      </c>
      <c r="CX199" s="436">
        <f t="shared" si="55"/>
        <v>0.41176470588235292</v>
      </c>
      <c r="CY199" s="573">
        <v>35</v>
      </c>
      <c r="CZ199" s="574">
        <v>32</v>
      </c>
      <c r="DA199" s="436">
        <f t="shared" si="56"/>
        <v>8.5714285714285715E-2</v>
      </c>
      <c r="DB199" s="573">
        <v>18</v>
      </c>
      <c r="DC199" s="436">
        <f t="shared" si="57"/>
        <v>0.4375</v>
      </c>
      <c r="DD199" s="573">
        <v>35</v>
      </c>
      <c r="DE199" s="574">
        <v>33</v>
      </c>
      <c r="DF199" s="436">
        <f t="shared" si="58"/>
        <v>5.7142857142857141E-2</v>
      </c>
      <c r="DG199" s="573">
        <v>20</v>
      </c>
      <c r="DH199" s="436">
        <f t="shared" si="59"/>
        <v>0.39393939393939392</v>
      </c>
      <c r="DI199" s="574">
        <v>35</v>
      </c>
      <c r="DJ199" s="574">
        <v>35</v>
      </c>
      <c r="DK199" s="436">
        <f t="shared" si="60"/>
        <v>0</v>
      </c>
      <c r="DL199" s="573">
        <v>18</v>
      </c>
      <c r="DM199" s="436">
        <f t="shared" si="61"/>
        <v>0.48571428571428571</v>
      </c>
      <c r="DN199" s="573">
        <v>35</v>
      </c>
      <c r="DO199" s="574">
        <v>32</v>
      </c>
      <c r="DP199" s="436">
        <f t="shared" si="62"/>
        <v>8.5714285714285715E-2</v>
      </c>
      <c r="DQ199" s="573">
        <v>20</v>
      </c>
      <c r="DR199" s="436">
        <f t="shared" si="63"/>
        <v>0.375</v>
      </c>
      <c r="DS199" s="19">
        <v>35</v>
      </c>
      <c r="DT199" s="19">
        <v>35</v>
      </c>
      <c r="DU199" s="436">
        <f t="shared" si="64"/>
        <v>0</v>
      </c>
      <c r="DV199" s="571">
        <v>20</v>
      </c>
      <c r="DW199" s="436">
        <f t="shared" si="65"/>
        <v>0.42857142857142855</v>
      </c>
      <c r="DX199" s="19">
        <v>30</v>
      </c>
      <c r="DY199" s="19">
        <v>30</v>
      </c>
      <c r="DZ199" s="436">
        <f t="shared" si="66"/>
        <v>0</v>
      </c>
      <c r="EA199" s="571">
        <v>20</v>
      </c>
      <c r="EB199" s="436">
        <f t="shared" si="67"/>
        <v>0.33333333333333331</v>
      </c>
      <c r="EC199" s="53">
        <v>30</v>
      </c>
      <c r="ED199" s="19">
        <v>28</v>
      </c>
      <c r="EE199" s="436">
        <f t="shared" si="68"/>
        <v>6.6666666666666666E-2</v>
      </c>
      <c r="EF199" s="53">
        <v>20</v>
      </c>
      <c r="EG199" s="436">
        <f t="shared" si="69"/>
        <v>0.2857142857142857</v>
      </c>
      <c r="EH199" s="53">
        <v>30</v>
      </c>
      <c r="EI199" s="19">
        <v>30</v>
      </c>
      <c r="EJ199" s="436">
        <f t="shared" si="70"/>
        <v>0</v>
      </c>
      <c r="EK199" s="53">
        <v>20</v>
      </c>
      <c r="EL199" s="436">
        <f t="shared" si="71"/>
        <v>0.33333333333333331</v>
      </c>
      <c r="EM199" s="55">
        <v>30</v>
      </c>
      <c r="EN199" s="398">
        <v>30</v>
      </c>
      <c r="EO199" s="436">
        <f t="shared" si="72"/>
        <v>0</v>
      </c>
      <c r="EP199" s="55">
        <v>20</v>
      </c>
      <c r="EQ199" s="436">
        <f t="shared" si="73"/>
        <v>0.33333333333333331</v>
      </c>
      <c r="ER199" s="55">
        <v>20</v>
      </c>
      <c r="ES199" s="25">
        <v>20</v>
      </c>
      <c r="ET199" s="436">
        <f t="shared" si="48"/>
        <v>0</v>
      </c>
      <c r="EU199" s="55">
        <v>13</v>
      </c>
      <c r="EV199" s="436">
        <f t="shared" si="49"/>
        <v>0.35</v>
      </c>
    </row>
    <row r="200" spans="1:152" s="565" customFormat="1" ht="14.25" x14ac:dyDescent="0.2">
      <c r="A200" s="567" t="s">
        <v>496</v>
      </c>
      <c r="B200" s="704"/>
      <c r="C200" s="705"/>
      <c r="D200" s="697"/>
      <c r="E200" s="698"/>
      <c r="F200" s="704"/>
      <c r="G200" s="705"/>
      <c r="H200" s="697"/>
      <c r="I200" s="698"/>
      <c r="J200" s="697"/>
      <c r="K200" s="698"/>
      <c r="L200" s="697"/>
      <c r="M200" s="698"/>
      <c r="N200" s="697"/>
      <c r="O200" s="698"/>
      <c r="P200" s="697"/>
      <c r="Q200" s="698"/>
      <c r="R200" s="697"/>
      <c r="S200" s="698"/>
      <c r="T200" s="697"/>
      <c r="U200" s="698"/>
      <c r="V200" s="697"/>
      <c r="W200" s="698"/>
      <c r="X200" s="699"/>
      <c r="Y200" s="700"/>
      <c r="Z200" s="699"/>
      <c r="AA200" s="700"/>
      <c r="AB200" s="699"/>
      <c r="AC200" s="700"/>
      <c r="AD200" s="699"/>
      <c r="AE200" s="700"/>
      <c r="AF200" s="699"/>
      <c r="AG200" s="700"/>
      <c r="AH200" s="699"/>
      <c r="AI200" s="700"/>
      <c r="AJ200" s="699"/>
      <c r="AK200" s="700"/>
      <c r="AL200" s="699"/>
      <c r="AM200" s="700"/>
      <c r="AN200" s="699"/>
      <c r="AO200" s="700"/>
      <c r="AP200" s="699"/>
      <c r="AQ200" s="700"/>
      <c r="AR200" s="699"/>
      <c r="AS200" s="700"/>
      <c r="AT200" s="699"/>
      <c r="AU200" s="700"/>
      <c r="AV200" s="699"/>
      <c r="AW200" s="700"/>
      <c r="AX200" s="699"/>
      <c r="AY200" s="700"/>
      <c r="AZ200" s="699"/>
      <c r="BA200" s="700"/>
      <c r="BB200" s="699"/>
      <c r="BC200" s="700"/>
      <c r="BD200" s="699"/>
      <c r="BE200" s="700"/>
      <c r="BF200" s="699"/>
      <c r="BG200" s="700"/>
      <c r="BH200" s="699"/>
      <c r="BI200" s="700"/>
      <c r="BJ200" s="699"/>
      <c r="BK200" s="700"/>
      <c r="BL200" s="699"/>
      <c r="BM200" s="700"/>
      <c r="BN200" s="699"/>
      <c r="BO200" s="700"/>
      <c r="BP200" s="699"/>
      <c r="BQ200" s="700"/>
      <c r="BR200" s="699"/>
      <c r="BS200" s="700"/>
      <c r="BT200" s="699"/>
      <c r="BU200" s="701"/>
      <c r="BV200" s="699"/>
      <c r="BW200" s="701"/>
      <c r="BX200" s="699"/>
      <c r="BY200" s="701"/>
      <c r="BZ200" s="699"/>
      <c r="CA200" s="701"/>
      <c r="CB200" s="699"/>
      <c r="CC200" s="701"/>
      <c r="CD200" s="699"/>
      <c r="CE200" s="701"/>
      <c r="CF200" s="699"/>
      <c r="CG200" s="700"/>
      <c r="CH200" s="699"/>
      <c r="CI200" s="702"/>
      <c r="CJ200" s="573">
        <v>5</v>
      </c>
      <c r="CK200" s="574">
        <v>0</v>
      </c>
      <c r="CL200" s="436">
        <f t="shared" si="50"/>
        <v>1</v>
      </c>
      <c r="CM200" s="573">
        <v>0</v>
      </c>
      <c r="CN200" s="436">
        <f t="shared" si="51"/>
        <v>0</v>
      </c>
      <c r="CO200" s="573">
        <v>5</v>
      </c>
      <c r="CP200" s="574">
        <v>5</v>
      </c>
      <c r="CQ200" s="436">
        <f t="shared" si="52"/>
        <v>0</v>
      </c>
      <c r="CR200" s="573">
        <v>5</v>
      </c>
      <c r="CS200" s="436">
        <f t="shared" si="53"/>
        <v>0</v>
      </c>
      <c r="CT200" s="573">
        <v>5</v>
      </c>
      <c r="CU200" s="574">
        <v>3</v>
      </c>
      <c r="CV200" s="436">
        <f t="shared" si="54"/>
        <v>0.4</v>
      </c>
      <c r="CW200" s="573">
        <v>9</v>
      </c>
      <c r="CX200" s="436">
        <f t="shared" si="55"/>
        <v>-2</v>
      </c>
      <c r="CY200" s="573">
        <v>5</v>
      </c>
      <c r="CZ200" s="574">
        <v>0</v>
      </c>
      <c r="DA200" s="436">
        <f t="shared" si="56"/>
        <v>1</v>
      </c>
      <c r="DB200" s="573">
        <v>9</v>
      </c>
      <c r="DC200" s="436">
        <f t="shared" si="57"/>
        <v>0</v>
      </c>
      <c r="DD200" s="573">
        <v>5</v>
      </c>
      <c r="DE200" s="574">
        <v>3</v>
      </c>
      <c r="DF200" s="436">
        <f t="shared" si="58"/>
        <v>0.4</v>
      </c>
      <c r="DG200" s="573">
        <v>8</v>
      </c>
      <c r="DH200" s="436">
        <f t="shared" si="59"/>
        <v>-1.6666666666666667</v>
      </c>
      <c r="DI200" s="574">
        <v>5</v>
      </c>
      <c r="DJ200" s="574">
        <v>1</v>
      </c>
      <c r="DK200" s="436">
        <f t="shared" si="60"/>
        <v>0.8</v>
      </c>
      <c r="DL200" s="573">
        <v>7</v>
      </c>
      <c r="DM200" s="436">
        <f t="shared" si="61"/>
        <v>-6</v>
      </c>
      <c r="DN200" s="573">
        <v>5</v>
      </c>
      <c r="DO200" s="574">
        <v>1</v>
      </c>
      <c r="DP200" s="436">
        <f t="shared" si="62"/>
        <v>0.8</v>
      </c>
      <c r="DQ200" s="573">
        <v>7</v>
      </c>
      <c r="DR200" s="436">
        <f t="shared" si="63"/>
        <v>-6</v>
      </c>
      <c r="DS200" s="19">
        <v>5</v>
      </c>
      <c r="DT200" s="19">
        <v>5</v>
      </c>
      <c r="DU200" s="436">
        <f t="shared" si="64"/>
        <v>0</v>
      </c>
      <c r="DV200" s="571">
        <v>8</v>
      </c>
      <c r="DW200" s="436">
        <f t="shared" si="65"/>
        <v>-0.6</v>
      </c>
      <c r="DX200" s="19">
        <v>5</v>
      </c>
      <c r="DY200" s="19">
        <v>1</v>
      </c>
      <c r="DZ200" s="436">
        <f t="shared" si="66"/>
        <v>0.8</v>
      </c>
      <c r="EA200" s="571">
        <v>6</v>
      </c>
      <c r="EB200" s="436">
        <f t="shared" si="67"/>
        <v>-5</v>
      </c>
      <c r="EC200" s="55">
        <v>5</v>
      </c>
      <c r="ED200" s="19">
        <v>2</v>
      </c>
      <c r="EE200" s="436">
        <f t="shared" si="68"/>
        <v>0.6</v>
      </c>
      <c r="EF200" s="55">
        <v>10</v>
      </c>
      <c r="EG200" s="436">
        <f t="shared" si="69"/>
        <v>-4</v>
      </c>
      <c r="EH200" s="55">
        <v>5</v>
      </c>
      <c r="EI200" s="19">
        <v>2</v>
      </c>
      <c r="EJ200" s="436">
        <f t="shared" si="70"/>
        <v>0.6</v>
      </c>
      <c r="EK200" s="55">
        <v>7</v>
      </c>
      <c r="EL200" s="436">
        <f t="shared" si="71"/>
        <v>-2.5</v>
      </c>
      <c r="EM200" s="55">
        <v>5</v>
      </c>
      <c r="EN200" s="398">
        <v>2</v>
      </c>
      <c r="EO200" s="436">
        <f t="shared" si="72"/>
        <v>0.6</v>
      </c>
      <c r="EP200" s="55">
        <v>8</v>
      </c>
      <c r="EQ200" s="436">
        <f t="shared" si="73"/>
        <v>-3</v>
      </c>
      <c r="ER200" s="55">
        <v>5</v>
      </c>
      <c r="ES200" s="25">
        <v>5</v>
      </c>
      <c r="ET200" s="436">
        <f t="shared" si="48"/>
        <v>0</v>
      </c>
      <c r="EU200" s="55">
        <v>8</v>
      </c>
      <c r="EV200" s="436">
        <f t="shared" si="49"/>
        <v>-0.6</v>
      </c>
    </row>
    <row r="201" spans="1:152" s="565" customFormat="1" ht="14.25" x14ac:dyDescent="0.2">
      <c r="A201" s="564" t="s">
        <v>497</v>
      </c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330"/>
      <c r="Y201" s="330"/>
      <c r="Z201" s="330"/>
      <c r="AA201" s="330"/>
      <c r="AB201" s="330"/>
      <c r="AC201" s="330"/>
      <c r="AD201" s="330"/>
      <c r="AE201" s="330"/>
      <c r="AF201" s="330"/>
      <c r="AG201" s="330"/>
      <c r="AH201" s="330"/>
      <c r="AI201" s="330"/>
      <c r="AJ201" s="330"/>
      <c r="AK201" s="330"/>
      <c r="AL201" s="330"/>
      <c r="AM201" s="330"/>
      <c r="AN201" s="330"/>
      <c r="AO201" s="330"/>
      <c r="AP201" s="330"/>
      <c r="AQ201" s="330"/>
      <c r="AR201" s="330"/>
      <c r="AS201" s="330"/>
      <c r="AT201" s="330"/>
      <c r="AU201" s="330"/>
      <c r="AV201" s="330"/>
      <c r="AW201" s="330"/>
      <c r="AX201" s="330"/>
      <c r="AY201" s="330"/>
      <c r="AZ201" s="330"/>
      <c r="BA201" s="330"/>
      <c r="BB201" s="330"/>
      <c r="BC201" s="330"/>
      <c r="BD201" s="330"/>
      <c r="BE201" s="330"/>
      <c r="BF201" s="330"/>
      <c r="BG201" s="330"/>
      <c r="BH201" s="330"/>
      <c r="BI201" s="330"/>
      <c r="BJ201" s="330"/>
      <c r="BK201" s="330"/>
      <c r="BL201" s="330"/>
      <c r="BM201" s="330"/>
      <c r="BN201" s="330"/>
      <c r="BO201" s="330"/>
      <c r="BP201" s="330"/>
      <c r="BQ201" s="330"/>
      <c r="BR201" s="330"/>
      <c r="BS201" s="330"/>
      <c r="BT201" s="330"/>
      <c r="BU201" s="437"/>
      <c r="BV201" s="330"/>
      <c r="BW201" s="437"/>
      <c r="BX201" s="330"/>
      <c r="BY201" s="437"/>
      <c r="BZ201" s="330"/>
      <c r="CA201" s="437"/>
      <c r="CB201" s="330"/>
      <c r="CC201" s="437"/>
      <c r="CD201" s="330"/>
      <c r="CE201" s="437"/>
      <c r="CF201" s="330"/>
      <c r="CG201" s="437"/>
      <c r="CH201" s="330"/>
      <c r="CI201" s="437"/>
      <c r="CJ201" s="573">
        <v>114</v>
      </c>
      <c r="CK201" s="574">
        <v>84</v>
      </c>
      <c r="CL201" s="436">
        <f t="shared" si="50"/>
        <v>0.26315789473684209</v>
      </c>
      <c r="CM201" s="573">
        <v>35</v>
      </c>
      <c r="CN201" s="436">
        <f t="shared" si="51"/>
        <v>0.58333333333333337</v>
      </c>
      <c r="CO201" s="573">
        <v>108</v>
      </c>
      <c r="CP201" s="574">
        <v>78</v>
      </c>
      <c r="CQ201" s="436">
        <f t="shared" si="52"/>
        <v>0.27777777777777779</v>
      </c>
      <c r="CR201" s="573">
        <v>36</v>
      </c>
      <c r="CS201" s="436">
        <f t="shared" si="53"/>
        <v>0.53846153846153844</v>
      </c>
      <c r="CT201" s="573">
        <v>114</v>
      </c>
      <c r="CU201" s="574">
        <v>91</v>
      </c>
      <c r="CV201" s="436">
        <f t="shared" si="54"/>
        <v>0.20175438596491227</v>
      </c>
      <c r="CW201" s="573">
        <v>41</v>
      </c>
      <c r="CX201" s="436">
        <f t="shared" si="55"/>
        <v>0.5494505494505495</v>
      </c>
      <c r="CY201" s="573">
        <v>114</v>
      </c>
      <c r="CZ201" s="574">
        <v>100</v>
      </c>
      <c r="DA201" s="436">
        <f t="shared" si="56"/>
        <v>0.12280701754385964</v>
      </c>
      <c r="DB201" s="573">
        <v>42</v>
      </c>
      <c r="DC201" s="436">
        <f t="shared" si="57"/>
        <v>0.57999999999999996</v>
      </c>
      <c r="DD201" s="573">
        <v>96</v>
      </c>
      <c r="DE201" s="574">
        <v>89</v>
      </c>
      <c r="DF201" s="436">
        <f t="shared" si="58"/>
        <v>7.2916666666666671E-2</v>
      </c>
      <c r="DG201" s="573">
        <v>44</v>
      </c>
      <c r="DH201" s="436">
        <f t="shared" si="59"/>
        <v>0.5056179775280899</v>
      </c>
      <c r="DI201" s="574">
        <v>96</v>
      </c>
      <c r="DJ201" s="574">
        <v>92</v>
      </c>
      <c r="DK201" s="436">
        <f t="shared" si="60"/>
        <v>4.1666666666666664E-2</v>
      </c>
      <c r="DL201" s="573">
        <v>47</v>
      </c>
      <c r="DM201" s="436">
        <f t="shared" si="61"/>
        <v>0.4891304347826087</v>
      </c>
      <c r="DN201" s="573">
        <v>95</v>
      </c>
      <c r="DO201" s="574">
        <v>82</v>
      </c>
      <c r="DP201" s="436">
        <f t="shared" si="62"/>
        <v>0.1368421052631579</v>
      </c>
      <c r="DQ201" s="573">
        <v>43</v>
      </c>
      <c r="DR201" s="436">
        <f t="shared" si="63"/>
        <v>0.47560975609756095</v>
      </c>
      <c r="DS201" s="19">
        <v>80</v>
      </c>
      <c r="DT201" s="19">
        <v>75</v>
      </c>
      <c r="DU201" s="436">
        <f t="shared" si="64"/>
        <v>6.25E-2</v>
      </c>
      <c r="DV201" s="571">
        <v>49</v>
      </c>
      <c r="DW201" s="436">
        <f t="shared" si="65"/>
        <v>0.34666666666666668</v>
      </c>
      <c r="DX201" s="19">
        <v>126</v>
      </c>
      <c r="DY201" s="19">
        <v>120</v>
      </c>
      <c r="DZ201" s="436">
        <f t="shared" si="66"/>
        <v>4.7619047619047616E-2</v>
      </c>
      <c r="EA201" s="571">
        <v>73</v>
      </c>
      <c r="EB201" s="436">
        <f t="shared" si="67"/>
        <v>0.39166666666666666</v>
      </c>
      <c r="EC201" s="55">
        <v>126</v>
      </c>
      <c r="ED201" s="19">
        <v>119</v>
      </c>
      <c r="EE201" s="436">
        <f t="shared" si="68"/>
        <v>5.5555555555555552E-2</v>
      </c>
      <c r="EF201" s="55">
        <v>62</v>
      </c>
      <c r="EG201" s="436">
        <f t="shared" si="69"/>
        <v>0.47899159663865548</v>
      </c>
      <c r="EH201" s="55">
        <v>105</v>
      </c>
      <c r="EI201" s="19">
        <v>105</v>
      </c>
      <c r="EJ201" s="436">
        <f t="shared" si="70"/>
        <v>0</v>
      </c>
      <c r="EK201" s="55">
        <v>57</v>
      </c>
      <c r="EL201" s="436">
        <f t="shared" si="71"/>
        <v>0.45714285714285713</v>
      </c>
      <c r="EM201" s="55">
        <v>126</v>
      </c>
      <c r="EN201" s="398">
        <v>118</v>
      </c>
      <c r="EO201" s="436">
        <f t="shared" si="72"/>
        <v>6.3492063492063489E-2</v>
      </c>
      <c r="EP201" s="55">
        <v>69</v>
      </c>
      <c r="EQ201" s="436">
        <f t="shared" si="73"/>
        <v>0.4152542372881356</v>
      </c>
      <c r="ER201" s="55">
        <v>80</v>
      </c>
      <c r="ES201" s="25">
        <v>74</v>
      </c>
      <c r="ET201" s="436">
        <f t="shared" si="48"/>
        <v>7.4999999999999997E-2</v>
      </c>
      <c r="EU201" s="55">
        <v>43</v>
      </c>
      <c r="EV201" s="436">
        <f t="shared" si="49"/>
        <v>0.41891891891891891</v>
      </c>
    </row>
    <row r="202" spans="1:152" s="540" customFormat="1" ht="14.25" x14ac:dyDescent="0.2">
      <c r="A202" s="431" t="s">
        <v>120</v>
      </c>
      <c r="B202" s="671"/>
      <c r="C202" s="670"/>
      <c r="D202" s="671"/>
      <c r="E202" s="670"/>
      <c r="F202" s="671"/>
      <c r="G202" s="670"/>
      <c r="H202" s="708"/>
      <c r="I202" s="709"/>
      <c r="J202" s="708"/>
      <c r="K202" s="709"/>
      <c r="L202" s="708"/>
      <c r="M202" s="709"/>
      <c r="N202" s="708"/>
      <c r="O202" s="709"/>
      <c r="P202" s="710"/>
      <c r="Q202" s="711"/>
      <c r="R202" s="710"/>
      <c r="S202" s="711"/>
      <c r="T202" s="710"/>
      <c r="U202" s="711"/>
      <c r="V202" s="710"/>
      <c r="W202" s="711"/>
      <c r="X202" s="710"/>
      <c r="Y202" s="711"/>
      <c r="Z202" s="710"/>
      <c r="AA202" s="711"/>
      <c r="AB202" s="710"/>
      <c r="AC202" s="711"/>
      <c r="AD202" s="710"/>
      <c r="AE202" s="711"/>
      <c r="AF202" s="710"/>
      <c r="AG202" s="711"/>
      <c r="AH202" s="710"/>
      <c r="AI202" s="711"/>
      <c r="AJ202" s="710"/>
      <c r="AK202" s="711"/>
      <c r="AL202" s="710"/>
      <c r="AM202" s="711"/>
      <c r="AN202" s="710"/>
      <c r="AO202" s="711"/>
      <c r="AP202" s="710"/>
      <c r="AQ202" s="711"/>
      <c r="AR202" s="710"/>
      <c r="AS202" s="711"/>
      <c r="AT202" s="710"/>
      <c r="AU202" s="711"/>
      <c r="AV202" s="710"/>
      <c r="AW202" s="711"/>
      <c r="AX202" s="710"/>
      <c r="AY202" s="711"/>
      <c r="AZ202" s="710"/>
      <c r="BA202" s="711"/>
      <c r="BB202" s="710"/>
      <c r="BC202" s="711"/>
      <c r="BD202" s="710"/>
      <c r="BE202" s="711"/>
      <c r="BF202" s="710"/>
      <c r="BG202" s="711"/>
      <c r="BH202" s="710"/>
      <c r="BI202" s="711"/>
      <c r="BJ202" s="710"/>
      <c r="BK202" s="711"/>
      <c r="BL202" s="710"/>
      <c r="BM202" s="711"/>
      <c r="BN202" s="710"/>
      <c r="BO202" s="711"/>
      <c r="BP202" s="710"/>
      <c r="BQ202" s="711"/>
      <c r="BR202" s="710"/>
      <c r="BS202" s="711"/>
      <c r="BT202" s="710"/>
      <c r="BU202" s="711"/>
      <c r="BV202" s="710"/>
      <c r="BW202" s="711"/>
      <c r="BX202" s="710"/>
      <c r="BY202" s="711"/>
      <c r="BZ202" s="710"/>
      <c r="CA202" s="711"/>
      <c r="CB202" s="710"/>
      <c r="CC202" s="711"/>
      <c r="CD202" s="710"/>
      <c r="CE202" s="711"/>
      <c r="CF202" s="710"/>
      <c r="CG202" s="711"/>
      <c r="CH202" s="710"/>
      <c r="CI202" s="712"/>
      <c r="CJ202" s="573">
        <v>200</v>
      </c>
      <c r="CK202" s="574">
        <v>166</v>
      </c>
      <c r="CL202" s="569">
        <f t="shared" si="50"/>
        <v>0.17</v>
      </c>
      <c r="CM202" s="573">
        <v>118</v>
      </c>
      <c r="CN202" s="569">
        <f t="shared" si="51"/>
        <v>0.28915662650602408</v>
      </c>
      <c r="CO202" s="573">
        <v>200</v>
      </c>
      <c r="CP202" s="574">
        <v>181</v>
      </c>
      <c r="CQ202" s="569">
        <f t="shared" si="52"/>
        <v>9.5000000000000001E-2</v>
      </c>
      <c r="CR202" s="573">
        <v>126</v>
      </c>
      <c r="CS202" s="569">
        <f t="shared" si="53"/>
        <v>0.30386740331491713</v>
      </c>
      <c r="CT202" s="573">
        <v>270</v>
      </c>
      <c r="CU202" s="574">
        <v>240</v>
      </c>
      <c r="CV202" s="569">
        <f t="shared" si="54"/>
        <v>0.1111111111111111</v>
      </c>
      <c r="CW202" s="573">
        <v>149</v>
      </c>
      <c r="CX202" s="569">
        <f t="shared" si="55"/>
        <v>0.37916666666666665</v>
      </c>
      <c r="CY202" s="573">
        <v>176</v>
      </c>
      <c r="CZ202" s="574">
        <v>160</v>
      </c>
      <c r="DA202" s="569">
        <f t="shared" si="56"/>
        <v>9.0909090909090912E-2</v>
      </c>
      <c r="DB202" s="573">
        <v>146</v>
      </c>
      <c r="DC202" s="569">
        <f t="shared" si="57"/>
        <v>8.7499999999999994E-2</v>
      </c>
      <c r="DD202" s="573">
        <v>176</v>
      </c>
      <c r="DE202" s="574">
        <v>150</v>
      </c>
      <c r="DF202" s="569">
        <f t="shared" si="58"/>
        <v>0.14772727272727273</v>
      </c>
      <c r="DG202" s="573">
        <v>118</v>
      </c>
      <c r="DH202" s="569">
        <f t="shared" si="59"/>
        <v>0.21333333333333335</v>
      </c>
      <c r="DI202" s="574">
        <v>162</v>
      </c>
      <c r="DJ202" s="574">
        <v>143</v>
      </c>
      <c r="DK202" s="569">
        <f t="shared" si="60"/>
        <v>0.11728395061728394</v>
      </c>
      <c r="DL202" s="573">
        <v>94</v>
      </c>
      <c r="DM202" s="569">
        <f t="shared" si="61"/>
        <v>0.34265734265734266</v>
      </c>
      <c r="DN202" s="573">
        <v>162</v>
      </c>
      <c r="DO202" s="574">
        <v>140</v>
      </c>
      <c r="DP202" s="569">
        <f t="shared" si="62"/>
        <v>0.13580246913580246</v>
      </c>
      <c r="DQ202" s="573">
        <v>105</v>
      </c>
      <c r="DR202" s="569">
        <f t="shared" si="63"/>
        <v>0.25</v>
      </c>
      <c r="DS202" s="568">
        <v>160</v>
      </c>
      <c r="DT202" s="568">
        <v>153</v>
      </c>
      <c r="DU202" s="569">
        <f t="shared" si="64"/>
        <v>4.3749999999999997E-2</v>
      </c>
      <c r="DV202" s="579">
        <v>118</v>
      </c>
      <c r="DW202" s="569">
        <f t="shared" si="65"/>
        <v>0.22875816993464052</v>
      </c>
      <c r="DX202" s="568">
        <v>189</v>
      </c>
      <c r="DY202" s="568">
        <v>176</v>
      </c>
      <c r="DZ202" s="569">
        <f t="shared" si="66"/>
        <v>6.8783068783068779E-2</v>
      </c>
      <c r="EA202" s="579">
        <v>97</v>
      </c>
      <c r="EB202" s="569">
        <f t="shared" si="67"/>
        <v>0.44886363636363635</v>
      </c>
      <c r="EC202" s="55">
        <v>168</v>
      </c>
      <c r="ED202" s="568">
        <v>139</v>
      </c>
      <c r="EE202" s="569">
        <f t="shared" si="68"/>
        <v>0.17261904761904762</v>
      </c>
      <c r="EF202" s="55">
        <v>95</v>
      </c>
      <c r="EG202" s="569">
        <f t="shared" si="69"/>
        <v>0.31654676258992803</v>
      </c>
      <c r="EH202" s="55">
        <v>152</v>
      </c>
      <c r="EI202" s="568">
        <v>147</v>
      </c>
      <c r="EJ202" s="569">
        <f t="shared" si="70"/>
        <v>3.2894736842105261E-2</v>
      </c>
      <c r="EK202" s="55">
        <v>125</v>
      </c>
      <c r="EL202" s="569">
        <f t="shared" si="71"/>
        <v>0.14965986394557823</v>
      </c>
      <c r="EM202" s="55">
        <v>160</v>
      </c>
      <c r="EN202" s="398">
        <v>155</v>
      </c>
      <c r="EO202" s="569">
        <f t="shared" si="72"/>
        <v>3.125E-2</v>
      </c>
      <c r="EP202" s="55">
        <v>110</v>
      </c>
      <c r="EQ202" s="569">
        <f t="shared" si="73"/>
        <v>0.29032258064516131</v>
      </c>
      <c r="ER202" s="55">
        <v>152</v>
      </c>
      <c r="ES202" s="25">
        <v>114</v>
      </c>
      <c r="ET202" s="569">
        <f t="shared" si="48"/>
        <v>0.25</v>
      </c>
      <c r="EU202" s="55">
        <v>103</v>
      </c>
      <c r="EV202" s="569">
        <f t="shared" si="49"/>
        <v>9.6491228070175433E-2</v>
      </c>
    </row>
    <row r="203" spans="1:152" s="540" customFormat="1" ht="14.25" x14ac:dyDescent="0.2">
      <c r="A203" s="431" t="s">
        <v>121</v>
      </c>
      <c r="B203" s="509"/>
      <c r="C203" s="508"/>
      <c r="D203" s="509"/>
      <c r="E203" s="508"/>
      <c r="F203" s="509"/>
      <c r="G203" s="508"/>
      <c r="H203" s="575"/>
      <c r="I203" s="576"/>
      <c r="J203" s="575"/>
      <c r="K203" s="576"/>
      <c r="L203" s="575"/>
      <c r="M203" s="576"/>
      <c r="N203" s="575"/>
      <c r="O203" s="576"/>
      <c r="P203" s="577"/>
      <c r="Q203" s="578"/>
      <c r="R203" s="577"/>
      <c r="S203" s="578"/>
      <c r="T203" s="577"/>
      <c r="U203" s="578"/>
      <c r="V203" s="577"/>
      <c r="W203" s="578"/>
      <c r="X203" s="577"/>
      <c r="Y203" s="578"/>
      <c r="Z203" s="577"/>
      <c r="AA203" s="578"/>
      <c r="AB203" s="577"/>
      <c r="AC203" s="578"/>
      <c r="AD203" s="577"/>
      <c r="AE203" s="578"/>
      <c r="AF203" s="577"/>
      <c r="AG203" s="578"/>
      <c r="AH203" s="577"/>
      <c r="AI203" s="578"/>
      <c r="AJ203" s="577"/>
      <c r="AK203" s="578"/>
      <c r="AL203" s="577"/>
      <c r="AM203" s="578"/>
      <c r="AN203" s="577"/>
      <c r="AO203" s="578"/>
      <c r="AP203" s="577"/>
      <c r="AQ203" s="578"/>
      <c r="AR203" s="577"/>
      <c r="AS203" s="578"/>
      <c r="AT203" s="577"/>
      <c r="AU203" s="578"/>
      <c r="AV203" s="577"/>
      <c r="AW203" s="578"/>
      <c r="AX203" s="577"/>
      <c r="AY203" s="578"/>
      <c r="AZ203" s="577"/>
      <c r="BA203" s="578"/>
      <c r="BB203" s="577"/>
      <c r="BC203" s="578"/>
      <c r="BD203" s="577"/>
      <c r="BE203" s="578"/>
      <c r="BF203" s="577"/>
      <c r="BG203" s="578"/>
      <c r="BH203" s="577"/>
      <c r="BI203" s="578"/>
      <c r="BJ203" s="577"/>
      <c r="BK203" s="578"/>
      <c r="BL203" s="577"/>
      <c r="BM203" s="578"/>
      <c r="BN203" s="577"/>
      <c r="BO203" s="578"/>
      <c r="BP203" s="577"/>
      <c r="BQ203" s="578"/>
      <c r="BR203" s="577"/>
      <c r="BS203" s="578"/>
      <c r="BT203" s="577"/>
      <c r="BU203" s="578"/>
      <c r="BV203" s="577"/>
      <c r="BW203" s="578"/>
      <c r="BX203" s="577"/>
      <c r="BY203" s="578"/>
      <c r="BZ203" s="577"/>
      <c r="CA203" s="578"/>
      <c r="CB203" s="577"/>
      <c r="CC203" s="578"/>
      <c r="CD203" s="577"/>
      <c r="CE203" s="578"/>
      <c r="CF203" s="577"/>
      <c r="CG203" s="578"/>
      <c r="CH203" s="577"/>
      <c r="CI203" s="580"/>
      <c r="CJ203" s="573"/>
      <c r="CK203" s="574"/>
      <c r="CL203" s="569"/>
      <c r="CM203" s="573"/>
      <c r="CN203" s="569"/>
      <c r="CO203" s="573"/>
      <c r="CP203" s="574"/>
      <c r="CQ203" s="569"/>
      <c r="CR203" s="573"/>
      <c r="CS203" s="569"/>
      <c r="CT203" s="573"/>
      <c r="CU203" s="574"/>
      <c r="CV203" s="569"/>
      <c r="CW203" s="573"/>
      <c r="CX203" s="569"/>
      <c r="CY203" s="573"/>
      <c r="CZ203" s="574"/>
      <c r="DA203" s="569"/>
      <c r="DB203" s="573"/>
      <c r="DC203" s="569"/>
      <c r="DD203" s="573"/>
      <c r="DE203" s="574"/>
      <c r="DF203" s="569"/>
      <c r="DG203" s="573"/>
      <c r="DH203" s="569"/>
      <c r="DI203" s="574"/>
      <c r="DJ203" s="574"/>
      <c r="DK203" s="569"/>
      <c r="DL203" s="573"/>
      <c r="DM203" s="569"/>
      <c r="DN203" s="573"/>
      <c r="DO203" s="574"/>
      <c r="DP203" s="569"/>
      <c r="DQ203" s="573"/>
      <c r="DR203" s="569"/>
      <c r="DS203" s="568"/>
      <c r="DT203" s="568"/>
      <c r="DU203" s="569"/>
      <c r="DV203" s="579"/>
      <c r="DW203" s="569"/>
      <c r="DX203" s="568"/>
      <c r="DY203" s="568"/>
      <c r="DZ203" s="569"/>
      <c r="EA203" s="579"/>
      <c r="EB203" s="569"/>
      <c r="EC203" s="55"/>
      <c r="ED203" s="568"/>
      <c r="EE203" s="569"/>
      <c r="EF203" s="55"/>
      <c r="EG203" s="569"/>
      <c r="EH203" s="55"/>
      <c r="EI203" s="568"/>
      <c r="EJ203" s="569"/>
      <c r="EK203" s="55"/>
      <c r="EL203" s="569"/>
      <c r="EM203" s="55"/>
      <c r="EN203" s="398"/>
      <c r="EO203" s="569"/>
      <c r="EP203" s="55"/>
      <c r="EQ203" s="569"/>
      <c r="ER203" s="55">
        <v>20</v>
      </c>
      <c r="ES203" s="25">
        <v>2</v>
      </c>
      <c r="ET203" s="436">
        <f t="shared" si="48"/>
        <v>0.9</v>
      </c>
      <c r="EU203" s="55">
        <v>0</v>
      </c>
      <c r="EV203" s="436">
        <f t="shared" si="49"/>
        <v>1</v>
      </c>
    </row>
    <row r="204" spans="1:152" s="565" customFormat="1" ht="14.25" x14ac:dyDescent="0.2">
      <c r="A204" s="564" t="s">
        <v>122</v>
      </c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330"/>
      <c r="Y204" s="330"/>
      <c r="Z204" s="330"/>
      <c r="AA204" s="330"/>
      <c r="AB204" s="330"/>
      <c r="AC204" s="330"/>
      <c r="AD204" s="330"/>
      <c r="AE204" s="330"/>
      <c r="AF204" s="330"/>
      <c r="AG204" s="330"/>
      <c r="AH204" s="330"/>
      <c r="AI204" s="330"/>
      <c r="AJ204" s="330"/>
      <c r="AK204" s="330"/>
      <c r="AL204" s="330"/>
      <c r="AM204" s="330"/>
      <c r="AN204" s="330"/>
      <c r="AO204" s="330"/>
      <c r="AP204" s="330"/>
      <c r="AQ204" s="330"/>
      <c r="AR204" s="330"/>
      <c r="AS204" s="330"/>
      <c r="AT204" s="330"/>
      <c r="AU204" s="330"/>
      <c r="AV204" s="330"/>
      <c r="AW204" s="330"/>
      <c r="AX204" s="330"/>
      <c r="AY204" s="330"/>
      <c r="AZ204" s="330"/>
      <c r="BA204" s="330"/>
      <c r="BB204" s="330"/>
      <c r="BC204" s="330"/>
      <c r="BD204" s="330"/>
      <c r="BE204" s="330"/>
      <c r="BF204" s="330"/>
      <c r="BG204" s="330"/>
      <c r="BH204" s="330"/>
      <c r="BI204" s="330"/>
      <c r="BJ204" s="330"/>
      <c r="BK204" s="330"/>
      <c r="BL204" s="330"/>
      <c r="BM204" s="330"/>
      <c r="BN204" s="330"/>
      <c r="BO204" s="330"/>
      <c r="BP204" s="330"/>
      <c r="BQ204" s="330"/>
      <c r="BR204" s="330"/>
      <c r="BS204" s="330"/>
      <c r="BT204" s="330"/>
      <c r="BU204" s="437"/>
      <c r="BV204" s="330"/>
      <c r="BW204" s="437"/>
      <c r="BX204" s="330"/>
      <c r="BY204" s="437"/>
      <c r="BZ204" s="330"/>
      <c r="CA204" s="437"/>
      <c r="CB204" s="330"/>
      <c r="CC204" s="437"/>
      <c r="CD204" s="330"/>
      <c r="CE204" s="437"/>
      <c r="CF204" s="330"/>
      <c r="CG204" s="437"/>
      <c r="CH204" s="330"/>
      <c r="CI204" s="437"/>
      <c r="CJ204" s="573">
        <v>87</v>
      </c>
      <c r="CK204" s="574">
        <v>32</v>
      </c>
      <c r="CL204" s="436">
        <f t="shared" si="50"/>
        <v>0.63218390804597702</v>
      </c>
      <c r="CM204" s="573">
        <v>20</v>
      </c>
      <c r="CN204" s="436">
        <f t="shared" si="51"/>
        <v>0.375</v>
      </c>
      <c r="CO204" s="573">
        <v>40</v>
      </c>
      <c r="CP204" s="574">
        <v>19</v>
      </c>
      <c r="CQ204" s="436">
        <f t="shared" si="52"/>
        <v>0.52500000000000002</v>
      </c>
      <c r="CR204" s="573">
        <v>18</v>
      </c>
      <c r="CS204" s="436">
        <f t="shared" si="53"/>
        <v>5.2631578947368418E-2</v>
      </c>
      <c r="CT204" s="573">
        <v>42</v>
      </c>
      <c r="CU204" s="574">
        <v>4</v>
      </c>
      <c r="CV204" s="436">
        <f t="shared" si="54"/>
        <v>0.90476190476190477</v>
      </c>
      <c r="CW204" s="573">
        <v>20</v>
      </c>
      <c r="CX204" s="436">
        <f t="shared" si="55"/>
        <v>-4</v>
      </c>
      <c r="CY204" s="573">
        <v>40</v>
      </c>
      <c r="CZ204" s="574">
        <v>12</v>
      </c>
      <c r="DA204" s="436">
        <f t="shared" si="56"/>
        <v>0.7</v>
      </c>
      <c r="DB204" s="573">
        <v>4</v>
      </c>
      <c r="DC204" s="436">
        <f t="shared" si="57"/>
        <v>0.66666666666666663</v>
      </c>
      <c r="DD204" s="573">
        <v>42</v>
      </c>
      <c r="DE204" s="574">
        <v>27</v>
      </c>
      <c r="DF204" s="436">
        <f t="shared" si="58"/>
        <v>0.35714285714285715</v>
      </c>
      <c r="DG204" s="573">
        <v>18</v>
      </c>
      <c r="DH204" s="436">
        <f t="shared" si="59"/>
        <v>0.33333333333333331</v>
      </c>
      <c r="DI204" s="574">
        <v>40</v>
      </c>
      <c r="DJ204" s="574">
        <v>10</v>
      </c>
      <c r="DK204" s="436">
        <f t="shared" si="60"/>
        <v>0.75</v>
      </c>
      <c r="DL204" s="573">
        <v>8</v>
      </c>
      <c r="DM204" s="436">
        <f t="shared" si="61"/>
        <v>0.2</v>
      </c>
      <c r="DN204" s="573">
        <v>44</v>
      </c>
      <c r="DO204" s="574">
        <v>5</v>
      </c>
      <c r="DP204" s="436">
        <f t="shared" si="62"/>
        <v>0.88636363636363635</v>
      </c>
      <c r="DQ204" s="573">
        <v>5</v>
      </c>
      <c r="DR204" s="436">
        <f t="shared" si="63"/>
        <v>0</v>
      </c>
      <c r="DS204" s="19">
        <v>42</v>
      </c>
      <c r="DT204" s="19">
        <v>0</v>
      </c>
      <c r="DU204" s="436">
        <f t="shared" si="64"/>
        <v>1</v>
      </c>
      <c r="DV204" s="571">
        <v>0</v>
      </c>
      <c r="DW204" s="436">
        <f t="shared" si="65"/>
        <v>0</v>
      </c>
      <c r="DX204" s="19">
        <v>28</v>
      </c>
      <c r="DY204" s="19">
        <v>1</v>
      </c>
      <c r="DZ204" s="436">
        <f t="shared" si="66"/>
        <v>0.9642857142857143</v>
      </c>
      <c r="EA204" s="571">
        <v>0</v>
      </c>
      <c r="EB204" s="436">
        <f t="shared" si="67"/>
        <v>1</v>
      </c>
      <c r="EC204" s="53">
        <v>26</v>
      </c>
      <c r="ED204" s="19">
        <v>3</v>
      </c>
      <c r="EE204" s="436">
        <f t="shared" si="68"/>
        <v>0.88461538461538458</v>
      </c>
      <c r="EF204" s="53">
        <v>1</v>
      </c>
      <c r="EG204" s="436">
        <f t="shared" si="69"/>
        <v>0.66666666666666663</v>
      </c>
      <c r="EH204" s="53">
        <v>24</v>
      </c>
      <c r="EI204" s="19">
        <v>1</v>
      </c>
      <c r="EJ204" s="436">
        <f t="shared" si="70"/>
        <v>0.95833333333333337</v>
      </c>
      <c r="EK204" s="53">
        <v>0</v>
      </c>
      <c r="EL204" s="436">
        <f t="shared" si="71"/>
        <v>1</v>
      </c>
      <c r="EM204" s="55">
        <v>30</v>
      </c>
      <c r="EN204" s="398">
        <v>0</v>
      </c>
      <c r="EO204" s="436">
        <f t="shared" si="72"/>
        <v>1</v>
      </c>
      <c r="EP204" s="55">
        <v>0</v>
      </c>
      <c r="EQ204" s="436">
        <f t="shared" si="73"/>
        <v>0</v>
      </c>
      <c r="ER204" s="53">
        <v>15</v>
      </c>
      <c r="ES204" s="24">
        <v>2</v>
      </c>
      <c r="ET204" s="436">
        <f t="shared" si="48"/>
        <v>0.8666666666666667</v>
      </c>
      <c r="EU204" s="53">
        <v>0</v>
      </c>
      <c r="EV204" s="436">
        <f t="shared" si="49"/>
        <v>1</v>
      </c>
    </row>
    <row r="205" spans="1:152" s="565" customFormat="1" ht="14.25" x14ac:dyDescent="0.2">
      <c r="A205" s="564" t="s">
        <v>125</v>
      </c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330"/>
      <c r="Y205" s="330"/>
      <c r="Z205" s="330"/>
      <c r="AA205" s="330"/>
      <c r="AB205" s="330"/>
      <c r="AC205" s="330"/>
      <c r="AD205" s="330"/>
      <c r="AE205" s="330"/>
      <c r="AF205" s="330"/>
      <c r="AG205" s="330"/>
      <c r="AH205" s="330"/>
      <c r="AI205" s="330"/>
      <c r="AJ205" s="330"/>
      <c r="AK205" s="330"/>
      <c r="AL205" s="330"/>
      <c r="AM205" s="330"/>
      <c r="AN205" s="330"/>
      <c r="AO205" s="330"/>
      <c r="AP205" s="330"/>
      <c r="AQ205" s="330"/>
      <c r="AR205" s="330"/>
      <c r="AS205" s="330"/>
      <c r="AT205" s="330"/>
      <c r="AU205" s="330"/>
      <c r="AV205" s="330"/>
      <c r="AW205" s="330"/>
      <c r="AX205" s="330"/>
      <c r="AY205" s="330"/>
      <c r="AZ205" s="330"/>
      <c r="BA205" s="330"/>
      <c r="BB205" s="330"/>
      <c r="BC205" s="330"/>
      <c r="BD205" s="330"/>
      <c r="BE205" s="330"/>
      <c r="BF205" s="330"/>
      <c r="BG205" s="330"/>
      <c r="BH205" s="330"/>
      <c r="BI205" s="330"/>
      <c r="BJ205" s="330"/>
      <c r="BK205" s="330"/>
      <c r="BL205" s="330"/>
      <c r="BM205" s="330"/>
      <c r="BN205" s="330"/>
      <c r="BO205" s="330"/>
      <c r="BP205" s="330"/>
      <c r="BQ205" s="330"/>
      <c r="BR205" s="330"/>
      <c r="BS205" s="330"/>
      <c r="BT205" s="330"/>
      <c r="BU205" s="437"/>
      <c r="BV205" s="330"/>
      <c r="BW205" s="437"/>
      <c r="BX205" s="330"/>
      <c r="BY205" s="437"/>
      <c r="BZ205" s="330"/>
      <c r="CA205" s="437"/>
      <c r="CB205" s="330"/>
      <c r="CC205" s="437"/>
      <c r="CD205" s="330"/>
      <c r="CE205" s="437"/>
      <c r="CF205" s="330"/>
      <c r="CG205" s="437"/>
      <c r="CH205" s="330"/>
      <c r="CI205" s="437"/>
      <c r="CJ205" s="573">
        <v>171</v>
      </c>
      <c r="CK205" s="574">
        <v>143</v>
      </c>
      <c r="CL205" s="436">
        <f t="shared" si="50"/>
        <v>0.16374269005847952</v>
      </c>
      <c r="CM205" s="573">
        <v>75</v>
      </c>
      <c r="CN205" s="436">
        <f t="shared" si="51"/>
        <v>0.47552447552447552</v>
      </c>
      <c r="CO205" s="573">
        <v>162</v>
      </c>
      <c r="CP205" s="574">
        <v>145</v>
      </c>
      <c r="CQ205" s="436">
        <f t="shared" si="52"/>
        <v>0.10493827160493827</v>
      </c>
      <c r="CR205" s="573">
        <v>56</v>
      </c>
      <c r="CS205" s="436">
        <f t="shared" si="53"/>
        <v>0.61379310344827587</v>
      </c>
      <c r="CT205" s="573">
        <v>171</v>
      </c>
      <c r="CU205" s="574">
        <v>152</v>
      </c>
      <c r="CV205" s="436">
        <f t="shared" si="54"/>
        <v>0.1111111111111111</v>
      </c>
      <c r="CW205" s="573">
        <v>78</v>
      </c>
      <c r="CX205" s="436">
        <f t="shared" si="55"/>
        <v>0.48684210526315791</v>
      </c>
      <c r="CY205" s="573">
        <v>171</v>
      </c>
      <c r="CZ205" s="574">
        <v>159</v>
      </c>
      <c r="DA205" s="436">
        <f t="shared" si="56"/>
        <v>7.0175438596491224E-2</v>
      </c>
      <c r="DB205" s="573">
        <v>71</v>
      </c>
      <c r="DC205" s="436">
        <f t="shared" si="57"/>
        <v>0.55345911949685533</v>
      </c>
      <c r="DD205" s="573">
        <v>144</v>
      </c>
      <c r="DE205" s="574">
        <v>131</v>
      </c>
      <c r="DF205" s="436">
        <f t="shared" si="58"/>
        <v>9.0277777777777776E-2</v>
      </c>
      <c r="DG205" s="573">
        <v>64</v>
      </c>
      <c r="DH205" s="436">
        <f t="shared" si="59"/>
        <v>0.51145038167938928</v>
      </c>
      <c r="DI205" s="574">
        <v>144</v>
      </c>
      <c r="DJ205" s="574">
        <v>126</v>
      </c>
      <c r="DK205" s="436">
        <f t="shared" si="60"/>
        <v>0.125</v>
      </c>
      <c r="DL205" s="573">
        <v>60</v>
      </c>
      <c r="DM205" s="436">
        <f t="shared" si="61"/>
        <v>0.52380952380952384</v>
      </c>
      <c r="DN205" s="573">
        <v>152</v>
      </c>
      <c r="DO205" s="574">
        <v>141</v>
      </c>
      <c r="DP205" s="436">
        <f t="shared" si="62"/>
        <v>7.2368421052631582E-2</v>
      </c>
      <c r="DQ205" s="573">
        <v>94</v>
      </c>
      <c r="DR205" s="436">
        <f t="shared" si="63"/>
        <v>0.33333333333333331</v>
      </c>
      <c r="DS205" s="19">
        <v>128</v>
      </c>
      <c r="DT205" s="19">
        <v>125</v>
      </c>
      <c r="DU205" s="436">
        <f t="shared" si="64"/>
        <v>2.34375E-2</v>
      </c>
      <c r="DV205" s="571">
        <v>59</v>
      </c>
      <c r="DW205" s="436">
        <f t="shared" si="65"/>
        <v>0.52800000000000002</v>
      </c>
      <c r="DX205" s="19">
        <v>144</v>
      </c>
      <c r="DY205" s="19">
        <v>143</v>
      </c>
      <c r="DZ205" s="436">
        <f t="shared" si="66"/>
        <v>6.9444444444444441E-3</v>
      </c>
      <c r="EA205" s="571">
        <v>77</v>
      </c>
      <c r="EB205" s="436">
        <f t="shared" si="67"/>
        <v>0.46153846153846156</v>
      </c>
      <c r="EC205" s="55">
        <v>144</v>
      </c>
      <c r="ED205" s="19">
        <v>139</v>
      </c>
      <c r="EE205" s="436">
        <f t="shared" si="68"/>
        <v>3.4722222222222224E-2</v>
      </c>
      <c r="EF205" s="55">
        <v>83</v>
      </c>
      <c r="EG205" s="436">
        <f t="shared" si="69"/>
        <v>0.40287769784172661</v>
      </c>
      <c r="EH205" s="55">
        <v>120</v>
      </c>
      <c r="EI205" s="19">
        <v>118</v>
      </c>
      <c r="EJ205" s="436">
        <f t="shared" si="70"/>
        <v>1.6666666666666666E-2</v>
      </c>
      <c r="EK205" s="55">
        <v>60</v>
      </c>
      <c r="EL205" s="436">
        <f t="shared" si="71"/>
        <v>0.49152542372881358</v>
      </c>
      <c r="EM205" s="55">
        <v>144</v>
      </c>
      <c r="EN205" s="398">
        <v>133</v>
      </c>
      <c r="EO205" s="436">
        <f t="shared" si="72"/>
        <v>7.6388888888888895E-2</v>
      </c>
      <c r="EP205" s="55">
        <v>65</v>
      </c>
      <c r="EQ205" s="436">
        <f t="shared" si="73"/>
        <v>0.51127819548872178</v>
      </c>
      <c r="ER205" s="55">
        <v>96</v>
      </c>
      <c r="ES205" s="25">
        <v>94</v>
      </c>
      <c r="ET205" s="436">
        <f t="shared" si="48"/>
        <v>2.0833333333333332E-2</v>
      </c>
      <c r="EU205" s="55">
        <v>49</v>
      </c>
      <c r="EV205" s="436">
        <f t="shared" si="49"/>
        <v>0.47872340425531917</v>
      </c>
    </row>
    <row r="206" spans="1:152" s="565" customFormat="1" ht="14.25" x14ac:dyDescent="0.2">
      <c r="A206" s="564" t="s">
        <v>126</v>
      </c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330"/>
      <c r="Y206" s="330"/>
      <c r="Z206" s="330"/>
      <c r="AA206" s="330"/>
      <c r="AB206" s="330"/>
      <c r="AC206" s="330"/>
      <c r="AD206" s="330"/>
      <c r="AE206" s="330"/>
      <c r="AF206" s="330"/>
      <c r="AG206" s="330"/>
      <c r="AH206" s="330"/>
      <c r="AI206" s="330"/>
      <c r="AJ206" s="330"/>
      <c r="AK206" s="330"/>
      <c r="AL206" s="330"/>
      <c r="AM206" s="330"/>
      <c r="AN206" s="330"/>
      <c r="AO206" s="330"/>
      <c r="AP206" s="330"/>
      <c r="AQ206" s="330"/>
      <c r="AR206" s="330"/>
      <c r="AS206" s="330"/>
      <c r="AT206" s="330"/>
      <c r="AU206" s="330"/>
      <c r="AV206" s="330"/>
      <c r="AW206" s="330"/>
      <c r="AX206" s="330"/>
      <c r="AY206" s="330"/>
      <c r="AZ206" s="330"/>
      <c r="BA206" s="330"/>
      <c r="BB206" s="330"/>
      <c r="BC206" s="330"/>
      <c r="BD206" s="330"/>
      <c r="BE206" s="330"/>
      <c r="BF206" s="330"/>
      <c r="BG206" s="330"/>
      <c r="BH206" s="330"/>
      <c r="BI206" s="330"/>
      <c r="BJ206" s="330"/>
      <c r="BK206" s="330"/>
      <c r="BL206" s="330"/>
      <c r="BM206" s="330"/>
      <c r="BN206" s="330"/>
      <c r="BO206" s="330"/>
      <c r="BP206" s="330"/>
      <c r="BQ206" s="330"/>
      <c r="BR206" s="330"/>
      <c r="BS206" s="330"/>
      <c r="BT206" s="330"/>
      <c r="BU206" s="437"/>
      <c r="BV206" s="330"/>
      <c r="BW206" s="437"/>
      <c r="BX206" s="330"/>
      <c r="BY206" s="437"/>
      <c r="BZ206" s="330"/>
      <c r="CA206" s="437"/>
      <c r="CB206" s="330"/>
      <c r="CC206" s="437"/>
      <c r="CD206" s="330"/>
      <c r="CE206" s="437"/>
      <c r="CF206" s="330"/>
      <c r="CG206" s="437"/>
      <c r="CH206" s="330"/>
      <c r="CI206" s="437"/>
      <c r="CJ206" s="573">
        <v>18</v>
      </c>
      <c r="CK206" s="574">
        <v>5</v>
      </c>
      <c r="CL206" s="436">
        <f t="shared" si="50"/>
        <v>0.72222222222222221</v>
      </c>
      <c r="CM206" s="573">
        <v>1</v>
      </c>
      <c r="CN206" s="436">
        <f t="shared" si="51"/>
        <v>0.8</v>
      </c>
      <c r="CO206" s="573">
        <v>16</v>
      </c>
      <c r="CP206" s="574">
        <v>6</v>
      </c>
      <c r="CQ206" s="436">
        <f t="shared" si="52"/>
        <v>0.625</v>
      </c>
      <c r="CR206" s="573">
        <v>0</v>
      </c>
      <c r="CS206" s="436">
        <f t="shared" si="53"/>
        <v>1</v>
      </c>
      <c r="CT206" s="573">
        <v>16</v>
      </c>
      <c r="CU206" s="574">
        <v>0</v>
      </c>
      <c r="CV206" s="436">
        <f t="shared" si="54"/>
        <v>1</v>
      </c>
      <c r="CW206" s="573">
        <v>0</v>
      </c>
      <c r="CX206" s="436">
        <f t="shared" si="55"/>
        <v>0</v>
      </c>
      <c r="CY206" s="573">
        <v>18</v>
      </c>
      <c r="CZ206" s="574">
        <v>5</v>
      </c>
      <c r="DA206" s="436">
        <f t="shared" si="56"/>
        <v>0.72222222222222221</v>
      </c>
      <c r="DB206" s="573">
        <v>5</v>
      </c>
      <c r="DC206" s="436">
        <f t="shared" si="57"/>
        <v>0</v>
      </c>
      <c r="DD206" s="573">
        <v>12</v>
      </c>
      <c r="DE206" s="574">
        <v>7</v>
      </c>
      <c r="DF206" s="436">
        <f t="shared" si="58"/>
        <v>0.41666666666666669</v>
      </c>
      <c r="DG206" s="573">
        <v>4</v>
      </c>
      <c r="DH206" s="436">
        <f t="shared" si="59"/>
        <v>0.42857142857142855</v>
      </c>
      <c r="DI206" s="574">
        <v>12</v>
      </c>
      <c r="DJ206" s="574">
        <v>6</v>
      </c>
      <c r="DK206" s="436">
        <f t="shared" si="60"/>
        <v>0.5</v>
      </c>
      <c r="DL206" s="573">
        <v>3</v>
      </c>
      <c r="DM206" s="436">
        <f t="shared" si="61"/>
        <v>0.5</v>
      </c>
      <c r="DN206" s="573">
        <v>10</v>
      </c>
      <c r="DO206" s="574">
        <v>4</v>
      </c>
      <c r="DP206" s="436">
        <f t="shared" si="62"/>
        <v>0.6</v>
      </c>
      <c r="DQ206" s="573">
        <v>2</v>
      </c>
      <c r="DR206" s="436">
        <f t="shared" si="63"/>
        <v>0.5</v>
      </c>
      <c r="DS206" s="19">
        <v>10</v>
      </c>
      <c r="DT206" s="19">
        <v>6</v>
      </c>
      <c r="DU206" s="436">
        <f t="shared" si="64"/>
        <v>0.4</v>
      </c>
      <c r="DV206" s="571">
        <v>2</v>
      </c>
      <c r="DW206" s="436">
        <f t="shared" si="65"/>
        <v>0.66666666666666663</v>
      </c>
      <c r="DX206" s="19">
        <v>15</v>
      </c>
      <c r="DY206" s="19">
        <v>8</v>
      </c>
      <c r="DZ206" s="436">
        <f t="shared" si="66"/>
        <v>0.46666666666666667</v>
      </c>
      <c r="EA206" s="571">
        <v>5</v>
      </c>
      <c r="EB206" s="436">
        <f t="shared" si="67"/>
        <v>0.375</v>
      </c>
      <c r="EC206" s="55">
        <v>12</v>
      </c>
      <c r="ED206" s="19">
        <v>3</v>
      </c>
      <c r="EE206" s="436">
        <f t="shared" si="68"/>
        <v>0.75</v>
      </c>
      <c r="EF206" s="55">
        <v>1</v>
      </c>
      <c r="EG206" s="436">
        <f t="shared" si="69"/>
        <v>0.66666666666666663</v>
      </c>
      <c r="EH206" s="55">
        <v>12</v>
      </c>
      <c r="EI206" s="19">
        <v>4</v>
      </c>
      <c r="EJ206" s="436">
        <f t="shared" si="70"/>
        <v>0.66666666666666663</v>
      </c>
      <c r="EK206" s="55">
        <v>0</v>
      </c>
      <c r="EL206" s="436">
        <f t="shared" si="71"/>
        <v>1</v>
      </c>
      <c r="EM206" s="55">
        <v>15</v>
      </c>
      <c r="EN206" s="398">
        <v>8</v>
      </c>
      <c r="EO206" s="436">
        <f t="shared" si="72"/>
        <v>0.46666666666666667</v>
      </c>
      <c r="EP206" s="55">
        <v>3</v>
      </c>
      <c r="EQ206" s="436">
        <f t="shared" si="73"/>
        <v>0.625</v>
      </c>
      <c r="ER206" s="55">
        <v>8</v>
      </c>
      <c r="ES206" s="25">
        <v>6</v>
      </c>
      <c r="ET206" s="436">
        <f t="shared" si="48"/>
        <v>0.25</v>
      </c>
      <c r="EU206" s="55">
        <v>2</v>
      </c>
      <c r="EV206" s="436">
        <f t="shared" si="49"/>
        <v>0.66666666666666663</v>
      </c>
    </row>
    <row r="207" spans="1:152" s="565" customFormat="1" ht="14.25" x14ac:dyDescent="0.2">
      <c r="A207" s="564" t="s">
        <v>128</v>
      </c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330"/>
      <c r="Y207" s="330"/>
      <c r="Z207" s="330"/>
      <c r="AA207" s="330"/>
      <c r="AB207" s="330"/>
      <c r="AC207" s="330"/>
      <c r="AD207" s="330"/>
      <c r="AE207" s="330"/>
      <c r="AF207" s="330"/>
      <c r="AG207" s="330"/>
      <c r="AH207" s="330"/>
      <c r="AI207" s="330"/>
      <c r="AJ207" s="330"/>
      <c r="AK207" s="330"/>
      <c r="AL207" s="330"/>
      <c r="AM207" s="330"/>
      <c r="AN207" s="330"/>
      <c r="AO207" s="330"/>
      <c r="AP207" s="330"/>
      <c r="AQ207" s="330"/>
      <c r="AR207" s="330"/>
      <c r="AS207" s="330"/>
      <c r="AT207" s="330"/>
      <c r="AU207" s="330"/>
      <c r="AV207" s="330"/>
      <c r="AW207" s="330"/>
      <c r="AX207" s="330"/>
      <c r="AY207" s="330"/>
      <c r="AZ207" s="330"/>
      <c r="BA207" s="330"/>
      <c r="BB207" s="330"/>
      <c r="BC207" s="330"/>
      <c r="BD207" s="330"/>
      <c r="BE207" s="330"/>
      <c r="BF207" s="330"/>
      <c r="BG207" s="330"/>
      <c r="BH207" s="330"/>
      <c r="BI207" s="330"/>
      <c r="BJ207" s="330"/>
      <c r="BK207" s="330"/>
      <c r="BL207" s="330"/>
      <c r="BM207" s="330"/>
      <c r="BN207" s="330"/>
      <c r="BO207" s="330"/>
      <c r="BP207" s="330"/>
      <c r="BQ207" s="330"/>
      <c r="BR207" s="330"/>
      <c r="BS207" s="330"/>
      <c r="BT207" s="330"/>
      <c r="BU207" s="437"/>
      <c r="BV207" s="330"/>
      <c r="BW207" s="437"/>
      <c r="BX207" s="330"/>
      <c r="BY207" s="437"/>
      <c r="BZ207" s="330"/>
      <c r="CA207" s="437"/>
      <c r="CB207" s="330"/>
      <c r="CC207" s="437"/>
      <c r="CD207" s="330"/>
      <c r="CE207" s="437"/>
      <c r="CF207" s="330"/>
      <c r="CG207" s="437"/>
      <c r="CH207" s="330"/>
      <c r="CI207" s="437"/>
      <c r="CJ207" s="573">
        <v>52</v>
      </c>
      <c r="CK207" s="574">
        <v>29</v>
      </c>
      <c r="CL207" s="436">
        <f t="shared" si="50"/>
        <v>0.44230769230769229</v>
      </c>
      <c r="CM207" s="573">
        <v>7</v>
      </c>
      <c r="CN207" s="436">
        <f t="shared" si="51"/>
        <v>0.75862068965517238</v>
      </c>
      <c r="CO207" s="573">
        <v>48</v>
      </c>
      <c r="CP207" s="574">
        <v>34</v>
      </c>
      <c r="CQ207" s="436">
        <f t="shared" si="52"/>
        <v>0.29166666666666669</v>
      </c>
      <c r="CR207" s="573">
        <v>18</v>
      </c>
      <c r="CS207" s="436">
        <f t="shared" si="53"/>
        <v>0.47058823529411764</v>
      </c>
      <c r="CT207" s="573">
        <v>52</v>
      </c>
      <c r="CU207" s="574">
        <v>33</v>
      </c>
      <c r="CV207" s="436">
        <f t="shared" si="54"/>
        <v>0.36538461538461536</v>
      </c>
      <c r="CW207" s="573">
        <v>16</v>
      </c>
      <c r="CX207" s="436">
        <f t="shared" si="55"/>
        <v>0.51515151515151514</v>
      </c>
      <c r="CY207" s="573">
        <v>48</v>
      </c>
      <c r="CZ207" s="574">
        <v>34</v>
      </c>
      <c r="DA207" s="436">
        <f t="shared" si="56"/>
        <v>0.29166666666666669</v>
      </c>
      <c r="DB207" s="573">
        <v>8</v>
      </c>
      <c r="DC207" s="436">
        <f t="shared" si="57"/>
        <v>0.76470588235294112</v>
      </c>
      <c r="DD207" s="573">
        <v>52</v>
      </c>
      <c r="DE207" s="574">
        <v>44</v>
      </c>
      <c r="DF207" s="436">
        <f t="shared" si="58"/>
        <v>0.15384615384615385</v>
      </c>
      <c r="DG207" s="573">
        <v>20</v>
      </c>
      <c r="DH207" s="436">
        <f t="shared" si="59"/>
        <v>0.54545454545454541</v>
      </c>
      <c r="DI207" s="574">
        <v>40</v>
      </c>
      <c r="DJ207" s="574">
        <v>32</v>
      </c>
      <c r="DK207" s="436">
        <f t="shared" si="60"/>
        <v>0.2</v>
      </c>
      <c r="DL207" s="573">
        <v>20</v>
      </c>
      <c r="DM207" s="436">
        <f t="shared" si="61"/>
        <v>0.375</v>
      </c>
      <c r="DN207" s="573">
        <v>44</v>
      </c>
      <c r="DO207" s="574">
        <v>38</v>
      </c>
      <c r="DP207" s="436">
        <f t="shared" si="62"/>
        <v>0.13636363636363635</v>
      </c>
      <c r="DQ207" s="573">
        <v>20</v>
      </c>
      <c r="DR207" s="436">
        <f t="shared" si="63"/>
        <v>0.47368421052631576</v>
      </c>
      <c r="DS207" s="19">
        <v>42</v>
      </c>
      <c r="DT207" s="19">
        <v>40</v>
      </c>
      <c r="DU207" s="436">
        <f t="shared" si="64"/>
        <v>4.7619047619047616E-2</v>
      </c>
      <c r="DV207" s="571">
        <v>20</v>
      </c>
      <c r="DW207" s="436">
        <f t="shared" si="65"/>
        <v>0.5</v>
      </c>
      <c r="DX207" s="19">
        <v>28</v>
      </c>
      <c r="DY207" s="19">
        <v>27</v>
      </c>
      <c r="DZ207" s="436">
        <f t="shared" si="66"/>
        <v>3.5714285714285712E-2</v>
      </c>
      <c r="EA207" s="571">
        <v>19</v>
      </c>
      <c r="EB207" s="436">
        <f t="shared" si="67"/>
        <v>0.29629629629629628</v>
      </c>
      <c r="EC207" s="53">
        <v>26</v>
      </c>
      <c r="ED207" s="19">
        <v>24</v>
      </c>
      <c r="EE207" s="436">
        <f t="shared" si="68"/>
        <v>7.6923076923076927E-2</v>
      </c>
      <c r="EF207" s="53">
        <v>18</v>
      </c>
      <c r="EG207" s="436">
        <f t="shared" si="69"/>
        <v>0.25</v>
      </c>
      <c r="EH207" s="53">
        <v>24</v>
      </c>
      <c r="EI207" s="19">
        <v>23</v>
      </c>
      <c r="EJ207" s="436">
        <f t="shared" si="70"/>
        <v>4.1666666666666664E-2</v>
      </c>
      <c r="EK207" s="53">
        <v>14</v>
      </c>
      <c r="EL207" s="436">
        <f t="shared" si="71"/>
        <v>0.39130434782608697</v>
      </c>
      <c r="EM207" s="55">
        <v>30</v>
      </c>
      <c r="EN207" s="398">
        <v>30</v>
      </c>
      <c r="EO207" s="436">
        <f t="shared" si="72"/>
        <v>0</v>
      </c>
      <c r="EP207" s="55">
        <v>12</v>
      </c>
      <c r="EQ207" s="436">
        <f t="shared" si="73"/>
        <v>0.6</v>
      </c>
      <c r="ER207" s="55">
        <v>42</v>
      </c>
      <c r="ES207" s="25">
        <v>39</v>
      </c>
      <c r="ET207" s="436">
        <f t="shared" si="48"/>
        <v>7.1428571428571425E-2</v>
      </c>
      <c r="EU207" s="55">
        <v>17</v>
      </c>
      <c r="EV207" s="436">
        <f t="shared" si="49"/>
        <v>0.5641025641025641</v>
      </c>
    </row>
    <row r="208" spans="1:152" s="565" customFormat="1" ht="14.25" x14ac:dyDescent="0.2">
      <c r="A208" s="564" t="s">
        <v>129</v>
      </c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330"/>
      <c r="Y208" s="330"/>
      <c r="Z208" s="330"/>
      <c r="AA208" s="330"/>
      <c r="AB208" s="330"/>
      <c r="AC208" s="330"/>
      <c r="AD208" s="330"/>
      <c r="AE208" s="330"/>
      <c r="AF208" s="330"/>
      <c r="AG208" s="330"/>
      <c r="AH208" s="330"/>
      <c r="AI208" s="330"/>
      <c r="AJ208" s="330"/>
      <c r="AK208" s="330"/>
      <c r="AL208" s="330"/>
      <c r="AM208" s="330"/>
      <c r="AN208" s="330"/>
      <c r="AO208" s="330"/>
      <c r="AP208" s="330"/>
      <c r="AQ208" s="330"/>
      <c r="AR208" s="330"/>
      <c r="AS208" s="330"/>
      <c r="AT208" s="330"/>
      <c r="AU208" s="330"/>
      <c r="AV208" s="330"/>
      <c r="AW208" s="330"/>
      <c r="AX208" s="330"/>
      <c r="AY208" s="330"/>
      <c r="AZ208" s="330"/>
      <c r="BA208" s="330"/>
      <c r="BB208" s="330"/>
      <c r="BC208" s="330"/>
      <c r="BD208" s="330"/>
      <c r="BE208" s="330"/>
      <c r="BF208" s="330"/>
      <c r="BG208" s="330"/>
      <c r="BH208" s="330"/>
      <c r="BI208" s="330"/>
      <c r="BJ208" s="330"/>
      <c r="BK208" s="330"/>
      <c r="BL208" s="330"/>
      <c r="BM208" s="330"/>
      <c r="BN208" s="330"/>
      <c r="BO208" s="330"/>
      <c r="BP208" s="330"/>
      <c r="BQ208" s="330"/>
      <c r="BR208" s="330"/>
      <c r="BS208" s="330"/>
      <c r="BT208" s="330"/>
      <c r="BU208" s="437"/>
      <c r="BV208" s="330"/>
      <c r="BW208" s="437"/>
      <c r="BX208" s="330"/>
      <c r="BY208" s="437"/>
      <c r="BZ208" s="330"/>
      <c r="CA208" s="437"/>
      <c r="CB208" s="330"/>
      <c r="CC208" s="437"/>
      <c r="CD208" s="330"/>
      <c r="CE208" s="437"/>
      <c r="CF208" s="330"/>
      <c r="CG208" s="437"/>
      <c r="CH208" s="330"/>
      <c r="CI208" s="437"/>
      <c r="CJ208" s="573">
        <v>52</v>
      </c>
      <c r="CK208" s="574">
        <v>46</v>
      </c>
      <c r="CL208" s="436">
        <f t="shared" si="50"/>
        <v>0.11538461538461539</v>
      </c>
      <c r="CM208" s="573">
        <v>19</v>
      </c>
      <c r="CN208" s="436">
        <f t="shared" si="51"/>
        <v>0.58695652173913049</v>
      </c>
      <c r="CO208" s="573">
        <v>48</v>
      </c>
      <c r="CP208" s="574">
        <v>40</v>
      </c>
      <c r="CQ208" s="436">
        <f t="shared" si="52"/>
        <v>0.16666666666666666</v>
      </c>
      <c r="CR208" s="573">
        <v>18</v>
      </c>
      <c r="CS208" s="436">
        <f t="shared" si="53"/>
        <v>0.55000000000000004</v>
      </c>
      <c r="CT208" s="573">
        <v>52</v>
      </c>
      <c r="CU208" s="574">
        <v>43</v>
      </c>
      <c r="CV208" s="436">
        <f t="shared" si="54"/>
        <v>0.17307692307692307</v>
      </c>
      <c r="CW208" s="573">
        <v>20</v>
      </c>
      <c r="CX208" s="436">
        <f t="shared" si="55"/>
        <v>0.53488372093023251</v>
      </c>
      <c r="CY208" s="573">
        <v>48</v>
      </c>
      <c r="CZ208" s="574">
        <v>33</v>
      </c>
      <c r="DA208" s="436">
        <f t="shared" si="56"/>
        <v>0.3125</v>
      </c>
      <c r="DB208" s="573">
        <v>20</v>
      </c>
      <c r="DC208" s="436">
        <f t="shared" si="57"/>
        <v>0.39393939393939392</v>
      </c>
      <c r="DD208" s="573">
        <v>52</v>
      </c>
      <c r="DE208" s="574">
        <v>45</v>
      </c>
      <c r="DF208" s="436">
        <f t="shared" si="58"/>
        <v>0.13461538461538461</v>
      </c>
      <c r="DG208" s="573">
        <v>20</v>
      </c>
      <c r="DH208" s="436">
        <f t="shared" si="59"/>
        <v>0.55555555555555558</v>
      </c>
      <c r="DI208" s="574">
        <v>40</v>
      </c>
      <c r="DJ208" s="574">
        <v>35</v>
      </c>
      <c r="DK208" s="436">
        <f t="shared" si="60"/>
        <v>0.125</v>
      </c>
      <c r="DL208" s="573">
        <v>20</v>
      </c>
      <c r="DM208" s="436">
        <f t="shared" si="61"/>
        <v>0.42857142857142855</v>
      </c>
      <c r="DN208" s="573">
        <v>44</v>
      </c>
      <c r="DO208" s="574">
        <v>41</v>
      </c>
      <c r="DP208" s="436">
        <f t="shared" si="62"/>
        <v>6.8181818181818177E-2</v>
      </c>
      <c r="DQ208" s="573">
        <v>20</v>
      </c>
      <c r="DR208" s="436">
        <f t="shared" si="63"/>
        <v>0.51219512195121952</v>
      </c>
      <c r="DS208" s="19">
        <v>42</v>
      </c>
      <c r="DT208" s="19">
        <v>40</v>
      </c>
      <c r="DU208" s="436">
        <f t="shared" si="64"/>
        <v>4.7619047619047616E-2</v>
      </c>
      <c r="DV208" s="571">
        <v>20</v>
      </c>
      <c r="DW208" s="436">
        <f t="shared" si="65"/>
        <v>0.5</v>
      </c>
      <c r="DX208" s="19">
        <v>28</v>
      </c>
      <c r="DY208" s="19">
        <v>26</v>
      </c>
      <c r="DZ208" s="436">
        <f t="shared" si="66"/>
        <v>7.1428571428571425E-2</v>
      </c>
      <c r="EA208" s="571">
        <v>20</v>
      </c>
      <c r="EB208" s="436">
        <f t="shared" si="67"/>
        <v>0.23076923076923078</v>
      </c>
      <c r="EC208" s="55">
        <v>26</v>
      </c>
      <c r="ED208" s="19">
        <v>22</v>
      </c>
      <c r="EE208" s="436">
        <f t="shared" si="68"/>
        <v>0.15384615384615385</v>
      </c>
      <c r="EF208" s="55">
        <v>20</v>
      </c>
      <c r="EG208" s="436">
        <f t="shared" si="69"/>
        <v>9.0909090909090912E-2</v>
      </c>
      <c r="EH208" s="55">
        <v>24</v>
      </c>
      <c r="EI208" s="19">
        <v>21</v>
      </c>
      <c r="EJ208" s="436">
        <f t="shared" si="70"/>
        <v>0.125</v>
      </c>
      <c r="EK208" s="55">
        <v>10</v>
      </c>
      <c r="EL208" s="436">
        <f t="shared" si="71"/>
        <v>0.52380952380952384</v>
      </c>
      <c r="EM208" s="55">
        <v>30</v>
      </c>
      <c r="EN208" s="398">
        <v>28</v>
      </c>
      <c r="EO208" s="436">
        <f t="shared" si="72"/>
        <v>6.6666666666666666E-2</v>
      </c>
      <c r="EP208" s="55">
        <v>12</v>
      </c>
      <c r="EQ208" s="436">
        <f t="shared" si="73"/>
        <v>0.5714285714285714</v>
      </c>
      <c r="ER208" s="55">
        <v>21</v>
      </c>
      <c r="ES208" s="25">
        <v>20</v>
      </c>
      <c r="ET208" s="436">
        <f t="shared" si="48"/>
        <v>4.7619047619047616E-2</v>
      </c>
      <c r="EU208" s="55">
        <v>19</v>
      </c>
      <c r="EV208" s="436">
        <f t="shared" si="49"/>
        <v>0.05</v>
      </c>
    </row>
    <row r="209" spans="1:152" s="565" customFormat="1" ht="14.25" x14ac:dyDescent="0.2">
      <c r="A209" s="564" t="s">
        <v>498</v>
      </c>
      <c r="B209" s="697"/>
      <c r="C209" s="698"/>
      <c r="D209" s="697"/>
      <c r="E209" s="698"/>
      <c r="F209" s="697"/>
      <c r="G209" s="698"/>
      <c r="H209" s="697"/>
      <c r="I209" s="698"/>
      <c r="J209" s="697"/>
      <c r="K209" s="698"/>
      <c r="L209" s="697"/>
      <c r="M209" s="698"/>
      <c r="N209" s="697"/>
      <c r="O209" s="698"/>
      <c r="P209" s="697"/>
      <c r="Q209" s="698"/>
      <c r="R209" s="697"/>
      <c r="S209" s="698"/>
      <c r="T209" s="697"/>
      <c r="U209" s="698"/>
      <c r="V209" s="697"/>
      <c r="W209" s="698"/>
      <c r="X209" s="699"/>
      <c r="Y209" s="700"/>
      <c r="Z209" s="699"/>
      <c r="AA209" s="700"/>
      <c r="AB209" s="699"/>
      <c r="AC209" s="700"/>
      <c r="AD209" s="699"/>
      <c r="AE209" s="700"/>
      <c r="AF209" s="699"/>
      <c r="AG209" s="700"/>
      <c r="AH209" s="699"/>
      <c r="AI209" s="700"/>
      <c r="AJ209" s="699"/>
      <c r="AK209" s="700"/>
      <c r="AL209" s="699"/>
      <c r="AM209" s="700"/>
      <c r="AN209" s="699"/>
      <c r="AO209" s="700"/>
      <c r="AP209" s="699"/>
      <c r="AQ209" s="700"/>
      <c r="AR209" s="699"/>
      <c r="AS209" s="700"/>
      <c r="AT209" s="699"/>
      <c r="AU209" s="700"/>
      <c r="AV209" s="699"/>
      <c r="AW209" s="700"/>
      <c r="AX209" s="699"/>
      <c r="AY209" s="700"/>
      <c r="AZ209" s="699"/>
      <c r="BA209" s="700"/>
      <c r="BB209" s="699"/>
      <c r="BC209" s="700"/>
      <c r="BD209" s="699"/>
      <c r="BE209" s="700"/>
      <c r="BF209" s="699"/>
      <c r="BG209" s="700"/>
      <c r="BH209" s="699"/>
      <c r="BI209" s="700"/>
      <c r="BJ209" s="699"/>
      <c r="BK209" s="700"/>
      <c r="BL209" s="699"/>
      <c r="BM209" s="700"/>
      <c r="BN209" s="699"/>
      <c r="BO209" s="700"/>
      <c r="BP209" s="699"/>
      <c r="BQ209" s="700"/>
      <c r="BR209" s="699"/>
      <c r="BS209" s="700"/>
      <c r="BT209" s="699"/>
      <c r="BU209" s="701"/>
      <c r="BV209" s="699"/>
      <c r="BW209" s="701"/>
      <c r="BX209" s="699"/>
      <c r="BY209" s="701"/>
      <c r="BZ209" s="699"/>
      <c r="CA209" s="701"/>
      <c r="CB209" s="699"/>
      <c r="CC209" s="701"/>
      <c r="CD209" s="699"/>
      <c r="CE209" s="701"/>
      <c r="CF209" s="699"/>
      <c r="CG209" s="701"/>
      <c r="CH209" s="699"/>
      <c r="CI209" s="702"/>
      <c r="CJ209" s="573">
        <v>120</v>
      </c>
      <c r="CK209" s="574">
        <v>54</v>
      </c>
      <c r="CL209" s="436">
        <f t="shared" si="50"/>
        <v>0.55000000000000004</v>
      </c>
      <c r="CM209" s="573">
        <v>36</v>
      </c>
      <c r="CN209" s="436">
        <f t="shared" si="51"/>
        <v>0.33333333333333331</v>
      </c>
      <c r="CO209" s="573">
        <v>120</v>
      </c>
      <c r="CP209" s="574">
        <v>36</v>
      </c>
      <c r="CQ209" s="436">
        <f t="shared" si="52"/>
        <v>0.7</v>
      </c>
      <c r="CR209" s="573">
        <v>30</v>
      </c>
      <c r="CS209" s="436">
        <f t="shared" si="53"/>
        <v>0.16666666666666666</v>
      </c>
      <c r="CT209" s="573">
        <v>180</v>
      </c>
      <c r="CU209" s="574">
        <v>69</v>
      </c>
      <c r="CV209" s="436">
        <f t="shared" si="54"/>
        <v>0.6166666666666667</v>
      </c>
      <c r="CW209" s="573">
        <v>57</v>
      </c>
      <c r="CX209" s="436">
        <f t="shared" si="55"/>
        <v>0.17391304347826086</v>
      </c>
      <c r="CY209" s="573">
        <v>160</v>
      </c>
      <c r="CZ209" s="574">
        <v>99</v>
      </c>
      <c r="DA209" s="436">
        <f t="shared" si="56"/>
        <v>0.38124999999999998</v>
      </c>
      <c r="DB209" s="573">
        <v>50</v>
      </c>
      <c r="DC209" s="436">
        <f t="shared" si="57"/>
        <v>0.49494949494949497</v>
      </c>
      <c r="DD209" s="573">
        <v>160</v>
      </c>
      <c r="DE209" s="574">
        <v>68</v>
      </c>
      <c r="DF209" s="436">
        <f t="shared" si="58"/>
        <v>0.57499999999999996</v>
      </c>
      <c r="DG209" s="573">
        <v>50</v>
      </c>
      <c r="DH209" s="436">
        <f t="shared" si="59"/>
        <v>0.26470588235294118</v>
      </c>
      <c r="DI209" s="574">
        <v>90</v>
      </c>
      <c r="DJ209" s="574">
        <v>87</v>
      </c>
      <c r="DK209" s="436">
        <f t="shared" si="60"/>
        <v>3.3333333333333333E-2</v>
      </c>
      <c r="DL209" s="573">
        <v>61</v>
      </c>
      <c r="DM209" s="436">
        <f t="shared" si="61"/>
        <v>0.2988505747126437</v>
      </c>
      <c r="DN209" s="573">
        <v>90</v>
      </c>
      <c r="DO209" s="574">
        <v>88</v>
      </c>
      <c r="DP209" s="436">
        <f t="shared" si="62"/>
        <v>2.2222222222222223E-2</v>
      </c>
      <c r="DQ209" s="573">
        <v>57</v>
      </c>
      <c r="DR209" s="436">
        <f t="shared" si="63"/>
        <v>0.35227272727272729</v>
      </c>
      <c r="DS209" s="19">
        <v>80</v>
      </c>
      <c r="DT209" s="19">
        <v>74</v>
      </c>
      <c r="DU209" s="436">
        <f t="shared" si="64"/>
        <v>7.4999999999999997E-2</v>
      </c>
      <c r="DV209" s="571">
        <v>50</v>
      </c>
      <c r="DW209" s="436">
        <f t="shared" si="65"/>
        <v>0.32432432432432434</v>
      </c>
      <c r="DX209" s="19">
        <v>80</v>
      </c>
      <c r="DY209" s="19">
        <v>79</v>
      </c>
      <c r="DZ209" s="436">
        <f t="shared" si="66"/>
        <v>1.2500000000000001E-2</v>
      </c>
      <c r="EA209" s="571">
        <v>50</v>
      </c>
      <c r="EB209" s="436">
        <f t="shared" si="67"/>
        <v>0.36708860759493672</v>
      </c>
      <c r="EC209" s="55">
        <v>64</v>
      </c>
      <c r="ED209" s="19">
        <v>64</v>
      </c>
      <c r="EE209" s="436">
        <f t="shared" si="68"/>
        <v>0</v>
      </c>
      <c r="EF209" s="55">
        <v>52</v>
      </c>
      <c r="EG209" s="436">
        <f t="shared" si="69"/>
        <v>0.1875</v>
      </c>
      <c r="EH209" s="55">
        <v>64</v>
      </c>
      <c r="EI209" s="19">
        <v>43</v>
      </c>
      <c r="EJ209" s="436">
        <f t="shared" si="70"/>
        <v>0.328125</v>
      </c>
      <c r="EK209" s="55">
        <v>35</v>
      </c>
      <c r="EL209" s="436">
        <f t="shared" si="71"/>
        <v>0.18604651162790697</v>
      </c>
      <c r="EM209" s="55">
        <v>80</v>
      </c>
      <c r="EN209" s="398">
        <v>78</v>
      </c>
      <c r="EO209" s="436">
        <f t="shared" si="72"/>
        <v>2.5000000000000001E-2</v>
      </c>
      <c r="EP209" s="55">
        <v>51</v>
      </c>
      <c r="EQ209" s="436">
        <f t="shared" si="73"/>
        <v>0.34615384615384615</v>
      </c>
      <c r="ER209" s="55">
        <v>56</v>
      </c>
      <c r="ES209" s="25">
        <v>38</v>
      </c>
      <c r="ET209" s="436">
        <f t="shared" si="48"/>
        <v>0.32142857142857145</v>
      </c>
      <c r="EU209" s="55">
        <v>33</v>
      </c>
      <c r="EV209" s="436">
        <f t="shared" si="49"/>
        <v>0.13157894736842105</v>
      </c>
    </row>
    <row r="210" spans="1:152" s="565" customFormat="1" ht="14.25" x14ac:dyDescent="0.2">
      <c r="A210" s="566" t="s">
        <v>499</v>
      </c>
      <c r="B210" s="706"/>
      <c r="C210" s="707"/>
      <c r="D210" s="706"/>
      <c r="E210" s="707"/>
      <c r="F210" s="706"/>
      <c r="G210" s="707"/>
      <c r="H210" s="706"/>
      <c r="I210" s="707"/>
      <c r="J210" s="706"/>
      <c r="K210" s="707"/>
      <c r="L210" s="706"/>
      <c r="M210" s="707"/>
      <c r="N210" s="706"/>
      <c r="O210" s="707"/>
      <c r="P210" s="697"/>
      <c r="Q210" s="698"/>
      <c r="R210" s="697"/>
      <c r="S210" s="698"/>
      <c r="T210" s="697"/>
      <c r="U210" s="698"/>
      <c r="V210" s="697"/>
      <c r="W210" s="698"/>
      <c r="X210" s="697"/>
      <c r="Y210" s="698"/>
      <c r="Z210" s="713"/>
      <c r="AA210" s="714"/>
      <c r="AB210" s="697"/>
      <c r="AC210" s="698"/>
      <c r="AD210" s="713"/>
      <c r="AE210" s="714"/>
      <c r="AF210" s="699"/>
      <c r="AG210" s="700"/>
      <c r="AH210" s="713"/>
      <c r="AI210" s="714"/>
      <c r="AJ210" s="697"/>
      <c r="AK210" s="698"/>
      <c r="AL210" s="699"/>
      <c r="AM210" s="700"/>
      <c r="AN210" s="699"/>
      <c r="AO210" s="700"/>
      <c r="AP210" s="699"/>
      <c r="AQ210" s="700"/>
      <c r="AR210" s="713"/>
      <c r="AS210" s="714"/>
      <c r="AT210" s="713"/>
      <c r="AU210" s="714"/>
      <c r="AV210" s="699"/>
      <c r="AW210" s="700"/>
      <c r="AX210" s="699"/>
      <c r="AY210" s="700"/>
      <c r="AZ210" s="699"/>
      <c r="BA210" s="700"/>
      <c r="BB210" s="699"/>
      <c r="BC210" s="700"/>
      <c r="BD210" s="699"/>
      <c r="BE210" s="700"/>
      <c r="BF210" s="699"/>
      <c r="BG210" s="700"/>
      <c r="BH210" s="699"/>
      <c r="BI210" s="700"/>
      <c r="BJ210" s="699"/>
      <c r="BK210" s="700"/>
      <c r="BL210" s="699"/>
      <c r="BM210" s="700"/>
      <c r="BN210" s="699"/>
      <c r="BO210" s="700"/>
      <c r="BP210" s="699"/>
      <c r="BQ210" s="700"/>
      <c r="BR210" s="699"/>
      <c r="BS210" s="700"/>
      <c r="BT210" s="699"/>
      <c r="BU210" s="701"/>
      <c r="BV210" s="699"/>
      <c r="BW210" s="701"/>
      <c r="BX210" s="699"/>
      <c r="BY210" s="701"/>
      <c r="BZ210" s="699"/>
      <c r="CA210" s="701"/>
      <c r="CB210" s="699"/>
      <c r="CC210" s="701"/>
      <c r="CD210" s="699"/>
      <c r="CE210" s="701"/>
      <c r="CF210" s="699"/>
      <c r="CG210" s="700"/>
      <c r="CH210" s="699"/>
      <c r="CI210" s="702"/>
      <c r="CJ210" s="573">
        <v>45</v>
      </c>
      <c r="CK210" s="574">
        <v>24</v>
      </c>
      <c r="CL210" s="436">
        <f t="shared" si="50"/>
        <v>0.46666666666666667</v>
      </c>
      <c r="CM210" s="573">
        <v>18</v>
      </c>
      <c r="CN210" s="436">
        <f t="shared" si="51"/>
        <v>0.25</v>
      </c>
      <c r="CO210" s="573">
        <v>40</v>
      </c>
      <c r="CP210" s="574">
        <v>38</v>
      </c>
      <c r="CQ210" s="436">
        <f t="shared" si="52"/>
        <v>0.05</v>
      </c>
      <c r="CR210" s="573">
        <v>15</v>
      </c>
      <c r="CS210" s="436">
        <f t="shared" si="53"/>
        <v>0.60526315789473684</v>
      </c>
      <c r="CT210" s="573">
        <v>45</v>
      </c>
      <c r="CU210" s="574">
        <v>44</v>
      </c>
      <c r="CV210" s="436">
        <f t="shared" si="54"/>
        <v>2.2222222222222223E-2</v>
      </c>
      <c r="CW210" s="573">
        <v>42</v>
      </c>
      <c r="CX210" s="436">
        <f t="shared" si="55"/>
        <v>4.5454545454545456E-2</v>
      </c>
      <c r="CY210" s="573">
        <v>15</v>
      </c>
      <c r="CZ210" s="574">
        <v>15</v>
      </c>
      <c r="DA210" s="436">
        <f t="shared" si="56"/>
        <v>0</v>
      </c>
      <c r="DB210" s="573">
        <v>10</v>
      </c>
      <c r="DC210" s="436">
        <f t="shared" si="57"/>
        <v>0.33333333333333331</v>
      </c>
      <c r="DD210" s="573">
        <v>40</v>
      </c>
      <c r="DE210" s="574">
        <v>33</v>
      </c>
      <c r="DF210" s="436">
        <f t="shared" si="58"/>
        <v>0.17499999999999999</v>
      </c>
      <c r="DG210" s="573">
        <v>14</v>
      </c>
      <c r="DH210" s="436">
        <f t="shared" si="59"/>
        <v>0.5757575757575758</v>
      </c>
      <c r="DI210" s="574">
        <v>25</v>
      </c>
      <c r="DJ210" s="574">
        <v>23</v>
      </c>
      <c r="DK210" s="436">
        <f t="shared" si="60"/>
        <v>0.08</v>
      </c>
      <c r="DL210" s="573">
        <v>14</v>
      </c>
      <c r="DM210" s="436">
        <f t="shared" si="61"/>
        <v>0.39130434782608697</v>
      </c>
      <c r="DN210" s="573">
        <v>20</v>
      </c>
      <c r="DO210" s="574">
        <v>17</v>
      </c>
      <c r="DP210" s="436">
        <f t="shared" si="62"/>
        <v>0.15</v>
      </c>
      <c r="DQ210" s="573">
        <v>11</v>
      </c>
      <c r="DR210" s="436">
        <f t="shared" si="63"/>
        <v>0.35294117647058826</v>
      </c>
      <c r="DS210" s="19">
        <v>20</v>
      </c>
      <c r="DT210" s="19">
        <v>9</v>
      </c>
      <c r="DU210" s="436">
        <f t="shared" si="64"/>
        <v>0.55000000000000004</v>
      </c>
      <c r="DV210" s="571">
        <v>6</v>
      </c>
      <c r="DW210" s="436">
        <f t="shared" si="65"/>
        <v>0.33333333333333331</v>
      </c>
      <c r="DX210" s="19">
        <v>25</v>
      </c>
      <c r="DY210" s="19">
        <v>18</v>
      </c>
      <c r="DZ210" s="436">
        <f t="shared" si="66"/>
        <v>0.28000000000000003</v>
      </c>
      <c r="EA210" s="571">
        <v>9</v>
      </c>
      <c r="EB210" s="436">
        <f t="shared" si="67"/>
        <v>0.5</v>
      </c>
      <c r="EC210" s="55">
        <v>20</v>
      </c>
      <c r="ED210" s="19">
        <v>15</v>
      </c>
      <c r="EE210" s="436">
        <f t="shared" si="68"/>
        <v>0.25</v>
      </c>
      <c r="EF210" s="55">
        <v>5</v>
      </c>
      <c r="EG210" s="436">
        <f t="shared" si="69"/>
        <v>0.66666666666666663</v>
      </c>
      <c r="EH210" s="55">
        <v>20</v>
      </c>
      <c r="EI210" s="19">
        <v>19</v>
      </c>
      <c r="EJ210" s="436">
        <f t="shared" si="70"/>
        <v>0.05</v>
      </c>
      <c r="EK210" s="55">
        <v>11</v>
      </c>
      <c r="EL210" s="436">
        <f t="shared" si="71"/>
        <v>0.42105263157894735</v>
      </c>
      <c r="EM210" s="55">
        <v>25</v>
      </c>
      <c r="EN210" s="398">
        <v>23</v>
      </c>
      <c r="EO210" s="436">
        <f t="shared" si="72"/>
        <v>0.08</v>
      </c>
      <c r="EP210" s="55">
        <v>11</v>
      </c>
      <c r="EQ210" s="436">
        <f t="shared" si="73"/>
        <v>0.52173913043478259</v>
      </c>
      <c r="ER210" s="55">
        <v>25</v>
      </c>
      <c r="ES210" s="25">
        <v>19</v>
      </c>
      <c r="ET210" s="436">
        <f t="shared" si="48"/>
        <v>0.24</v>
      </c>
      <c r="EU210" s="55">
        <v>10</v>
      </c>
      <c r="EV210" s="436">
        <f t="shared" si="49"/>
        <v>0.47368421052631576</v>
      </c>
    </row>
    <row r="211" spans="1:152" s="565" customFormat="1" ht="14.25" x14ac:dyDescent="0.2">
      <c r="A211" s="567" t="s">
        <v>133</v>
      </c>
      <c r="B211" s="704"/>
      <c r="C211" s="705"/>
      <c r="D211" s="697"/>
      <c r="E211" s="698"/>
      <c r="F211" s="704"/>
      <c r="G211" s="705"/>
      <c r="H211" s="697"/>
      <c r="I211" s="698"/>
      <c r="J211" s="697"/>
      <c r="K211" s="698"/>
      <c r="L211" s="697"/>
      <c r="M211" s="698"/>
      <c r="N211" s="697"/>
      <c r="O211" s="698"/>
      <c r="P211" s="697"/>
      <c r="Q211" s="698"/>
      <c r="R211" s="697"/>
      <c r="S211" s="698"/>
      <c r="T211" s="697"/>
      <c r="U211" s="698"/>
      <c r="V211" s="697"/>
      <c r="W211" s="698"/>
      <c r="X211" s="699"/>
      <c r="Y211" s="700"/>
      <c r="Z211" s="699"/>
      <c r="AA211" s="700"/>
      <c r="AB211" s="699"/>
      <c r="AC211" s="700"/>
      <c r="AD211" s="699"/>
      <c r="AE211" s="700"/>
      <c r="AF211" s="699"/>
      <c r="AG211" s="700"/>
      <c r="AH211" s="699"/>
      <c r="AI211" s="700"/>
      <c r="AJ211" s="699"/>
      <c r="AK211" s="700"/>
      <c r="AL211" s="699"/>
      <c r="AM211" s="700"/>
      <c r="AN211" s="699"/>
      <c r="AO211" s="700"/>
      <c r="AP211" s="699"/>
      <c r="AQ211" s="700"/>
      <c r="AR211" s="699"/>
      <c r="AS211" s="700"/>
      <c r="AT211" s="699"/>
      <c r="AU211" s="700"/>
      <c r="AV211" s="699"/>
      <c r="AW211" s="700"/>
      <c r="AX211" s="699"/>
      <c r="AY211" s="700"/>
      <c r="AZ211" s="699"/>
      <c r="BA211" s="700"/>
      <c r="BB211" s="699"/>
      <c r="BC211" s="700"/>
      <c r="BD211" s="699"/>
      <c r="BE211" s="700"/>
      <c r="BF211" s="699"/>
      <c r="BG211" s="700"/>
      <c r="BH211" s="699"/>
      <c r="BI211" s="700"/>
      <c r="BJ211" s="699"/>
      <c r="BK211" s="700"/>
      <c r="BL211" s="699"/>
      <c r="BM211" s="700"/>
      <c r="BN211" s="699"/>
      <c r="BO211" s="700"/>
      <c r="BP211" s="699"/>
      <c r="BQ211" s="700"/>
      <c r="BR211" s="699"/>
      <c r="BS211" s="700"/>
      <c r="BT211" s="699"/>
      <c r="BU211" s="701"/>
      <c r="BV211" s="699"/>
      <c r="BW211" s="701"/>
      <c r="BX211" s="699"/>
      <c r="BY211" s="701"/>
      <c r="BZ211" s="699"/>
      <c r="CA211" s="701"/>
      <c r="CB211" s="699"/>
      <c r="CC211" s="701"/>
      <c r="CD211" s="699"/>
      <c r="CE211" s="701"/>
      <c r="CF211" s="699"/>
      <c r="CG211" s="700"/>
      <c r="CH211" s="699"/>
      <c r="CI211" s="702"/>
      <c r="CJ211" s="573">
        <v>704</v>
      </c>
      <c r="CK211" s="574">
        <v>488</v>
      </c>
      <c r="CL211" s="436">
        <f t="shared" si="50"/>
        <v>0.30681818181818182</v>
      </c>
      <c r="CM211" s="573">
        <v>390</v>
      </c>
      <c r="CN211" s="436">
        <f t="shared" si="51"/>
        <v>0.20081967213114754</v>
      </c>
      <c r="CO211" s="573">
        <v>640</v>
      </c>
      <c r="CP211" s="574">
        <v>560</v>
      </c>
      <c r="CQ211" s="436">
        <f t="shared" si="52"/>
        <v>0.125</v>
      </c>
      <c r="CR211" s="573">
        <v>410</v>
      </c>
      <c r="CS211" s="436">
        <f t="shared" si="53"/>
        <v>0.26785714285714285</v>
      </c>
      <c r="CT211" s="573">
        <v>714</v>
      </c>
      <c r="CU211" s="574">
        <v>597</v>
      </c>
      <c r="CV211" s="436">
        <f t="shared" si="54"/>
        <v>0.1638655462184874</v>
      </c>
      <c r="CW211" s="573">
        <v>426</v>
      </c>
      <c r="CX211" s="436">
        <f t="shared" si="55"/>
        <v>0.28643216080402012</v>
      </c>
      <c r="CY211" s="573">
        <v>660</v>
      </c>
      <c r="CZ211" s="574">
        <v>572</v>
      </c>
      <c r="DA211" s="436">
        <f t="shared" si="56"/>
        <v>0.13333333333333333</v>
      </c>
      <c r="DB211" s="573">
        <v>422</v>
      </c>
      <c r="DC211" s="436">
        <f t="shared" si="57"/>
        <v>0.26223776223776224</v>
      </c>
      <c r="DD211" s="573">
        <v>672</v>
      </c>
      <c r="DE211" s="574">
        <v>518</v>
      </c>
      <c r="DF211" s="436">
        <f t="shared" si="58"/>
        <v>0.22916666666666666</v>
      </c>
      <c r="DG211" s="573">
        <v>386</v>
      </c>
      <c r="DH211" s="436">
        <f t="shared" si="59"/>
        <v>0.25482625482625482</v>
      </c>
      <c r="DI211" s="574">
        <v>640</v>
      </c>
      <c r="DJ211" s="574">
        <v>634</v>
      </c>
      <c r="DK211" s="436">
        <f t="shared" si="60"/>
        <v>9.3749999999999997E-3</v>
      </c>
      <c r="DL211" s="573">
        <v>536</v>
      </c>
      <c r="DM211" s="436">
        <f t="shared" si="61"/>
        <v>0.15457413249211358</v>
      </c>
      <c r="DN211" s="573">
        <v>638</v>
      </c>
      <c r="DO211" s="574">
        <v>654</v>
      </c>
      <c r="DP211" s="436">
        <f t="shared" si="62"/>
        <v>-2.5078369905956112E-2</v>
      </c>
      <c r="DQ211" s="573">
        <v>473</v>
      </c>
      <c r="DR211" s="436">
        <f t="shared" si="63"/>
        <v>0.27675840978593275</v>
      </c>
      <c r="DS211" s="19">
        <v>609</v>
      </c>
      <c r="DT211" s="19">
        <v>602</v>
      </c>
      <c r="DU211" s="436">
        <f t="shared" si="64"/>
        <v>1.1494252873563218E-2</v>
      </c>
      <c r="DV211" s="571">
        <v>489</v>
      </c>
      <c r="DW211" s="436">
        <f t="shared" si="65"/>
        <v>0.1877076411960133</v>
      </c>
      <c r="DX211" s="19">
        <v>594</v>
      </c>
      <c r="DY211" s="19">
        <v>588</v>
      </c>
      <c r="DZ211" s="436">
        <f t="shared" si="66"/>
        <v>1.0101010101010102E-2</v>
      </c>
      <c r="EA211" s="571">
        <v>464</v>
      </c>
      <c r="EB211" s="436">
        <f t="shared" si="67"/>
        <v>0.21088435374149661</v>
      </c>
      <c r="EC211" s="55">
        <v>621</v>
      </c>
      <c r="ED211" s="19">
        <v>600</v>
      </c>
      <c r="EE211" s="436">
        <f t="shared" si="68"/>
        <v>3.3816425120772944E-2</v>
      </c>
      <c r="EF211" s="55">
        <v>436</v>
      </c>
      <c r="EG211" s="436">
        <f t="shared" si="69"/>
        <v>0.27333333333333332</v>
      </c>
      <c r="EH211" s="55">
        <v>513</v>
      </c>
      <c r="EI211" s="19">
        <v>504</v>
      </c>
      <c r="EJ211" s="436">
        <f t="shared" si="70"/>
        <v>1.7543859649122806E-2</v>
      </c>
      <c r="EK211" s="55">
        <v>369</v>
      </c>
      <c r="EL211" s="436">
        <f t="shared" si="71"/>
        <v>0.26785714285714285</v>
      </c>
      <c r="EM211" s="55">
        <v>594</v>
      </c>
      <c r="EN211" s="398">
        <v>588</v>
      </c>
      <c r="EO211" s="436">
        <f t="shared" si="72"/>
        <v>1.0101010101010102E-2</v>
      </c>
      <c r="EP211" s="55">
        <v>433</v>
      </c>
      <c r="EQ211" s="436">
        <f t="shared" si="73"/>
        <v>0.26360544217687076</v>
      </c>
      <c r="ER211" s="55">
        <v>504</v>
      </c>
      <c r="ES211" s="25">
        <v>487</v>
      </c>
      <c r="ET211" s="436">
        <f t="shared" si="48"/>
        <v>3.3730158730158728E-2</v>
      </c>
      <c r="EU211" s="55">
        <v>371</v>
      </c>
      <c r="EV211" s="436">
        <f t="shared" si="49"/>
        <v>0.23819301848049282</v>
      </c>
    </row>
    <row r="212" spans="1:152" s="565" customFormat="1" ht="14.25" x14ac:dyDescent="0.2">
      <c r="A212" s="564" t="s">
        <v>500</v>
      </c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330"/>
      <c r="Y212" s="330"/>
      <c r="Z212" s="330"/>
      <c r="AA212" s="330"/>
      <c r="AB212" s="330"/>
      <c r="AC212" s="330"/>
      <c r="AD212" s="330"/>
      <c r="AE212" s="330"/>
      <c r="AF212" s="330"/>
      <c r="AG212" s="330"/>
      <c r="AH212" s="330"/>
      <c r="AI212" s="330"/>
      <c r="AJ212" s="330"/>
      <c r="AK212" s="330"/>
      <c r="AL212" s="330"/>
      <c r="AM212" s="330"/>
      <c r="AN212" s="330"/>
      <c r="AO212" s="330"/>
      <c r="AP212" s="330"/>
      <c r="AQ212" s="330"/>
      <c r="AR212" s="330"/>
      <c r="AS212" s="330"/>
      <c r="AT212" s="330"/>
      <c r="AU212" s="330"/>
      <c r="AV212" s="330"/>
      <c r="AW212" s="330"/>
      <c r="AX212" s="330"/>
      <c r="AY212" s="330"/>
      <c r="AZ212" s="330"/>
      <c r="BA212" s="330"/>
      <c r="BB212" s="330"/>
      <c r="BC212" s="330"/>
      <c r="BD212" s="330"/>
      <c r="BE212" s="330"/>
      <c r="BF212" s="330"/>
      <c r="BG212" s="330"/>
      <c r="BH212" s="330"/>
      <c r="BI212" s="330"/>
      <c r="BJ212" s="330"/>
      <c r="BK212" s="330"/>
      <c r="BL212" s="330"/>
      <c r="BM212" s="330"/>
      <c r="BN212" s="330"/>
      <c r="BO212" s="330"/>
      <c r="BP212" s="330"/>
      <c r="BQ212" s="330"/>
      <c r="BR212" s="330"/>
      <c r="BS212" s="330"/>
      <c r="BT212" s="330"/>
      <c r="BU212" s="437"/>
      <c r="BV212" s="330"/>
      <c r="BW212" s="437"/>
      <c r="BX212" s="330"/>
      <c r="BY212" s="437"/>
      <c r="BZ212" s="330"/>
      <c r="CA212" s="437"/>
      <c r="CB212" s="330"/>
      <c r="CC212" s="437"/>
      <c r="CD212" s="330"/>
      <c r="CE212" s="437"/>
      <c r="CF212" s="330"/>
      <c r="CG212" s="437"/>
      <c r="CH212" s="330"/>
      <c r="CI212" s="437"/>
      <c r="CJ212" s="573">
        <v>770</v>
      </c>
      <c r="CK212" s="574">
        <v>258</v>
      </c>
      <c r="CL212" s="436">
        <f t="shared" si="50"/>
        <v>0.66493506493506493</v>
      </c>
      <c r="CM212" s="573">
        <v>217</v>
      </c>
      <c r="CN212" s="436">
        <f t="shared" si="51"/>
        <v>0.15891472868217055</v>
      </c>
      <c r="CO212" s="573">
        <v>700</v>
      </c>
      <c r="CP212" s="574">
        <v>475</v>
      </c>
      <c r="CQ212" s="436">
        <f t="shared" si="52"/>
        <v>0.32142857142857145</v>
      </c>
      <c r="CR212" s="573">
        <v>326</v>
      </c>
      <c r="CS212" s="436">
        <f t="shared" si="53"/>
        <v>0.31368421052631579</v>
      </c>
      <c r="CT212" s="573">
        <v>735</v>
      </c>
      <c r="CU212" s="574">
        <v>329</v>
      </c>
      <c r="CV212" s="436">
        <f t="shared" si="54"/>
        <v>0.55238095238095242</v>
      </c>
      <c r="CW212" s="573">
        <v>362</v>
      </c>
      <c r="CX212" s="436">
        <f t="shared" si="55"/>
        <v>-0.10030395136778116</v>
      </c>
      <c r="CY212" s="573">
        <v>400</v>
      </c>
      <c r="CZ212" s="574">
        <v>346</v>
      </c>
      <c r="DA212" s="436">
        <f t="shared" si="56"/>
        <v>0.13500000000000001</v>
      </c>
      <c r="DB212" s="573">
        <v>253</v>
      </c>
      <c r="DC212" s="436">
        <f t="shared" si="57"/>
        <v>0.26878612716763006</v>
      </c>
      <c r="DD212" s="573">
        <v>420</v>
      </c>
      <c r="DE212" s="574">
        <v>320</v>
      </c>
      <c r="DF212" s="436">
        <f t="shared" si="58"/>
        <v>0.23809523809523808</v>
      </c>
      <c r="DG212" s="573">
        <v>55</v>
      </c>
      <c r="DH212" s="436">
        <f t="shared" si="59"/>
        <v>0.828125</v>
      </c>
      <c r="DI212" s="574">
        <v>400</v>
      </c>
      <c r="DJ212" s="574">
        <v>302</v>
      </c>
      <c r="DK212" s="436">
        <f t="shared" si="60"/>
        <v>0.245</v>
      </c>
      <c r="DL212" s="573">
        <v>251</v>
      </c>
      <c r="DM212" s="436">
        <f t="shared" si="61"/>
        <v>0.16887417218543047</v>
      </c>
      <c r="DN212" s="573">
        <v>374</v>
      </c>
      <c r="DO212" s="574">
        <v>357</v>
      </c>
      <c r="DP212" s="436">
        <f t="shared" si="62"/>
        <v>4.5454545454545456E-2</v>
      </c>
      <c r="DQ212" s="573">
        <v>273</v>
      </c>
      <c r="DR212" s="436">
        <f t="shared" si="63"/>
        <v>0.23529411764705882</v>
      </c>
      <c r="DS212" s="19">
        <v>357</v>
      </c>
      <c r="DT212" s="19">
        <v>330</v>
      </c>
      <c r="DU212" s="436">
        <f t="shared" si="64"/>
        <v>7.5630252100840331E-2</v>
      </c>
      <c r="DV212" s="571">
        <v>261</v>
      </c>
      <c r="DW212" s="436">
        <f t="shared" si="65"/>
        <v>0.20909090909090908</v>
      </c>
      <c r="DX212" s="19">
        <v>550</v>
      </c>
      <c r="DY212" s="19">
        <v>542</v>
      </c>
      <c r="DZ212" s="436">
        <f t="shared" si="66"/>
        <v>1.4545454545454545E-2</v>
      </c>
      <c r="EA212" s="571">
        <v>347</v>
      </c>
      <c r="EB212" s="436">
        <f t="shared" si="67"/>
        <v>0.35977859778597787</v>
      </c>
      <c r="EC212" s="55">
        <v>575</v>
      </c>
      <c r="ED212" s="19">
        <v>558</v>
      </c>
      <c r="EE212" s="436">
        <f t="shared" si="68"/>
        <v>2.9565217391304348E-2</v>
      </c>
      <c r="EF212" s="55">
        <v>352</v>
      </c>
      <c r="EG212" s="436">
        <f t="shared" si="69"/>
        <v>0.36917562724014336</v>
      </c>
      <c r="EH212" s="55">
        <v>475</v>
      </c>
      <c r="EI212" s="19">
        <v>467</v>
      </c>
      <c r="EJ212" s="436">
        <f t="shared" si="70"/>
        <v>1.6842105263157894E-2</v>
      </c>
      <c r="EK212" s="55">
        <v>304</v>
      </c>
      <c r="EL212" s="436">
        <f t="shared" si="71"/>
        <v>0.34903640256959317</v>
      </c>
      <c r="EM212" s="55">
        <v>550</v>
      </c>
      <c r="EN212" s="398">
        <v>533</v>
      </c>
      <c r="EO212" s="436">
        <f t="shared" si="72"/>
        <v>3.090909090909091E-2</v>
      </c>
      <c r="EP212" s="55">
        <v>331</v>
      </c>
      <c r="EQ212" s="436">
        <f t="shared" si="73"/>
        <v>0.37898686679174481</v>
      </c>
      <c r="ER212" s="55">
        <v>357</v>
      </c>
      <c r="ES212" s="25">
        <v>343</v>
      </c>
      <c r="ET212" s="436">
        <f t="shared" si="48"/>
        <v>3.9215686274509803E-2</v>
      </c>
      <c r="EU212" s="55">
        <v>297</v>
      </c>
      <c r="EV212" s="436">
        <f t="shared" si="49"/>
        <v>0.13411078717201166</v>
      </c>
    </row>
    <row r="213" spans="1:152" s="540" customFormat="1" ht="15" x14ac:dyDescent="0.25">
      <c r="A213" s="529" t="s">
        <v>137</v>
      </c>
      <c r="B213" s="715"/>
      <c r="C213" s="716"/>
      <c r="D213" s="717"/>
      <c r="E213" s="718"/>
      <c r="F213" s="717"/>
      <c r="G213" s="718"/>
      <c r="H213" s="708"/>
      <c r="I213" s="709"/>
      <c r="J213" s="708"/>
      <c r="K213" s="709"/>
      <c r="L213" s="708"/>
      <c r="M213" s="709"/>
      <c r="N213" s="708"/>
      <c r="O213" s="709"/>
      <c r="P213" s="710"/>
      <c r="Q213" s="711"/>
      <c r="R213" s="710"/>
      <c r="S213" s="711"/>
      <c r="T213" s="710"/>
      <c r="U213" s="711"/>
      <c r="V213" s="710"/>
      <c r="W213" s="711"/>
      <c r="X213" s="710"/>
      <c r="Y213" s="711"/>
      <c r="Z213" s="710"/>
      <c r="AA213" s="711"/>
      <c r="AB213" s="710"/>
      <c r="AC213" s="711"/>
      <c r="AD213" s="710"/>
      <c r="AE213" s="711"/>
      <c r="AF213" s="710"/>
      <c r="AG213" s="711"/>
      <c r="AH213" s="710"/>
      <c r="AI213" s="711"/>
      <c r="AJ213" s="710"/>
      <c r="AK213" s="711"/>
      <c r="AL213" s="710"/>
      <c r="AM213" s="711"/>
      <c r="AN213" s="710"/>
      <c r="AO213" s="711"/>
      <c r="AP213" s="710"/>
      <c r="AQ213" s="711"/>
      <c r="AR213" s="710"/>
      <c r="AS213" s="711"/>
      <c r="AT213" s="710"/>
      <c r="AU213" s="711"/>
      <c r="AV213" s="710"/>
      <c r="AW213" s="711"/>
      <c r="AX213" s="710"/>
      <c r="AY213" s="711"/>
      <c r="AZ213" s="710"/>
      <c r="BA213" s="711"/>
      <c r="BB213" s="710"/>
      <c r="BC213" s="711"/>
      <c r="BD213" s="710"/>
      <c r="BE213" s="711"/>
      <c r="BF213" s="710"/>
      <c r="BG213" s="711"/>
      <c r="BH213" s="710"/>
      <c r="BI213" s="711"/>
      <c r="BJ213" s="710"/>
      <c r="BK213" s="711"/>
      <c r="BL213" s="710"/>
      <c r="BM213" s="711"/>
      <c r="BN213" s="710"/>
      <c r="BO213" s="711"/>
      <c r="BP213" s="710"/>
      <c r="BQ213" s="711"/>
      <c r="BR213" s="710"/>
      <c r="BS213" s="711"/>
      <c r="BT213" s="710"/>
      <c r="BU213" s="711"/>
      <c r="BV213" s="710"/>
      <c r="BW213" s="711"/>
      <c r="BX213" s="710"/>
      <c r="BY213" s="711"/>
      <c r="BZ213" s="710"/>
      <c r="CA213" s="711"/>
      <c r="CB213" s="710"/>
      <c r="CC213" s="711"/>
      <c r="CD213" s="710"/>
      <c r="CE213" s="711"/>
      <c r="CF213" s="710"/>
      <c r="CG213" s="711"/>
      <c r="CH213" s="710"/>
      <c r="CI213" s="712"/>
      <c r="CJ213" s="573">
        <v>440</v>
      </c>
      <c r="CK213" s="574">
        <v>87</v>
      </c>
      <c r="CL213" s="569">
        <f t="shared" si="50"/>
        <v>0.80227272727272725</v>
      </c>
      <c r="CM213" s="573">
        <v>66</v>
      </c>
      <c r="CN213" s="569">
        <f t="shared" si="51"/>
        <v>0.2413793103448276</v>
      </c>
      <c r="CO213" s="573">
        <v>400</v>
      </c>
      <c r="CP213" s="574">
        <v>89</v>
      </c>
      <c r="CQ213" s="569">
        <f t="shared" si="52"/>
        <v>0.77749999999999997</v>
      </c>
      <c r="CR213" s="573">
        <v>70</v>
      </c>
      <c r="CS213" s="569">
        <f t="shared" si="53"/>
        <v>0.21348314606741572</v>
      </c>
      <c r="CT213" s="573">
        <v>420</v>
      </c>
      <c r="CU213" s="574">
        <v>140</v>
      </c>
      <c r="CV213" s="569">
        <f t="shared" si="54"/>
        <v>0.66666666666666663</v>
      </c>
      <c r="CW213" s="573">
        <v>54</v>
      </c>
      <c r="CX213" s="569">
        <f t="shared" si="55"/>
        <v>0.61428571428571432</v>
      </c>
      <c r="CY213" s="573">
        <v>240</v>
      </c>
      <c r="CZ213" s="574">
        <v>171</v>
      </c>
      <c r="DA213" s="569">
        <f t="shared" si="56"/>
        <v>0.28749999999999998</v>
      </c>
      <c r="DB213" s="573">
        <v>94</v>
      </c>
      <c r="DC213" s="569">
        <f t="shared" si="57"/>
        <v>0.45029239766081869</v>
      </c>
      <c r="DD213" s="573">
        <v>315</v>
      </c>
      <c r="DE213" s="574">
        <v>132</v>
      </c>
      <c r="DF213" s="569">
        <f t="shared" si="58"/>
        <v>0.580952380952381</v>
      </c>
      <c r="DG213" s="573">
        <v>74</v>
      </c>
      <c r="DH213" s="569">
        <f t="shared" si="59"/>
        <v>0.43939393939393939</v>
      </c>
      <c r="DI213" s="573">
        <v>300</v>
      </c>
      <c r="DJ213" s="574">
        <v>200</v>
      </c>
      <c r="DK213" s="569">
        <f t="shared" si="60"/>
        <v>0.33333333333333331</v>
      </c>
      <c r="DL213" s="573">
        <v>101</v>
      </c>
      <c r="DM213" s="569">
        <f t="shared" si="61"/>
        <v>0.495</v>
      </c>
      <c r="DN213" s="573">
        <v>264</v>
      </c>
      <c r="DO213" s="574">
        <v>232</v>
      </c>
      <c r="DP213" s="569">
        <f t="shared" si="62"/>
        <v>0.12121212121212122</v>
      </c>
      <c r="DQ213" s="573">
        <v>95</v>
      </c>
      <c r="DR213" s="569">
        <f t="shared" si="63"/>
        <v>0.59051724137931039</v>
      </c>
      <c r="DS213" s="568">
        <v>252</v>
      </c>
      <c r="DT213" s="568">
        <v>229</v>
      </c>
      <c r="DU213" s="569">
        <f t="shared" si="64"/>
        <v>9.1269841269841265E-2</v>
      </c>
      <c r="DV213" s="579">
        <v>121</v>
      </c>
      <c r="DW213" s="569">
        <f t="shared" si="65"/>
        <v>0.47161572052401746</v>
      </c>
      <c r="DX213" s="568">
        <v>330</v>
      </c>
      <c r="DY213" s="568">
        <v>279</v>
      </c>
      <c r="DZ213" s="569">
        <f t="shared" si="66"/>
        <v>0.15454545454545454</v>
      </c>
      <c r="EA213" s="579">
        <v>169</v>
      </c>
      <c r="EB213" s="569">
        <f t="shared" si="67"/>
        <v>0.3942652329749104</v>
      </c>
      <c r="EC213" s="55">
        <v>345</v>
      </c>
      <c r="ED213" s="568">
        <v>310</v>
      </c>
      <c r="EE213" s="569">
        <f t="shared" si="68"/>
        <v>0.10144927536231885</v>
      </c>
      <c r="EF213" s="55">
        <v>186</v>
      </c>
      <c r="EG213" s="569">
        <f t="shared" si="69"/>
        <v>0.4</v>
      </c>
      <c r="EH213" s="55">
        <v>285</v>
      </c>
      <c r="EI213" s="568">
        <v>261</v>
      </c>
      <c r="EJ213" s="569">
        <f t="shared" si="70"/>
        <v>8.4210526315789472E-2</v>
      </c>
      <c r="EK213" s="55">
        <v>122</v>
      </c>
      <c r="EL213" s="569">
        <f t="shared" si="71"/>
        <v>0.53256704980842917</v>
      </c>
      <c r="EM213" s="55">
        <v>330</v>
      </c>
      <c r="EN213" s="398">
        <v>272</v>
      </c>
      <c r="EO213" s="569">
        <f t="shared" si="72"/>
        <v>0.17575757575757575</v>
      </c>
      <c r="EP213" s="55">
        <v>137</v>
      </c>
      <c r="EQ213" s="569">
        <f t="shared" si="73"/>
        <v>0.49632352941176472</v>
      </c>
      <c r="ER213" s="55">
        <v>168</v>
      </c>
      <c r="ES213" s="25">
        <v>130</v>
      </c>
      <c r="ET213" s="569">
        <f t="shared" si="48"/>
        <v>0.22619047619047619</v>
      </c>
      <c r="EU213" s="55">
        <v>73</v>
      </c>
      <c r="EV213" s="569">
        <f t="shared" si="49"/>
        <v>0.43846153846153846</v>
      </c>
    </row>
    <row r="214" spans="1:152" s="442" customFormat="1" ht="14.25" x14ac:dyDescent="0.2">
      <c r="A214" s="431" t="s">
        <v>501</v>
      </c>
      <c r="B214" s="671"/>
      <c r="C214" s="670"/>
      <c r="D214" s="671"/>
      <c r="E214" s="670"/>
      <c r="F214" s="671"/>
      <c r="G214" s="670"/>
      <c r="H214" s="710"/>
      <c r="I214" s="711"/>
      <c r="J214" s="710"/>
      <c r="K214" s="711"/>
      <c r="L214" s="710"/>
      <c r="M214" s="711"/>
      <c r="N214" s="710"/>
      <c r="O214" s="711"/>
      <c r="P214" s="710"/>
      <c r="Q214" s="711"/>
      <c r="R214" s="710"/>
      <c r="S214" s="711"/>
      <c r="T214" s="710"/>
      <c r="U214" s="711"/>
      <c r="V214" s="710"/>
      <c r="W214" s="711"/>
      <c r="X214" s="710"/>
      <c r="Y214" s="711"/>
      <c r="Z214" s="710"/>
      <c r="AA214" s="711"/>
      <c r="AB214" s="710"/>
      <c r="AC214" s="711"/>
      <c r="AD214" s="710"/>
      <c r="AE214" s="711"/>
      <c r="AF214" s="710"/>
      <c r="AG214" s="711"/>
      <c r="AH214" s="710"/>
      <c r="AI214" s="711"/>
      <c r="AJ214" s="710"/>
      <c r="AK214" s="711"/>
      <c r="AL214" s="710"/>
      <c r="AM214" s="711"/>
      <c r="AN214" s="710"/>
      <c r="AO214" s="711"/>
      <c r="AP214" s="710"/>
      <c r="AQ214" s="711"/>
      <c r="AR214" s="710"/>
      <c r="AS214" s="711"/>
      <c r="AT214" s="710"/>
      <c r="AU214" s="711"/>
      <c r="AV214" s="710"/>
      <c r="AW214" s="711"/>
      <c r="AX214" s="710"/>
      <c r="AY214" s="711"/>
      <c r="AZ214" s="710"/>
      <c r="BA214" s="711"/>
      <c r="BB214" s="710"/>
      <c r="BC214" s="711"/>
      <c r="BD214" s="710"/>
      <c r="BE214" s="711"/>
      <c r="BF214" s="710"/>
      <c r="BG214" s="711"/>
      <c r="BH214" s="710"/>
      <c r="BI214" s="711"/>
      <c r="BJ214" s="710"/>
      <c r="BK214" s="711"/>
      <c r="BL214" s="710"/>
      <c r="BM214" s="711"/>
      <c r="BN214" s="710"/>
      <c r="BO214" s="711"/>
      <c r="BP214" s="710"/>
      <c r="BQ214" s="711"/>
      <c r="BR214" s="710"/>
      <c r="BS214" s="711"/>
      <c r="BT214" s="710"/>
      <c r="BU214" s="711"/>
      <c r="BV214" s="710"/>
      <c r="BW214" s="711"/>
      <c r="BX214" s="710"/>
      <c r="BY214" s="711"/>
      <c r="BZ214" s="710"/>
      <c r="CA214" s="711"/>
      <c r="CB214" s="710"/>
      <c r="CC214" s="711"/>
      <c r="CD214" s="710"/>
      <c r="CE214" s="711"/>
      <c r="CF214" s="710"/>
      <c r="CG214" s="711"/>
      <c r="CH214" s="710"/>
      <c r="CI214" s="712"/>
      <c r="CJ214" s="573">
        <v>160</v>
      </c>
      <c r="CK214" s="574">
        <v>153</v>
      </c>
      <c r="CL214" s="569">
        <f t="shared" si="50"/>
        <v>4.3749999999999997E-2</v>
      </c>
      <c r="CM214" s="573">
        <v>118</v>
      </c>
      <c r="CN214" s="569">
        <f t="shared" si="51"/>
        <v>0.22875816993464052</v>
      </c>
      <c r="CO214" s="573">
        <v>160</v>
      </c>
      <c r="CP214" s="574">
        <v>154</v>
      </c>
      <c r="CQ214" s="569">
        <f t="shared" si="52"/>
        <v>3.7499999999999999E-2</v>
      </c>
      <c r="CR214" s="573">
        <v>128</v>
      </c>
      <c r="CS214" s="569">
        <f t="shared" si="53"/>
        <v>0.16883116883116883</v>
      </c>
      <c r="CT214" s="573">
        <v>160</v>
      </c>
      <c r="CU214" s="574">
        <v>160</v>
      </c>
      <c r="CV214" s="569">
        <f t="shared" si="54"/>
        <v>0</v>
      </c>
      <c r="CW214" s="573">
        <v>132</v>
      </c>
      <c r="CX214" s="569">
        <f t="shared" si="55"/>
        <v>0.17499999999999999</v>
      </c>
      <c r="CY214" s="573">
        <v>180</v>
      </c>
      <c r="CZ214" s="574">
        <v>176</v>
      </c>
      <c r="DA214" s="569">
        <f t="shared" si="56"/>
        <v>2.2222222222222223E-2</v>
      </c>
      <c r="DB214" s="573">
        <v>121</v>
      </c>
      <c r="DC214" s="569">
        <f t="shared" si="57"/>
        <v>0.3125</v>
      </c>
      <c r="DD214" s="573">
        <v>192</v>
      </c>
      <c r="DE214" s="574">
        <v>186</v>
      </c>
      <c r="DF214" s="569">
        <f t="shared" si="58"/>
        <v>3.125E-2</v>
      </c>
      <c r="DG214" s="573">
        <v>126</v>
      </c>
      <c r="DH214" s="569">
        <f t="shared" si="59"/>
        <v>0.32258064516129031</v>
      </c>
      <c r="DI214" s="573">
        <v>192</v>
      </c>
      <c r="DJ214" s="574">
        <v>191</v>
      </c>
      <c r="DK214" s="569">
        <f t="shared" si="60"/>
        <v>5.208333333333333E-3</v>
      </c>
      <c r="DL214" s="573">
        <v>138</v>
      </c>
      <c r="DM214" s="569">
        <f t="shared" si="61"/>
        <v>0.27748691099476441</v>
      </c>
      <c r="DN214" s="573">
        <v>200</v>
      </c>
      <c r="DO214" s="574">
        <v>195</v>
      </c>
      <c r="DP214" s="569">
        <f t="shared" si="62"/>
        <v>2.5000000000000001E-2</v>
      </c>
      <c r="DQ214" s="573">
        <v>128</v>
      </c>
      <c r="DR214" s="569">
        <f t="shared" si="63"/>
        <v>0.34358974358974359</v>
      </c>
      <c r="DS214" s="568">
        <v>200</v>
      </c>
      <c r="DT214" s="568">
        <v>196</v>
      </c>
      <c r="DU214" s="569">
        <f t="shared" si="64"/>
        <v>0.02</v>
      </c>
      <c r="DV214" s="579">
        <v>137</v>
      </c>
      <c r="DW214" s="569">
        <f t="shared" si="65"/>
        <v>0.30102040816326531</v>
      </c>
      <c r="DX214" s="568">
        <v>200</v>
      </c>
      <c r="DY214" s="568">
        <v>195</v>
      </c>
      <c r="DZ214" s="569">
        <f t="shared" si="66"/>
        <v>2.5000000000000001E-2</v>
      </c>
      <c r="EA214" s="579">
        <v>141</v>
      </c>
      <c r="EB214" s="569">
        <f t="shared" si="67"/>
        <v>0.27692307692307694</v>
      </c>
      <c r="EC214" s="55">
        <v>200</v>
      </c>
      <c r="ED214" s="568">
        <v>193</v>
      </c>
      <c r="EE214" s="569">
        <f t="shared" si="68"/>
        <v>3.5000000000000003E-2</v>
      </c>
      <c r="EF214" s="55">
        <v>131</v>
      </c>
      <c r="EG214" s="569">
        <f t="shared" si="69"/>
        <v>0.32124352331606215</v>
      </c>
      <c r="EH214" s="55">
        <v>200</v>
      </c>
      <c r="EI214" s="568">
        <v>199</v>
      </c>
      <c r="EJ214" s="569">
        <f t="shared" si="70"/>
        <v>5.0000000000000001E-3</v>
      </c>
      <c r="EK214" s="55">
        <v>153</v>
      </c>
      <c r="EL214" s="569">
        <f t="shared" si="71"/>
        <v>0.23115577889447236</v>
      </c>
      <c r="EM214" s="55">
        <v>200</v>
      </c>
      <c r="EN214" s="398">
        <v>197</v>
      </c>
      <c r="EO214" s="569">
        <f t="shared" si="72"/>
        <v>1.4999999999999999E-2</v>
      </c>
      <c r="EP214" s="55">
        <v>158</v>
      </c>
      <c r="EQ214" s="569">
        <f t="shared" si="73"/>
        <v>0.19796954314720813</v>
      </c>
      <c r="ER214" s="55">
        <v>20</v>
      </c>
      <c r="ES214" s="25">
        <v>20</v>
      </c>
      <c r="ET214" s="569">
        <f t="shared" si="48"/>
        <v>0</v>
      </c>
      <c r="EU214" s="55">
        <v>18</v>
      </c>
      <c r="EV214" s="569">
        <f t="shared" si="49"/>
        <v>0.1</v>
      </c>
    </row>
    <row r="215" spans="1:152" s="584" customFormat="1" x14ac:dyDescent="0.2">
      <c r="A215" s="581" t="s">
        <v>395</v>
      </c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582"/>
      <c r="Y215" s="582"/>
      <c r="Z215" s="582"/>
      <c r="AA215" s="582"/>
      <c r="AB215" s="582"/>
      <c r="AC215" s="582"/>
      <c r="AD215" s="582"/>
      <c r="AE215" s="582"/>
      <c r="AF215" s="582"/>
      <c r="AG215" s="582"/>
      <c r="AH215" s="582"/>
      <c r="AI215" s="582"/>
      <c r="AJ215" s="582"/>
      <c r="AK215" s="582"/>
      <c r="AL215" s="582"/>
      <c r="AM215" s="582"/>
      <c r="AN215" s="582"/>
      <c r="AO215" s="582"/>
      <c r="AP215" s="582"/>
      <c r="AQ215" s="582"/>
      <c r="AR215" s="582"/>
      <c r="AS215" s="582"/>
      <c r="AT215" s="582"/>
      <c r="AU215" s="582"/>
      <c r="AV215" s="582"/>
      <c r="AW215" s="582"/>
      <c r="AX215" s="582"/>
      <c r="AY215" s="582"/>
      <c r="AZ215" s="582"/>
      <c r="BA215" s="582"/>
      <c r="BB215" s="582"/>
      <c r="BC215" s="582"/>
      <c r="BD215" s="582"/>
      <c r="BE215" s="582"/>
      <c r="BF215" s="582"/>
      <c r="BG215" s="582"/>
      <c r="BH215" s="582"/>
      <c r="BI215" s="582"/>
      <c r="BJ215" s="582"/>
      <c r="BK215" s="582"/>
      <c r="BL215" s="582"/>
      <c r="BM215" s="582"/>
      <c r="BN215" s="582"/>
      <c r="BO215" s="582"/>
      <c r="BP215" s="582"/>
      <c r="BQ215" s="582"/>
      <c r="BR215" s="582"/>
      <c r="BS215" s="582"/>
      <c r="BT215" s="582"/>
      <c r="BU215" s="583"/>
      <c r="BV215" s="582"/>
      <c r="BW215" s="583"/>
      <c r="BX215" s="582"/>
      <c r="BY215" s="583"/>
      <c r="BZ215" s="582"/>
      <c r="CA215" s="583"/>
      <c r="CB215" s="582"/>
      <c r="CC215" s="583"/>
      <c r="CD215" s="582"/>
      <c r="CE215" s="583"/>
      <c r="CF215" s="582"/>
      <c r="CG215" s="583"/>
      <c r="CH215" s="582"/>
      <c r="CI215" s="583"/>
      <c r="CJ215" s="22">
        <f>SUM(CJ198:CJ214)</f>
        <v>2968</v>
      </c>
      <c r="CK215" s="22">
        <f>SUM(CK198:CK214)</f>
        <v>1599</v>
      </c>
      <c r="CL215" s="521">
        <f t="shared" si="50"/>
        <v>0.4612533692722372</v>
      </c>
      <c r="CM215" s="22">
        <f>SUM(CM198:CM214)</f>
        <v>1138</v>
      </c>
      <c r="CN215" s="521">
        <f t="shared" si="51"/>
        <v>0.28830519074421512</v>
      </c>
      <c r="CO215" s="22">
        <f>SUM(CO198:CO214)</f>
        <v>2717</v>
      </c>
      <c r="CP215" s="22">
        <f>SUM(CP198:CP214)</f>
        <v>1889</v>
      </c>
      <c r="CQ215" s="521">
        <f t="shared" si="52"/>
        <v>0.30474788369525213</v>
      </c>
      <c r="CR215" s="22">
        <f>SUM(CR198:CR214)</f>
        <v>1274</v>
      </c>
      <c r="CS215" s="521">
        <f t="shared" si="53"/>
        <v>0.32556908417151931</v>
      </c>
      <c r="CT215" s="22">
        <f>SUM(CT198:CT214)</f>
        <v>3011</v>
      </c>
      <c r="CU215" s="22">
        <f>SUM(CU198:CU214)</f>
        <v>1939</v>
      </c>
      <c r="CV215" s="521">
        <f t="shared" si="54"/>
        <v>0.35602789770840254</v>
      </c>
      <c r="CW215" s="22">
        <f>SUM(CW198:CW214)</f>
        <v>1426</v>
      </c>
      <c r="CX215" s="521">
        <f t="shared" si="55"/>
        <v>0.26456936565239814</v>
      </c>
      <c r="CY215" s="22">
        <f>SUM(CY198:CY214)</f>
        <v>2310</v>
      </c>
      <c r="CZ215" s="22">
        <f>SUM(CZ198:CZ214)</f>
        <v>1914</v>
      </c>
      <c r="DA215" s="521">
        <f t="shared" si="56"/>
        <v>0.17142857142857143</v>
      </c>
      <c r="DB215" s="22">
        <f>SUM(DB198:DB214)</f>
        <v>1273</v>
      </c>
      <c r="DC215" s="521">
        <f t="shared" si="57"/>
        <v>0.33490073145245558</v>
      </c>
      <c r="DD215" s="22">
        <f>SUM(DD198:DD214)</f>
        <v>2413</v>
      </c>
      <c r="DE215" s="22">
        <f>SUM(DE198:DE214)</f>
        <v>1786</v>
      </c>
      <c r="DF215" s="521">
        <f t="shared" si="58"/>
        <v>0.25984251968503935</v>
      </c>
      <c r="DG215" s="22">
        <f>SUM(DG198:DG214)</f>
        <v>1021</v>
      </c>
      <c r="DH215" s="521">
        <f t="shared" si="59"/>
        <v>0.42833146696528557</v>
      </c>
      <c r="DI215" s="22">
        <f>SUM(DI198:DI214)</f>
        <v>2221</v>
      </c>
      <c r="DJ215" s="22">
        <f>SUM(DJ198:DJ214)</f>
        <v>1917</v>
      </c>
      <c r="DK215" s="521">
        <f t="shared" si="60"/>
        <v>0.13687528140477262</v>
      </c>
      <c r="DL215" s="22">
        <f>SUM(DL198:DL214)</f>
        <v>1378</v>
      </c>
      <c r="DM215" s="521">
        <f t="shared" si="61"/>
        <v>0.28116849243609809</v>
      </c>
      <c r="DN215" s="22">
        <f>SUM(DN198:DN214)</f>
        <v>2177</v>
      </c>
      <c r="DO215" s="22">
        <f>SUM(DO198:DO214)</f>
        <v>2027</v>
      </c>
      <c r="DP215" s="521">
        <f t="shared" si="62"/>
        <v>6.8902158934313271E-2</v>
      </c>
      <c r="DQ215" s="22">
        <f>SUM(DQ198:DQ214)</f>
        <v>1353</v>
      </c>
      <c r="DR215" s="521">
        <f t="shared" si="63"/>
        <v>0.33251110014800195</v>
      </c>
      <c r="DS215" s="22">
        <f>SUM(DS198:DS214)</f>
        <v>2062</v>
      </c>
      <c r="DT215" s="22">
        <f>SUM(DT198:DT214)</f>
        <v>1919</v>
      </c>
      <c r="DU215" s="521">
        <f>IFERROR(((DS215-DT215)/DS215),0)</f>
        <v>6.9350145489815718E-2</v>
      </c>
      <c r="DV215" s="22">
        <f>SUM(DV198:DV214)</f>
        <v>1360</v>
      </c>
      <c r="DW215" s="521">
        <f>IFERROR(((DT215-DV215)/DT215),0)</f>
        <v>0.29129755080771236</v>
      </c>
      <c r="DX215" s="22">
        <f>SUM(DX198:DX214)</f>
        <v>2372</v>
      </c>
      <c r="DY215" s="22">
        <f>SUM(DY198:DY214)</f>
        <v>2233</v>
      </c>
      <c r="DZ215" s="521">
        <f>IFERROR(((DX215-DY215)/DX215),0)</f>
        <v>5.8600337268128161E-2</v>
      </c>
      <c r="EA215" s="22">
        <f>SUM(EA198:EA214)</f>
        <v>1497</v>
      </c>
      <c r="EB215" s="521">
        <f>IFERROR(((DY215-EA215)/DY215),0)</f>
        <v>0.3296014330497089</v>
      </c>
      <c r="EC215" s="22">
        <f>SUM(EC198:EC214)</f>
        <v>2388</v>
      </c>
      <c r="ED215" s="22">
        <f>SUM(ED198:ED214)</f>
        <v>2219</v>
      </c>
      <c r="EE215" s="521">
        <f>IFERROR(((EC215-ED215)/EC215),0)</f>
        <v>7.0770519262981571E-2</v>
      </c>
      <c r="EF215" s="22">
        <f>SUM(EF198:EF214)</f>
        <v>1472</v>
      </c>
      <c r="EG215" s="521">
        <f>IFERROR(((ED215-EF215)/ED215),0)</f>
        <v>0.33663812528165843</v>
      </c>
      <c r="EH215" s="22">
        <f>SUM(EH198:EH214)</f>
        <v>2053</v>
      </c>
      <c r="EI215" s="22">
        <f>SUM(EI198:EI214)</f>
        <v>1944</v>
      </c>
      <c r="EJ215" s="521">
        <f>IFERROR(((EH215-EI215)/EH215),0)</f>
        <v>5.3093034583536286E-2</v>
      </c>
      <c r="EK215" s="22">
        <f>SUM(EK198:EK214)</f>
        <v>1287</v>
      </c>
      <c r="EL215" s="521">
        <f>IFERROR(((EI215-EK215)/EI215),0)</f>
        <v>0.33796296296296297</v>
      </c>
      <c r="EM215" s="22">
        <f>SUM(EM198:EM214)</f>
        <v>2349</v>
      </c>
      <c r="EN215" s="22">
        <f>SUM(EN198:EN214)</f>
        <v>2195</v>
      </c>
      <c r="EO215" s="521">
        <f>IFERROR(((EM215-EN215)/EM215),0)</f>
        <v>6.5559812686249469E-2</v>
      </c>
      <c r="EP215" s="22">
        <f>SUM(EP198:EP214)</f>
        <v>1420</v>
      </c>
      <c r="EQ215" s="521">
        <f>IFERROR(((EN215-EP215)/EN215),0)</f>
        <v>0.35307517084282458</v>
      </c>
      <c r="ER215" s="22">
        <f>SUM(ER197:ER214)</f>
        <v>1757</v>
      </c>
      <c r="ES215" s="22">
        <f>SUM(ES197:ES214)</f>
        <v>1493</v>
      </c>
      <c r="ET215" s="521">
        <f>IFERROR(((ER215-ES215)/ER215),0)</f>
        <v>0.15025611838360842</v>
      </c>
      <c r="EU215" s="22">
        <f>SUM(EU197:EU214)</f>
        <v>1734</v>
      </c>
      <c r="EV215" s="521">
        <f>IFERROR(((ES215-EU215)/ES215),0)</f>
        <v>-0.16141995981245813</v>
      </c>
    </row>
    <row r="216" spans="1:152" s="319" customFormat="1" ht="24.75" customHeight="1" x14ac:dyDescent="0.2">
      <c r="A216" s="719" t="s">
        <v>502</v>
      </c>
      <c r="B216" s="719"/>
      <c r="C216" s="719"/>
      <c r="D216" s="719"/>
      <c r="E216" s="719"/>
      <c r="F216" s="719"/>
      <c r="G216" s="719"/>
      <c r="H216" s="719"/>
      <c r="I216" s="719"/>
      <c r="J216" s="719"/>
      <c r="K216" s="719"/>
      <c r="L216" s="719"/>
      <c r="M216" s="719"/>
      <c r="N216" s="719"/>
      <c r="O216" s="719"/>
      <c r="P216" s="719"/>
      <c r="Q216" s="719"/>
      <c r="R216" s="719"/>
      <c r="S216" s="719"/>
      <c r="T216" s="719"/>
      <c r="U216" s="719"/>
      <c r="V216" s="719"/>
      <c r="W216" s="719"/>
      <c r="X216" s="719"/>
      <c r="Y216" s="719"/>
      <c r="Z216" s="719"/>
      <c r="AA216" s="719"/>
      <c r="AB216" s="719"/>
      <c r="AC216" s="719"/>
      <c r="AD216" s="719"/>
      <c r="AE216" s="719"/>
      <c r="AF216" s="719"/>
      <c r="AG216" s="719"/>
      <c r="AH216" s="719"/>
      <c r="AI216" s="719"/>
      <c r="AJ216" s="719"/>
      <c r="AK216" s="719"/>
      <c r="AL216" s="719"/>
      <c r="AM216" s="719"/>
      <c r="AN216" s="719"/>
      <c r="AO216" s="719"/>
      <c r="AP216" s="719"/>
      <c r="AQ216" s="719"/>
      <c r="AR216" s="719"/>
      <c r="AS216" s="719"/>
      <c r="AT216" s="719"/>
      <c r="AU216" s="719"/>
      <c r="AV216" s="719"/>
      <c r="AW216" s="719"/>
      <c r="AX216" s="719"/>
      <c r="AY216" s="719"/>
      <c r="AZ216" s="719"/>
      <c r="BA216" s="719"/>
      <c r="BB216" s="719"/>
      <c r="BC216" s="719"/>
      <c r="BD216" s="719"/>
      <c r="BE216" s="719"/>
      <c r="BF216" s="719"/>
      <c r="BG216" s="719"/>
      <c r="BH216" s="719"/>
      <c r="BI216" s="719"/>
      <c r="BJ216" s="719"/>
      <c r="BK216" s="719"/>
      <c r="BL216" s="719"/>
      <c r="BM216" s="719"/>
      <c r="BN216" s="719"/>
      <c r="BO216" s="719"/>
      <c r="BP216" s="719"/>
      <c r="BQ216" s="719"/>
      <c r="BR216" s="719"/>
      <c r="BS216" s="719"/>
      <c r="BT216" s="719"/>
      <c r="BU216" s="719"/>
      <c r="BV216" s="719"/>
      <c r="BW216" s="719"/>
      <c r="BX216" s="719"/>
      <c r="BY216" s="719"/>
      <c r="BZ216" s="719"/>
      <c r="CA216" s="719"/>
      <c r="CB216" s="719"/>
      <c r="CC216" s="719"/>
      <c r="CD216" s="719"/>
      <c r="CE216" s="719"/>
      <c r="CF216" s="719"/>
      <c r="CG216" s="719"/>
      <c r="CH216" s="719"/>
      <c r="CI216" s="719"/>
      <c r="CJ216" s="719"/>
      <c r="CK216" s="719"/>
      <c r="CL216" s="719"/>
      <c r="CM216" s="719"/>
      <c r="CN216" s="719"/>
      <c r="CO216" s="719"/>
      <c r="CP216" s="719"/>
      <c r="CQ216" s="719"/>
      <c r="CR216" s="719"/>
      <c r="CS216" s="719"/>
      <c r="CT216" s="719"/>
      <c r="CU216" s="719"/>
      <c r="CV216" s="719"/>
      <c r="CW216" s="719"/>
      <c r="CX216" s="719"/>
      <c r="CY216" s="719"/>
      <c r="CZ216" s="719"/>
      <c r="DA216" s="719"/>
      <c r="DB216" s="719"/>
      <c r="DC216" s="719"/>
      <c r="DD216" s="719"/>
      <c r="DE216" s="719"/>
      <c r="DF216" s="719"/>
      <c r="DG216" s="719"/>
      <c r="DH216" s="719"/>
      <c r="DI216" s="719"/>
      <c r="DJ216" s="719"/>
      <c r="DK216" s="719"/>
      <c r="DL216" s="719"/>
      <c r="DM216" s="719"/>
      <c r="DN216" s="719"/>
      <c r="DO216" s="719"/>
      <c r="DP216" s="719"/>
      <c r="DQ216" s="719"/>
      <c r="DR216" s="719"/>
      <c r="DS216" s="719"/>
      <c r="DT216" s="719"/>
      <c r="DU216" s="719"/>
      <c r="DV216" s="719"/>
      <c r="DW216" s="719"/>
      <c r="DX216" s="719"/>
      <c r="DY216" s="719"/>
      <c r="DZ216" s="719"/>
      <c r="EA216" s="719"/>
      <c r="EB216" s="719"/>
      <c r="EC216" s="719"/>
      <c r="ED216" s="719"/>
      <c r="EE216" s="719"/>
      <c r="EF216" s="719"/>
      <c r="EG216" s="719"/>
      <c r="EH216" s="719"/>
      <c r="EI216" s="719"/>
      <c r="EJ216" s="719"/>
      <c r="EK216" s="719"/>
      <c r="EL216" s="719"/>
      <c r="EM216" s="719"/>
      <c r="EN216" s="719"/>
      <c r="EO216" s="719"/>
      <c r="EP216" s="719"/>
      <c r="EQ216" s="719"/>
      <c r="ER216" s="719"/>
      <c r="ES216" s="719"/>
      <c r="ET216" s="719"/>
      <c r="EU216" s="719"/>
      <c r="EV216" s="719"/>
    </row>
    <row r="217" spans="1:152" s="319" customFormat="1" ht="24.75" customHeight="1" x14ac:dyDescent="0.2">
      <c r="A217" s="588"/>
      <c r="B217" s="588"/>
      <c r="C217" s="588"/>
      <c r="D217" s="588"/>
      <c r="E217" s="588"/>
      <c r="F217" s="588"/>
      <c r="G217" s="588"/>
      <c r="H217" s="588"/>
      <c r="I217" s="588"/>
      <c r="J217" s="588"/>
      <c r="K217" s="588"/>
      <c r="L217" s="588"/>
      <c r="M217" s="588"/>
      <c r="N217" s="588"/>
      <c r="O217" s="588"/>
      <c r="P217" s="588"/>
      <c r="Q217" s="588"/>
      <c r="R217" s="588"/>
      <c r="S217" s="588"/>
      <c r="T217" s="588"/>
      <c r="U217" s="588"/>
      <c r="V217" s="588"/>
      <c r="W217" s="588"/>
      <c r="X217" s="588"/>
      <c r="Y217" s="588"/>
      <c r="Z217" s="588"/>
      <c r="AA217" s="588"/>
      <c r="AB217" s="588"/>
      <c r="AC217" s="588"/>
      <c r="AD217" s="588"/>
      <c r="AE217" s="588"/>
      <c r="AF217" s="588"/>
      <c r="AG217" s="588"/>
      <c r="AH217" s="588"/>
      <c r="AI217" s="588"/>
      <c r="AJ217" s="588"/>
      <c r="AK217" s="588"/>
      <c r="AL217" s="588"/>
      <c r="AM217" s="588"/>
      <c r="AN217" s="588"/>
      <c r="AO217" s="588"/>
      <c r="AP217" s="588"/>
      <c r="AQ217" s="588"/>
      <c r="AR217" s="588"/>
      <c r="AS217" s="588"/>
      <c r="AT217" s="588"/>
      <c r="AU217" s="588"/>
      <c r="AV217" s="588"/>
      <c r="AW217" s="588"/>
      <c r="AX217" s="588"/>
      <c r="AY217" s="588"/>
      <c r="AZ217" s="588"/>
      <c r="BA217" s="588"/>
      <c r="BB217" s="588"/>
      <c r="BC217" s="588"/>
      <c r="BD217" s="588"/>
      <c r="BE217" s="588"/>
      <c r="BF217" s="588"/>
      <c r="BG217" s="588"/>
      <c r="BH217" s="588"/>
      <c r="BI217" s="588"/>
      <c r="BJ217" s="588"/>
      <c r="BK217" s="588"/>
      <c r="BL217" s="588"/>
      <c r="BM217" s="588"/>
      <c r="BN217" s="588"/>
      <c r="BO217" s="588"/>
      <c r="BP217" s="588"/>
      <c r="BQ217" s="588"/>
      <c r="BR217" s="588"/>
      <c r="BS217" s="588"/>
      <c r="BT217" s="588"/>
      <c r="BU217" s="588"/>
      <c r="BV217" s="588"/>
      <c r="BW217" s="588"/>
      <c r="BX217" s="588"/>
      <c r="BY217" s="588"/>
      <c r="BZ217" s="588"/>
      <c r="CA217" s="588"/>
      <c r="CB217" s="588"/>
      <c r="CC217" s="588"/>
      <c r="CD217" s="588"/>
      <c r="CE217" s="588"/>
      <c r="CF217" s="588"/>
      <c r="CG217" s="588"/>
      <c r="CH217" s="588"/>
      <c r="CI217" s="588"/>
      <c r="CJ217" s="588"/>
      <c r="CK217" s="588"/>
      <c r="CL217" s="588"/>
      <c r="CM217" s="588"/>
      <c r="CN217" s="588"/>
      <c r="CO217" s="588"/>
      <c r="CP217" s="588"/>
      <c r="CQ217" s="588"/>
      <c r="CR217" s="588"/>
      <c r="CS217" s="588"/>
      <c r="CT217" s="588"/>
      <c r="CU217" s="588"/>
      <c r="CV217" s="588"/>
      <c r="CW217" s="588"/>
      <c r="CX217" s="588"/>
      <c r="CY217" s="588"/>
      <c r="CZ217" s="588"/>
      <c r="DA217" s="588"/>
      <c r="DB217" s="588"/>
      <c r="DC217" s="588"/>
      <c r="DD217" s="588"/>
      <c r="DE217" s="588"/>
      <c r="DF217" s="588"/>
      <c r="DG217" s="588"/>
      <c r="DH217" s="588"/>
      <c r="DI217" s="588"/>
      <c r="DJ217" s="588"/>
      <c r="DK217" s="588"/>
      <c r="DL217" s="588"/>
      <c r="DM217" s="588"/>
      <c r="DN217" s="588"/>
      <c r="DO217" s="588"/>
      <c r="DP217" s="588"/>
      <c r="DQ217" s="588"/>
      <c r="DR217" s="588"/>
      <c r="DS217" s="588"/>
      <c r="DT217" s="588"/>
      <c r="DU217" s="588"/>
      <c r="DV217" s="588"/>
      <c r="DW217" s="588"/>
      <c r="DX217" s="588"/>
      <c r="DY217" s="588"/>
      <c r="DZ217" s="588"/>
      <c r="EA217" s="588"/>
      <c r="EB217" s="588"/>
      <c r="EC217" s="588"/>
      <c r="ED217" s="588"/>
      <c r="EE217" s="588"/>
      <c r="EF217" s="588"/>
      <c r="EG217" s="588"/>
      <c r="EH217" s="588"/>
      <c r="EI217" s="588"/>
      <c r="EJ217" s="588"/>
      <c r="EK217" s="588"/>
      <c r="EL217" s="588"/>
      <c r="EM217" s="588"/>
      <c r="EN217" s="588"/>
      <c r="EO217" s="588"/>
      <c r="EP217" s="588"/>
      <c r="EQ217" s="588"/>
      <c r="ER217" s="588"/>
      <c r="ES217" s="588"/>
      <c r="ET217" s="588"/>
      <c r="EU217" s="588"/>
      <c r="EV217" s="588"/>
    </row>
    <row r="218" spans="1:152" s="319" customFormat="1" ht="24.75" customHeight="1" x14ac:dyDescent="0.2">
      <c r="A218" s="588"/>
      <c r="B218" s="588"/>
      <c r="C218" s="588"/>
      <c r="D218" s="588"/>
      <c r="E218" s="588"/>
      <c r="F218" s="588"/>
      <c r="G218" s="588"/>
      <c r="H218" s="588"/>
      <c r="I218" s="588"/>
      <c r="J218" s="588"/>
      <c r="K218" s="588"/>
      <c r="L218" s="588"/>
      <c r="M218" s="588"/>
      <c r="N218" s="588"/>
      <c r="O218" s="588"/>
      <c r="P218" s="588"/>
      <c r="Q218" s="588"/>
      <c r="R218" s="588"/>
      <c r="S218" s="588"/>
      <c r="T218" s="588"/>
      <c r="U218" s="588"/>
      <c r="V218" s="588"/>
      <c r="W218" s="588"/>
      <c r="X218" s="588"/>
      <c r="Y218" s="588"/>
      <c r="Z218" s="588"/>
      <c r="AA218" s="588"/>
      <c r="AB218" s="588"/>
      <c r="AC218" s="588"/>
      <c r="AD218" s="588"/>
      <c r="AE218" s="588"/>
      <c r="AF218" s="588"/>
      <c r="AG218" s="588"/>
      <c r="AH218" s="588"/>
      <c r="AI218" s="588"/>
      <c r="AJ218" s="588"/>
      <c r="AK218" s="588"/>
      <c r="AL218" s="588"/>
      <c r="AM218" s="588"/>
      <c r="AN218" s="588"/>
      <c r="AO218" s="588"/>
      <c r="AP218" s="588"/>
      <c r="AQ218" s="588"/>
      <c r="AR218" s="588"/>
      <c r="AS218" s="588"/>
      <c r="AT218" s="588"/>
      <c r="AU218" s="588"/>
      <c r="AV218" s="588"/>
      <c r="AW218" s="588"/>
      <c r="AX218" s="588"/>
      <c r="AY218" s="588"/>
      <c r="AZ218" s="588"/>
      <c r="BA218" s="588"/>
      <c r="BB218" s="588"/>
      <c r="BC218" s="588"/>
      <c r="BD218" s="588"/>
      <c r="BE218" s="588"/>
      <c r="BF218" s="588"/>
      <c r="BG218" s="588"/>
      <c r="BH218" s="588"/>
      <c r="BI218" s="588"/>
      <c r="BJ218" s="588"/>
      <c r="BK218" s="588"/>
      <c r="BL218" s="588"/>
      <c r="BM218" s="588"/>
      <c r="BN218" s="588"/>
      <c r="BO218" s="588"/>
      <c r="BP218" s="588"/>
      <c r="BQ218" s="588"/>
      <c r="BR218" s="588"/>
      <c r="BS218" s="588"/>
      <c r="BT218" s="588"/>
      <c r="BU218" s="588"/>
      <c r="BV218" s="588"/>
      <c r="BW218" s="588"/>
      <c r="BX218" s="588"/>
      <c r="BY218" s="588"/>
      <c r="BZ218" s="588"/>
      <c r="CA218" s="588"/>
      <c r="CB218" s="588"/>
      <c r="CC218" s="588"/>
      <c r="CD218" s="588"/>
      <c r="CE218" s="588"/>
      <c r="CF218" s="588"/>
      <c r="CG218" s="588"/>
      <c r="CH218" s="588"/>
      <c r="CI218" s="588"/>
      <c r="CJ218" s="588"/>
      <c r="CK218" s="588"/>
      <c r="CL218" s="588"/>
      <c r="CM218" s="588"/>
      <c r="CN218" s="588"/>
      <c r="CO218" s="588"/>
      <c r="CP218" s="588"/>
      <c r="CQ218" s="588"/>
      <c r="CR218" s="588"/>
      <c r="CS218" s="588"/>
      <c r="CT218" s="588"/>
      <c r="CU218" s="588"/>
      <c r="CV218" s="588"/>
      <c r="CW218" s="588"/>
      <c r="CX218" s="588"/>
      <c r="CY218" s="588"/>
      <c r="CZ218" s="588"/>
      <c r="DA218" s="588"/>
      <c r="DB218" s="588"/>
      <c r="DC218" s="588"/>
      <c r="DD218" s="588"/>
      <c r="DE218" s="588"/>
      <c r="DF218" s="588"/>
      <c r="DG218" s="588"/>
      <c r="DH218" s="588"/>
      <c r="DI218" s="588"/>
      <c r="DJ218" s="588"/>
      <c r="DK218" s="588"/>
      <c r="DL218" s="588"/>
      <c r="DM218" s="588"/>
      <c r="DN218" s="588"/>
      <c r="DO218" s="588"/>
      <c r="DP218" s="588"/>
      <c r="DQ218" s="588"/>
      <c r="DR218" s="588"/>
      <c r="DS218" s="588"/>
      <c r="DT218" s="588"/>
      <c r="DU218" s="588"/>
      <c r="DV218" s="588"/>
      <c r="DW218" s="588"/>
      <c r="DX218" s="588"/>
      <c r="DY218" s="588"/>
      <c r="DZ218" s="588"/>
      <c r="EA218" s="588"/>
      <c r="EB218" s="588"/>
      <c r="EC218" s="588"/>
      <c r="ED218" s="588"/>
      <c r="EE218" s="588"/>
      <c r="EF218" s="588"/>
      <c r="EG218" s="588"/>
      <c r="EH218" s="588"/>
      <c r="EI218" s="588"/>
      <c r="EJ218" s="588"/>
      <c r="EK218" s="588"/>
      <c r="EL218" s="588"/>
      <c r="EM218" s="588"/>
      <c r="EN218" s="588"/>
      <c r="EO218" s="588"/>
      <c r="EP218" s="588"/>
      <c r="EQ218" s="588"/>
      <c r="ER218" s="588"/>
      <c r="ES218" s="588"/>
      <c r="ET218" s="588"/>
      <c r="EU218" s="588"/>
      <c r="EV218" s="588"/>
    </row>
    <row r="219" spans="1:152" s="319" customFormat="1" ht="24.75" customHeight="1" x14ac:dyDescent="0.2">
      <c r="A219" s="588"/>
      <c r="B219" s="588"/>
      <c r="C219" s="588"/>
      <c r="D219" s="588"/>
      <c r="E219" s="588"/>
      <c r="F219" s="588"/>
      <c r="G219" s="588"/>
      <c r="H219" s="588"/>
      <c r="I219" s="588"/>
      <c r="J219" s="588"/>
      <c r="K219" s="588"/>
      <c r="L219" s="588"/>
      <c r="M219" s="588"/>
      <c r="N219" s="588"/>
      <c r="O219" s="588"/>
      <c r="P219" s="588"/>
      <c r="Q219" s="588"/>
      <c r="R219" s="588"/>
      <c r="S219" s="588"/>
      <c r="T219" s="588"/>
      <c r="U219" s="588"/>
      <c r="V219" s="588"/>
      <c r="W219" s="588"/>
      <c r="X219" s="588"/>
      <c r="Y219" s="588"/>
      <c r="Z219" s="588"/>
      <c r="AA219" s="588"/>
      <c r="AB219" s="588"/>
      <c r="AC219" s="588"/>
      <c r="AD219" s="588"/>
      <c r="AE219" s="588"/>
      <c r="AF219" s="588"/>
      <c r="AG219" s="588"/>
      <c r="AH219" s="588"/>
      <c r="AI219" s="588"/>
      <c r="AJ219" s="588"/>
      <c r="AK219" s="588"/>
      <c r="AL219" s="588"/>
      <c r="AM219" s="588"/>
      <c r="AN219" s="588"/>
      <c r="AO219" s="588"/>
      <c r="AP219" s="588"/>
      <c r="AQ219" s="588"/>
      <c r="AR219" s="588"/>
      <c r="AS219" s="588"/>
      <c r="AT219" s="588"/>
      <c r="AU219" s="588"/>
      <c r="AV219" s="588"/>
      <c r="AW219" s="588"/>
      <c r="AX219" s="588"/>
      <c r="AY219" s="588"/>
      <c r="AZ219" s="588"/>
      <c r="BA219" s="588"/>
      <c r="BB219" s="588"/>
      <c r="BC219" s="588"/>
      <c r="BD219" s="588"/>
      <c r="BE219" s="588"/>
      <c r="BF219" s="588"/>
      <c r="BG219" s="588"/>
      <c r="BH219" s="588"/>
      <c r="BI219" s="588"/>
      <c r="BJ219" s="588"/>
      <c r="BK219" s="588"/>
      <c r="BL219" s="588"/>
      <c r="BM219" s="588"/>
      <c r="BN219" s="588"/>
      <c r="BO219" s="588"/>
      <c r="BP219" s="588"/>
      <c r="BQ219" s="588"/>
      <c r="BR219" s="588"/>
      <c r="BS219" s="588"/>
      <c r="BT219" s="588"/>
      <c r="BU219" s="588"/>
      <c r="BV219" s="588"/>
      <c r="BW219" s="588"/>
      <c r="BX219" s="588"/>
      <c r="BY219" s="588"/>
      <c r="BZ219" s="588"/>
      <c r="CA219" s="588"/>
      <c r="CB219" s="588"/>
      <c r="CC219" s="588"/>
      <c r="CD219" s="588"/>
      <c r="CE219" s="588"/>
      <c r="CF219" s="588"/>
      <c r="CG219" s="588"/>
      <c r="CH219" s="588"/>
      <c r="CI219" s="588"/>
      <c r="CJ219" s="588"/>
      <c r="CK219" s="588"/>
      <c r="CL219" s="588"/>
      <c r="CM219" s="588"/>
      <c r="CN219" s="588"/>
      <c r="CO219" s="588"/>
      <c r="CP219" s="588"/>
      <c r="CQ219" s="588"/>
      <c r="CR219" s="588"/>
      <c r="CS219" s="588"/>
      <c r="CT219" s="588"/>
      <c r="CU219" s="588"/>
      <c r="CV219" s="588"/>
      <c r="CW219" s="588"/>
      <c r="CX219" s="588"/>
      <c r="CY219" s="588"/>
      <c r="CZ219" s="588"/>
      <c r="DA219" s="588"/>
      <c r="DB219" s="588"/>
      <c r="DC219" s="588"/>
      <c r="DD219" s="588"/>
      <c r="DE219" s="588"/>
      <c r="DF219" s="588"/>
      <c r="DG219" s="588"/>
      <c r="DH219" s="588"/>
      <c r="DI219" s="588"/>
      <c r="DJ219" s="588"/>
      <c r="DK219" s="588"/>
      <c r="DL219" s="588"/>
      <c r="DM219" s="588"/>
      <c r="DN219" s="588"/>
      <c r="DO219" s="588"/>
      <c r="DP219" s="588"/>
      <c r="DQ219" s="588"/>
      <c r="DR219" s="588"/>
      <c r="DS219" s="588"/>
      <c r="DT219" s="588"/>
      <c r="DU219" s="588"/>
      <c r="DV219" s="588"/>
      <c r="DW219" s="588"/>
      <c r="DX219" s="588"/>
      <c r="DY219" s="588"/>
      <c r="DZ219" s="588"/>
      <c r="EA219" s="588"/>
      <c r="EB219" s="588"/>
      <c r="EC219" s="588"/>
      <c r="ED219" s="588"/>
      <c r="EE219" s="588"/>
      <c r="EF219" s="588"/>
      <c r="EG219" s="588"/>
      <c r="EH219" s="588"/>
      <c r="EI219" s="588"/>
      <c r="EJ219" s="588"/>
      <c r="EK219" s="588"/>
      <c r="EL219" s="588"/>
      <c r="EM219" s="588"/>
      <c r="EN219" s="588"/>
      <c r="EO219" s="588"/>
      <c r="EP219" s="588"/>
      <c r="EQ219" s="588"/>
      <c r="ER219" s="588"/>
      <c r="ES219" s="588"/>
      <c r="ET219" s="588"/>
      <c r="EU219" s="588"/>
      <c r="EV219" s="588"/>
    </row>
  </sheetData>
  <mergeCells count="6164">
    <mergeCell ref="Z214:AA214"/>
    <mergeCell ref="AB214:AC214"/>
    <mergeCell ref="AD214:AE214"/>
    <mergeCell ref="AF214:AG214"/>
    <mergeCell ref="AH214:AI214"/>
    <mergeCell ref="AJ214:AK214"/>
    <mergeCell ref="AL214:AM214"/>
    <mergeCell ref="AN214:AO214"/>
    <mergeCell ref="AP214:AQ214"/>
    <mergeCell ref="AR214:AS214"/>
    <mergeCell ref="AT214:AU214"/>
    <mergeCell ref="AV214:AW214"/>
    <mergeCell ref="BN214:BO214"/>
    <mergeCell ref="BP214:BQ214"/>
    <mergeCell ref="BR214:BS214"/>
    <mergeCell ref="BT214:BU214"/>
    <mergeCell ref="AX214:AY214"/>
    <mergeCell ref="AZ214:BA214"/>
    <mergeCell ref="BB214:BC214"/>
    <mergeCell ref="BD214:BE214"/>
    <mergeCell ref="BF214:BG214"/>
    <mergeCell ref="BH214:BI214"/>
    <mergeCell ref="CH214:CI214"/>
    <mergeCell ref="A216:EV219"/>
    <mergeCell ref="BV214:BW214"/>
    <mergeCell ref="BX214:BY214"/>
    <mergeCell ref="BZ214:CA214"/>
    <mergeCell ref="CB214:CC214"/>
    <mergeCell ref="CD214:CE214"/>
    <mergeCell ref="CF214:CG214"/>
    <mergeCell ref="BJ214:BK214"/>
    <mergeCell ref="BL214:BM214"/>
    <mergeCell ref="BH213:BI213"/>
    <mergeCell ref="BJ213:BK213"/>
    <mergeCell ref="BL213:BM213"/>
    <mergeCell ref="BN213:BO213"/>
    <mergeCell ref="AR213:AS213"/>
    <mergeCell ref="AT213:AU213"/>
    <mergeCell ref="AV213:AW213"/>
    <mergeCell ref="AX213:AY213"/>
    <mergeCell ref="BP213:BQ213"/>
    <mergeCell ref="BR213:BS213"/>
    <mergeCell ref="BT213:BU213"/>
    <mergeCell ref="BV213:BW213"/>
    <mergeCell ref="BX213:BY213"/>
    <mergeCell ref="BZ213:CA213"/>
    <mergeCell ref="CB213:CC213"/>
    <mergeCell ref="CD213:CE213"/>
    <mergeCell ref="CF213:CG213"/>
    <mergeCell ref="CH213:CI213"/>
    <mergeCell ref="B214:C214"/>
    <mergeCell ref="D214:E214"/>
    <mergeCell ref="F214:G214"/>
    <mergeCell ref="H214:I214"/>
    <mergeCell ref="J214:K214"/>
    <mergeCell ref="L214:M214"/>
    <mergeCell ref="BJ211:BK211"/>
    <mergeCell ref="BL211:BM211"/>
    <mergeCell ref="N214:O214"/>
    <mergeCell ref="P214:Q214"/>
    <mergeCell ref="R214:S214"/>
    <mergeCell ref="T214:U214"/>
    <mergeCell ref="V214:W214"/>
    <mergeCell ref="X214:Y214"/>
    <mergeCell ref="BD213:BE213"/>
    <mergeCell ref="BF213:BG213"/>
    <mergeCell ref="BV211:BW211"/>
    <mergeCell ref="BX211:BY211"/>
    <mergeCell ref="BZ211:CA211"/>
    <mergeCell ref="CB211:CC211"/>
    <mergeCell ref="CD211:CE211"/>
    <mergeCell ref="AN211:AO211"/>
    <mergeCell ref="AP211:AQ211"/>
    <mergeCell ref="AR211:AS211"/>
    <mergeCell ref="AT211:AU211"/>
    <mergeCell ref="AV211:AW211"/>
    <mergeCell ref="BN211:BO211"/>
    <mergeCell ref="BP211:BQ211"/>
    <mergeCell ref="BR211:BS211"/>
    <mergeCell ref="BT211:BU211"/>
    <mergeCell ref="AX211:AY211"/>
    <mergeCell ref="AZ211:BA211"/>
    <mergeCell ref="BB211:BC211"/>
    <mergeCell ref="BD211:BE211"/>
    <mergeCell ref="BF211:BG211"/>
    <mergeCell ref="BH211:BI211"/>
    <mergeCell ref="CF211:CG211"/>
    <mergeCell ref="CH211:CI211"/>
    <mergeCell ref="B213:C213"/>
    <mergeCell ref="D213:E213"/>
    <mergeCell ref="F213:G213"/>
    <mergeCell ref="H213:I213"/>
    <mergeCell ref="J213:K213"/>
    <mergeCell ref="L213:M213"/>
    <mergeCell ref="N213:O213"/>
    <mergeCell ref="P213:Q213"/>
    <mergeCell ref="R213:S213"/>
    <mergeCell ref="T213:U213"/>
    <mergeCell ref="V213:W213"/>
    <mergeCell ref="X213:Y213"/>
    <mergeCell ref="Z213:AA213"/>
    <mergeCell ref="AB213:AC213"/>
    <mergeCell ref="AD213:AE213"/>
    <mergeCell ref="AZ213:BA213"/>
    <mergeCell ref="BB213:BC213"/>
    <mergeCell ref="AF213:AG213"/>
    <mergeCell ref="AH213:AI213"/>
    <mergeCell ref="AJ213:AK213"/>
    <mergeCell ref="AL213:AM213"/>
    <mergeCell ref="AN213:AO213"/>
    <mergeCell ref="AP213:AQ213"/>
    <mergeCell ref="Z211:AA211"/>
    <mergeCell ref="AB211:AC211"/>
    <mergeCell ref="AD211:AE211"/>
    <mergeCell ref="AF211:AG211"/>
    <mergeCell ref="AH211:AI211"/>
    <mergeCell ref="AJ211:AK211"/>
    <mergeCell ref="AL211:AM211"/>
    <mergeCell ref="BH210:BI210"/>
    <mergeCell ref="BJ210:BK210"/>
    <mergeCell ref="BL210:BM210"/>
    <mergeCell ref="BN210:BO210"/>
    <mergeCell ref="AR210:AS210"/>
    <mergeCell ref="AT210:AU210"/>
    <mergeCell ref="AV210:AW210"/>
    <mergeCell ref="AX210:AY210"/>
    <mergeCell ref="BP210:BQ210"/>
    <mergeCell ref="BR210:BS210"/>
    <mergeCell ref="BT210:BU210"/>
    <mergeCell ref="BV210:BW210"/>
    <mergeCell ref="BX210:BY210"/>
    <mergeCell ref="BZ210:CA210"/>
    <mergeCell ref="CB210:CC210"/>
    <mergeCell ref="CD210:CE210"/>
    <mergeCell ref="CF210:CG210"/>
    <mergeCell ref="CH210:CI210"/>
    <mergeCell ref="B211:C211"/>
    <mergeCell ref="D211:E211"/>
    <mergeCell ref="F211:G211"/>
    <mergeCell ref="H211:I211"/>
    <mergeCell ref="J211:K211"/>
    <mergeCell ref="L211:M211"/>
    <mergeCell ref="BJ209:BK209"/>
    <mergeCell ref="BL209:BM209"/>
    <mergeCell ref="N211:O211"/>
    <mergeCell ref="P211:Q211"/>
    <mergeCell ref="R211:S211"/>
    <mergeCell ref="T211:U211"/>
    <mergeCell ref="V211:W211"/>
    <mergeCell ref="X211:Y211"/>
    <mergeCell ref="BD210:BE210"/>
    <mergeCell ref="BF210:BG210"/>
    <mergeCell ref="BV209:BW209"/>
    <mergeCell ref="BX209:BY209"/>
    <mergeCell ref="BZ209:CA209"/>
    <mergeCell ref="CB209:CC209"/>
    <mergeCell ref="CD209:CE209"/>
    <mergeCell ref="CF209:CG209"/>
    <mergeCell ref="CH209:CI209"/>
    <mergeCell ref="B210:C210"/>
    <mergeCell ref="D210:E210"/>
    <mergeCell ref="F210:G210"/>
    <mergeCell ref="H210:I210"/>
    <mergeCell ref="J210:K210"/>
    <mergeCell ref="L210:M210"/>
    <mergeCell ref="N210:O210"/>
    <mergeCell ref="P210:Q210"/>
    <mergeCell ref="R210:S210"/>
    <mergeCell ref="T210:U210"/>
    <mergeCell ref="V210:W210"/>
    <mergeCell ref="X210:Y210"/>
    <mergeCell ref="Z210:AA210"/>
    <mergeCell ref="AB210:AC210"/>
    <mergeCell ref="AD210:AE210"/>
    <mergeCell ref="AZ210:BA210"/>
    <mergeCell ref="BB210:BC210"/>
    <mergeCell ref="AF210:AG210"/>
    <mergeCell ref="AH210:AI210"/>
    <mergeCell ref="AJ210:AK210"/>
    <mergeCell ref="AL210:AM210"/>
    <mergeCell ref="AN210:AO210"/>
    <mergeCell ref="AP210:AQ210"/>
    <mergeCell ref="Z209:AA209"/>
    <mergeCell ref="AB209:AC209"/>
    <mergeCell ref="AD209:AE209"/>
    <mergeCell ref="AF209:AG209"/>
    <mergeCell ref="AH209:AI209"/>
    <mergeCell ref="AJ209:AK209"/>
    <mergeCell ref="AL209:AM209"/>
    <mergeCell ref="AN209:AO209"/>
    <mergeCell ref="AP209:AQ209"/>
    <mergeCell ref="AR209:AS209"/>
    <mergeCell ref="AT209:AU209"/>
    <mergeCell ref="AV209:AW209"/>
    <mergeCell ref="BN209:BO209"/>
    <mergeCell ref="BP209:BQ209"/>
    <mergeCell ref="BR209:BS209"/>
    <mergeCell ref="BT209:BU209"/>
    <mergeCell ref="AX209:AY209"/>
    <mergeCell ref="AZ209:BA209"/>
    <mergeCell ref="BB209:BC209"/>
    <mergeCell ref="BD209:BE209"/>
    <mergeCell ref="BF209:BG209"/>
    <mergeCell ref="BH209:BI209"/>
    <mergeCell ref="BH202:BI202"/>
    <mergeCell ref="BJ202:BK202"/>
    <mergeCell ref="BL202:BM202"/>
    <mergeCell ref="BN202:BO202"/>
    <mergeCell ref="AR202:AS202"/>
    <mergeCell ref="AT202:AU202"/>
    <mergeCell ref="AV202:AW202"/>
    <mergeCell ref="AX202:AY202"/>
    <mergeCell ref="BP202:BQ202"/>
    <mergeCell ref="BR202:BS202"/>
    <mergeCell ref="BT202:BU202"/>
    <mergeCell ref="BV202:BW202"/>
    <mergeCell ref="BX202:BY202"/>
    <mergeCell ref="BZ202:CA202"/>
    <mergeCell ref="CB202:CC202"/>
    <mergeCell ref="CD202:CE202"/>
    <mergeCell ref="CF202:CG202"/>
    <mergeCell ref="CH202:CI202"/>
    <mergeCell ref="B209:C209"/>
    <mergeCell ref="D209:E209"/>
    <mergeCell ref="F209:G209"/>
    <mergeCell ref="H209:I209"/>
    <mergeCell ref="J209:K209"/>
    <mergeCell ref="L209:M209"/>
    <mergeCell ref="BJ200:BK200"/>
    <mergeCell ref="BL200:BM200"/>
    <mergeCell ref="N209:O209"/>
    <mergeCell ref="P209:Q209"/>
    <mergeCell ref="R209:S209"/>
    <mergeCell ref="T209:U209"/>
    <mergeCell ref="V209:W209"/>
    <mergeCell ref="X209:Y209"/>
    <mergeCell ref="BD202:BE202"/>
    <mergeCell ref="BF202:BG202"/>
    <mergeCell ref="BV200:BW200"/>
    <mergeCell ref="BX200:BY200"/>
    <mergeCell ref="BZ200:CA200"/>
    <mergeCell ref="CB200:CC200"/>
    <mergeCell ref="CD200:CE200"/>
    <mergeCell ref="CF200:CG200"/>
    <mergeCell ref="CH200:CI200"/>
    <mergeCell ref="B202:C202"/>
    <mergeCell ref="D202:E202"/>
    <mergeCell ref="F202:G202"/>
    <mergeCell ref="H202:I202"/>
    <mergeCell ref="J202:K202"/>
    <mergeCell ref="L202:M202"/>
    <mergeCell ref="N202:O202"/>
    <mergeCell ref="P202:Q202"/>
    <mergeCell ref="R202:S202"/>
    <mergeCell ref="T202:U202"/>
    <mergeCell ref="V202:W202"/>
    <mergeCell ref="X202:Y202"/>
    <mergeCell ref="Z202:AA202"/>
    <mergeCell ref="AB202:AC202"/>
    <mergeCell ref="AD202:AE202"/>
    <mergeCell ref="AZ202:BA202"/>
    <mergeCell ref="BB202:BC202"/>
    <mergeCell ref="AF202:AG202"/>
    <mergeCell ref="AH202:AI202"/>
    <mergeCell ref="AJ202:AK202"/>
    <mergeCell ref="AL202:AM202"/>
    <mergeCell ref="AN202:AO202"/>
    <mergeCell ref="AP202:AQ202"/>
    <mergeCell ref="CB199:CC199"/>
    <mergeCell ref="CD199:CE199"/>
    <mergeCell ref="CF199:CG199"/>
    <mergeCell ref="Z200:AA200"/>
    <mergeCell ref="AB200:AC200"/>
    <mergeCell ref="AD200:AE200"/>
    <mergeCell ref="AF200:AG200"/>
    <mergeCell ref="AH200:AI200"/>
    <mergeCell ref="AJ200:AK200"/>
    <mergeCell ref="AL200:AM200"/>
    <mergeCell ref="AN200:AO200"/>
    <mergeCell ref="AP200:AQ200"/>
    <mergeCell ref="AR200:AS200"/>
    <mergeCell ref="AT200:AU200"/>
    <mergeCell ref="AV200:AW200"/>
    <mergeCell ref="BN200:BO200"/>
    <mergeCell ref="BP200:BQ200"/>
    <mergeCell ref="BR200:BS200"/>
    <mergeCell ref="BT200:BU200"/>
    <mergeCell ref="AX200:AY200"/>
    <mergeCell ref="AZ200:BA200"/>
    <mergeCell ref="BB200:BC200"/>
    <mergeCell ref="BD200:BE200"/>
    <mergeCell ref="BF200:BG200"/>
    <mergeCell ref="BH200:BI200"/>
    <mergeCell ref="L199:M199"/>
    <mergeCell ref="N199:O199"/>
    <mergeCell ref="P199:Q199"/>
    <mergeCell ref="BH199:BI199"/>
    <mergeCell ref="BJ199:BK199"/>
    <mergeCell ref="BL199:BM199"/>
    <mergeCell ref="BN199:BO199"/>
    <mergeCell ref="AR199:AS199"/>
    <mergeCell ref="AT199:AU199"/>
    <mergeCell ref="AV199:AW199"/>
    <mergeCell ref="AX199:AY199"/>
    <mergeCell ref="BP199:BQ199"/>
    <mergeCell ref="BR199:BS199"/>
    <mergeCell ref="BT199:BU199"/>
    <mergeCell ref="BV199:BW199"/>
    <mergeCell ref="BX199:BY199"/>
    <mergeCell ref="BZ199:CA199"/>
    <mergeCell ref="AF198:AG198"/>
    <mergeCell ref="AH198:AI198"/>
    <mergeCell ref="AJ198:AK198"/>
    <mergeCell ref="CH199:CI199"/>
    <mergeCell ref="B200:C200"/>
    <mergeCell ref="D200:E200"/>
    <mergeCell ref="F200:G200"/>
    <mergeCell ref="H200:I200"/>
    <mergeCell ref="J200:K200"/>
    <mergeCell ref="L200:M200"/>
    <mergeCell ref="BJ198:BK198"/>
    <mergeCell ref="BL198:BM198"/>
    <mergeCell ref="N200:O200"/>
    <mergeCell ref="P200:Q200"/>
    <mergeCell ref="R200:S200"/>
    <mergeCell ref="T200:U200"/>
    <mergeCell ref="V200:W200"/>
    <mergeCell ref="X200:Y200"/>
    <mergeCell ref="BD199:BE199"/>
    <mergeCell ref="BF199:BG199"/>
    <mergeCell ref="BV198:BW198"/>
    <mergeCell ref="BX198:BY198"/>
    <mergeCell ref="BZ198:CA198"/>
    <mergeCell ref="CB198:CC198"/>
    <mergeCell ref="CD198:CE198"/>
    <mergeCell ref="CF198:CG198"/>
    <mergeCell ref="CH198:CI198"/>
    <mergeCell ref="B199:C199"/>
    <mergeCell ref="D199:E199"/>
    <mergeCell ref="F199:G199"/>
    <mergeCell ref="H199:I199"/>
    <mergeCell ref="J199:K199"/>
    <mergeCell ref="BT198:BU198"/>
    <mergeCell ref="AX198:AY198"/>
    <mergeCell ref="AZ198:BA198"/>
    <mergeCell ref="BB198:BC198"/>
    <mergeCell ref="BD198:BE198"/>
    <mergeCell ref="BD197:BE197"/>
    <mergeCell ref="BF197:BG197"/>
    <mergeCell ref="BH197:BI197"/>
    <mergeCell ref="BJ197:BK197"/>
    <mergeCell ref="BL197:BM197"/>
    <mergeCell ref="BN197:BO197"/>
    <mergeCell ref="BP197:BQ197"/>
    <mergeCell ref="BR197:BS197"/>
    <mergeCell ref="BT197:BU197"/>
    <mergeCell ref="R199:S199"/>
    <mergeCell ref="T199:U199"/>
    <mergeCell ref="V199:W199"/>
    <mergeCell ref="X199:Y199"/>
    <mergeCell ref="Z199:AA199"/>
    <mergeCell ref="AB199:AC199"/>
    <mergeCell ref="AD199:AE199"/>
    <mergeCell ref="AZ199:BA199"/>
    <mergeCell ref="BB199:BC199"/>
    <mergeCell ref="AF199:AG199"/>
    <mergeCell ref="AH199:AI199"/>
    <mergeCell ref="AJ199:AK199"/>
    <mergeCell ref="AL199:AM199"/>
    <mergeCell ref="AN199:AO199"/>
    <mergeCell ref="AP199:AQ199"/>
    <mergeCell ref="Z198:AA198"/>
    <mergeCell ref="AB198:AC198"/>
    <mergeCell ref="AD198:AE198"/>
    <mergeCell ref="BV197:BW197"/>
    <mergeCell ref="BX197:BY197"/>
    <mergeCell ref="BZ197:CA197"/>
    <mergeCell ref="CB197:CC197"/>
    <mergeCell ref="CD197:CE197"/>
    <mergeCell ref="CF197:CG197"/>
    <mergeCell ref="CH197:CI197"/>
    <mergeCell ref="B198:C198"/>
    <mergeCell ref="D198:E198"/>
    <mergeCell ref="F198:G198"/>
    <mergeCell ref="H198:I198"/>
    <mergeCell ref="J198:K198"/>
    <mergeCell ref="L198:M198"/>
    <mergeCell ref="N198:O198"/>
    <mergeCell ref="P198:Q198"/>
    <mergeCell ref="R198:S198"/>
    <mergeCell ref="T198:U198"/>
    <mergeCell ref="V198:W198"/>
    <mergeCell ref="X198:Y198"/>
    <mergeCell ref="BF198:BG198"/>
    <mergeCell ref="BH198:BI198"/>
    <mergeCell ref="AL198:AM198"/>
    <mergeCell ref="AN198:AO198"/>
    <mergeCell ref="AP198:AQ198"/>
    <mergeCell ref="AR198:AS198"/>
    <mergeCell ref="AT198:AU198"/>
    <mergeCell ref="AV198:AW198"/>
    <mergeCell ref="AV197:AW197"/>
    <mergeCell ref="AX197:AY197"/>
    <mergeCell ref="BN198:BO198"/>
    <mergeCell ref="BP198:BQ198"/>
    <mergeCell ref="BR198:BS198"/>
    <mergeCell ref="B197:C197"/>
    <mergeCell ref="D197:E197"/>
    <mergeCell ref="F197:G197"/>
    <mergeCell ref="H197:I197"/>
    <mergeCell ref="J197:K197"/>
    <mergeCell ref="L197:M197"/>
    <mergeCell ref="N197:O197"/>
    <mergeCell ref="P197:Q197"/>
    <mergeCell ref="R197:S197"/>
    <mergeCell ref="T197:U197"/>
    <mergeCell ref="V197:W197"/>
    <mergeCell ref="X197:Y197"/>
    <mergeCell ref="Z197:AA197"/>
    <mergeCell ref="AB197:AC197"/>
    <mergeCell ref="AD197:AE197"/>
    <mergeCell ref="AZ197:BA197"/>
    <mergeCell ref="BB197:BC197"/>
    <mergeCell ref="AF197:AG197"/>
    <mergeCell ref="AH197:AI197"/>
    <mergeCell ref="AJ197:AK197"/>
    <mergeCell ref="AL197:AM197"/>
    <mergeCell ref="AN197:AO197"/>
    <mergeCell ref="AP197:AQ197"/>
    <mergeCell ref="AR197:AS197"/>
    <mergeCell ref="AT197:AU197"/>
    <mergeCell ref="Z196:AA196"/>
    <mergeCell ref="AB196:AC196"/>
    <mergeCell ref="AD196:AE196"/>
    <mergeCell ref="AF196:AG196"/>
    <mergeCell ref="AH196:AI196"/>
    <mergeCell ref="AJ196:AK196"/>
    <mergeCell ref="AL196:AM196"/>
    <mergeCell ref="AN196:AO196"/>
    <mergeCell ref="AP196:AQ196"/>
    <mergeCell ref="AR196:AS196"/>
    <mergeCell ref="AT196:AU196"/>
    <mergeCell ref="AV196:AW196"/>
    <mergeCell ref="AX196:AY196"/>
    <mergeCell ref="AZ196:BA196"/>
    <mergeCell ref="BB196:BC196"/>
    <mergeCell ref="BD196:BE196"/>
    <mergeCell ref="BF196:BG196"/>
    <mergeCell ref="BH196:BI196"/>
    <mergeCell ref="BV195:BW195"/>
    <mergeCell ref="BX195:BY195"/>
    <mergeCell ref="BN196:BO196"/>
    <mergeCell ref="BP196:BQ196"/>
    <mergeCell ref="BR196:BS196"/>
    <mergeCell ref="BT196:BU196"/>
    <mergeCell ref="BV196:BW196"/>
    <mergeCell ref="BX196:BY196"/>
    <mergeCell ref="CD195:CE195"/>
    <mergeCell ref="CF195:CG195"/>
    <mergeCell ref="CH195:CI195"/>
    <mergeCell ref="CJ195:CN195"/>
    <mergeCell ref="CO195:CS195"/>
    <mergeCell ref="CT195:CX195"/>
    <mergeCell ref="CY195:DC195"/>
    <mergeCell ref="DD195:DH195"/>
    <mergeCell ref="BZ195:CA195"/>
    <mergeCell ref="CB195:CC195"/>
    <mergeCell ref="BZ196:CA196"/>
    <mergeCell ref="CB196:CC196"/>
    <mergeCell ref="CD196:CE196"/>
    <mergeCell ref="CF196:CG196"/>
    <mergeCell ref="BJ196:BK196"/>
    <mergeCell ref="BL196:BM196"/>
    <mergeCell ref="CH196:CI196"/>
    <mergeCell ref="DI195:DM195"/>
    <mergeCell ref="DN195:DR195"/>
    <mergeCell ref="DS195:DW195"/>
    <mergeCell ref="DX195:EB195"/>
    <mergeCell ref="EC195:EG195"/>
    <mergeCell ref="EH195:EL195"/>
    <mergeCell ref="EM195:EQ195"/>
    <mergeCell ref="ER195:EV195"/>
    <mergeCell ref="B196:C196"/>
    <mergeCell ref="D196:E196"/>
    <mergeCell ref="F196:G196"/>
    <mergeCell ref="H196:I196"/>
    <mergeCell ref="J196:K196"/>
    <mergeCell ref="L196:M196"/>
    <mergeCell ref="N196:O196"/>
    <mergeCell ref="P196:Q196"/>
    <mergeCell ref="R196:S196"/>
    <mergeCell ref="T196:U196"/>
    <mergeCell ref="V196:W196"/>
    <mergeCell ref="X196:Y196"/>
    <mergeCell ref="AH195:AI195"/>
    <mergeCell ref="AJ195:AK195"/>
    <mergeCell ref="AL195:AM195"/>
    <mergeCell ref="AN195:AO195"/>
    <mergeCell ref="AP195:AQ195"/>
    <mergeCell ref="AR195:AS195"/>
    <mergeCell ref="AT195:AU195"/>
    <mergeCell ref="AV195:AW195"/>
    <mergeCell ref="AX195:AY195"/>
    <mergeCell ref="AZ195:BA195"/>
    <mergeCell ref="BB195:BC195"/>
    <mergeCell ref="BD195:BE195"/>
    <mergeCell ref="BF195:BG195"/>
    <mergeCell ref="BH195:BI195"/>
    <mergeCell ref="BJ195:BK195"/>
    <mergeCell ref="BL195:BM195"/>
    <mergeCell ref="BN195:BO195"/>
    <mergeCell ref="BP195:BQ195"/>
    <mergeCell ref="BR195:BS195"/>
    <mergeCell ref="BT195:BU195"/>
    <mergeCell ref="CB191:CC191"/>
    <mergeCell ref="CD191:CE191"/>
    <mergeCell ref="CF191:CG191"/>
    <mergeCell ref="CH191:CI191"/>
    <mergeCell ref="AN194:AO194"/>
    <mergeCell ref="Z191:AA191"/>
    <mergeCell ref="AB191:AC191"/>
    <mergeCell ref="AD191:AE191"/>
    <mergeCell ref="AB195:AC195"/>
    <mergeCell ref="AD195:AE195"/>
    <mergeCell ref="AF195:AG195"/>
    <mergeCell ref="BD191:BE191"/>
    <mergeCell ref="BF191:BG191"/>
    <mergeCell ref="BH191:BI191"/>
    <mergeCell ref="BJ191:BK191"/>
    <mergeCell ref="BL191:BM191"/>
    <mergeCell ref="BN191:BO191"/>
    <mergeCell ref="BP191:BQ191"/>
    <mergeCell ref="BR191:BS191"/>
    <mergeCell ref="BT191:BU191"/>
    <mergeCell ref="BV191:BW191"/>
    <mergeCell ref="BX191:BY191"/>
    <mergeCell ref="BZ191:CA191"/>
    <mergeCell ref="A195:A196"/>
    <mergeCell ref="B195:C195"/>
    <mergeCell ref="D195:E195"/>
    <mergeCell ref="F195:G195"/>
    <mergeCell ref="H195:I195"/>
    <mergeCell ref="AR191:AS191"/>
    <mergeCell ref="AP191:AQ191"/>
    <mergeCell ref="AX190:AY190"/>
    <mergeCell ref="AZ190:BA190"/>
    <mergeCell ref="BB190:BC190"/>
    <mergeCell ref="BD190:BE190"/>
    <mergeCell ref="BF190:BG190"/>
    <mergeCell ref="BH190:BI190"/>
    <mergeCell ref="BJ190:BK190"/>
    <mergeCell ref="J195:K195"/>
    <mergeCell ref="L195:M195"/>
    <mergeCell ref="N195:O195"/>
    <mergeCell ref="P195:Q195"/>
    <mergeCell ref="R195:S195"/>
    <mergeCell ref="T195:U195"/>
    <mergeCell ref="T191:U191"/>
    <mergeCell ref="V191:W191"/>
    <mergeCell ref="X191:Y191"/>
    <mergeCell ref="V195:W195"/>
    <mergeCell ref="X195:Y195"/>
    <mergeCell ref="Z195:AA195"/>
    <mergeCell ref="AT191:AU191"/>
    <mergeCell ref="AV191:AW191"/>
    <mergeCell ref="AX191:AY191"/>
    <mergeCell ref="AZ191:BA191"/>
    <mergeCell ref="BB191:BC191"/>
    <mergeCell ref="AF191:AG191"/>
    <mergeCell ref="BL190:BM190"/>
    <mergeCell ref="BN190:BO190"/>
    <mergeCell ref="BP190:BQ190"/>
    <mergeCell ref="BR190:BS190"/>
    <mergeCell ref="BT190:BU190"/>
    <mergeCell ref="BV190:BW190"/>
    <mergeCell ref="BX190:BY190"/>
    <mergeCell ref="BZ190:CA190"/>
    <mergeCell ref="CB190:CC190"/>
    <mergeCell ref="CD190:CE190"/>
    <mergeCell ref="CF190:CG190"/>
    <mergeCell ref="CH190:CI190"/>
    <mergeCell ref="B191:C191"/>
    <mergeCell ref="D191:E191"/>
    <mergeCell ref="F191:G191"/>
    <mergeCell ref="H191:I191"/>
    <mergeCell ref="J191:K191"/>
    <mergeCell ref="L191:M191"/>
    <mergeCell ref="N191:O191"/>
    <mergeCell ref="P191:Q191"/>
    <mergeCell ref="R191:S191"/>
    <mergeCell ref="AN190:AO190"/>
    <mergeCell ref="AP190:AQ190"/>
    <mergeCell ref="AR190:AS190"/>
    <mergeCell ref="AH191:AI191"/>
    <mergeCell ref="AJ191:AK191"/>
    <mergeCell ref="AL191:AM191"/>
    <mergeCell ref="AN191:AO191"/>
    <mergeCell ref="BR188:BS188"/>
    <mergeCell ref="BT188:BU188"/>
    <mergeCell ref="BV188:BW188"/>
    <mergeCell ref="BX188:BY188"/>
    <mergeCell ref="BZ188:CA188"/>
    <mergeCell ref="AN187:AO187"/>
    <mergeCell ref="AP187:AQ187"/>
    <mergeCell ref="AR187:AS187"/>
    <mergeCell ref="CB188:CC188"/>
    <mergeCell ref="CD188:CE188"/>
    <mergeCell ref="CF188:CG188"/>
    <mergeCell ref="V188:W188"/>
    <mergeCell ref="X188:Y188"/>
    <mergeCell ref="Z188:AA188"/>
    <mergeCell ref="AB188:AC188"/>
    <mergeCell ref="AD188:AE188"/>
    <mergeCell ref="N190:O190"/>
    <mergeCell ref="P190:Q190"/>
    <mergeCell ref="R190:S190"/>
    <mergeCell ref="T190:U190"/>
    <mergeCell ref="V190:W190"/>
    <mergeCell ref="X190:Y190"/>
    <mergeCell ref="T188:U188"/>
    <mergeCell ref="AT190:AU190"/>
    <mergeCell ref="AV190:AW190"/>
    <mergeCell ref="Z190:AA190"/>
    <mergeCell ref="AB190:AC190"/>
    <mergeCell ref="AD190:AE190"/>
    <mergeCell ref="AF190:AG190"/>
    <mergeCell ref="AH190:AI190"/>
    <mergeCell ref="AJ190:AK190"/>
    <mergeCell ref="AL190:AM190"/>
    <mergeCell ref="B188:C188"/>
    <mergeCell ref="D188:E188"/>
    <mergeCell ref="F188:G188"/>
    <mergeCell ref="H188:I188"/>
    <mergeCell ref="J188:K188"/>
    <mergeCell ref="L188:M188"/>
    <mergeCell ref="AV188:AW188"/>
    <mergeCell ref="AX188:AY188"/>
    <mergeCell ref="AZ188:BA188"/>
    <mergeCell ref="BB188:BC188"/>
    <mergeCell ref="BD188:BE188"/>
    <mergeCell ref="BF188:BG188"/>
    <mergeCell ref="BH188:BI188"/>
    <mergeCell ref="BJ188:BK188"/>
    <mergeCell ref="BL188:BM188"/>
    <mergeCell ref="BN188:BO188"/>
    <mergeCell ref="BP188:BQ188"/>
    <mergeCell ref="AF188:AG188"/>
    <mergeCell ref="AH188:AI188"/>
    <mergeCell ref="AJ188:AK188"/>
    <mergeCell ref="AL188:AM188"/>
    <mergeCell ref="AN188:AO188"/>
    <mergeCell ref="AP188:AQ188"/>
    <mergeCell ref="AR188:AS188"/>
    <mergeCell ref="AT188:AU188"/>
    <mergeCell ref="AL187:AM187"/>
    <mergeCell ref="AF186:AG186"/>
    <mergeCell ref="AH186:AI186"/>
    <mergeCell ref="AJ186:AK186"/>
    <mergeCell ref="AL186:AM186"/>
    <mergeCell ref="AN186:AO186"/>
    <mergeCell ref="CH188:CI188"/>
    <mergeCell ref="B190:C190"/>
    <mergeCell ref="D190:E190"/>
    <mergeCell ref="F190:G190"/>
    <mergeCell ref="H190:I190"/>
    <mergeCell ref="J190:K190"/>
    <mergeCell ref="L190:M190"/>
    <mergeCell ref="AX187:AY187"/>
    <mergeCell ref="AZ187:BA187"/>
    <mergeCell ref="BB187:BC187"/>
    <mergeCell ref="BD187:BE187"/>
    <mergeCell ref="BF187:BG187"/>
    <mergeCell ref="BH187:BI187"/>
    <mergeCell ref="BJ187:BK187"/>
    <mergeCell ref="BL187:BM187"/>
    <mergeCell ref="BN187:BO187"/>
    <mergeCell ref="BP187:BQ187"/>
    <mergeCell ref="BR187:BS187"/>
    <mergeCell ref="BT187:BU187"/>
    <mergeCell ref="BV187:BW187"/>
    <mergeCell ref="BX187:BY187"/>
    <mergeCell ref="BZ187:CA187"/>
    <mergeCell ref="CB187:CC187"/>
    <mergeCell ref="CD187:CE187"/>
    <mergeCell ref="CF187:CG187"/>
    <mergeCell ref="CH187:CI187"/>
    <mergeCell ref="BL186:BM186"/>
    <mergeCell ref="BN186:BO186"/>
    <mergeCell ref="BP186:BQ186"/>
    <mergeCell ref="BR186:BS186"/>
    <mergeCell ref="BT186:BU186"/>
    <mergeCell ref="BV186:BW186"/>
    <mergeCell ref="N188:O188"/>
    <mergeCell ref="P188:Q188"/>
    <mergeCell ref="R188:S188"/>
    <mergeCell ref="CB186:CC186"/>
    <mergeCell ref="CD186:CE186"/>
    <mergeCell ref="CF186:CG186"/>
    <mergeCell ref="V186:W186"/>
    <mergeCell ref="X186:Y186"/>
    <mergeCell ref="Z186:AA186"/>
    <mergeCell ref="AB186:AC186"/>
    <mergeCell ref="AD186:AE186"/>
    <mergeCell ref="N187:O187"/>
    <mergeCell ref="P187:Q187"/>
    <mergeCell ref="R187:S187"/>
    <mergeCell ref="T187:U187"/>
    <mergeCell ref="V187:W187"/>
    <mergeCell ref="X187:Y187"/>
    <mergeCell ref="T186:U186"/>
    <mergeCell ref="AT187:AU187"/>
    <mergeCell ref="AV187:AW187"/>
    <mergeCell ref="Z187:AA187"/>
    <mergeCell ref="AB187:AC187"/>
    <mergeCell ref="AD187:AE187"/>
    <mergeCell ref="AF187:AG187"/>
    <mergeCell ref="AH187:AI187"/>
    <mergeCell ref="AJ187:AK187"/>
    <mergeCell ref="BX186:BY186"/>
    <mergeCell ref="BZ186:CA186"/>
    <mergeCell ref="AN180:AO180"/>
    <mergeCell ref="AP180:AQ180"/>
    <mergeCell ref="AR180:AS180"/>
    <mergeCell ref="CH186:CI186"/>
    <mergeCell ref="B187:C187"/>
    <mergeCell ref="D187:E187"/>
    <mergeCell ref="F187:G187"/>
    <mergeCell ref="H187:I187"/>
    <mergeCell ref="J187:K187"/>
    <mergeCell ref="L187:M187"/>
    <mergeCell ref="AX180:AY180"/>
    <mergeCell ref="AZ180:BA180"/>
    <mergeCell ref="BB180:BC180"/>
    <mergeCell ref="BD180:BE180"/>
    <mergeCell ref="BF180:BG180"/>
    <mergeCell ref="BH180:BI180"/>
    <mergeCell ref="BJ180:BK180"/>
    <mergeCell ref="BL180:BM180"/>
    <mergeCell ref="BN180:BO180"/>
    <mergeCell ref="BP180:BQ180"/>
    <mergeCell ref="BR180:BS180"/>
    <mergeCell ref="BT180:BU180"/>
    <mergeCell ref="BV180:BW180"/>
    <mergeCell ref="BX180:BY180"/>
    <mergeCell ref="BZ180:CA180"/>
    <mergeCell ref="CB180:CC180"/>
    <mergeCell ref="CD180:CE180"/>
    <mergeCell ref="CF180:CG180"/>
    <mergeCell ref="CH180:CI180"/>
    <mergeCell ref="B186:C186"/>
    <mergeCell ref="CB178:CC178"/>
    <mergeCell ref="CD178:CE178"/>
    <mergeCell ref="CF178:CG178"/>
    <mergeCell ref="V178:W178"/>
    <mergeCell ref="X178:Y178"/>
    <mergeCell ref="Z178:AA178"/>
    <mergeCell ref="AB178:AC178"/>
    <mergeCell ref="AD178:AE178"/>
    <mergeCell ref="N180:O180"/>
    <mergeCell ref="P180:Q180"/>
    <mergeCell ref="R180:S180"/>
    <mergeCell ref="T180:U180"/>
    <mergeCell ref="V180:W180"/>
    <mergeCell ref="X180:Y180"/>
    <mergeCell ref="T178:U178"/>
    <mergeCell ref="AT180:AU180"/>
    <mergeCell ref="AV180:AW180"/>
    <mergeCell ref="Z180:AA180"/>
    <mergeCell ref="AB180:AC180"/>
    <mergeCell ref="AD180:AE180"/>
    <mergeCell ref="AF180:AG180"/>
    <mergeCell ref="AH180:AI180"/>
    <mergeCell ref="AJ180:AK180"/>
    <mergeCell ref="AL180:AM180"/>
    <mergeCell ref="AN178:AO178"/>
    <mergeCell ref="AP178:AQ178"/>
    <mergeCell ref="AR178:AS178"/>
    <mergeCell ref="AT178:AU178"/>
    <mergeCell ref="AV178:AW178"/>
    <mergeCell ref="AX178:AY178"/>
    <mergeCell ref="AZ178:BA178"/>
    <mergeCell ref="BB178:BC178"/>
    <mergeCell ref="BD178:BE178"/>
    <mergeCell ref="BF178:BG178"/>
    <mergeCell ref="BH178:BI178"/>
    <mergeCell ref="BJ178:BK178"/>
    <mergeCell ref="BL178:BM178"/>
    <mergeCell ref="D186:E186"/>
    <mergeCell ref="F186:G186"/>
    <mergeCell ref="H186:I186"/>
    <mergeCell ref="J186:K186"/>
    <mergeCell ref="L186:M186"/>
    <mergeCell ref="N186:O186"/>
    <mergeCell ref="P186:Q186"/>
    <mergeCell ref="R186:S186"/>
    <mergeCell ref="AP186:AQ186"/>
    <mergeCell ref="AR186:AS186"/>
    <mergeCell ref="AT186:AU186"/>
    <mergeCell ref="AV186:AW186"/>
    <mergeCell ref="AX186:AY186"/>
    <mergeCell ref="AZ186:BA186"/>
    <mergeCell ref="BB186:BC186"/>
    <mergeCell ref="BD186:BE186"/>
    <mergeCell ref="BF186:BG186"/>
    <mergeCell ref="BH186:BI186"/>
    <mergeCell ref="BJ186:BK186"/>
    <mergeCell ref="BV178:BW178"/>
    <mergeCell ref="BX178:BY178"/>
    <mergeCell ref="BZ178:CA178"/>
    <mergeCell ref="AN177:AO177"/>
    <mergeCell ref="AP177:AQ177"/>
    <mergeCell ref="AR177:AS177"/>
    <mergeCell ref="CH178:CI178"/>
    <mergeCell ref="B180:C180"/>
    <mergeCell ref="D180:E180"/>
    <mergeCell ref="F180:G180"/>
    <mergeCell ref="H180:I180"/>
    <mergeCell ref="J180:K180"/>
    <mergeCell ref="L180:M180"/>
    <mergeCell ref="AX177:AY177"/>
    <mergeCell ref="AZ177:BA177"/>
    <mergeCell ref="BB177:BC177"/>
    <mergeCell ref="BD177:BE177"/>
    <mergeCell ref="BF177:BG177"/>
    <mergeCell ref="BH177:BI177"/>
    <mergeCell ref="BJ177:BK177"/>
    <mergeCell ref="BL177:BM177"/>
    <mergeCell ref="BN177:BO177"/>
    <mergeCell ref="BP177:BQ177"/>
    <mergeCell ref="BR177:BS177"/>
    <mergeCell ref="BT177:BU177"/>
    <mergeCell ref="BV177:BW177"/>
    <mergeCell ref="BX177:BY177"/>
    <mergeCell ref="BZ177:CA177"/>
    <mergeCell ref="AF178:AG178"/>
    <mergeCell ref="AH178:AI178"/>
    <mergeCell ref="AJ178:AK178"/>
    <mergeCell ref="AL178:AM178"/>
    <mergeCell ref="B178:C178"/>
    <mergeCell ref="D178:E178"/>
    <mergeCell ref="F178:G178"/>
    <mergeCell ref="H178:I178"/>
    <mergeCell ref="J178:K178"/>
    <mergeCell ref="L178:M178"/>
    <mergeCell ref="N178:O178"/>
    <mergeCell ref="P178:Q178"/>
    <mergeCell ref="R178:S178"/>
    <mergeCell ref="CB176:CC176"/>
    <mergeCell ref="CD176:CE176"/>
    <mergeCell ref="CF176:CG176"/>
    <mergeCell ref="V176:W176"/>
    <mergeCell ref="X176:Y176"/>
    <mergeCell ref="Z176:AA176"/>
    <mergeCell ref="AB176:AC176"/>
    <mergeCell ref="AD176:AE176"/>
    <mergeCell ref="N177:O177"/>
    <mergeCell ref="P177:Q177"/>
    <mergeCell ref="R177:S177"/>
    <mergeCell ref="T177:U177"/>
    <mergeCell ref="V177:W177"/>
    <mergeCell ref="X177:Y177"/>
    <mergeCell ref="T176:U176"/>
    <mergeCell ref="AT177:AU177"/>
    <mergeCell ref="AV177:AW177"/>
    <mergeCell ref="Z177:AA177"/>
    <mergeCell ref="AB177:AC177"/>
    <mergeCell ref="BN178:BO178"/>
    <mergeCell ref="BP178:BQ178"/>
    <mergeCell ref="BR178:BS178"/>
    <mergeCell ref="BT178:BU178"/>
    <mergeCell ref="CH176:CI176"/>
    <mergeCell ref="B177:C177"/>
    <mergeCell ref="D177:E177"/>
    <mergeCell ref="F177:G177"/>
    <mergeCell ref="H177:I177"/>
    <mergeCell ref="J177:K177"/>
    <mergeCell ref="L177:M177"/>
    <mergeCell ref="BP176:BQ176"/>
    <mergeCell ref="BR176:BS176"/>
    <mergeCell ref="BT176:BU176"/>
    <mergeCell ref="AD177:AE177"/>
    <mergeCell ref="AF177:AG177"/>
    <mergeCell ref="AH177:AI177"/>
    <mergeCell ref="AJ177:AK177"/>
    <mergeCell ref="AL177:AM177"/>
    <mergeCell ref="AF176:AG176"/>
    <mergeCell ref="AH176:AI176"/>
    <mergeCell ref="AJ176:AK176"/>
    <mergeCell ref="AL176:AM176"/>
    <mergeCell ref="AN176:AO176"/>
    <mergeCell ref="AP176:AQ176"/>
    <mergeCell ref="AR176:AS176"/>
    <mergeCell ref="AT176:AU176"/>
    <mergeCell ref="AV176:AW176"/>
    <mergeCell ref="AX176:AY176"/>
    <mergeCell ref="AZ176:BA176"/>
    <mergeCell ref="BB176:BC176"/>
    <mergeCell ref="CB177:CC177"/>
    <mergeCell ref="CD177:CE177"/>
    <mergeCell ref="CF177:CG177"/>
    <mergeCell ref="CH177:CI177"/>
    <mergeCell ref="BZ175:CA175"/>
    <mergeCell ref="CB175:CC175"/>
    <mergeCell ref="CD175:CE175"/>
    <mergeCell ref="CF175:CG175"/>
    <mergeCell ref="BJ175:BK175"/>
    <mergeCell ref="BL175:BM175"/>
    <mergeCell ref="BN175:BO175"/>
    <mergeCell ref="BP175:BQ175"/>
    <mergeCell ref="BR175:BS175"/>
    <mergeCell ref="BT175:BU175"/>
    <mergeCell ref="L176:M176"/>
    <mergeCell ref="N176:O176"/>
    <mergeCell ref="P176:Q176"/>
    <mergeCell ref="R176:S176"/>
    <mergeCell ref="BV175:BW175"/>
    <mergeCell ref="BX175:BY175"/>
    <mergeCell ref="AX175:AY175"/>
    <mergeCell ref="AZ175:BA175"/>
    <mergeCell ref="BB175:BC175"/>
    <mergeCell ref="BD175:BE175"/>
    <mergeCell ref="BV176:BW176"/>
    <mergeCell ref="BX176:BY176"/>
    <mergeCell ref="BZ176:CA176"/>
    <mergeCell ref="BD176:BE176"/>
    <mergeCell ref="BF176:BG176"/>
    <mergeCell ref="BH176:BI176"/>
    <mergeCell ref="BJ176:BK176"/>
    <mergeCell ref="BL176:BM176"/>
    <mergeCell ref="BN176:BO176"/>
    <mergeCell ref="CH175:CI175"/>
    <mergeCell ref="B176:C176"/>
    <mergeCell ref="D176:E176"/>
    <mergeCell ref="F176:G176"/>
    <mergeCell ref="H176:I176"/>
    <mergeCell ref="J176:K176"/>
    <mergeCell ref="AJ171:AK171"/>
    <mergeCell ref="AL171:AM171"/>
    <mergeCell ref="AN171:AO171"/>
    <mergeCell ref="AP171:AQ171"/>
    <mergeCell ref="AR171:AS171"/>
    <mergeCell ref="AT171:AU171"/>
    <mergeCell ref="EH171:EJ171"/>
    <mergeCell ref="CB171:CC171"/>
    <mergeCell ref="CD171:CE171"/>
    <mergeCell ref="CF171:CG171"/>
    <mergeCell ref="CH171:CI171"/>
    <mergeCell ref="CJ171:CL171"/>
    <mergeCell ref="CO171:CQ171"/>
    <mergeCell ref="CT171:CV171"/>
    <mergeCell ref="CY171:DA171"/>
    <mergeCell ref="DD171:DF171"/>
    <mergeCell ref="DI171:DK171"/>
    <mergeCell ref="DN171:DP171"/>
    <mergeCell ref="DS171:DU171"/>
    <mergeCell ref="DX171:DZ171"/>
    <mergeCell ref="EC171:EE171"/>
    <mergeCell ref="BF175:BG175"/>
    <mergeCell ref="BH175:BI175"/>
    <mergeCell ref="AL175:AM175"/>
    <mergeCell ref="AN175:AO175"/>
    <mergeCell ref="AP175:AQ175"/>
    <mergeCell ref="EM171:EO171"/>
    <mergeCell ref="ER171:ET171"/>
    <mergeCell ref="AN174:AO174"/>
    <mergeCell ref="AZ171:BA171"/>
    <mergeCell ref="BB171:BC171"/>
    <mergeCell ref="BD171:BE171"/>
    <mergeCell ref="BF171:BG171"/>
    <mergeCell ref="N175:O175"/>
    <mergeCell ref="P175:Q175"/>
    <mergeCell ref="R175:S175"/>
    <mergeCell ref="T175:U175"/>
    <mergeCell ref="V175:W175"/>
    <mergeCell ref="X175:Y175"/>
    <mergeCell ref="AT175:AU175"/>
    <mergeCell ref="AV175:AW175"/>
    <mergeCell ref="Z175:AA175"/>
    <mergeCell ref="AB175:AC175"/>
    <mergeCell ref="AD175:AE175"/>
    <mergeCell ref="AF175:AG175"/>
    <mergeCell ref="AH175:AI175"/>
    <mergeCell ref="AJ175:AK175"/>
    <mergeCell ref="BJ171:BK171"/>
    <mergeCell ref="BL171:BM171"/>
    <mergeCell ref="BN171:BO171"/>
    <mergeCell ref="BP171:BQ171"/>
    <mergeCell ref="BR171:BS171"/>
    <mergeCell ref="AV171:AW171"/>
    <mergeCell ref="AX171:AY171"/>
    <mergeCell ref="BT171:BU171"/>
    <mergeCell ref="BV171:BW171"/>
    <mergeCell ref="BX171:BY171"/>
    <mergeCell ref="BZ171:CA171"/>
    <mergeCell ref="B175:C175"/>
    <mergeCell ref="D175:E175"/>
    <mergeCell ref="F175:G175"/>
    <mergeCell ref="H175:I175"/>
    <mergeCell ref="J175:K175"/>
    <mergeCell ref="L175:M175"/>
    <mergeCell ref="BH171:BI171"/>
    <mergeCell ref="BP167:BQ167"/>
    <mergeCell ref="BR167:BS167"/>
    <mergeCell ref="BT167:BU167"/>
    <mergeCell ref="BV167:BW167"/>
    <mergeCell ref="BX167:BY167"/>
    <mergeCell ref="BB167:BC167"/>
    <mergeCell ref="BD167:BE167"/>
    <mergeCell ref="BF167:BG167"/>
    <mergeCell ref="BH167:BI167"/>
    <mergeCell ref="BJ167:BK167"/>
    <mergeCell ref="X171:Y171"/>
    <mergeCell ref="Z171:AA171"/>
    <mergeCell ref="AB171:AC171"/>
    <mergeCell ref="AD171:AE171"/>
    <mergeCell ref="AR175:AS175"/>
    <mergeCell ref="DD150:DF150"/>
    <mergeCell ref="BV150:BW150"/>
    <mergeCell ref="BZ167:CA167"/>
    <mergeCell ref="CB167:CC167"/>
    <mergeCell ref="CD167:CE167"/>
    <mergeCell ref="CF167:CG167"/>
    <mergeCell ref="CH167:CI167"/>
    <mergeCell ref="B171:C171"/>
    <mergeCell ref="D171:E171"/>
    <mergeCell ref="F171:G171"/>
    <mergeCell ref="H171:I171"/>
    <mergeCell ref="J171:K171"/>
    <mergeCell ref="Z150:AA150"/>
    <mergeCell ref="AB150:AC150"/>
    <mergeCell ref="AF171:AG171"/>
    <mergeCell ref="AH171:AI171"/>
    <mergeCell ref="L171:M171"/>
    <mergeCell ref="N171:O171"/>
    <mergeCell ref="P171:Q171"/>
    <mergeCell ref="R171:S171"/>
    <mergeCell ref="T171:U171"/>
    <mergeCell ref="V171:W171"/>
    <mergeCell ref="AL150:AM150"/>
    <mergeCell ref="AN150:AO150"/>
    <mergeCell ref="AP150:AQ150"/>
    <mergeCell ref="AR150:AS150"/>
    <mergeCell ref="AT150:AU150"/>
    <mergeCell ref="AV150:AW150"/>
    <mergeCell ref="BX150:BY150"/>
    <mergeCell ref="BZ150:CA150"/>
    <mergeCell ref="CB150:CC150"/>
    <mergeCell ref="CD150:CE150"/>
    <mergeCell ref="Z167:AA167"/>
    <mergeCell ref="AB167:AC167"/>
    <mergeCell ref="AD167:AE167"/>
    <mergeCell ref="AF167:AG167"/>
    <mergeCell ref="AH167:AI167"/>
    <mergeCell ref="AJ167:AK167"/>
    <mergeCell ref="AL167:AM167"/>
    <mergeCell ref="AN167:AO167"/>
    <mergeCell ref="BJ150:BK150"/>
    <mergeCell ref="BL150:BM150"/>
    <mergeCell ref="BN150:BO150"/>
    <mergeCell ref="BP150:BQ150"/>
    <mergeCell ref="BR150:BS150"/>
    <mergeCell ref="AT167:AU167"/>
    <mergeCell ref="AV167:AW167"/>
    <mergeCell ref="AX167:AY167"/>
    <mergeCell ref="AZ167:BA167"/>
    <mergeCell ref="BN167:BO167"/>
    <mergeCell ref="BL167:BM167"/>
    <mergeCell ref="AP167:AQ167"/>
    <mergeCell ref="AR167:AS167"/>
    <mergeCell ref="DN150:DP150"/>
    <mergeCell ref="DS150:DU150"/>
    <mergeCell ref="DX150:DZ150"/>
    <mergeCell ref="EC150:EE150"/>
    <mergeCell ref="EH150:EJ150"/>
    <mergeCell ref="CH150:CI150"/>
    <mergeCell ref="CJ150:CL150"/>
    <mergeCell ref="CO150:CQ150"/>
    <mergeCell ref="CT150:CV150"/>
    <mergeCell ref="CY150:DA150"/>
    <mergeCell ref="ER150:ET150"/>
    <mergeCell ref="B167:C167"/>
    <mergeCell ref="D167:E167"/>
    <mergeCell ref="F167:G167"/>
    <mergeCell ref="H167:I167"/>
    <mergeCell ref="J167:K167"/>
    <mergeCell ref="L167:M167"/>
    <mergeCell ref="N167:O167"/>
    <mergeCell ref="P167:Q167"/>
    <mergeCell ref="DI150:DK150"/>
    <mergeCell ref="EM150:EO150"/>
    <mergeCell ref="BT150:BU150"/>
    <mergeCell ref="AX150:AY150"/>
    <mergeCell ref="AZ150:BA150"/>
    <mergeCell ref="BB150:BC150"/>
    <mergeCell ref="BD150:BE150"/>
    <mergeCell ref="BF150:BG150"/>
    <mergeCell ref="BH150:BI150"/>
    <mergeCell ref="R167:S167"/>
    <mergeCell ref="T167:U167"/>
    <mergeCell ref="V167:W167"/>
    <mergeCell ref="X167:Y167"/>
    <mergeCell ref="CD147:CE147"/>
    <mergeCell ref="CF147:CG147"/>
    <mergeCell ref="CH147:CI147"/>
    <mergeCell ref="AN149:AO149"/>
    <mergeCell ref="A150:A151"/>
    <mergeCell ref="B150:C150"/>
    <mergeCell ref="D150:E150"/>
    <mergeCell ref="F150:G150"/>
    <mergeCell ref="H150:I150"/>
    <mergeCell ref="J150:K150"/>
    <mergeCell ref="L150:M150"/>
    <mergeCell ref="AD150:AE150"/>
    <mergeCell ref="AF150:AG150"/>
    <mergeCell ref="AH150:AI150"/>
    <mergeCell ref="AJ150:AK150"/>
    <mergeCell ref="N150:O150"/>
    <mergeCell ref="P150:Q150"/>
    <mergeCell ref="R150:S150"/>
    <mergeCell ref="T150:U150"/>
    <mergeCell ref="V150:W150"/>
    <mergeCell ref="X150:Y150"/>
    <mergeCell ref="CF150:CG150"/>
    <mergeCell ref="X147:Y147"/>
    <mergeCell ref="Z147:AA147"/>
    <mergeCell ref="AB147:AC147"/>
    <mergeCell ref="AD147:AE147"/>
    <mergeCell ref="AF147:AG147"/>
    <mergeCell ref="AH147:AI147"/>
    <mergeCell ref="AJ147:AK147"/>
    <mergeCell ref="AL147:AM147"/>
    <mergeCell ref="AN147:AO147"/>
    <mergeCell ref="AP147:AQ147"/>
    <mergeCell ref="AR147:AS147"/>
    <mergeCell ref="AT147:AU147"/>
    <mergeCell ref="AV147:AW147"/>
    <mergeCell ref="AX147:AY147"/>
    <mergeCell ref="AZ147:BA147"/>
    <mergeCell ref="BB147:BC147"/>
    <mergeCell ref="BD147:BE147"/>
    <mergeCell ref="BF147:BG147"/>
    <mergeCell ref="BF146:BG146"/>
    <mergeCell ref="BH146:BI146"/>
    <mergeCell ref="BJ146:BK146"/>
    <mergeCell ref="BL146:BM146"/>
    <mergeCell ref="AP146:AQ146"/>
    <mergeCell ref="AR146:AS146"/>
    <mergeCell ref="AT146:AU146"/>
    <mergeCell ref="AV146:AW146"/>
    <mergeCell ref="BN146:BO146"/>
    <mergeCell ref="BP146:BQ146"/>
    <mergeCell ref="BR146:BS146"/>
    <mergeCell ref="BT146:BU146"/>
    <mergeCell ref="BV146:BW146"/>
    <mergeCell ref="BX146:BY146"/>
    <mergeCell ref="BZ146:CA146"/>
    <mergeCell ref="CB146:CC146"/>
    <mergeCell ref="BH147:BI147"/>
    <mergeCell ref="BJ147:BK147"/>
    <mergeCell ref="BL147:BM147"/>
    <mergeCell ref="BN147:BO147"/>
    <mergeCell ref="BP147:BQ147"/>
    <mergeCell ref="BR147:BS147"/>
    <mergeCell ref="BT147:BU147"/>
    <mergeCell ref="BV147:BW147"/>
    <mergeCell ref="BX147:BY147"/>
    <mergeCell ref="BZ147:CA147"/>
    <mergeCell ref="CB147:CC147"/>
    <mergeCell ref="CD146:CE146"/>
    <mergeCell ref="CF146:CG146"/>
    <mergeCell ref="CH146:CI146"/>
    <mergeCell ref="B147:C147"/>
    <mergeCell ref="D147:E147"/>
    <mergeCell ref="F147:G147"/>
    <mergeCell ref="H147:I147"/>
    <mergeCell ref="J147:K147"/>
    <mergeCell ref="BH145:BI145"/>
    <mergeCell ref="BJ145:BK145"/>
    <mergeCell ref="L147:M147"/>
    <mergeCell ref="N147:O147"/>
    <mergeCell ref="P147:Q147"/>
    <mergeCell ref="R147:S147"/>
    <mergeCell ref="T147:U147"/>
    <mergeCell ref="V147:W147"/>
    <mergeCell ref="BB146:BC146"/>
    <mergeCell ref="BD146:BE146"/>
    <mergeCell ref="BT145:BU145"/>
    <mergeCell ref="BV145:BW145"/>
    <mergeCell ref="BX145:BY145"/>
    <mergeCell ref="BZ145:CA145"/>
    <mergeCell ref="CB145:CC145"/>
    <mergeCell ref="CD145:CE145"/>
    <mergeCell ref="CF145:CG145"/>
    <mergeCell ref="CH145:CI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R146:S146"/>
    <mergeCell ref="T146:U146"/>
    <mergeCell ref="V146:W146"/>
    <mergeCell ref="X146:Y146"/>
    <mergeCell ref="Z146:AA146"/>
    <mergeCell ref="AB146:AC146"/>
    <mergeCell ref="AX146:AY146"/>
    <mergeCell ref="AZ146:BA146"/>
    <mergeCell ref="AD146:AE146"/>
    <mergeCell ref="AF146:AG146"/>
    <mergeCell ref="AH146:AI146"/>
    <mergeCell ref="AJ146:AK146"/>
    <mergeCell ref="AL146:AM146"/>
    <mergeCell ref="AN146:AO146"/>
    <mergeCell ref="X145:Y145"/>
    <mergeCell ref="Z145:AA145"/>
    <mergeCell ref="AB145:AC145"/>
    <mergeCell ref="AD145:AE145"/>
    <mergeCell ref="AF145:AG145"/>
    <mergeCell ref="AH145:AI145"/>
    <mergeCell ref="AJ145:AK145"/>
    <mergeCell ref="AL145:AM145"/>
    <mergeCell ref="AN145:AO145"/>
    <mergeCell ref="AP145:AQ145"/>
    <mergeCell ref="AR145:AS145"/>
    <mergeCell ref="AT145:AU145"/>
    <mergeCell ref="BL145:BM145"/>
    <mergeCell ref="BN145:BO145"/>
    <mergeCell ref="BP145:BQ145"/>
    <mergeCell ref="BR145:BS145"/>
    <mergeCell ref="AV145:AW145"/>
    <mergeCell ref="AX145:AY145"/>
    <mergeCell ref="AZ145:BA145"/>
    <mergeCell ref="BB145:BC145"/>
    <mergeCell ref="BD145:BE145"/>
    <mergeCell ref="BF145:BG145"/>
    <mergeCell ref="BF144:BG144"/>
    <mergeCell ref="BH144:BI144"/>
    <mergeCell ref="BJ144:BK144"/>
    <mergeCell ref="BL144:BM144"/>
    <mergeCell ref="AP144:AQ144"/>
    <mergeCell ref="AR144:AS144"/>
    <mergeCell ref="AT144:AU144"/>
    <mergeCell ref="AV144:AW144"/>
    <mergeCell ref="BN144:BO144"/>
    <mergeCell ref="BP144:BQ144"/>
    <mergeCell ref="BR144:BS144"/>
    <mergeCell ref="BT144:BU144"/>
    <mergeCell ref="BV144:BW144"/>
    <mergeCell ref="BX144:BY144"/>
    <mergeCell ref="BZ144:CA144"/>
    <mergeCell ref="CB144:CC144"/>
    <mergeCell ref="CD144:CE144"/>
    <mergeCell ref="CF144:CG144"/>
    <mergeCell ref="CH144:CI144"/>
    <mergeCell ref="B145:C145"/>
    <mergeCell ref="D145:E145"/>
    <mergeCell ref="F145:G145"/>
    <mergeCell ref="H145:I145"/>
    <mergeCell ref="J145:K145"/>
    <mergeCell ref="BH143:BI143"/>
    <mergeCell ref="BJ143:BK143"/>
    <mergeCell ref="L145:M145"/>
    <mergeCell ref="N145:O145"/>
    <mergeCell ref="P145:Q145"/>
    <mergeCell ref="R145:S145"/>
    <mergeCell ref="T145:U145"/>
    <mergeCell ref="V145:W145"/>
    <mergeCell ref="BB144:BC144"/>
    <mergeCell ref="BD144:BE144"/>
    <mergeCell ref="BT143:BU143"/>
    <mergeCell ref="BV143:BW143"/>
    <mergeCell ref="BX143:BY143"/>
    <mergeCell ref="BZ143:CA143"/>
    <mergeCell ref="CB143:CC143"/>
    <mergeCell ref="CD143:CE143"/>
    <mergeCell ref="CF143:CG143"/>
    <mergeCell ref="CH143:CI143"/>
    <mergeCell ref="B144:C144"/>
    <mergeCell ref="D144:E144"/>
    <mergeCell ref="F144:G144"/>
    <mergeCell ref="H144:I144"/>
    <mergeCell ref="J144:K144"/>
    <mergeCell ref="L144:M144"/>
    <mergeCell ref="N144:O144"/>
    <mergeCell ref="P144:Q144"/>
    <mergeCell ref="R144:S144"/>
    <mergeCell ref="T144:U144"/>
    <mergeCell ref="V144:W144"/>
    <mergeCell ref="X144:Y144"/>
    <mergeCell ref="Z144:AA144"/>
    <mergeCell ref="AB144:AC144"/>
    <mergeCell ref="AX144:AY144"/>
    <mergeCell ref="AZ144:BA144"/>
    <mergeCell ref="AD144:AE144"/>
    <mergeCell ref="AF144:AG144"/>
    <mergeCell ref="AH144:AI144"/>
    <mergeCell ref="AJ144:AK144"/>
    <mergeCell ref="AL144:AM144"/>
    <mergeCell ref="AN144:AO144"/>
    <mergeCell ref="X143:Y143"/>
    <mergeCell ref="Z143:AA143"/>
    <mergeCell ref="AB143:AC143"/>
    <mergeCell ref="AD143:AE143"/>
    <mergeCell ref="AF143:AG143"/>
    <mergeCell ref="AH143:AI143"/>
    <mergeCell ref="AJ143:AK143"/>
    <mergeCell ref="AL143:AM143"/>
    <mergeCell ref="AN143:AO143"/>
    <mergeCell ref="AP143:AQ143"/>
    <mergeCell ref="AR143:AS143"/>
    <mergeCell ref="AT143:AU143"/>
    <mergeCell ref="BL143:BM143"/>
    <mergeCell ref="BN143:BO143"/>
    <mergeCell ref="BP143:BQ143"/>
    <mergeCell ref="BR143:BS143"/>
    <mergeCell ref="AV143:AW143"/>
    <mergeCell ref="AX143:AY143"/>
    <mergeCell ref="AZ143:BA143"/>
    <mergeCell ref="BB143:BC143"/>
    <mergeCell ref="BD143:BE143"/>
    <mergeCell ref="BF143:BG143"/>
    <mergeCell ref="BF142:BG142"/>
    <mergeCell ref="BH142:BI142"/>
    <mergeCell ref="BJ142:BK142"/>
    <mergeCell ref="BL142:BM142"/>
    <mergeCell ref="AP142:AQ142"/>
    <mergeCell ref="AR142:AS142"/>
    <mergeCell ref="AT142:AU142"/>
    <mergeCell ref="AV142:AW142"/>
    <mergeCell ref="BN142:BO142"/>
    <mergeCell ref="BP142:BQ142"/>
    <mergeCell ref="BR142:BS142"/>
    <mergeCell ref="BT142:BU142"/>
    <mergeCell ref="BV142:BW142"/>
    <mergeCell ref="BX142:BY142"/>
    <mergeCell ref="BZ142:CA142"/>
    <mergeCell ref="CB142:CC142"/>
    <mergeCell ref="CD142:CE142"/>
    <mergeCell ref="CF142:CG142"/>
    <mergeCell ref="CH142:CI142"/>
    <mergeCell ref="B143:C143"/>
    <mergeCell ref="D143:E143"/>
    <mergeCell ref="F143:G143"/>
    <mergeCell ref="H143:I143"/>
    <mergeCell ref="J143:K143"/>
    <mergeCell ref="BH141:BI141"/>
    <mergeCell ref="BJ141:BK141"/>
    <mergeCell ref="L143:M143"/>
    <mergeCell ref="N143:O143"/>
    <mergeCell ref="P143:Q143"/>
    <mergeCell ref="R143:S143"/>
    <mergeCell ref="T143:U143"/>
    <mergeCell ref="V143:W143"/>
    <mergeCell ref="BB142:BC142"/>
    <mergeCell ref="BD142:BE142"/>
    <mergeCell ref="BT141:BU141"/>
    <mergeCell ref="BV141:BW141"/>
    <mergeCell ref="BX141:BY141"/>
    <mergeCell ref="BZ141:CA141"/>
    <mergeCell ref="CB141:CC141"/>
    <mergeCell ref="CD141:CE141"/>
    <mergeCell ref="CF141:CG141"/>
    <mergeCell ref="CH141:CI141"/>
    <mergeCell ref="B142:C142"/>
    <mergeCell ref="D142:E142"/>
    <mergeCell ref="F142:G142"/>
    <mergeCell ref="H142:I142"/>
    <mergeCell ref="J142:K142"/>
    <mergeCell ref="L142:M142"/>
    <mergeCell ref="N142:O142"/>
    <mergeCell ref="P142:Q142"/>
    <mergeCell ref="R142:S142"/>
    <mergeCell ref="T142:U142"/>
    <mergeCell ref="V142:W142"/>
    <mergeCell ref="X142:Y142"/>
    <mergeCell ref="Z142:AA142"/>
    <mergeCell ref="AB142:AC142"/>
    <mergeCell ref="AX142:AY142"/>
    <mergeCell ref="AZ142:BA142"/>
    <mergeCell ref="AD142:AE142"/>
    <mergeCell ref="AF142:AG142"/>
    <mergeCell ref="AH142:AI142"/>
    <mergeCell ref="AJ142:AK142"/>
    <mergeCell ref="AL142:AM142"/>
    <mergeCell ref="AN142:AO142"/>
    <mergeCell ref="X141:Y141"/>
    <mergeCell ref="Z141:AA141"/>
    <mergeCell ref="AB141:AC141"/>
    <mergeCell ref="AD141:AE141"/>
    <mergeCell ref="AF141:AG141"/>
    <mergeCell ref="AH141:AI141"/>
    <mergeCell ref="AJ141:AK141"/>
    <mergeCell ref="AL141:AM141"/>
    <mergeCell ref="AN141:AO141"/>
    <mergeCell ref="AP141:AQ141"/>
    <mergeCell ref="AR141:AS141"/>
    <mergeCell ref="AT141:AU141"/>
    <mergeCell ref="BL141:BM141"/>
    <mergeCell ref="BN141:BO141"/>
    <mergeCell ref="BP141:BQ141"/>
    <mergeCell ref="BR141:BS141"/>
    <mergeCell ref="AV141:AW141"/>
    <mergeCell ref="AX141:AY141"/>
    <mergeCell ref="AZ141:BA141"/>
    <mergeCell ref="BB141:BC141"/>
    <mergeCell ref="BD141:BE141"/>
    <mergeCell ref="BF141:BG141"/>
    <mergeCell ref="BF140:BG140"/>
    <mergeCell ref="BH140:BI140"/>
    <mergeCell ref="BJ140:BK140"/>
    <mergeCell ref="BL140:BM140"/>
    <mergeCell ref="AP140:AQ140"/>
    <mergeCell ref="AR140:AS140"/>
    <mergeCell ref="AT140:AU140"/>
    <mergeCell ref="AV140:AW140"/>
    <mergeCell ref="BN140:BO140"/>
    <mergeCell ref="BP140:BQ140"/>
    <mergeCell ref="BR140:BS140"/>
    <mergeCell ref="BT140:BU140"/>
    <mergeCell ref="BV140:BW140"/>
    <mergeCell ref="BX140:BY140"/>
    <mergeCell ref="BZ140:CA140"/>
    <mergeCell ref="CB140:CC140"/>
    <mergeCell ref="CD140:CE140"/>
    <mergeCell ref="CF140:CG140"/>
    <mergeCell ref="CH140:CI140"/>
    <mergeCell ref="B141:C141"/>
    <mergeCell ref="D141:E141"/>
    <mergeCell ref="F141:G141"/>
    <mergeCell ref="H141:I141"/>
    <mergeCell ref="J141:K141"/>
    <mergeCell ref="BH139:BI139"/>
    <mergeCell ref="BJ139:BK139"/>
    <mergeCell ref="L141:M141"/>
    <mergeCell ref="N141:O141"/>
    <mergeCell ref="P141:Q141"/>
    <mergeCell ref="R141:S141"/>
    <mergeCell ref="T141:U141"/>
    <mergeCell ref="V141:W141"/>
    <mergeCell ref="BB140:BC140"/>
    <mergeCell ref="BD140:BE140"/>
    <mergeCell ref="BT139:BU139"/>
    <mergeCell ref="BV139:BW139"/>
    <mergeCell ref="BX139:BY139"/>
    <mergeCell ref="BZ139:CA139"/>
    <mergeCell ref="CB139:CC139"/>
    <mergeCell ref="CD139:CE139"/>
    <mergeCell ref="CF139:CG139"/>
    <mergeCell ref="CH139:CI139"/>
    <mergeCell ref="B140:C140"/>
    <mergeCell ref="D140:E140"/>
    <mergeCell ref="F140:G140"/>
    <mergeCell ref="H140:I140"/>
    <mergeCell ref="J140:K140"/>
    <mergeCell ref="L140:M140"/>
    <mergeCell ref="N140:O140"/>
    <mergeCell ref="P140:Q140"/>
    <mergeCell ref="R140:S140"/>
    <mergeCell ref="T140:U140"/>
    <mergeCell ref="V140:W140"/>
    <mergeCell ref="X140:Y140"/>
    <mergeCell ref="Z140:AA140"/>
    <mergeCell ref="AB140:AC140"/>
    <mergeCell ref="AX140:AY140"/>
    <mergeCell ref="AZ140:BA140"/>
    <mergeCell ref="AD140:AE140"/>
    <mergeCell ref="AF140:AG140"/>
    <mergeCell ref="AH140:AI140"/>
    <mergeCell ref="AJ140:AK140"/>
    <mergeCell ref="AL140:AM140"/>
    <mergeCell ref="AN140:AO140"/>
    <mergeCell ref="X139:Y139"/>
    <mergeCell ref="Z139:AA139"/>
    <mergeCell ref="AB139:AC139"/>
    <mergeCell ref="AD139:AE139"/>
    <mergeCell ref="AF139:AG139"/>
    <mergeCell ref="AH139:AI139"/>
    <mergeCell ref="AJ139:AK139"/>
    <mergeCell ref="AL139:AM139"/>
    <mergeCell ref="AN139:AO139"/>
    <mergeCell ref="AP139:AQ139"/>
    <mergeCell ref="AR139:AS139"/>
    <mergeCell ref="AT139:AU139"/>
    <mergeCell ref="BL139:BM139"/>
    <mergeCell ref="BN139:BO139"/>
    <mergeCell ref="BP139:BQ139"/>
    <mergeCell ref="BR139:BS139"/>
    <mergeCell ref="AV139:AW139"/>
    <mergeCell ref="AX139:AY139"/>
    <mergeCell ref="AZ139:BA139"/>
    <mergeCell ref="BB139:BC139"/>
    <mergeCell ref="BD139:BE139"/>
    <mergeCell ref="BF139:BG139"/>
    <mergeCell ref="BF138:BG138"/>
    <mergeCell ref="BH138:BI138"/>
    <mergeCell ref="BJ138:BK138"/>
    <mergeCell ref="BL138:BM138"/>
    <mergeCell ref="AP138:AQ138"/>
    <mergeCell ref="AR138:AS138"/>
    <mergeCell ref="AT138:AU138"/>
    <mergeCell ref="AV138:AW138"/>
    <mergeCell ref="BN138:BO138"/>
    <mergeCell ref="BP138:BQ138"/>
    <mergeCell ref="BR138:BS138"/>
    <mergeCell ref="BT138:BU138"/>
    <mergeCell ref="BV138:BW138"/>
    <mergeCell ref="BX138:BY138"/>
    <mergeCell ref="BZ138:CA138"/>
    <mergeCell ref="CB138:CC138"/>
    <mergeCell ref="CD138:CE138"/>
    <mergeCell ref="CF138:CG138"/>
    <mergeCell ref="CH138:CI138"/>
    <mergeCell ref="B139:C139"/>
    <mergeCell ref="D139:E139"/>
    <mergeCell ref="F139:G139"/>
    <mergeCell ref="H139:I139"/>
    <mergeCell ref="J139:K139"/>
    <mergeCell ref="BH137:BI137"/>
    <mergeCell ref="BJ137:BK137"/>
    <mergeCell ref="L139:M139"/>
    <mergeCell ref="N139:O139"/>
    <mergeCell ref="P139:Q139"/>
    <mergeCell ref="R139:S139"/>
    <mergeCell ref="T139:U139"/>
    <mergeCell ref="V139:W139"/>
    <mergeCell ref="BB138:BC138"/>
    <mergeCell ref="BD138:BE138"/>
    <mergeCell ref="BT137:BU137"/>
    <mergeCell ref="BV137:BW137"/>
    <mergeCell ref="BX137:BY137"/>
    <mergeCell ref="BZ137:CA137"/>
    <mergeCell ref="CB137:CC137"/>
    <mergeCell ref="CD137:CE137"/>
    <mergeCell ref="CF137:CG137"/>
    <mergeCell ref="CH137:CI137"/>
    <mergeCell ref="B138:C138"/>
    <mergeCell ref="D138:E138"/>
    <mergeCell ref="F138:G138"/>
    <mergeCell ref="H138:I138"/>
    <mergeCell ref="J138:K138"/>
    <mergeCell ref="L138:M138"/>
    <mergeCell ref="N138:O138"/>
    <mergeCell ref="P138:Q138"/>
    <mergeCell ref="R138:S138"/>
    <mergeCell ref="T138:U138"/>
    <mergeCell ref="V138:W138"/>
    <mergeCell ref="X138:Y138"/>
    <mergeCell ref="Z138:AA138"/>
    <mergeCell ref="AB138:AC138"/>
    <mergeCell ref="AX138:AY138"/>
    <mergeCell ref="AZ138:BA138"/>
    <mergeCell ref="AD138:AE138"/>
    <mergeCell ref="AF138:AG138"/>
    <mergeCell ref="AH138:AI138"/>
    <mergeCell ref="AJ138:AK138"/>
    <mergeCell ref="AL138:AM138"/>
    <mergeCell ref="AN138:AO138"/>
    <mergeCell ref="X137:Y137"/>
    <mergeCell ref="Z137:AA137"/>
    <mergeCell ref="AB137:AC137"/>
    <mergeCell ref="AD137:AE137"/>
    <mergeCell ref="AF137:AG137"/>
    <mergeCell ref="AH137:AI137"/>
    <mergeCell ref="AJ137:AK137"/>
    <mergeCell ref="AL137:AM137"/>
    <mergeCell ref="AN137:AO137"/>
    <mergeCell ref="AP137:AQ137"/>
    <mergeCell ref="AR137:AS137"/>
    <mergeCell ref="AT137:AU137"/>
    <mergeCell ref="BL137:BM137"/>
    <mergeCell ref="BN137:BO137"/>
    <mergeCell ref="BP137:BQ137"/>
    <mergeCell ref="BR137:BS137"/>
    <mergeCell ref="AV137:AW137"/>
    <mergeCell ref="AX137:AY137"/>
    <mergeCell ref="AZ137:BA137"/>
    <mergeCell ref="BB137:BC137"/>
    <mergeCell ref="BD137:BE137"/>
    <mergeCell ref="BF137:BG137"/>
    <mergeCell ref="BF136:BG136"/>
    <mergeCell ref="BH136:BI136"/>
    <mergeCell ref="BJ136:BK136"/>
    <mergeCell ref="BL136:BM136"/>
    <mergeCell ref="AP136:AQ136"/>
    <mergeCell ref="AR136:AS136"/>
    <mergeCell ref="AT136:AU136"/>
    <mergeCell ref="AV136:AW136"/>
    <mergeCell ref="BN136:BO136"/>
    <mergeCell ref="BP136:BQ136"/>
    <mergeCell ref="BR136:BS136"/>
    <mergeCell ref="BT136:BU136"/>
    <mergeCell ref="BV136:BW136"/>
    <mergeCell ref="BX136:BY136"/>
    <mergeCell ref="BZ136:CA136"/>
    <mergeCell ref="CB136:CC136"/>
    <mergeCell ref="CD136:CE136"/>
    <mergeCell ref="CF136:CG136"/>
    <mergeCell ref="CH136:CI136"/>
    <mergeCell ref="B137:C137"/>
    <mergeCell ref="D137:E137"/>
    <mergeCell ref="F137:G137"/>
    <mergeCell ref="H137:I137"/>
    <mergeCell ref="J137:K137"/>
    <mergeCell ref="BH135:BI135"/>
    <mergeCell ref="BJ135:BK135"/>
    <mergeCell ref="L137:M137"/>
    <mergeCell ref="N137:O137"/>
    <mergeCell ref="P137:Q137"/>
    <mergeCell ref="R137:S137"/>
    <mergeCell ref="T137:U137"/>
    <mergeCell ref="V137:W137"/>
    <mergeCell ref="BB136:BC136"/>
    <mergeCell ref="BD136:BE136"/>
    <mergeCell ref="BT135:BU135"/>
    <mergeCell ref="BV135:BW135"/>
    <mergeCell ref="BX135:BY135"/>
    <mergeCell ref="BZ135:CA135"/>
    <mergeCell ref="CB135:CC135"/>
    <mergeCell ref="CD135:CE135"/>
    <mergeCell ref="CF135:CG135"/>
    <mergeCell ref="CH135:CI135"/>
    <mergeCell ref="B136:C136"/>
    <mergeCell ref="D136:E136"/>
    <mergeCell ref="F136:G136"/>
    <mergeCell ref="H136:I136"/>
    <mergeCell ref="J136:K136"/>
    <mergeCell ref="L136:M136"/>
    <mergeCell ref="N136:O136"/>
    <mergeCell ref="P136:Q136"/>
    <mergeCell ref="R136:S136"/>
    <mergeCell ref="T136:U136"/>
    <mergeCell ref="V136:W136"/>
    <mergeCell ref="X136:Y136"/>
    <mergeCell ref="Z136:AA136"/>
    <mergeCell ref="AB136:AC136"/>
    <mergeCell ref="AX136:AY136"/>
    <mergeCell ref="AZ136:BA136"/>
    <mergeCell ref="AD136:AE136"/>
    <mergeCell ref="AF136:AG136"/>
    <mergeCell ref="AH136:AI136"/>
    <mergeCell ref="AJ136:AK136"/>
    <mergeCell ref="AL136:AM136"/>
    <mergeCell ref="AN136:AO136"/>
    <mergeCell ref="X135:Y135"/>
    <mergeCell ref="Z135:AA135"/>
    <mergeCell ref="AB135:AC135"/>
    <mergeCell ref="AD135:AE135"/>
    <mergeCell ref="AF135:AG135"/>
    <mergeCell ref="AH135:AI135"/>
    <mergeCell ref="AJ135:AK135"/>
    <mergeCell ref="AL135:AM135"/>
    <mergeCell ref="AN135:AO135"/>
    <mergeCell ref="AP135:AQ135"/>
    <mergeCell ref="AR135:AS135"/>
    <mergeCell ref="AT135:AU135"/>
    <mergeCell ref="BL135:BM135"/>
    <mergeCell ref="BN135:BO135"/>
    <mergeCell ref="BP135:BQ135"/>
    <mergeCell ref="BR135:BS135"/>
    <mergeCell ref="AV135:AW135"/>
    <mergeCell ref="AX135:AY135"/>
    <mergeCell ref="AZ135:BA135"/>
    <mergeCell ref="BB135:BC135"/>
    <mergeCell ref="BD135:BE135"/>
    <mergeCell ref="BF135:BG135"/>
    <mergeCell ref="BF134:BG134"/>
    <mergeCell ref="BH134:BI134"/>
    <mergeCell ref="BJ134:BK134"/>
    <mergeCell ref="BL134:BM134"/>
    <mergeCell ref="AP134:AQ134"/>
    <mergeCell ref="AR134:AS134"/>
    <mergeCell ref="AT134:AU134"/>
    <mergeCell ref="AV134:AW134"/>
    <mergeCell ref="BN134:BO134"/>
    <mergeCell ref="BP134:BQ134"/>
    <mergeCell ref="BR134:BS134"/>
    <mergeCell ref="BT134:BU134"/>
    <mergeCell ref="BV134:BW134"/>
    <mergeCell ref="BX134:BY134"/>
    <mergeCell ref="BZ134:CA134"/>
    <mergeCell ref="CB134:CC134"/>
    <mergeCell ref="CD134:CE134"/>
    <mergeCell ref="CF134:CG134"/>
    <mergeCell ref="CH134:CI134"/>
    <mergeCell ref="B135:C135"/>
    <mergeCell ref="D135:E135"/>
    <mergeCell ref="F135:G135"/>
    <mergeCell ref="H135:I135"/>
    <mergeCell ref="J135:K135"/>
    <mergeCell ref="BH133:BI133"/>
    <mergeCell ref="BJ133:BK133"/>
    <mergeCell ref="L135:M135"/>
    <mergeCell ref="N135:O135"/>
    <mergeCell ref="P135:Q135"/>
    <mergeCell ref="R135:S135"/>
    <mergeCell ref="T135:U135"/>
    <mergeCell ref="V135:W135"/>
    <mergeCell ref="BB134:BC134"/>
    <mergeCell ref="BD134:BE134"/>
    <mergeCell ref="BT133:BU133"/>
    <mergeCell ref="BV133:BW133"/>
    <mergeCell ref="BX133:BY133"/>
    <mergeCell ref="BZ133:CA133"/>
    <mergeCell ref="CB133:CC133"/>
    <mergeCell ref="CD133:CE133"/>
    <mergeCell ref="CF133:CG133"/>
    <mergeCell ref="CH133:CI133"/>
    <mergeCell ref="B134:C134"/>
    <mergeCell ref="D134:E134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AB134:AC134"/>
    <mergeCell ref="AX134:AY134"/>
    <mergeCell ref="AZ134:BA134"/>
    <mergeCell ref="AD134:AE134"/>
    <mergeCell ref="AF134:AG134"/>
    <mergeCell ref="AH134:AI134"/>
    <mergeCell ref="AJ134:AK134"/>
    <mergeCell ref="AL134:AM134"/>
    <mergeCell ref="AN134:AO134"/>
    <mergeCell ref="X133:Y133"/>
    <mergeCell ref="Z133:AA133"/>
    <mergeCell ref="AB133:AC133"/>
    <mergeCell ref="AD133:AE133"/>
    <mergeCell ref="AF133:AG133"/>
    <mergeCell ref="AH133:AI133"/>
    <mergeCell ref="AJ133:AK133"/>
    <mergeCell ref="AL133:AM133"/>
    <mergeCell ref="AN133:AO133"/>
    <mergeCell ref="AP133:AQ133"/>
    <mergeCell ref="AR133:AS133"/>
    <mergeCell ref="AT133:AU133"/>
    <mergeCell ref="BL133:BM133"/>
    <mergeCell ref="BN133:BO133"/>
    <mergeCell ref="BP133:BQ133"/>
    <mergeCell ref="BR133:BS133"/>
    <mergeCell ref="AV133:AW133"/>
    <mergeCell ref="AX133:AY133"/>
    <mergeCell ref="AZ133:BA133"/>
    <mergeCell ref="BB133:BC133"/>
    <mergeCell ref="BD133:BE133"/>
    <mergeCell ref="BF133:BG133"/>
    <mergeCell ref="BH130:BI130"/>
    <mergeCell ref="BJ130:BK130"/>
    <mergeCell ref="BL130:BM130"/>
    <mergeCell ref="BN130:BO130"/>
    <mergeCell ref="AR130:AS130"/>
    <mergeCell ref="AT130:AU130"/>
    <mergeCell ref="AV130:AW130"/>
    <mergeCell ref="AX130:AY130"/>
    <mergeCell ref="BP130:BQ130"/>
    <mergeCell ref="BR130:BS130"/>
    <mergeCell ref="BT130:BU130"/>
    <mergeCell ref="BV130:BW130"/>
    <mergeCell ref="BX130:BY130"/>
    <mergeCell ref="BZ130:CA130"/>
    <mergeCell ref="CB130:CC130"/>
    <mergeCell ref="CD130:CE130"/>
    <mergeCell ref="CF130:CG130"/>
    <mergeCell ref="CH130:CI130"/>
    <mergeCell ref="AN132:AO132"/>
    <mergeCell ref="B133:C133"/>
    <mergeCell ref="D133:E133"/>
    <mergeCell ref="F133:G133"/>
    <mergeCell ref="H133:I133"/>
    <mergeCell ref="J133:K133"/>
    <mergeCell ref="BJ129:BK129"/>
    <mergeCell ref="BL129:BM129"/>
    <mergeCell ref="L133:M133"/>
    <mergeCell ref="N133:O133"/>
    <mergeCell ref="P133:Q133"/>
    <mergeCell ref="R133:S133"/>
    <mergeCell ref="T133:U133"/>
    <mergeCell ref="V133:W133"/>
    <mergeCell ref="BD130:BE130"/>
    <mergeCell ref="BF130:BG130"/>
    <mergeCell ref="BV129:BW129"/>
    <mergeCell ref="BX129:BY129"/>
    <mergeCell ref="BZ129:CA129"/>
    <mergeCell ref="CB129:CC129"/>
    <mergeCell ref="CD129:CE129"/>
    <mergeCell ref="CF129:CG129"/>
    <mergeCell ref="CH129:CI129"/>
    <mergeCell ref="B130:C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Z129:AA129"/>
    <mergeCell ref="AB129:AC129"/>
    <mergeCell ref="AD129:AE129"/>
    <mergeCell ref="AF129:AG129"/>
    <mergeCell ref="AH129:AI129"/>
    <mergeCell ref="AJ129:AK129"/>
    <mergeCell ref="AL129:AM129"/>
    <mergeCell ref="AN129:AO129"/>
    <mergeCell ref="AP129:AQ129"/>
    <mergeCell ref="AR129:AS129"/>
    <mergeCell ref="AT129:AU129"/>
    <mergeCell ref="AV129:AW129"/>
    <mergeCell ref="BN129:BO129"/>
    <mergeCell ref="BP129:BQ129"/>
    <mergeCell ref="BR129:BS129"/>
    <mergeCell ref="BT129:BU129"/>
    <mergeCell ref="AX129:AY129"/>
    <mergeCell ref="AZ129:BA129"/>
    <mergeCell ref="BB129:BC129"/>
    <mergeCell ref="BD129:BE129"/>
    <mergeCell ref="BF129:BG129"/>
    <mergeCell ref="BH129:BI129"/>
    <mergeCell ref="BH128:BI128"/>
    <mergeCell ref="BJ128:BK128"/>
    <mergeCell ref="BL128:BM128"/>
    <mergeCell ref="BN128:BO128"/>
    <mergeCell ref="AR128:AS128"/>
    <mergeCell ref="AT128:AU128"/>
    <mergeCell ref="AV128:AW128"/>
    <mergeCell ref="AX128:AY128"/>
    <mergeCell ref="BP128:BQ128"/>
    <mergeCell ref="BR128:BS128"/>
    <mergeCell ref="BT128:BU128"/>
    <mergeCell ref="BV128:BW128"/>
    <mergeCell ref="BX128:BY128"/>
    <mergeCell ref="BZ128:CA128"/>
    <mergeCell ref="CB128:CC128"/>
    <mergeCell ref="CD128:CE128"/>
    <mergeCell ref="CF128:CG128"/>
    <mergeCell ref="CH128:CI128"/>
    <mergeCell ref="B129:C129"/>
    <mergeCell ref="D129:E129"/>
    <mergeCell ref="F129:G129"/>
    <mergeCell ref="H129:I129"/>
    <mergeCell ref="J129:K129"/>
    <mergeCell ref="L129:M129"/>
    <mergeCell ref="BJ127:BK127"/>
    <mergeCell ref="BL127:BM127"/>
    <mergeCell ref="N129:O129"/>
    <mergeCell ref="P129:Q129"/>
    <mergeCell ref="R129:S129"/>
    <mergeCell ref="T129:U129"/>
    <mergeCell ref="V129:W129"/>
    <mergeCell ref="X129:Y129"/>
    <mergeCell ref="BD128:BE128"/>
    <mergeCell ref="BF128:BG128"/>
    <mergeCell ref="BV127:BW127"/>
    <mergeCell ref="BX127:BY127"/>
    <mergeCell ref="BZ127:CA127"/>
    <mergeCell ref="CB127:CC127"/>
    <mergeCell ref="CD127:CE127"/>
    <mergeCell ref="CF127:CG127"/>
    <mergeCell ref="CH127:CI127"/>
    <mergeCell ref="B128:C128"/>
    <mergeCell ref="D128:E128"/>
    <mergeCell ref="F128:G128"/>
    <mergeCell ref="H128:I128"/>
    <mergeCell ref="J128:K128"/>
    <mergeCell ref="L128:M128"/>
    <mergeCell ref="N128:O128"/>
    <mergeCell ref="P128:Q128"/>
    <mergeCell ref="R128:S128"/>
    <mergeCell ref="T128:U128"/>
    <mergeCell ref="V128:W128"/>
    <mergeCell ref="X128:Y128"/>
    <mergeCell ref="Z128:AA128"/>
    <mergeCell ref="AB128:AC128"/>
    <mergeCell ref="AD128:AE128"/>
    <mergeCell ref="AZ128:BA128"/>
    <mergeCell ref="BB128:BC128"/>
    <mergeCell ref="AF128:AG128"/>
    <mergeCell ref="AH128:AI128"/>
    <mergeCell ref="AJ128:AK128"/>
    <mergeCell ref="AL128:AM128"/>
    <mergeCell ref="AN128:AO128"/>
    <mergeCell ref="AP128:AQ128"/>
    <mergeCell ref="Z127:AA127"/>
    <mergeCell ref="AB127:AC127"/>
    <mergeCell ref="AD127:AE127"/>
    <mergeCell ref="AF127:AG127"/>
    <mergeCell ref="AH127:AI127"/>
    <mergeCell ref="AJ127:AK127"/>
    <mergeCell ref="AL127:AM127"/>
    <mergeCell ref="AN127:AO127"/>
    <mergeCell ref="AP127:AQ127"/>
    <mergeCell ref="AR127:AS127"/>
    <mergeCell ref="AT127:AU127"/>
    <mergeCell ref="AV127:AW127"/>
    <mergeCell ref="BN127:BO127"/>
    <mergeCell ref="BP127:BQ127"/>
    <mergeCell ref="BR127:BS127"/>
    <mergeCell ref="BT127:BU127"/>
    <mergeCell ref="AX127:AY127"/>
    <mergeCell ref="AZ127:BA127"/>
    <mergeCell ref="BB127:BC127"/>
    <mergeCell ref="BD127:BE127"/>
    <mergeCell ref="BF127:BG127"/>
    <mergeCell ref="BH127:BI127"/>
    <mergeCell ref="BH126:BI126"/>
    <mergeCell ref="BJ126:BK126"/>
    <mergeCell ref="BL126:BM126"/>
    <mergeCell ref="BN126:BO126"/>
    <mergeCell ref="AR126:AS126"/>
    <mergeCell ref="AT126:AU126"/>
    <mergeCell ref="AV126:AW126"/>
    <mergeCell ref="AX126:AY126"/>
    <mergeCell ref="BP126:BQ126"/>
    <mergeCell ref="BR126:BS126"/>
    <mergeCell ref="BT126:BU126"/>
    <mergeCell ref="BV126:BW126"/>
    <mergeCell ref="BX126:BY126"/>
    <mergeCell ref="BZ126:CA126"/>
    <mergeCell ref="CB126:CC126"/>
    <mergeCell ref="CD126:CE126"/>
    <mergeCell ref="CF126:CG126"/>
    <mergeCell ref="CH126:CI126"/>
    <mergeCell ref="B127:C127"/>
    <mergeCell ref="D127:E127"/>
    <mergeCell ref="F127:G127"/>
    <mergeCell ref="H127:I127"/>
    <mergeCell ref="J127:K127"/>
    <mergeCell ref="L127:M127"/>
    <mergeCell ref="BJ125:BK125"/>
    <mergeCell ref="BL125:BM125"/>
    <mergeCell ref="N127:O127"/>
    <mergeCell ref="P127:Q127"/>
    <mergeCell ref="R127:S127"/>
    <mergeCell ref="T127:U127"/>
    <mergeCell ref="V127:W127"/>
    <mergeCell ref="X127:Y127"/>
    <mergeCell ref="BD126:BE126"/>
    <mergeCell ref="BF126:BG126"/>
    <mergeCell ref="BV125:BW125"/>
    <mergeCell ref="BX125:BY125"/>
    <mergeCell ref="BZ125:CA125"/>
    <mergeCell ref="CB125:CC125"/>
    <mergeCell ref="CD125:CE125"/>
    <mergeCell ref="CF125:CG125"/>
    <mergeCell ref="CH125:CI125"/>
    <mergeCell ref="B126:C126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Z126:BA126"/>
    <mergeCell ref="BB126:BC126"/>
    <mergeCell ref="AF126:AG126"/>
    <mergeCell ref="AH126:AI126"/>
    <mergeCell ref="AJ126:AK126"/>
    <mergeCell ref="AL126:AM126"/>
    <mergeCell ref="AN126:AO126"/>
    <mergeCell ref="AP126:AQ126"/>
    <mergeCell ref="CH122:CI122"/>
    <mergeCell ref="AN124:AO124"/>
    <mergeCell ref="BN122:BO122"/>
    <mergeCell ref="BP122:BQ122"/>
    <mergeCell ref="BR122:BS122"/>
    <mergeCell ref="BT122:BU122"/>
    <mergeCell ref="Z125:AA125"/>
    <mergeCell ref="AB125:AC125"/>
    <mergeCell ref="AD125:AE125"/>
    <mergeCell ref="AF125:AG125"/>
    <mergeCell ref="AH125:AI125"/>
    <mergeCell ref="AJ125:AK125"/>
    <mergeCell ref="AL125:AM125"/>
    <mergeCell ref="AN125:AO125"/>
    <mergeCell ref="AP125:AQ125"/>
    <mergeCell ref="AR125:AS125"/>
    <mergeCell ref="AT125:AU125"/>
    <mergeCell ref="AV125:AW125"/>
    <mergeCell ref="BN125:BO125"/>
    <mergeCell ref="BP125:BQ125"/>
    <mergeCell ref="BR125:BS125"/>
    <mergeCell ref="BT125:BU125"/>
    <mergeCell ref="AX125:AY125"/>
    <mergeCell ref="AZ125:BA125"/>
    <mergeCell ref="BB125:BC125"/>
    <mergeCell ref="BD125:BE125"/>
    <mergeCell ref="BF125:BG125"/>
    <mergeCell ref="BH125:BI125"/>
    <mergeCell ref="CF121:CG121"/>
    <mergeCell ref="AT121:AU121"/>
    <mergeCell ref="X121:Y121"/>
    <mergeCell ref="Z121:AA121"/>
    <mergeCell ref="AB121:AC121"/>
    <mergeCell ref="AD121:AE121"/>
    <mergeCell ref="AF121:AG121"/>
    <mergeCell ref="AH121:AI121"/>
    <mergeCell ref="R122:S122"/>
    <mergeCell ref="T122:U122"/>
    <mergeCell ref="V122:W122"/>
    <mergeCell ref="X122:Y122"/>
    <mergeCell ref="Z122:AA122"/>
    <mergeCell ref="AB122:AC122"/>
    <mergeCell ref="AV122:AW122"/>
    <mergeCell ref="AX122:AY122"/>
    <mergeCell ref="AZ122:BA122"/>
    <mergeCell ref="AD122:AE122"/>
    <mergeCell ref="AF122:AG122"/>
    <mergeCell ref="AH122:AI122"/>
    <mergeCell ref="BV122:BW122"/>
    <mergeCell ref="BX122:BY122"/>
    <mergeCell ref="BB122:BC122"/>
    <mergeCell ref="BD122:BE122"/>
    <mergeCell ref="BF122:BG122"/>
    <mergeCell ref="BH122:BI122"/>
    <mergeCell ref="BJ122:BK122"/>
    <mergeCell ref="BL122:BM122"/>
    <mergeCell ref="BZ122:CA122"/>
    <mergeCell ref="CB122:CC122"/>
    <mergeCell ref="CD122:CE122"/>
    <mergeCell ref="CF122:CG122"/>
    <mergeCell ref="AV121:AW121"/>
    <mergeCell ref="AX121:AY121"/>
    <mergeCell ref="AZ121:BA121"/>
    <mergeCell ref="BB121:BC121"/>
    <mergeCell ref="BD121:BE121"/>
    <mergeCell ref="BF121:BG121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5:U125"/>
    <mergeCell ref="V125:W125"/>
    <mergeCell ref="X125:Y125"/>
    <mergeCell ref="BV121:BW121"/>
    <mergeCell ref="BX121:BY121"/>
    <mergeCell ref="BZ121:CA121"/>
    <mergeCell ref="CB121:CC121"/>
    <mergeCell ref="CD121:CE121"/>
    <mergeCell ref="BH121:BI121"/>
    <mergeCell ref="BJ121:BK121"/>
    <mergeCell ref="BL121:BM121"/>
    <mergeCell ref="BN121:BO121"/>
    <mergeCell ref="BP121:BQ121"/>
    <mergeCell ref="CH121:CI121"/>
    <mergeCell ref="B122:C122"/>
    <mergeCell ref="D122:E122"/>
    <mergeCell ref="F122:G122"/>
    <mergeCell ref="H122:I122"/>
    <mergeCell ref="J122:K122"/>
    <mergeCell ref="L122:M122"/>
    <mergeCell ref="N122:O122"/>
    <mergeCell ref="P122:Q122"/>
    <mergeCell ref="BT121:BU121"/>
    <mergeCell ref="AJ122:AK122"/>
    <mergeCell ref="AL122:AM122"/>
    <mergeCell ref="AN122:AO122"/>
    <mergeCell ref="AP122:AQ122"/>
    <mergeCell ref="AJ121:AK121"/>
    <mergeCell ref="AL121:AM121"/>
    <mergeCell ref="AN121:AO121"/>
    <mergeCell ref="AP121:AQ121"/>
    <mergeCell ref="AR121:AS121"/>
    <mergeCell ref="AT122:AU122"/>
    <mergeCell ref="AR122:AS122"/>
    <mergeCell ref="BR121:BS121"/>
    <mergeCell ref="BF120:BG120"/>
    <mergeCell ref="BH120:BI120"/>
    <mergeCell ref="BJ120:BK120"/>
    <mergeCell ref="BL120:BM120"/>
    <mergeCell ref="AP120:AQ120"/>
    <mergeCell ref="AR120:AS120"/>
    <mergeCell ref="AT120:AU120"/>
    <mergeCell ref="AV120:AW120"/>
    <mergeCell ref="BN120:BO120"/>
    <mergeCell ref="BP120:BQ120"/>
    <mergeCell ref="BR120:BS120"/>
    <mergeCell ref="BT120:BU120"/>
    <mergeCell ref="BV120:BW120"/>
    <mergeCell ref="BX120:BY120"/>
    <mergeCell ref="BZ120:CA120"/>
    <mergeCell ref="CB120:CC120"/>
    <mergeCell ref="CD120:CE120"/>
    <mergeCell ref="CF120:CG120"/>
    <mergeCell ref="CH120:CI120"/>
    <mergeCell ref="B121:C121"/>
    <mergeCell ref="D121:E121"/>
    <mergeCell ref="F121:G121"/>
    <mergeCell ref="H121:I121"/>
    <mergeCell ref="J121:K121"/>
    <mergeCell ref="BH119:BI119"/>
    <mergeCell ref="BJ119:BK119"/>
    <mergeCell ref="L121:M121"/>
    <mergeCell ref="N121:O121"/>
    <mergeCell ref="P121:Q121"/>
    <mergeCell ref="R121:S121"/>
    <mergeCell ref="T121:U121"/>
    <mergeCell ref="V121:W121"/>
    <mergeCell ref="BB120:BC120"/>
    <mergeCell ref="BD120:BE120"/>
    <mergeCell ref="BT119:BU119"/>
    <mergeCell ref="BV119:BW119"/>
    <mergeCell ref="BX119:BY119"/>
    <mergeCell ref="BZ119:CA119"/>
    <mergeCell ref="CB119:CC119"/>
    <mergeCell ref="CD119:CE119"/>
    <mergeCell ref="CF119:CG119"/>
    <mergeCell ref="CH119:CI119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Z120:AA120"/>
    <mergeCell ref="AB120:AC120"/>
    <mergeCell ref="AX120:AY120"/>
    <mergeCell ref="AZ120:BA120"/>
    <mergeCell ref="AD120:AE120"/>
    <mergeCell ref="AF120:AG120"/>
    <mergeCell ref="AH120:AI120"/>
    <mergeCell ref="AJ120:AK120"/>
    <mergeCell ref="AL120:AM120"/>
    <mergeCell ref="AN120:AO120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AN119:AO119"/>
    <mergeCell ref="AP119:AQ119"/>
    <mergeCell ref="AR119:AS119"/>
    <mergeCell ref="AT119:AU119"/>
    <mergeCell ref="BL119:BM119"/>
    <mergeCell ref="BN119:BO119"/>
    <mergeCell ref="BP119:BQ119"/>
    <mergeCell ref="BR119:BS119"/>
    <mergeCell ref="AV119:AW119"/>
    <mergeCell ref="AX119:AY119"/>
    <mergeCell ref="AZ119:BA119"/>
    <mergeCell ref="BB119:BC119"/>
    <mergeCell ref="BD119:BE119"/>
    <mergeCell ref="BF119:BG119"/>
    <mergeCell ref="BF118:BG118"/>
    <mergeCell ref="BH118:BI118"/>
    <mergeCell ref="BJ118:BK118"/>
    <mergeCell ref="BL118:BM118"/>
    <mergeCell ref="AP118:AQ118"/>
    <mergeCell ref="AR118:AS118"/>
    <mergeCell ref="AT118:AU118"/>
    <mergeCell ref="AV118:AW118"/>
    <mergeCell ref="BN118:BO118"/>
    <mergeCell ref="BP118:BQ118"/>
    <mergeCell ref="BR118:BS118"/>
    <mergeCell ref="BT118:BU118"/>
    <mergeCell ref="BV118:BW118"/>
    <mergeCell ref="BX118:BY118"/>
    <mergeCell ref="BZ118:CA118"/>
    <mergeCell ref="CB118:CC118"/>
    <mergeCell ref="CD118:CE118"/>
    <mergeCell ref="CF118:CG118"/>
    <mergeCell ref="CH118:CI118"/>
    <mergeCell ref="B119:C119"/>
    <mergeCell ref="D119:E119"/>
    <mergeCell ref="F119:G119"/>
    <mergeCell ref="H119:I119"/>
    <mergeCell ref="J119:K119"/>
    <mergeCell ref="BH117:BI117"/>
    <mergeCell ref="BJ117:BK117"/>
    <mergeCell ref="L119:M119"/>
    <mergeCell ref="N119:O119"/>
    <mergeCell ref="P119:Q119"/>
    <mergeCell ref="R119:S119"/>
    <mergeCell ref="T119:U119"/>
    <mergeCell ref="V119:W119"/>
    <mergeCell ref="BB118:BC118"/>
    <mergeCell ref="BD118:BE118"/>
    <mergeCell ref="BT117:BU117"/>
    <mergeCell ref="BV117:BW117"/>
    <mergeCell ref="BX117:BY117"/>
    <mergeCell ref="BZ117:CA117"/>
    <mergeCell ref="CB117:CC117"/>
    <mergeCell ref="CD117:CE117"/>
    <mergeCell ref="CF117:CG117"/>
    <mergeCell ref="CH117:CI117"/>
    <mergeCell ref="B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AB118:AC118"/>
    <mergeCell ref="AX118:AY118"/>
    <mergeCell ref="AZ118:BA118"/>
    <mergeCell ref="AD118:AE118"/>
    <mergeCell ref="AF118:AG118"/>
    <mergeCell ref="AH118:AI118"/>
    <mergeCell ref="AJ118:AK118"/>
    <mergeCell ref="AL118:AM118"/>
    <mergeCell ref="AN118:AO118"/>
    <mergeCell ref="X117:Y117"/>
    <mergeCell ref="Z117:AA117"/>
    <mergeCell ref="AB117:AC117"/>
    <mergeCell ref="AD117:AE117"/>
    <mergeCell ref="AF117:AG117"/>
    <mergeCell ref="AH117:AI117"/>
    <mergeCell ref="AJ117:AK117"/>
    <mergeCell ref="AL117:AM117"/>
    <mergeCell ref="AN117:AO117"/>
    <mergeCell ref="AP117:AQ117"/>
    <mergeCell ref="AR117:AS117"/>
    <mergeCell ref="AT117:AU117"/>
    <mergeCell ref="BL117:BM117"/>
    <mergeCell ref="BN117:BO117"/>
    <mergeCell ref="BP117:BQ117"/>
    <mergeCell ref="BR117:BS117"/>
    <mergeCell ref="AV117:AW117"/>
    <mergeCell ref="AX117:AY117"/>
    <mergeCell ref="AZ117:BA117"/>
    <mergeCell ref="BB117:BC117"/>
    <mergeCell ref="BD117:BE117"/>
    <mergeCell ref="BF117:BG117"/>
    <mergeCell ref="BF116:BG116"/>
    <mergeCell ref="BH116:BI116"/>
    <mergeCell ref="BJ116:BK116"/>
    <mergeCell ref="BL116:BM116"/>
    <mergeCell ref="AP116:AQ116"/>
    <mergeCell ref="AR116:AS116"/>
    <mergeCell ref="AT116:AU116"/>
    <mergeCell ref="AV116:AW116"/>
    <mergeCell ref="BN116:BO116"/>
    <mergeCell ref="BP116:BQ116"/>
    <mergeCell ref="BR116:BS116"/>
    <mergeCell ref="BT116:BU116"/>
    <mergeCell ref="BV116:BW116"/>
    <mergeCell ref="BX116:BY116"/>
    <mergeCell ref="BZ116:CA116"/>
    <mergeCell ref="CB116:CC116"/>
    <mergeCell ref="CD116:CE116"/>
    <mergeCell ref="CF116:CG116"/>
    <mergeCell ref="CH116:CI116"/>
    <mergeCell ref="B117:C117"/>
    <mergeCell ref="D117:E117"/>
    <mergeCell ref="F117:G117"/>
    <mergeCell ref="H117:I117"/>
    <mergeCell ref="J117:K117"/>
    <mergeCell ref="BH115:BI115"/>
    <mergeCell ref="BJ115:BK115"/>
    <mergeCell ref="L117:M117"/>
    <mergeCell ref="N117:O117"/>
    <mergeCell ref="P117:Q117"/>
    <mergeCell ref="R117:S117"/>
    <mergeCell ref="T117:U117"/>
    <mergeCell ref="V117:W117"/>
    <mergeCell ref="BB116:BC116"/>
    <mergeCell ref="BD116:BE116"/>
    <mergeCell ref="BT115:BU115"/>
    <mergeCell ref="BV115:BW115"/>
    <mergeCell ref="BX115:BY115"/>
    <mergeCell ref="BZ115:CA115"/>
    <mergeCell ref="CB115:CC115"/>
    <mergeCell ref="CD115:CE115"/>
    <mergeCell ref="CF115:CG115"/>
    <mergeCell ref="CH115:CI115"/>
    <mergeCell ref="B116:C116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AB116:AC116"/>
    <mergeCell ref="AX116:AY116"/>
    <mergeCell ref="AZ116:BA116"/>
    <mergeCell ref="AD116:AE116"/>
    <mergeCell ref="AF116:AG116"/>
    <mergeCell ref="AH116:AI116"/>
    <mergeCell ref="AJ116:AK116"/>
    <mergeCell ref="AL116:AM116"/>
    <mergeCell ref="AN116:AO116"/>
    <mergeCell ref="X115:Y115"/>
    <mergeCell ref="Z115:AA115"/>
    <mergeCell ref="AB115:AC115"/>
    <mergeCell ref="AD115:AE115"/>
    <mergeCell ref="AF115:AG115"/>
    <mergeCell ref="AH115:AI115"/>
    <mergeCell ref="AJ115:AK115"/>
    <mergeCell ref="AL115:AM115"/>
    <mergeCell ref="AN115:AO115"/>
    <mergeCell ref="AP115:AQ115"/>
    <mergeCell ref="AR115:AS115"/>
    <mergeCell ref="AT115:AU115"/>
    <mergeCell ref="BL115:BM115"/>
    <mergeCell ref="BN115:BO115"/>
    <mergeCell ref="BP115:BQ115"/>
    <mergeCell ref="BR115:BS115"/>
    <mergeCell ref="AV115:AW115"/>
    <mergeCell ref="AX115:AY115"/>
    <mergeCell ref="AZ115:BA115"/>
    <mergeCell ref="BB115:BC115"/>
    <mergeCell ref="BD115:BE115"/>
    <mergeCell ref="BF115:BG115"/>
    <mergeCell ref="BF114:BG114"/>
    <mergeCell ref="BH114:BI114"/>
    <mergeCell ref="BJ114:BK114"/>
    <mergeCell ref="BL114:BM114"/>
    <mergeCell ref="AP114:AQ114"/>
    <mergeCell ref="AR114:AS114"/>
    <mergeCell ref="AT114:AU114"/>
    <mergeCell ref="AV114:AW114"/>
    <mergeCell ref="BN114:BO114"/>
    <mergeCell ref="BP114:BQ114"/>
    <mergeCell ref="BR114:BS114"/>
    <mergeCell ref="BT114:BU114"/>
    <mergeCell ref="BV114:BW114"/>
    <mergeCell ref="BX114:BY114"/>
    <mergeCell ref="BZ114:CA114"/>
    <mergeCell ref="CB114:CC114"/>
    <mergeCell ref="CD114:CE114"/>
    <mergeCell ref="CF114:CG114"/>
    <mergeCell ref="CH114:CI114"/>
    <mergeCell ref="B115:C115"/>
    <mergeCell ref="D115:E115"/>
    <mergeCell ref="F115:G115"/>
    <mergeCell ref="H115:I115"/>
    <mergeCell ref="J115:K115"/>
    <mergeCell ref="BH113:BI113"/>
    <mergeCell ref="BJ113:BK113"/>
    <mergeCell ref="L115:M115"/>
    <mergeCell ref="N115:O115"/>
    <mergeCell ref="P115:Q115"/>
    <mergeCell ref="R115:S115"/>
    <mergeCell ref="T115:U115"/>
    <mergeCell ref="V115:W115"/>
    <mergeCell ref="BB114:BC114"/>
    <mergeCell ref="BD114:BE114"/>
    <mergeCell ref="BT113:BU113"/>
    <mergeCell ref="BV113:BW113"/>
    <mergeCell ref="BX113:BY113"/>
    <mergeCell ref="BZ113:CA113"/>
    <mergeCell ref="CB113:CC113"/>
    <mergeCell ref="CD113:CE113"/>
    <mergeCell ref="CF113:CG113"/>
    <mergeCell ref="CH113:CI113"/>
    <mergeCell ref="B114:C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T114:U114"/>
    <mergeCell ref="V114:W114"/>
    <mergeCell ref="X114:Y114"/>
    <mergeCell ref="Z114:AA114"/>
    <mergeCell ref="AB114:AC114"/>
    <mergeCell ref="AX114:AY114"/>
    <mergeCell ref="AZ114:BA114"/>
    <mergeCell ref="AD114:AE114"/>
    <mergeCell ref="AF114:AG114"/>
    <mergeCell ref="AH114:AI114"/>
    <mergeCell ref="AJ114:AK114"/>
    <mergeCell ref="AL114:AM114"/>
    <mergeCell ref="AN114:AO114"/>
    <mergeCell ref="X113:Y113"/>
    <mergeCell ref="Z113:AA113"/>
    <mergeCell ref="AB113:AC113"/>
    <mergeCell ref="AD113:AE113"/>
    <mergeCell ref="AF113:AG113"/>
    <mergeCell ref="AH113:AI113"/>
    <mergeCell ref="AJ113:AK113"/>
    <mergeCell ref="AL113:AM113"/>
    <mergeCell ref="AN113:AO113"/>
    <mergeCell ref="AP113:AQ113"/>
    <mergeCell ref="AR113:AS113"/>
    <mergeCell ref="AT113:AU113"/>
    <mergeCell ref="BL113:BM113"/>
    <mergeCell ref="BN113:BO113"/>
    <mergeCell ref="BP113:BQ113"/>
    <mergeCell ref="BR113:BS113"/>
    <mergeCell ref="AV113:AW113"/>
    <mergeCell ref="AX113:AY113"/>
    <mergeCell ref="AZ113:BA113"/>
    <mergeCell ref="BB113:BC113"/>
    <mergeCell ref="BD113:BE113"/>
    <mergeCell ref="BF113:BG113"/>
    <mergeCell ref="BF112:BG112"/>
    <mergeCell ref="BH112:BI112"/>
    <mergeCell ref="BJ112:BK112"/>
    <mergeCell ref="BL112:BM112"/>
    <mergeCell ref="AP112:AQ112"/>
    <mergeCell ref="AR112:AS112"/>
    <mergeCell ref="AT112:AU112"/>
    <mergeCell ref="AV112:AW112"/>
    <mergeCell ref="BN112:BO112"/>
    <mergeCell ref="BP112:BQ112"/>
    <mergeCell ref="BR112:BS112"/>
    <mergeCell ref="BT112:BU112"/>
    <mergeCell ref="BV112:BW112"/>
    <mergeCell ref="BX112:BY112"/>
    <mergeCell ref="BZ112:CA112"/>
    <mergeCell ref="CB112:CC112"/>
    <mergeCell ref="CD112:CE112"/>
    <mergeCell ref="CF112:CG112"/>
    <mergeCell ref="CH112:CI112"/>
    <mergeCell ref="B113:C113"/>
    <mergeCell ref="D113:E113"/>
    <mergeCell ref="F113:G113"/>
    <mergeCell ref="H113:I113"/>
    <mergeCell ref="J113:K113"/>
    <mergeCell ref="BH111:BI111"/>
    <mergeCell ref="BJ111:BK111"/>
    <mergeCell ref="L113:M113"/>
    <mergeCell ref="N113:O113"/>
    <mergeCell ref="P113:Q113"/>
    <mergeCell ref="R113:S113"/>
    <mergeCell ref="T113:U113"/>
    <mergeCell ref="V113:W113"/>
    <mergeCell ref="BB112:BC112"/>
    <mergeCell ref="BD112:BE112"/>
    <mergeCell ref="BT111:BU111"/>
    <mergeCell ref="BV111:BW111"/>
    <mergeCell ref="BX111:BY111"/>
    <mergeCell ref="BZ111:CA111"/>
    <mergeCell ref="CB111:CC111"/>
    <mergeCell ref="CD111:CE111"/>
    <mergeCell ref="CF111:CG111"/>
    <mergeCell ref="CH111:CI111"/>
    <mergeCell ref="B112:C112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AB112:AC112"/>
    <mergeCell ref="AX112:AY112"/>
    <mergeCell ref="AZ112:BA112"/>
    <mergeCell ref="AD112:AE112"/>
    <mergeCell ref="AF112:AG112"/>
    <mergeCell ref="AH112:AI112"/>
    <mergeCell ref="AJ112:AK112"/>
    <mergeCell ref="AL112:AM112"/>
    <mergeCell ref="AN112:AO112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AN111:AO111"/>
    <mergeCell ref="AP111:AQ111"/>
    <mergeCell ref="AR111:AS111"/>
    <mergeCell ref="AT111:AU111"/>
    <mergeCell ref="BL111:BM111"/>
    <mergeCell ref="BN111:BO111"/>
    <mergeCell ref="BP111:BQ111"/>
    <mergeCell ref="BR111:BS111"/>
    <mergeCell ref="AV111:AW111"/>
    <mergeCell ref="AX111:AY111"/>
    <mergeCell ref="AZ111:BA111"/>
    <mergeCell ref="BB111:BC111"/>
    <mergeCell ref="BD111:BE111"/>
    <mergeCell ref="BF111:BG111"/>
    <mergeCell ref="BF110:BG110"/>
    <mergeCell ref="BH110:BI110"/>
    <mergeCell ref="BJ110:BK110"/>
    <mergeCell ref="BL110:BM110"/>
    <mergeCell ref="AP110:AQ110"/>
    <mergeCell ref="AR110:AS110"/>
    <mergeCell ref="AT110:AU110"/>
    <mergeCell ref="AV110:AW110"/>
    <mergeCell ref="BN110:BO110"/>
    <mergeCell ref="BP110:BQ110"/>
    <mergeCell ref="BR110:BS110"/>
    <mergeCell ref="BT110:BU110"/>
    <mergeCell ref="BV110:BW110"/>
    <mergeCell ref="BX110:BY110"/>
    <mergeCell ref="BZ110:CA110"/>
    <mergeCell ref="CB110:CC110"/>
    <mergeCell ref="CD110:CE110"/>
    <mergeCell ref="CF110:CG110"/>
    <mergeCell ref="CH110:CI110"/>
    <mergeCell ref="B111:C111"/>
    <mergeCell ref="D111:E111"/>
    <mergeCell ref="F111:G111"/>
    <mergeCell ref="H111:I111"/>
    <mergeCell ref="J111:K111"/>
    <mergeCell ref="BH109:BI109"/>
    <mergeCell ref="BJ109:BK109"/>
    <mergeCell ref="L111:M111"/>
    <mergeCell ref="N111:O111"/>
    <mergeCell ref="P111:Q111"/>
    <mergeCell ref="R111:S111"/>
    <mergeCell ref="T111:U111"/>
    <mergeCell ref="V111:W111"/>
    <mergeCell ref="BB110:BC110"/>
    <mergeCell ref="BD110:BE110"/>
    <mergeCell ref="BT109:BU109"/>
    <mergeCell ref="BV109:BW109"/>
    <mergeCell ref="BX109:BY109"/>
    <mergeCell ref="BZ109:CA109"/>
    <mergeCell ref="CB109:CC109"/>
    <mergeCell ref="CD109:CE109"/>
    <mergeCell ref="CF109:CG109"/>
    <mergeCell ref="CH109:CI109"/>
    <mergeCell ref="B110:C110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T110:U110"/>
    <mergeCell ref="V110:W110"/>
    <mergeCell ref="X110:Y110"/>
    <mergeCell ref="Z110:AA110"/>
    <mergeCell ref="AB110:AC110"/>
    <mergeCell ref="AX110:AY110"/>
    <mergeCell ref="AZ110:BA110"/>
    <mergeCell ref="AD110:AE110"/>
    <mergeCell ref="AF110:AG110"/>
    <mergeCell ref="AH110:AI110"/>
    <mergeCell ref="AJ110:AK110"/>
    <mergeCell ref="AL110:AM110"/>
    <mergeCell ref="AN110:AO110"/>
    <mergeCell ref="X109:Y109"/>
    <mergeCell ref="Z109:AA109"/>
    <mergeCell ref="AB109:AC109"/>
    <mergeCell ref="AD109:AE109"/>
    <mergeCell ref="AF109:AG109"/>
    <mergeCell ref="AH109:AI109"/>
    <mergeCell ref="AJ109:AK109"/>
    <mergeCell ref="AL109:AM109"/>
    <mergeCell ref="AN109:AO109"/>
    <mergeCell ref="AP109:AQ109"/>
    <mergeCell ref="AR109:AS109"/>
    <mergeCell ref="AT109:AU109"/>
    <mergeCell ref="BL109:BM109"/>
    <mergeCell ref="BN109:BO109"/>
    <mergeCell ref="BP109:BQ109"/>
    <mergeCell ref="BR109:BS109"/>
    <mergeCell ref="AV109:AW109"/>
    <mergeCell ref="AX109:AY109"/>
    <mergeCell ref="AZ109:BA109"/>
    <mergeCell ref="BB109:BC109"/>
    <mergeCell ref="BD109:BE109"/>
    <mergeCell ref="BF109:BG109"/>
    <mergeCell ref="BF108:BG108"/>
    <mergeCell ref="BH108:BI108"/>
    <mergeCell ref="BJ108:BK108"/>
    <mergeCell ref="BL108:BM108"/>
    <mergeCell ref="AP108:AQ108"/>
    <mergeCell ref="AR108:AS108"/>
    <mergeCell ref="AT108:AU108"/>
    <mergeCell ref="AV108:AW108"/>
    <mergeCell ref="BN108:BO108"/>
    <mergeCell ref="BP108:BQ108"/>
    <mergeCell ref="BR108:BS108"/>
    <mergeCell ref="BT108:BU108"/>
    <mergeCell ref="BV108:BW108"/>
    <mergeCell ref="BX108:BY108"/>
    <mergeCell ref="BZ108:CA108"/>
    <mergeCell ref="CB108:CC108"/>
    <mergeCell ref="CD108:CE108"/>
    <mergeCell ref="CF108:CG108"/>
    <mergeCell ref="CH108:CI108"/>
    <mergeCell ref="B109:C109"/>
    <mergeCell ref="D109:E109"/>
    <mergeCell ref="F109:G109"/>
    <mergeCell ref="H109:I109"/>
    <mergeCell ref="J109:K109"/>
    <mergeCell ref="BH107:BI107"/>
    <mergeCell ref="BJ107:BK107"/>
    <mergeCell ref="L109:M109"/>
    <mergeCell ref="N109:O109"/>
    <mergeCell ref="P109:Q109"/>
    <mergeCell ref="R109:S109"/>
    <mergeCell ref="T109:U109"/>
    <mergeCell ref="V109:W109"/>
    <mergeCell ref="BB108:BC108"/>
    <mergeCell ref="BD108:BE108"/>
    <mergeCell ref="BT107:BU107"/>
    <mergeCell ref="BV107:BW107"/>
    <mergeCell ref="BX107:BY107"/>
    <mergeCell ref="BZ107:CA107"/>
    <mergeCell ref="CB107:CC107"/>
    <mergeCell ref="CD107:CE107"/>
    <mergeCell ref="CF107:CG107"/>
    <mergeCell ref="CH107:CI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R108:S108"/>
    <mergeCell ref="T108:U108"/>
    <mergeCell ref="V108:W108"/>
    <mergeCell ref="X108:Y108"/>
    <mergeCell ref="Z108:AA108"/>
    <mergeCell ref="AB108:AC108"/>
    <mergeCell ref="AX108:AY108"/>
    <mergeCell ref="AZ108:BA108"/>
    <mergeCell ref="AD108:AE108"/>
    <mergeCell ref="AF108:AG108"/>
    <mergeCell ref="AH108:AI108"/>
    <mergeCell ref="AJ108:AK108"/>
    <mergeCell ref="AL108:AM108"/>
    <mergeCell ref="AN108:AO108"/>
    <mergeCell ref="X107:Y107"/>
    <mergeCell ref="Z107:AA107"/>
    <mergeCell ref="AB107:AC107"/>
    <mergeCell ref="AD107:AE107"/>
    <mergeCell ref="AF107:AG107"/>
    <mergeCell ref="AH107:AI107"/>
    <mergeCell ref="AJ107:AK107"/>
    <mergeCell ref="AL107:AM107"/>
    <mergeCell ref="AN107:AO107"/>
    <mergeCell ref="AP107:AQ107"/>
    <mergeCell ref="AR107:AS107"/>
    <mergeCell ref="AT107:AU107"/>
    <mergeCell ref="BL107:BM107"/>
    <mergeCell ref="BN107:BO107"/>
    <mergeCell ref="BP107:BQ107"/>
    <mergeCell ref="BR107:BS107"/>
    <mergeCell ref="AV107:AW107"/>
    <mergeCell ref="AX107:AY107"/>
    <mergeCell ref="AZ107:BA107"/>
    <mergeCell ref="BB107:BC107"/>
    <mergeCell ref="BD107:BE107"/>
    <mergeCell ref="BF107:BG107"/>
    <mergeCell ref="BH104:BI104"/>
    <mergeCell ref="BJ104:BK104"/>
    <mergeCell ref="BL104:BM104"/>
    <mergeCell ref="BN104:BO104"/>
    <mergeCell ref="AR104:AS104"/>
    <mergeCell ref="AT104:AU104"/>
    <mergeCell ref="AV104:AW104"/>
    <mergeCell ref="AX104:AY104"/>
    <mergeCell ref="BP104:BQ104"/>
    <mergeCell ref="BR104:BS104"/>
    <mergeCell ref="BT104:BU104"/>
    <mergeCell ref="BV104:BW104"/>
    <mergeCell ref="BX104:BY104"/>
    <mergeCell ref="BZ104:CA104"/>
    <mergeCell ref="CB104:CC104"/>
    <mergeCell ref="CD104:CE104"/>
    <mergeCell ref="CF104:CG104"/>
    <mergeCell ref="CH104:CI104"/>
    <mergeCell ref="AN106:AO106"/>
    <mergeCell ref="B107:C107"/>
    <mergeCell ref="D107:E107"/>
    <mergeCell ref="F107:G107"/>
    <mergeCell ref="H107:I107"/>
    <mergeCell ref="J107:K107"/>
    <mergeCell ref="BJ103:BK103"/>
    <mergeCell ref="BL103:BM103"/>
    <mergeCell ref="L107:M107"/>
    <mergeCell ref="N107:O107"/>
    <mergeCell ref="P107:Q107"/>
    <mergeCell ref="R107:S107"/>
    <mergeCell ref="T107:U107"/>
    <mergeCell ref="V107:W107"/>
    <mergeCell ref="BD104:BE104"/>
    <mergeCell ref="BF104:BG104"/>
    <mergeCell ref="BV103:BW103"/>
    <mergeCell ref="BX103:BY103"/>
    <mergeCell ref="BZ103:CA103"/>
    <mergeCell ref="CB103:CC103"/>
    <mergeCell ref="CD103:CE103"/>
    <mergeCell ref="CF103:CG103"/>
    <mergeCell ref="CH103:CI103"/>
    <mergeCell ref="B104:C104"/>
    <mergeCell ref="D104:E104"/>
    <mergeCell ref="F104:G104"/>
    <mergeCell ref="H104:I104"/>
    <mergeCell ref="J104:K104"/>
    <mergeCell ref="L104:M104"/>
    <mergeCell ref="N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AZ104:BA104"/>
    <mergeCell ref="BB104:BC104"/>
    <mergeCell ref="AF104:AG104"/>
    <mergeCell ref="AH104:AI104"/>
    <mergeCell ref="AJ104:AK104"/>
    <mergeCell ref="AL104:AM104"/>
    <mergeCell ref="AN104:AO104"/>
    <mergeCell ref="AP104:AQ104"/>
    <mergeCell ref="Z103:AA103"/>
    <mergeCell ref="AB103:AC103"/>
    <mergeCell ref="AD103:AE103"/>
    <mergeCell ref="AF103:AG103"/>
    <mergeCell ref="AH103:AI103"/>
    <mergeCell ref="AJ103:AK103"/>
    <mergeCell ref="AL103:AM103"/>
    <mergeCell ref="AN103:AO103"/>
    <mergeCell ref="AP103:AQ103"/>
    <mergeCell ref="AR103:AS103"/>
    <mergeCell ref="AT103:AU103"/>
    <mergeCell ref="AV103:AW103"/>
    <mergeCell ref="BN103:BO103"/>
    <mergeCell ref="BP103:BQ103"/>
    <mergeCell ref="BR103:BS103"/>
    <mergeCell ref="BT103:BU103"/>
    <mergeCell ref="AX103:AY103"/>
    <mergeCell ref="AZ103:BA103"/>
    <mergeCell ref="BB103:BC103"/>
    <mergeCell ref="BD103:BE103"/>
    <mergeCell ref="BF103:BG103"/>
    <mergeCell ref="BH103:BI103"/>
    <mergeCell ref="BH102:BI102"/>
    <mergeCell ref="BJ102:BK102"/>
    <mergeCell ref="BL102:BM102"/>
    <mergeCell ref="BN102:BO102"/>
    <mergeCell ref="AR102:AS102"/>
    <mergeCell ref="AT102:AU102"/>
    <mergeCell ref="AV102:AW102"/>
    <mergeCell ref="AX102:AY102"/>
    <mergeCell ref="BP102:BQ102"/>
    <mergeCell ref="BR102:BS102"/>
    <mergeCell ref="BT102:BU102"/>
    <mergeCell ref="BV102:BW102"/>
    <mergeCell ref="BX102:BY102"/>
    <mergeCell ref="BZ102:CA102"/>
    <mergeCell ref="CB102:CC102"/>
    <mergeCell ref="CD102:CE102"/>
    <mergeCell ref="CF102:CG102"/>
    <mergeCell ref="CH102:CI102"/>
    <mergeCell ref="B103:C103"/>
    <mergeCell ref="D103:E103"/>
    <mergeCell ref="F103:G103"/>
    <mergeCell ref="H103:I103"/>
    <mergeCell ref="J103:K103"/>
    <mergeCell ref="L103:M103"/>
    <mergeCell ref="BJ101:BK101"/>
    <mergeCell ref="BL101:BM101"/>
    <mergeCell ref="N103:O103"/>
    <mergeCell ref="P103:Q103"/>
    <mergeCell ref="R103:S103"/>
    <mergeCell ref="T103:U103"/>
    <mergeCell ref="V103:W103"/>
    <mergeCell ref="X103:Y103"/>
    <mergeCell ref="BD102:BE102"/>
    <mergeCell ref="BF102:BG102"/>
    <mergeCell ref="BV101:BW101"/>
    <mergeCell ref="BX101:BY101"/>
    <mergeCell ref="BZ101:CA101"/>
    <mergeCell ref="CB101:CC101"/>
    <mergeCell ref="CD101:CE101"/>
    <mergeCell ref="CF101:CG101"/>
    <mergeCell ref="CH101:CI101"/>
    <mergeCell ref="B102:C102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Z102:BA102"/>
    <mergeCell ref="BB102:BC102"/>
    <mergeCell ref="AF102:AG102"/>
    <mergeCell ref="AH102:AI102"/>
    <mergeCell ref="AJ102:AK102"/>
    <mergeCell ref="AL102:AM102"/>
    <mergeCell ref="AN102:AO102"/>
    <mergeCell ref="AP102:AQ102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R101:AS101"/>
    <mergeCell ref="AT101:AU101"/>
    <mergeCell ref="AV101:AW101"/>
    <mergeCell ref="BN101:BO101"/>
    <mergeCell ref="BP101:BQ101"/>
    <mergeCell ref="BR101:BS101"/>
    <mergeCell ref="BT101:BU101"/>
    <mergeCell ref="AX101:AY101"/>
    <mergeCell ref="AZ101:BA101"/>
    <mergeCell ref="BB101:BC101"/>
    <mergeCell ref="BD101:BE101"/>
    <mergeCell ref="BF101:BG101"/>
    <mergeCell ref="BH101:BI101"/>
    <mergeCell ref="BH100:BI100"/>
    <mergeCell ref="BJ100:BK100"/>
    <mergeCell ref="BL100:BM100"/>
    <mergeCell ref="BN100:BO100"/>
    <mergeCell ref="AR100:AS100"/>
    <mergeCell ref="AT100:AU100"/>
    <mergeCell ref="AV100:AW100"/>
    <mergeCell ref="AX100:AY100"/>
    <mergeCell ref="BP100:BQ100"/>
    <mergeCell ref="BR100:BS100"/>
    <mergeCell ref="BT100:BU100"/>
    <mergeCell ref="BV100:BW100"/>
    <mergeCell ref="BX100:BY100"/>
    <mergeCell ref="BZ100:CA100"/>
    <mergeCell ref="CB100:CC100"/>
    <mergeCell ref="CD100:CE100"/>
    <mergeCell ref="CF100:CG100"/>
    <mergeCell ref="CH100:CI100"/>
    <mergeCell ref="B101:C101"/>
    <mergeCell ref="D101:E101"/>
    <mergeCell ref="F101:G101"/>
    <mergeCell ref="H101:I101"/>
    <mergeCell ref="J101:K101"/>
    <mergeCell ref="L101:M101"/>
    <mergeCell ref="BJ99:BK99"/>
    <mergeCell ref="BL99:BM99"/>
    <mergeCell ref="N101:O101"/>
    <mergeCell ref="P101:Q101"/>
    <mergeCell ref="R101:S101"/>
    <mergeCell ref="T101:U101"/>
    <mergeCell ref="V101:W101"/>
    <mergeCell ref="X101:Y101"/>
    <mergeCell ref="BD100:BE100"/>
    <mergeCell ref="BF100:BG100"/>
    <mergeCell ref="BV99:BW99"/>
    <mergeCell ref="BX99:BY99"/>
    <mergeCell ref="BZ99:CA99"/>
    <mergeCell ref="CB99:CC99"/>
    <mergeCell ref="CD99:CE99"/>
    <mergeCell ref="CF99:CG99"/>
    <mergeCell ref="CH99:CI99"/>
    <mergeCell ref="B100:C100"/>
    <mergeCell ref="D100:E100"/>
    <mergeCell ref="F100:G100"/>
    <mergeCell ref="H100:I100"/>
    <mergeCell ref="J100:K100"/>
    <mergeCell ref="L100:M100"/>
    <mergeCell ref="N100:O100"/>
    <mergeCell ref="P100:Q100"/>
    <mergeCell ref="R100:S100"/>
    <mergeCell ref="T100:U100"/>
    <mergeCell ref="V100:W100"/>
    <mergeCell ref="X100:Y100"/>
    <mergeCell ref="Z100:AA100"/>
    <mergeCell ref="AB100:AC100"/>
    <mergeCell ref="AD100:AE100"/>
    <mergeCell ref="AZ100:BA100"/>
    <mergeCell ref="BB100:BC100"/>
    <mergeCell ref="AF100:AG100"/>
    <mergeCell ref="AH100:AI100"/>
    <mergeCell ref="AJ100:AK100"/>
    <mergeCell ref="AL100:AM100"/>
    <mergeCell ref="AN100:AO100"/>
    <mergeCell ref="AP100:AQ100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P99:AQ99"/>
    <mergeCell ref="AR99:AS99"/>
    <mergeCell ref="AT99:AU99"/>
    <mergeCell ref="AV99:AW99"/>
    <mergeCell ref="BN99:BO99"/>
    <mergeCell ref="BP99:BQ99"/>
    <mergeCell ref="BR99:BS99"/>
    <mergeCell ref="BT99:BU99"/>
    <mergeCell ref="AX99:AY99"/>
    <mergeCell ref="AZ99:BA99"/>
    <mergeCell ref="BB99:BC99"/>
    <mergeCell ref="BD99:BE99"/>
    <mergeCell ref="BF99:BG99"/>
    <mergeCell ref="BH99:BI99"/>
    <mergeCell ref="BH98:BI98"/>
    <mergeCell ref="BJ98:BK98"/>
    <mergeCell ref="BL98:BM98"/>
    <mergeCell ref="BN98:BO98"/>
    <mergeCell ref="AR98:AS98"/>
    <mergeCell ref="AT98:AU98"/>
    <mergeCell ref="AV98:AW98"/>
    <mergeCell ref="AX98:AY98"/>
    <mergeCell ref="BP98:BQ98"/>
    <mergeCell ref="BR98:BS98"/>
    <mergeCell ref="BT98:BU98"/>
    <mergeCell ref="BV98:BW98"/>
    <mergeCell ref="BX98:BY98"/>
    <mergeCell ref="BZ98:CA98"/>
    <mergeCell ref="CB98:CC98"/>
    <mergeCell ref="CD98:CE98"/>
    <mergeCell ref="CF98:CG98"/>
    <mergeCell ref="CH98:CI98"/>
    <mergeCell ref="B99:C99"/>
    <mergeCell ref="D99:E99"/>
    <mergeCell ref="F99:G99"/>
    <mergeCell ref="H99:I99"/>
    <mergeCell ref="J99:K99"/>
    <mergeCell ref="L99:M99"/>
    <mergeCell ref="BJ97:BK97"/>
    <mergeCell ref="BL97:BM97"/>
    <mergeCell ref="N99:O99"/>
    <mergeCell ref="P99:Q99"/>
    <mergeCell ref="R99:S99"/>
    <mergeCell ref="T99:U99"/>
    <mergeCell ref="V99:W99"/>
    <mergeCell ref="X99:Y99"/>
    <mergeCell ref="BD98:BE98"/>
    <mergeCell ref="BF98:BG98"/>
    <mergeCell ref="BV97:BW97"/>
    <mergeCell ref="BX97:BY97"/>
    <mergeCell ref="BZ97:CA97"/>
    <mergeCell ref="CB97:CC97"/>
    <mergeCell ref="CD97:CE97"/>
    <mergeCell ref="CF97:CG97"/>
    <mergeCell ref="CH97:CI97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Z97:AA97"/>
    <mergeCell ref="AB97:AC97"/>
    <mergeCell ref="AD97:AE97"/>
    <mergeCell ref="AF97:AG97"/>
    <mergeCell ref="AH97:AI97"/>
    <mergeCell ref="AJ97:AK97"/>
    <mergeCell ref="AL97:AM97"/>
    <mergeCell ref="AN97:AO97"/>
    <mergeCell ref="AP97:AQ97"/>
    <mergeCell ref="AR97:AS97"/>
    <mergeCell ref="AT97:AU97"/>
    <mergeCell ref="AV97:AW97"/>
    <mergeCell ref="BN97:BO97"/>
    <mergeCell ref="BP97:BQ97"/>
    <mergeCell ref="BR97:BS97"/>
    <mergeCell ref="BT97:BU97"/>
    <mergeCell ref="AX97:AY97"/>
    <mergeCell ref="AZ97:BA97"/>
    <mergeCell ref="BB97:BC97"/>
    <mergeCell ref="BD97:BE97"/>
    <mergeCell ref="BF97:BG97"/>
    <mergeCell ref="BH97:BI97"/>
    <mergeCell ref="BH96:BI96"/>
    <mergeCell ref="BJ96:BK96"/>
    <mergeCell ref="BL96:BM96"/>
    <mergeCell ref="BN96:BO96"/>
    <mergeCell ref="AR96:AS96"/>
    <mergeCell ref="AT96:AU96"/>
    <mergeCell ref="AV96:AW96"/>
    <mergeCell ref="AX96:AY96"/>
    <mergeCell ref="BP96:BQ96"/>
    <mergeCell ref="BR96:BS96"/>
    <mergeCell ref="BT96:BU96"/>
    <mergeCell ref="BV96:BW96"/>
    <mergeCell ref="BX96:BY96"/>
    <mergeCell ref="BZ96:CA96"/>
    <mergeCell ref="CB96:CC96"/>
    <mergeCell ref="CD96:CE96"/>
    <mergeCell ref="CF96:CG96"/>
    <mergeCell ref="CH96:CI96"/>
    <mergeCell ref="B97:C97"/>
    <mergeCell ref="D97:E97"/>
    <mergeCell ref="F97:G97"/>
    <mergeCell ref="H97:I97"/>
    <mergeCell ref="J97:K97"/>
    <mergeCell ref="L97:M97"/>
    <mergeCell ref="BJ95:BK95"/>
    <mergeCell ref="BL95:BM95"/>
    <mergeCell ref="N97:O97"/>
    <mergeCell ref="P97:Q97"/>
    <mergeCell ref="R97:S97"/>
    <mergeCell ref="T97:U97"/>
    <mergeCell ref="V97:W97"/>
    <mergeCell ref="X97:Y97"/>
    <mergeCell ref="BD96:BE96"/>
    <mergeCell ref="BF96:BG96"/>
    <mergeCell ref="BV95:BW95"/>
    <mergeCell ref="BX95:BY95"/>
    <mergeCell ref="BZ95:CA95"/>
    <mergeCell ref="CB95:CC95"/>
    <mergeCell ref="CD95:CE95"/>
    <mergeCell ref="CF95:CG95"/>
    <mergeCell ref="CH95:CI95"/>
    <mergeCell ref="B96:C96"/>
    <mergeCell ref="D96:E96"/>
    <mergeCell ref="F96:G96"/>
    <mergeCell ref="H96:I96"/>
    <mergeCell ref="J96:K96"/>
    <mergeCell ref="L96:M96"/>
    <mergeCell ref="N96:O96"/>
    <mergeCell ref="P96:Q96"/>
    <mergeCell ref="R96:S96"/>
    <mergeCell ref="T96:U96"/>
    <mergeCell ref="V96:W96"/>
    <mergeCell ref="X96:Y96"/>
    <mergeCell ref="Z96:AA96"/>
    <mergeCell ref="AB96:AC96"/>
    <mergeCell ref="AD96:AE96"/>
    <mergeCell ref="AZ96:BA96"/>
    <mergeCell ref="BB96:BC96"/>
    <mergeCell ref="AF96:AG96"/>
    <mergeCell ref="AH96:AI96"/>
    <mergeCell ref="AJ96:AK96"/>
    <mergeCell ref="AL96:AM96"/>
    <mergeCell ref="AN96:AO96"/>
    <mergeCell ref="AP96:AQ96"/>
    <mergeCell ref="Z95:AA95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R95:AS95"/>
    <mergeCell ref="AT95:AU95"/>
    <mergeCell ref="AV95:AW95"/>
    <mergeCell ref="BN95:BO95"/>
    <mergeCell ref="BP95:BQ95"/>
    <mergeCell ref="BR95:BS95"/>
    <mergeCell ref="BT95:BU95"/>
    <mergeCell ref="AX95:AY95"/>
    <mergeCell ref="AZ95:BA95"/>
    <mergeCell ref="BB95:BC95"/>
    <mergeCell ref="BD95:BE95"/>
    <mergeCell ref="BF95:BG95"/>
    <mergeCell ref="BH95:BI95"/>
    <mergeCell ref="BH94:BI94"/>
    <mergeCell ref="BJ94:BK94"/>
    <mergeCell ref="BL94:BM94"/>
    <mergeCell ref="BN94:BO94"/>
    <mergeCell ref="AR94:AS94"/>
    <mergeCell ref="AT94:AU94"/>
    <mergeCell ref="AV94:AW94"/>
    <mergeCell ref="AX94:AY94"/>
    <mergeCell ref="BP94:BQ94"/>
    <mergeCell ref="BR94:BS94"/>
    <mergeCell ref="BT94:BU94"/>
    <mergeCell ref="BV94:BW94"/>
    <mergeCell ref="BX94:BY94"/>
    <mergeCell ref="BZ94:CA94"/>
    <mergeCell ref="CB94:CC94"/>
    <mergeCell ref="CD94:CE94"/>
    <mergeCell ref="CF94:CG94"/>
    <mergeCell ref="CH94:CI94"/>
    <mergeCell ref="B95:C95"/>
    <mergeCell ref="D95:E95"/>
    <mergeCell ref="F95:G95"/>
    <mergeCell ref="H95:I95"/>
    <mergeCell ref="J95:K95"/>
    <mergeCell ref="L95:M95"/>
    <mergeCell ref="BJ93:BK93"/>
    <mergeCell ref="BL93:BM93"/>
    <mergeCell ref="N95:O95"/>
    <mergeCell ref="P95:Q95"/>
    <mergeCell ref="R95:S95"/>
    <mergeCell ref="T95:U95"/>
    <mergeCell ref="V95:W95"/>
    <mergeCell ref="X95:Y95"/>
    <mergeCell ref="BD94:BE94"/>
    <mergeCell ref="BF94:BG94"/>
    <mergeCell ref="BV93:BW93"/>
    <mergeCell ref="BX93:BY93"/>
    <mergeCell ref="BZ93:CA93"/>
    <mergeCell ref="CB93:CC93"/>
    <mergeCell ref="CD93:CE93"/>
    <mergeCell ref="CF93:CG93"/>
    <mergeCell ref="CH93:CI93"/>
    <mergeCell ref="B94:C94"/>
    <mergeCell ref="D94:E94"/>
    <mergeCell ref="F94:G94"/>
    <mergeCell ref="H94:I94"/>
    <mergeCell ref="J94:K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D94:AE94"/>
    <mergeCell ref="AZ94:BA94"/>
    <mergeCell ref="BB94:BC94"/>
    <mergeCell ref="AF94:AG94"/>
    <mergeCell ref="AH94:AI94"/>
    <mergeCell ref="AJ94:AK94"/>
    <mergeCell ref="AL94:AM94"/>
    <mergeCell ref="AN94:AO94"/>
    <mergeCell ref="AP94:AQ94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R93:AS93"/>
    <mergeCell ref="AT93:AU93"/>
    <mergeCell ref="AV93:AW93"/>
    <mergeCell ref="BN93:BO93"/>
    <mergeCell ref="BP93:BQ93"/>
    <mergeCell ref="BR93:BS93"/>
    <mergeCell ref="BT93:BU93"/>
    <mergeCell ref="AX93:AY93"/>
    <mergeCell ref="AZ93:BA93"/>
    <mergeCell ref="BB93:BC93"/>
    <mergeCell ref="BD93:BE93"/>
    <mergeCell ref="BF93:BG93"/>
    <mergeCell ref="BH93:BI93"/>
    <mergeCell ref="BH92:BI92"/>
    <mergeCell ref="BJ92:BK92"/>
    <mergeCell ref="BL92:BM92"/>
    <mergeCell ref="BN92:BO92"/>
    <mergeCell ref="AR92:AS92"/>
    <mergeCell ref="AT92:AU92"/>
    <mergeCell ref="AV92:AW92"/>
    <mergeCell ref="AX92:AY92"/>
    <mergeCell ref="BP92:BQ92"/>
    <mergeCell ref="BR92:BS92"/>
    <mergeCell ref="BT92:BU92"/>
    <mergeCell ref="BV92:BW92"/>
    <mergeCell ref="BX92:BY92"/>
    <mergeCell ref="BZ92:CA92"/>
    <mergeCell ref="CB92:CC92"/>
    <mergeCell ref="CD92:CE92"/>
    <mergeCell ref="CF92:CG92"/>
    <mergeCell ref="CH92:CI92"/>
    <mergeCell ref="B93:C93"/>
    <mergeCell ref="D93:E93"/>
    <mergeCell ref="F93:G93"/>
    <mergeCell ref="H93:I93"/>
    <mergeCell ref="J93:K93"/>
    <mergeCell ref="L93:M93"/>
    <mergeCell ref="BJ91:BK91"/>
    <mergeCell ref="BL91:BM91"/>
    <mergeCell ref="N93:O93"/>
    <mergeCell ref="P93:Q93"/>
    <mergeCell ref="R93:S93"/>
    <mergeCell ref="T93:U93"/>
    <mergeCell ref="V93:W93"/>
    <mergeCell ref="X93:Y93"/>
    <mergeCell ref="BD92:BE92"/>
    <mergeCell ref="BF92:BG92"/>
    <mergeCell ref="BV91:BW91"/>
    <mergeCell ref="BX91:BY91"/>
    <mergeCell ref="BZ91:CA91"/>
    <mergeCell ref="CB91:CC91"/>
    <mergeCell ref="CD91:CE91"/>
    <mergeCell ref="CF91:CG91"/>
    <mergeCell ref="CH91:CI91"/>
    <mergeCell ref="B92:C92"/>
    <mergeCell ref="D92:E92"/>
    <mergeCell ref="AX91:AY91"/>
    <mergeCell ref="AZ91:BA91"/>
    <mergeCell ref="BB91:BC91"/>
    <mergeCell ref="BD91:BE91"/>
    <mergeCell ref="BF91:BG91"/>
    <mergeCell ref="BH91:BI91"/>
    <mergeCell ref="F92:G92"/>
    <mergeCell ref="H92:I92"/>
    <mergeCell ref="J92:K92"/>
    <mergeCell ref="L92:M92"/>
    <mergeCell ref="N92:O92"/>
    <mergeCell ref="P92:Q92"/>
    <mergeCell ref="R92:S92"/>
    <mergeCell ref="T92:U92"/>
    <mergeCell ref="V92:W92"/>
    <mergeCell ref="X92:Y92"/>
    <mergeCell ref="Z92:AA92"/>
    <mergeCell ref="AB92:AC92"/>
    <mergeCell ref="AD92:AE92"/>
    <mergeCell ref="AZ92:BA92"/>
    <mergeCell ref="BB92:BC92"/>
    <mergeCell ref="AF92:AG92"/>
    <mergeCell ref="AH92:AI92"/>
    <mergeCell ref="AJ92:AK92"/>
    <mergeCell ref="AL92:AM92"/>
    <mergeCell ref="AN92:AO92"/>
    <mergeCell ref="AP92:AQ92"/>
    <mergeCell ref="BZ90:CA90"/>
    <mergeCell ref="CB90:CC90"/>
    <mergeCell ref="CD90:CE90"/>
    <mergeCell ref="CF90:CG90"/>
    <mergeCell ref="AB90:AC90"/>
    <mergeCell ref="AD90:AE90"/>
    <mergeCell ref="AF90:AG90"/>
    <mergeCell ref="AH90:AI90"/>
    <mergeCell ref="AJ90:AK90"/>
    <mergeCell ref="AX90:AY90"/>
    <mergeCell ref="AZ90:BA90"/>
    <mergeCell ref="BB90:BC90"/>
    <mergeCell ref="BD90:BE90"/>
    <mergeCell ref="BF90:BG90"/>
    <mergeCell ref="BH90:BI90"/>
    <mergeCell ref="BJ90:BK90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AV91:AW91"/>
    <mergeCell ref="BN91:BO91"/>
    <mergeCell ref="BP91:BQ91"/>
    <mergeCell ref="BR91:BS91"/>
    <mergeCell ref="BT91:BU91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AN90:AO90"/>
    <mergeCell ref="AP90:AQ90"/>
    <mergeCell ref="AR90:AS90"/>
    <mergeCell ref="AT90:AU90"/>
    <mergeCell ref="AV90:AW90"/>
    <mergeCell ref="B90:C90"/>
    <mergeCell ref="D90:E90"/>
    <mergeCell ref="F90:G90"/>
    <mergeCell ref="H90:I90"/>
    <mergeCell ref="J90:K90"/>
    <mergeCell ref="L90:M90"/>
    <mergeCell ref="N90:O90"/>
    <mergeCell ref="AL90:AM90"/>
    <mergeCell ref="P90:Q90"/>
    <mergeCell ref="R90:S90"/>
    <mergeCell ref="T90:U90"/>
    <mergeCell ref="V90:W90"/>
    <mergeCell ref="X90:Y90"/>
    <mergeCell ref="Z90:AA90"/>
    <mergeCell ref="AL87:AM87"/>
    <mergeCell ref="AN87:AO87"/>
    <mergeCell ref="AP87:AQ87"/>
    <mergeCell ref="CH90:CI90"/>
    <mergeCell ref="BL90:BM90"/>
    <mergeCell ref="BN90:BO90"/>
    <mergeCell ref="BP90:BQ90"/>
    <mergeCell ref="BR90:BS90"/>
    <mergeCell ref="BT90:BU90"/>
    <mergeCell ref="BV90:BW90"/>
    <mergeCell ref="AV87:AW87"/>
    <mergeCell ref="AX87:AY87"/>
    <mergeCell ref="AZ87:BA87"/>
    <mergeCell ref="BB87:BC87"/>
    <mergeCell ref="BD87:BE87"/>
    <mergeCell ref="BF87:BG87"/>
    <mergeCell ref="BH87:BI87"/>
    <mergeCell ref="BJ87:BK87"/>
    <mergeCell ref="BL87:BM87"/>
    <mergeCell ref="BN87:BO87"/>
    <mergeCell ref="BP87:BQ87"/>
    <mergeCell ref="BR87:BS87"/>
    <mergeCell ref="BT87:BU87"/>
    <mergeCell ref="BV87:BW87"/>
    <mergeCell ref="BX87:BY87"/>
    <mergeCell ref="BZ87:CA87"/>
    <mergeCell ref="CB87:CC87"/>
    <mergeCell ref="CD87:CE87"/>
    <mergeCell ref="CF87:CG87"/>
    <mergeCell ref="CH87:CI87"/>
    <mergeCell ref="AN89:AO89"/>
    <mergeCell ref="BX90:BY90"/>
    <mergeCell ref="BZ86:CA86"/>
    <mergeCell ref="CB86:CC86"/>
    <mergeCell ref="CD86:CE86"/>
    <mergeCell ref="T86:U86"/>
    <mergeCell ref="V86:W86"/>
    <mergeCell ref="X86:Y86"/>
    <mergeCell ref="Z86:AA86"/>
    <mergeCell ref="AB86:AC86"/>
    <mergeCell ref="L87:M87"/>
    <mergeCell ref="N87:O87"/>
    <mergeCell ref="P87:Q87"/>
    <mergeCell ref="R87:S87"/>
    <mergeCell ref="T87:U87"/>
    <mergeCell ref="V87:W87"/>
    <mergeCell ref="R86:S86"/>
    <mergeCell ref="AR87:AS87"/>
    <mergeCell ref="AT87:AU87"/>
    <mergeCell ref="X87:Y87"/>
    <mergeCell ref="Z87:AA87"/>
    <mergeCell ref="AB87:AC87"/>
    <mergeCell ref="AD87:AE87"/>
    <mergeCell ref="AF87:AG87"/>
    <mergeCell ref="AH87:AI87"/>
    <mergeCell ref="AJ87:AK87"/>
    <mergeCell ref="AD86:AE86"/>
    <mergeCell ref="AF86:AG86"/>
    <mergeCell ref="AH86:AI86"/>
    <mergeCell ref="AJ86:AK86"/>
    <mergeCell ref="AL86:AM86"/>
    <mergeCell ref="AN86:AO86"/>
    <mergeCell ref="AP86:AQ86"/>
    <mergeCell ref="AR86:AS86"/>
    <mergeCell ref="AT86:AU86"/>
    <mergeCell ref="AV86:AW86"/>
    <mergeCell ref="AX86:AY86"/>
    <mergeCell ref="AZ86:BA86"/>
    <mergeCell ref="BB86:BC86"/>
    <mergeCell ref="BD86:BE86"/>
    <mergeCell ref="BF86:BG86"/>
    <mergeCell ref="BH86:BI86"/>
    <mergeCell ref="BJ86:BK86"/>
    <mergeCell ref="BL86:BM86"/>
    <mergeCell ref="BN86:BO86"/>
    <mergeCell ref="BP86:BQ86"/>
    <mergeCell ref="BR86:BS86"/>
    <mergeCell ref="BT86:BU86"/>
    <mergeCell ref="BV86:BW86"/>
    <mergeCell ref="BX86:BY86"/>
    <mergeCell ref="AL85:AM85"/>
    <mergeCell ref="AN85:AO85"/>
    <mergeCell ref="AP85:AQ85"/>
    <mergeCell ref="CF86:CG86"/>
    <mergeCell ref="CH86:CI86"/>
    <mergeCell ref="B87:C87"/>
    <mergeCell ref="D87:E87"/>
    <mergeCell ref="F87:G87"/>
    <mergeCell ref="H87:I87"/>
    <mergeCell ref="J87:K87"/>
    <mergeCell ref="AV85:AW85"/>
    <mergeCell ref="AX85:AY85"/>
    <mergeCell ref="AZ85:BA85"/>
    <mergeCell ref="BB85:BC85"/>
    <mergeCell ref="BD85:BE85"/>
    <mergeCell ref="BF85:BG85"/>
    <mergeCell ref="BH85:BI85"/>
    <mergeCell ref="BJ85:BK85"/>
    <mergeCell ref="BL85:BM85"/>
    <mergeCell ref="BN85:BO85"/>
    <mergeCell ref="BP85:BQ85"/>
    <mergeCell ref="BR85:BS85"/>
    <mergeCell ref="BT85:BU85"/>
    <mergeCell ref="BV85:BW85"/>
    <mergeCell ref="BX85:BY85"/>
    <mergeCell ref="BZ85:CA85"/>
    <mergeCell ref="CB85:CC85"/>
    <mergeCell ref="CD85:CE85"/>
    <mergeCell ref="CF85:CG85"/>
    <mergeCell ref="CH85:CI85"/>
    <mergeCell ref="B86:C86"/>
    <mergeCell ref="D86:E86"/>
    <mergeCell ref="F86:G86"/>
    <mergeCell ref="H86:I86"/>
    <mergeCell ref="J86:K86"/>
    <mergeCell ref="L86:M86"/>
    <mergeCell ref="N86:O86"/>
    <mergeCell ref="P86:Q86"/>
    <mergeCell ref="BZ84:CA84"/>
    <mergeCell ref="CB84:CC84"/>
    <mergeCell ref="CD84:CE84"/>
    <mergeCell ref="T84:U84"/>
    <mergeCell ref="V84:W84"/>
    <mergeCell ref="X84:Y84"/>
    <mergeCell ref="Z84:AA84"/>
    <mergeCell ref="AB84:AC84"/>
    <mergeCell ref="L85:M85"/>
    <mergeCell ref="N85:O85"/>
    <mergeCell ref="P85:Q85"/>
    <mergeCell ref="R85:S85"/>
    <mergeCell ref="T85:U85"/>
    <mergeCell ref="V85:W85"/>
    <mergeCell ref="R84:S84"/>
    <mergeCell ref="AR85:AS85"/>
    <mergeCell ref="AT85:AU85"/>
    <mergeCell ref="X85:Y85"/>
    <mergeCell ref="Z85:AA85"/>
    <mergeCell ref="AB85:AC85"/>
    <mergeCell ref="AD85:AE85"/>
    <mergeCell ref="AF85:AG85"/>
    <mergeCell ref="AH85:AI85"/>
    <mergeCell ref="AJ85:AK85"/>
    <mergeCell ref="AD84:AE84"/>
    <mergeCell ref="AF84:AG84"/>
    <mergeCell ref="AH84:AI84"/>
    <mergeCell ref="AJ84:AK84"/>
    <mergeCell ref="AL84:AM84"/>
    <mergeCell ref="AN84:AO84"/>
    <mergeCell ref="AP84:AQ84"/>
    <mergeCell ref="AR84:AS84"/>
    <mergeCell ref="AT84:AU84"/>
    <mergeCell ref="AV84:AW84"/>
    <mergeCell ref="AX84:AY84"/>
    <mergeCell ref="AZ84:BA84"/>
    <mergeCell ref="BB84:BC84"/>
    <mergeCell ref="BD84:BE84"/>
    <mergeCell ref="BF84:BG84"/>
    <mergeCell ref="BH84:BI84"/>
    <mergeCell ref="BJ84:BK84"/>
    <mergeCell ref="BL84:BM84"/>
    <mergeCell ref="BN84:BO84"/>
    <mergeCell ref="BP84:BQ84"/>
    <mergeCell ref="BR84:BS84"/>
    <mergeCell ref="BT84:BU84"/>
    <mergeCell ref="BV84:BW84"/>
    <mergeCell ref="BX84:BY84"/>
    <mergeCell ref="AL83:AM83"/>
    <mergeCell ref="AN83:AO83"/>
    <mergeCell ref="AP83:AQ83"/>
    <mergeCell ref="CF84:CG84"/>
    <mergeCell ref="CH84:CI84"/>
    <mergeCell ref="B85:C85"/>
    <mergeCell ref="D85:E85"/>
    <mergeCell ref="F85:G85"/>
    <mergeCell ref="H85:I85"/>
    <mergeCell ref="J85:K85"/>
    <mergeCell ref="AV83:AW83"/>
    <mergeCell ref="AX83:AY83"/>
    <mergeCell ref="AZ83:BA83"/>
    <mergeCell ref="BB83:BC83"/>
    <mergeCell ref="BD83:BE83"/>
    <mergeCell ref="BF83:BG83"/>
    <mergeCell ref="BH83:BI83"/>
    <mergeCell ref="BJ83:BK83"/>
    <mergeCell ref="BL83:BM83"/>
    <mergeCell ref="BN83:BO83"/>
    <mergeCell ref="BP83:BQ83"/>
    <mergeCell ref="BR83:BS83"/>
    <mergeCell ref="BT83:BU83"/>
    <mergeCell ref="BV83:BW83"/>
    <mergeCell ref="BX83:BY83"/>
    <mergeCell ref="BZ83:CA83"/>
    <mergeCell ref="CB83:CC83"/>
    <mergeCell ref="CD83:CE83"/>
    <mergeCell ref="CF83:CG83"/>
    <mergeCell ref="CH83:CI83"/>
    <mergeCell ref="B84:C84"/>
    <mergeCell ref="D84:E84"/>
    <mergeCell ref="F84:G84"/>
    <mergeCell ref="H84:I84"/>
    <mergeCell ref="J84:K84"/>
    <mergeCell ref="L84:M84"/>
    <mergeCell ref="N84:O84"/>
    <mergeCell ref="P84:Q84"/>
    <mergeCell ref="BZ82:CA82"/>
    <mergeCell ref="CB82:CC82"/>
    <mergeCell ref="CD82:CE82"/>
    <mergeCell ref="T82:U82"/>
    <mergeCell ref="V82:W82"/>
    <mergeCell ref="X82:Y82"/>
    <mergeCell ref="Z82:AA82"/>
    <mergeCell ref="AB82:AC82"/>
    <mergeCell ref="L83:M83"/>
    <mergeCell ref="N83:O83"/>
    <mergeCell ref="P83:Q83"/>
    <mergeCell ref="R83:S83"/>
    <mergeCell ref="T83:U83"/>
    <mergeCell ref="V83:W83"/>
    <mergeCell ref="R82:S82"/>
    <mergeCell ref="AR83:AS83"/>
    <mergeCell ref="AT83:AU83"/>
    <mergeCell ref="X83:Y83"/>
    <mergeCell ref="Z83:AA83"/>
    <mergeCell ref="AB83:AC83"/>
    <mergeCell ref="AD83:AE83"/>
    <mergeCell ref="AF83:AG83"/>
    <mergeCell ref="AH83:AI83"/>
    <mergeCell ref="AJ83:AK83"/>
    <mergeCell ref="AD82:AE82"/>
    <mergeCell ref="AF82:AG82"/>
    <mergeCell ref="AH82:AI82"/>
    <mergeCell ref="AJ82:AK82"/>
    <mergeCell ref="AL82:AM82"/>
    <mergeCell ref="AN82:AO82"/>
    <mergeCell ref="AP82:AQ82"/>
    <mergeCell ref="AR82:AS82"/>
    <mergeCell ref="AT82:AU82"/>
    <mergeCell ref="AV82:AW82"/>
    <mergeCell ref="AX82:AY82"/>
    <mergeCell ref="AZ82:BA82"/>
    <mergeCell ref="BB82:BC82"/>
    <mergeCell ref="BD82:BE82"/>
    <mergeCell ref="BF82:BG82"/>
    <mergeCell ref="BH82:BI82"/>
    <mergeCell ref="BJ82:BK82"/>
    <mergeCell ref="BL82:BM82"/>
    <mergeCell ref="BN82:BO82"/>
    <mergeCell ref="BP82:BQ82"/>
    <mergeCell ref="BR82:BS82"/>
    <mergeCell ref="BT82:BU82"/>
    <mergeCell ref="BV82:BW82"/>
    <mergeCell ref="BX82:BY82"/>
    <mergeCell ref="AL81:AM81"/>
    <mergeCell ref="AN81:AO81"/>
    <mergeCell ref="AP81:AQ81"/>
    <mergeCell ref="CF82:CG82"/>
    <mergeCell ref="CH82:CI82"/>
    <mergeCell ref="B83:C83"/>
    <mergeCell ref="D83:E83"/>
    <mergeCell ref="F83:G83"/>
    <mergeCell ref="H83:I83"/>
    <mergeCell ref="J83:K83"/>
    <mergeCell ref="AV81:AW81"/>
    <mergeCell ref="AX81:AY81"/>
    <mergeCell ref="AZ81:BA81"/>
    <mergeCell ref="BB81:BC81"/>
    <mergeCell ref="BD81:BE81"/>
    <mergeCell ref="BF81:BG81"/>
    <mergeCell ref="BH81:BI81"/>
    <mergeCell ref="BJ81:BK81"/>
    <mergeCell ref="BL81:BM81"/>
    <mergeCell ref="BN81:BO81"/>
    <mergeCell ref="BP81:BQ81"/>
    <mergeCell ref="BR81:BS81"/>
    <mergeCell ref="BT81:BU81"/>
    <mergeCell ref="BV81:BW81"/>
    <mergeCell ref="BX81:BY81"/>
    <mergeCell ref="BZ81:CA81"/>
    <mergeCell ref="CB81:CC81"/>
    <mergeCell ref="CD81:CE81"/>
    <mergeCell ref="CF81:CG81"/>
    <mergeCell ref="CH81:CI81"/>
    <mergeCell ref="B82:C82"/>
    <mergeCell ref="D82:E82"/>
    <mergeCell ref="F82:G82"/>
    <mergeCell ref="H82:I82"/>
    <mergeCell ref="J82:K82"/>
    <mergeCell ref="L82:M82"/>
    <mergeCell ref="N82:O82"/>
    <mergeCell ref="P82:Q82"/>
    <mergeCell ref="BZ80:CA80"/>
    <mergeCell ref="CB80:CC80"/>
    <mergeCell ref="CD80:CE80"/>
    <mergeCell ref="T80:U80"/>
    <mergeCell ref="V80:W80"/>
    <mergeCell ref="X80:Y80"/>
    <mergeCell ref="Z80:AA80"/>
    <mergeCell ref="AB80:AC80"/>
    <mergeCell ref="L81:M81"/>
    <mergeCell ref="N81:O81"/>
    <mergeCell ref="P81:Q81"/>
    <mergeCell ref="R81:S81"/>
    <mergeCell ref="T81:U81"/>
    <mergeCell ref="V81:W81"/>
    <mergeCell ref="R80:S80"/>
    <mergeCell ref="AR81:AS81"/>
    <mergeCell ref="AT81:AU81"/>
    <mergeCell ref="X81:Y81"/>
    <mergeCell ref="Z81:AA81"/>
    <mergeCell ref="AB81:AC81"/>
    <mergeCell ref="AD81:AE81"/>
    <mergeCell ref="AF81:AG81"/>
    <mergeCell ref="AH81:AI81"/>
    <mergeCell ref="AJ81:AK81"/>
    <mergeCell ref="AD80:AE80"/>
    <mergeCell ref="AF80:AG80"/>
    <mergeCell ref="AH80:AI80"/>
    <mergeCell ref="AJ80:AK80"/>
    <mergeCell ref="AL80:AM80"/>
    <mergeCell ref="AN80:AO80"/>
    <mergeCell ref="AP80:AQ80"/>
    <mergeCell ref="AR80:AS80"/>
    <mergeCell ref="AT80:AU80"/>
    <mergeCell ref="AV80:AW80"/>
    <mergeCell ref="AX80:AY80"/>
    <mergeCell ref="AZ80:BA80"/>
    <mergeCell ref="BP80:BQ80"/>
    <mergeCell ref="BR80:BS80"/>
    <mergeCell ref="BT80:BU80"/>
    <mergeCell ref="BV80:BW80"/>
    <mergeCell ref="BX80:BY80"/>
    <mergeCell ref="AL79:AM79"/>
    <mergeCell ref="AN79:AO79"/>
    <mergeCell ref="AP79:AQ79"/>
    <mergeCell ref="CF80:CG80"/>
    <mergeCell ref="CH80:CI80"/>
    <mergeCell ref="BT79:BU79"/>
    <mergeCell ref="BV79:BW79"/>
    <mergeCell ref="BX79:BY79"/>
    <mergeCell ref="BZ79:CA79"/>
    <mergeCell ref="CB79:CC79"/>
    <mergeCell ref="CD79:CE79"/>
    <mergeCell ref="CF79:CG79"/>
    <mergeCell ref="CH79:CI79"/>
    <mergeCell ref="B81:C81"/>
    <mergeCell ref="D81:E81"/>
    <mergeCell ref="F81:G81"/>
    <mergeCell ref="H81:I81"/>
    <mergeCell ref="J81:K81"/>
    <mergeCell ref="AV79:AW79"/>
    <mergeCell ref="AX79:AY79"/>
    <mergeCell ref="AZ79:BA79"/>
    <mergeCell ref="BB79:BC79"/>
    <mergeCell ref="BD79:BE79"/>
    <mergeCell ref="BF79:BG79"/>
    <mergeCell ref="BH79:BI79"/>
    <mergeCell ref="BJ79:BK79"/>
    <mergeCell ref="BL79:BM79"/>
    <mergeCell ref="BN79:BO79"/>
    <mergeCell ref="BP79:BQ79"/>
    <mergeCell ref="BR79:BS79"/>
    <mergeCell ref="B80:C80"/>
    <mergeCell ref="D80:E80"/>
    <mergeCell ref="F80:G80"/>
    <mergeCell ref="H80:I80"/>
    <mergeCell ref="J80:K80"/>
    <mergeCell ref="L80:M80"/>
    <mergeCell ref="N80:O80"/>
    <mergeCell ref="P80:Q80"/>
    <mergeCell ref="BB80:BC80"/>
    <mergeCell ref="BD80:BE80"/>
    <mergeCell ref="BF80:BG80"/>
    <mergeCell ref="BH80:BI80"/>
    <mergeCell ref="BJ80:BK80"/>
    <mergeCell ref="BL80:BM80"/>
    <mergeCell ref="BN80:BO80"/>
    <mergeCell ref="BZ78:CA78"/>
    <mergeCell ref="CB78:CC78"/>
    <mergeCell ref="CD78:CE78"/>
    <mergeCell ref="T78:U78"/>
    <mergeCell ref="V78:W78"/>
    <mergeCell ref="X78:Y78"/>
    <mergeCell ref="Z78:AA78"/>
    <mergeCell ref="AB78:AC78"/>
    <mergeCell ref="L79:M79"/>
    <mergeCell ref="N79:O79"/>
    <mergeCell ref="P79:Q79"/>
    <mergeCell ref="R79:S79"/>
    <mergeCell ref="T79:U79"/>
    <mergeCell ref="V79:W79"/>
    <mergeCell ref="R78:S78"/>
    <mergeCell ref="AR79:AS79"/>
    <mergeCell ref="AT79:AU79"/>
    <mergeCell ref="X79:Y79"/>
    <mergeCell ref="Z79:AA79"/>
    <mergeCell ref="AB79:AC79"/>
    <mergeCell ref="AD79:AE79"/>
    <mergeCell ref="AF79:AG79"/>
    <mergeCell ref="AH79:AI79"/>
    <mergeCell ref="AJ79:AK79"/>
    <mergeCell ref="AD78:AE78"/>
    <mergeCell ref="AF78:AG78"/>
    <mergeCell ref="AH78:AI78"/>
    <mergeCell ref="AJ78:AK78"/>
    <mergeCell ref="AL78:AM78"/>
    <mergeCell ref="AN78:AO78"/>
    <mergeCell ref="AP78:AQ78"/>
    <mergeCell ref="AR78:AS78"/>
    <mergeCell ref="AT78:AU78"/>
    <mergeCell ref="AV78:AW78"/>
    <mergeCell ref="AX78:AY78"/>
    <mergeCell ref="AZ78:BA78"/>
    <mergeCell ref="BB78:BC78"/>
    <mergeCell ref="BD78:BE78"/>
    <mergeCell ref="BF78:BG78"/>
    <mergeCell ref="BH78:BI78"/>
    <mergeCell ref="BJ78:BK78"/>
    <mergeCell ref="BL78:BM78"/>
    <mergeCell ref="BN78:BO78"/>
    <mergeCell ref="BP78:BQ78"/>
    <mergeCell ref="BR78:BS78"/>
    <mergeCell ref="BT78:BU78"/>
    <mergeCell ref="BV78:BW78"/>
    <mergeCell ref="BX78:BY78"/>
    <mergeCell ref="AL77:AM77"/>
    <mergeCell ref="AN77:AO77"/>
    <mergeCell ref="AP77:AQ77"/>
    <mergeCell ref="CF78:CG78"/>
    <mergeCell ref="CH78:CI78"/>
    <mergeCell ref="B79:C79"/>
    <mergeCell ref="D79:E79"/>
    <mergeCell ref="F79:G79"/>
    <mergeCell ref="H79:I79"/>
    <mergeCell ref="J79:K79"/>
    <mergeCell ref="AV77:AW77"/>
    <mergeCell ref="AX77:AY77"/>
    <mergeCell ref="AZ77:BA77"/>
    <mergeCell ref="BB77:BC77"/>
    <mergeCell ref="BD77:BE77"/>
    <mergeCell ref="BF77:BG77"/>
    <mergeCell ref="BH77:BI77"/>
    <mergeCell ref="BJ77:BK77"/>
    <mergeCell ref="BL77:BM77"/>
    <mergeCell ref="BN77:BO77"/>
    <mergeCell ref="BP77:BQ77"/>
    <mergeCell ref="BR77:BS77"/>
    <mergeCell ref="BT77:BU77"/>
    <mergeCell ref="BV77:BW77"/>
    <mergeCell ref="BX77:BY77"/>
    <mergeCell ref="BZ77:CA77"/>
    <mergeCell ref="CB77:CC77"/>
    <mergeCell ref="CD77:CE77"/>
    <mergeCell ref="CF77:CG77"/>
    <mergeCell ref="CH77:CI77"/>
    <mergeCell ref="B78:C78"/>
    <mergeCell ref="D78:E78"/>
    <mergeCell ref="F78:G78"/>
    <mergeCell ref="H78:I78"/>
    <mergeCell ref="J78:K78"/>
    <mergeCell ref="L78:M78"/>
    <mergeCell ref="N78:O78"/>
    <mergeCell ref="P78:Q78"/>
    <mergeCell ref="CB74:CC74"/>
    <mergeCell ref="CD74:CE74"/>
    <mergeCell ref="CF74:CG74"/>
    <mergeCell ref="V74:W74"/>
    <mergeCell ref="X74:Y74"/>
    <mergeCell ref="Z74:AA74"/>
    <mergeCell ref="AB74:AC74"/>
    <mergeCell ref="AD74:AE74"/>
    <mergeCell ref="L77:M77"/>
    <mergeCell ref="N77:O77"/>
    <mergeCell ref="P77:Q77"/>
    <mergeCell ref="R77:S77"/>
    <mergeCell ref="T77:U77"/>
    <mergeCell ref="V77:W77"/>
    <mergeCell ref="T74:U74"/>
    <mergeCell ref="AR77:AS77"/>
    <mergeCell ref="AT77:AU77"/>
    <mergeCell ref="X77:Y77"/>
    <mergeCell ref="Z77:AA77"/>
    <mergeCell ref="AB77:AC77"/>
    <mergeCell ref="AD77:AE77"/>
    <mergeCell ref="AF77:AG77"/>
    <mergeCell ref="AH77:AI77"/>
    <mergeCell ref="AJ77:AK77"/>
    <mergeCell ref="AF74:AG74"/>
    <mergeCell ref="AH74:AI74"/>
    <mergeCell ref="AJ74:AK74"/>
    <mergeCell ref="AL74:AM74"/>
    <mergeCell ref="AN74:AO74"/>
    <mergeCell ref="AP74:AQ74"/>
    <mergeCell ref="AR74:AS74"/>
    <mergeCell ref="AT74:AU74"/>
    <mergeCell ref="AV74:AW74"/>
    <mergeCell ref="AX74:AY74"/>
    <mergeCell ref="AZ74:BA74"/>
    <mergeCell ref="BB74:BC74"/>
    <mergeCell ref="BD74:BE74"/>
    <mergeCell ref="BF74:BG74"/>
    <mergeCell ref="BH74:BI74"/>
    <mergeCell ref="BJ74:BK74"/>
    <mergeCell ref="BL74:BM74"/>
    <mergeCell ref="BN74:BO74"/>
    <mergeCell ref="BP74:BQ74"/>
    <mergeCell ref="BR74:BS74"/>
    <mergeCell ref="BT74:BU74"/>
    <mergeCell ref="BV74:BW74"/>
    <mergeCell ref="BX74:BY74"/>
    <mergeCell ref="BZ74:CA74"/>
    <mergeCell ref="AN72:AO72"/>
    <mergeCell ref="AP72:AQ72"/>
    <mergeCell ref="AR72:AS72"/>
    <mergeCell ref="CH74:CI74"/>
    <mergeCell ref="AN76:AO76"/>
    <mergeCell ref="B77:C77"/>
    <mergeCell ref="D77:E77"/>
    <mergeCell ref="F77:G77"/>
    <mergeCell ref="H77:I77"/>
    <mergeCell ref="J77:K77"/>
    <mergeCell ref="AX72:AY72"/>
    <mergeCell ref="AZ72:BA72"/>
    <mergeCell ref="BB72:BC72"/>
    <mergeCell ref="BD72:BE72"/>
    <mergeCell ref="BF72:BG72"/>
    <mergeCell ref="BH72:BI72"/>
    <mergeCell ref="BJ72:BK72"/>
    <mergeCell ref="BL72:BM72"/>
    <mergeCell ref="BN72:BO72"/>
    <mergeCell ref="BP72:BQ72"/>
    <mergeCell ref="BR72:BS72"/>
    <mergeCell ref="BT72:BU72"/>
    <mergeCell ref="BV72:BW72"/>
    <mergeCell ref="BX72:BY72"/>
    <mergeCell ref="BZ72:CA72"/>
    <mergeCell ref="CB72:CC72"/>
    <mergeCell ref="CD72:CE72"/>
    <mergeCell ref="CF72:CG72"/>
    <mergeCell ref="CH72:CI72"/>
    <mergeCell ref="B74:C74"/>
    <mergeCell ref="D74:E74"/>
    <mergeCell ref="F74:G74"/>
    <mergeCell ref="H74:I74"/>
    <mergeCell ref="J74:K74"/>
    <mergeCell ref="L74:M74"/>
    <mergeCell ref="N74:O74"/>
    <mergeCell ref="P74:Q74"/>
    <mergeCell ref="R74:S74"/>
    <mergeCell ref="CB71:CC71"/>
    <mergeCell ref="CD71:CE71"/>
    <mergeCell ref="CF71:CG71"/>
    <mergeCell ref="V71:W71"/>
    <mergeCell ref="X71:Y71"/>
    <mergeCell ref="Z71:AA71"/>
    <mergeCell ref="AB71:AC71"/>
    <mergeCell ref="AD71:AE71"/>
    <mergeCell ref="N72:O72"/>
    <mergeCell ref="P72:Q72"/>
    <mergeCell ref="R72:S72"/>
    <mergeCell ref="T72:U72"/>
    <mergeCell ref="V72:W72"/>
    <mergeCell ref="X72:Y72"/>
    <mergeCell ref="T71:U71"/>
    <mergeCell ref="AT72:AU72"/>
    <mergeCell ref="AV72:AW72"/>
    <mergeCell ref="Z72:AA72"/>
    <mergeCell ref="AB72:AC72"/>
    <mergeCell ref="AD72:AE72"/>
    <mergeCell ref="AF72:AG72"/>
    <mergeCell ref="AH72:AI72"/>
    <mergeCell ref="AJ72:AK72"/>
    <mergeCell ref="AL72:AM72"/>
    <mergeCell ref="BX70:BY70"/>
    <mergeCell ref="BZ70:CA70"/>
    <mergeCell ref="AF71:AG71"/>
    <mergeCell ref="AH71:AI71"/>
    <mergeCell ref="AJ71:AK71"/>
    <mergeCell ref="AL71:AM71"/>
    <mergeCell ref="AN71:AO71"/>
    <mergeCell ref="AP71:AQ71"/>
    <mergeCell ref="AR71:AS71"/>
    <mergeCell ref="AT71:AU71"/>
    <mergeCell ref="AV71:AW71"/>
    <mergeCell ref="AX71:AY71"/>
    <mergeCell ref="AZ71:BA71"/>
    <mergeCell ref="BB71:BC71"/>
    <mergeCell ref="BD71:BE71"/>
    <mergeCell ref="BF71:BG71"/>
    <mergeCell ref="BH71:BI71"/>
    <mergeCell ref="BJ71:BK71"/>
    <mergeCell ref="BL71:BM71"/>
    <mergeCell ref="Z70:AA70"/>
    <mergeCell ref="AB70:AC70"/>
    <mergeCell ref="BN71:BO71"/>
    <mergeCell ref="BP71:BQ71"/>
    <mergeCell ref="BR71:BS71"/>
    <mergeCell ref="BT71:BU71"/>
    <mergeCell ref="BV71:BW71"/>
    <mergeCell ref="BX71:BY71"/>
    <mergeCell ref="BZ71:CA71"/>
    <mergeCell ref="AN70:AO70"/>
    <mergeCell ref="AP70:AQ70"/>
    <mergeCell ref="AR70:AS70"/>
    <mergeCell ref="CH71:CI71"/>
    <mergeCell ref="B72:C72"/>
    <mergeCell ref="D72:E72"/>
    <mergeCell ref="F72:G72"/>
    <mergeCell ref="H72:I72"/>
    <mergeCell ref="J72:K72"/>
    <mergeCell ref="L72:M72"/>
    <mergeCell ref="AX70:AY70"/>
    <mergeCell ref="AZ70:BA70"/>
    <mergeCell ref="BB70:BC70"/>
    <mergeCell ref="BD70:BE70"/>
    <mergeCell ref="BF70:BG70"/>
    <mergeCell ref="BH70:BI70"/>
    <mergeCell ref="BJ70:BK70"/>
    <mergeCell ref="BL70:BM70"/>
    <mergeCell ref="BN70:BO70"/>
    <mergeCell ref="BP70:BQ70"/>
    <mergeCell ref="BR70:BS70"/>
    <mergeCell ref="BT70:BU70"/>
    <mergeCell ref="BV70:BW70"/>
    <mergeCell ref="AZ69:BA69"/>
    <mergeCell ref="BB69:BC69"/>
    <mergeCell ref="CB70:CC70"/>
    <mergeCell ref="CD70:CE70"/>
    <mergeCell ref="CF70:CG70"/>
    <mergeCell ref="CH70:CI70"/>
    <mergeCell ref="B71:C71"/>
    <mergeCell ref="D71:E71"/>
    <mergeCell ref="F71:G71"/>
    <mergeCell ref="H71:I71"/>
    <mergeCell ref="J71:K71"/>
    <mergeCell ref="L71:M71"/>
    <mergeCell ref="N71:O71"/>
    <mergeCell ref="P71:Q71"/>
    <mergeCell ref="R71:S71"/>
    <mergeCell ref="CB69:CC69"/>
    <mergeCell ref="CD69:CE69"/>
    <mergeCell ref="CF69:CG69"/>
    <mergeCell ref="V69:W69"/>
    <mergeCell ref="X69:Y69"/>
    <mergeCell ref="Z69:AA69"/>
    <mergeCell ref="AB69:AC69"/>
    <mergeCell ref="AD69:AE69"/>
    <mergeCell ref="N70:O70"/>
    <mergeCell ref="P70:Q70"/>
    <mergeCell ref="R70:S70"/>
    <mergeCell ref="T70:U70"/>
    <mergeCell ref="V70:W70"/>
    <mergeCell ref="X70:Y70"/>
    <mergeCell ref="T69:U69"/>
    <mergeCell ref="AT70:AU70"/>
    <mergeCell ref="AV70:AW70"/>
    <mergeCell ref="CH69:CI69"/>
    <mergeCell ref="B70:C70"/>
    <mergeCell ref="D70:E70"/>
    <mergeCell ref="F70:G70"/>
    <mergeCell ref="H70:I70"/>
    <mergeCell ref="J70:K70"/>
    <mergeCell ref="L70:M70"/>
    <mergeCell ref="AX68:AY68"/>
    <mergeCell ref="AZ68:BA68"/>
    <mergeCell ref="BB68:BC68"/>
    <mergeCell ref="BD68:BE68"/>
    <mergeCell ref="BF68:BG68"/>
    <mergeCell ref="BH68:BI68"/>
    <mergeCell ref="BJ68:BK68"/>
    <mergeCell ref="BL68:BM68"/>
    <mergeCell ref="BN68:BO68"/>
    <mergeCell ref="BP68:BQ68"/>
    <mergeCell ref="AD70:AE70"/>
    <mergeCell ref="AF70:AG70"/>
    <mergeCell ref="AH70:AI70"/>
    <mergeCell ref="AJ70:AK70"/>
    <mergeCell ref="AL70:AM70"/>
    <mergeCell ref="AF69:AG69"/>
    <mergeCell ref="AH69:AI69"/>
    <mergeCell ref="AJ69:AK69"/>
    <mergeCell ref="AL69:AM69"/>
    <mergeCell ref="AN69:AO69"/>
    <mergeCell ref="AP69:AQ69"/>
    <mergeCell ref="AR69:AS69"/>
    <mergeCell ref="AT69:AU69"/>
    <mergeCell ref="AV69:AW69"/>
    <mergeCell ref="AX69:AY69"/>
    <mergeCell ref="BR68:BS68"/>
    <mergeCell ref="BT68:BU68"/>
    <mergeCell ref="BV68:BW68"/>
    <mergeCell ref="BX68:BY68"/>
    <mergeCell ref="BZ68:CA68"/>
    <mergeCell ref="CB68:CC68"/>
    <mergeCell ref="CD68:CE68"/>
    <mergeCell ref="CF68:CG68"/>
    <mergeCell ref="CH68:CI68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  <mergeCell ref="BD69:BE69"/>
    <mergeCell ref="BF69:BG69"/>
    <mergeCell ref="BH69:BI69"/>
    <mergeCell ref="BJ69:BK69"/>
    <mergeCell ref="BL69:BM69"/>
    <mergeCell ref="BN69:BO69"/>
    <mergeCell ref="BP69:BQ69"/>
    <mergeCell ref="BR69:BS69"/>
    <mergeCell ref="BT69:BU69"/>
    <mergeCell ref="BV69:BW69"/>
    <mergeCell ref="BX69:BY69"/>
    <mergeCell ref="BZ69:CA69"/>
    <mergeCell ref="AN68:AO68"/>
    <mergeCell ref="AP68:AQ68"/>
    <mergeCell ref="AB67:AC67"/>
    <mergeCell ref="AD67:AE67"/>
    <mergeCell ref="N68:O68"/>
    <mergeCell ref="P68:Q68"/>
    <mergeCell ref="R68:S68"/>
    <mergeCell ref="T68:U68"/>
    <mergeCell ref="V68:W68"/>
    <mergeCell ref="X68:Y68"/>
    <mergeCell ref="T67:U67"/>
    <mergeCell ref="AT68:AU68"/>
    <mergeCell ref="AV68:AW68"/>
    <mergeCell ref="Z68:AA68"/>
    <mergeCell ref="AB68:AC68"/>
    <mergeCell ref="AD68:AE68"/>
    <mergeCell ref="AF68:AG68"/>
    <mergeCell ref="AH68:AI68"/>
    <mergeCell ref="AJ68:AK68"/>
    <mergeCell ref="AL68:AM68"/>
    <mergeCell ref="AF67:AG67"/>
    <mergeCell ref="AH67:AI67"/>
    <mergeCell ref="AJ67:AK67"/>
    <mergeCell ref="AL67:AM67"/>
    <mergeCell ref="AN67:AO67"/>
    <mergeCell ref="AP67:AQ67"/>
    <mergeCell ref="AR67:AS67"/>
    <mergeCell ref="AT67:AU67"/>
    <mergeCell ref="AR68:AS68"/>
    <mergeCell ref="CH66:CI66"/>
    <mergeCell ref="B67:C67"/>
    <mergeCell ref="D67:E67"/>
    <mergeCell ref="F67:G67"/>
    <mergeCell ref="H67:I67"/>
    <mergeCell ref="J67:K67"/>
    <mergeCell ref="L67:M67"/>
    <mergeCell ref="AV67:AW67"/>
    <mergeCell ref="AX67:AY67"/>
    <mergeCell ref="AZ67:BA67"/>
    <mergeCell ref="BB67:BC67"/>
    <mergeCell ref="BD67:BE67"/>
    <mergeCell ref="BF67:BG67"/>
    <mergeCell ref="BH67:BI67"/>
    <mergeCell ref="BJ67:BK67"/>
    <mergeCell ref="BL67:BM67"/>
    <mergeCell ref="BN67:BO67"/>
    <mergeCell ref="BP67:BQ67"/>
    <mergeCell ref="BR67:BS67"/>
    <mergeCell ref="BT67:BU67"/>
    <mergeCell ref="BV67:BW67"/>
    <mergeCell ref="BX67:BY67"/>
    <mergeCell ref="BZ67:CA67"/>
    <mergeCell ref="AN66:AO66"/>
    <mergeCell ref="AP66:AQ66"/>
    <mergeCell ref="AR66:AS66"/>
    <mergeCell ref="CB67:CC67"/>
    <mergeCell ref="CD67:CE67"/>
    <mergeCell ref="CF67:CG67"/>
    <mergeCell ref="V67:W67"/>
    <mergeCell ref="X67:Y67"/>
    <mergeCell ref="Z67:AA67"/>
    <mergeCell ref="AJ66:AK66"/>
    <mergeCell ref="AL66:AM66"/>
    <mergeCell ref="AF65:AG65"/>
    <mergeCell ref="AH65:AI65"/>
    <mergeCell ref="AJ65:AK65"/>
    <mergeCell ref="AL65:AM65"/>
    <mergeCell ref="AN65:AO65"/>
    <mergeCell ref="CH67:CI67"/>
    <mergeCell ref="B68:C68"/>
    <mergeCell ref="D68:E68"/>
    <mergeCell ref="F68:G68"/>
    <mergeCell ref="H68:I68"/>
    <mergeCell ref="J68:K68"/>
    <mergeCell ref="L68:M68"/>
    <mergeCell ref="AX66:AY66"/>
    <mergeCell ref="AZ66:BA66"/>
    <mergeCell ref="BB66:BC66"/>
    <mergeCell ref="BD66:BE66"/>
    <mergeCell ref="BF66:BG66"/>
    <mergeCell ref="BH66:BI66"/>
    <mergeCell ref="BJ66:BK66"/>
    <mergeCell ref="BL66:BM66"/>
    <mergeCell ref="BN66:BO66"/>
    <mergeCell ref="BP66:BQ66"/>
    <mergeCell ref="BR66:BS66"/>
    <mergeCell ref="BT66:BU66"/>
    <mergeCell ref="BV66:BW66"/>
    <mergeCell ref="BX66:BY66"/>
    <mergeCell ref="BZ66:CA66"/>
    <mergeCell ref="CB66:CC66"/>
    <mergeCell ref="CD66:CE66"/>
    <mergeCell ref="CF66:CG66"/>
    <mergeCell ref="BJ65:BK65"/>
    <mergeCell ref="BL65:BM65"/>
    <mergeCell ref="BN65:BO65"/>
    <mergeCell ref="BP65:BQ65"/>
    <mergeCell ref="BR65:BS65"/>
    <mergeCell ref="BT65:BU65"/>
    <mergeCell ref="BV65:BW65"/>
    <mergeCell ref="N67:O67"/>
    <mergeCell ref="P67:Q67"/>
    <mergeCell ref="R67:S67"/>
    <mergeCell ref="CB65:CC65"/>
    <mergeCell ref="CD65:CE65"/>
    <mergeCell ref="CF65:CG65"/>
    <mergeCell ref="V65:W65"/>
    <mergeCell ref="X65:Y65"/>
    <mergeCell ref="Z65:AA65"/>
    <mergeCell ref="AB65:AC65"/>
    <mergeCell ref="AD65:AE65"/>
    <mergeCell ref="N66:O66"/>
    <mergeCell ref="P66:Q66"/>
    <mergeCell ref="R66:S66"/>
    <mergeCell ref="T66:U66"/>
    <mergeCell ref="V66:W66"/>
    <mergeCell ref="X66:Y66"/>
    <mergeCell ref="T65:U65"/>
    <mergeCell ref="AT66:AU66"/>
    <mergeCell ref="AV66:AW66"/>
    <mergeCell ref="Z66:AA66"/>
    <mergeCell ref="AB66:AC66"/>
    <mergeCell ref="AD66:AE66"/>
    <mergeCell ref="AF66:AG66"/>
    <mergeCell ref="AH66:AI66"/>
    <mergeCell ref="BX65:BY65"/>
    <mergeCell ref="BZ65:CA65"/>
    <mergeCell ref="AN64:AO64"/>
    <mergeCell ref="AP64:AQ64"/>
    <mergeCell ref="AR64:AS64"/>
    <mergeCell ref="CH65:CI65"/>
    <mergeCell ref="B66:C66"/>
    <mergeCell ref="D66:E66"/>
    <mergeCell ref="F66:G66"/>
    <mergeCell ref="H66:I66"/>
    <mergeCell ref="J66:K66"/>
    <mergeCell ref="L66:M66"/>
    <mergeCell ref="AX64:AY64"/>
    <mergeCell ref="AZ64:BA64"/>
    <mergeCell ref="BB64:BC64"/>
    <mergeCell ref="BD64:BE64"/>
    <mergeCell ref="BF64:BG64"/>
    <mergeCell ref="BH64:BI64"/>
    <mergeCell ref="BJ64:BK64"/>
    <mergeCell ref="BL64:BM64"/>
    <mergeCell ref="BN64:BO64"/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CF64:CG64"/>
    <mergeCell ref="CH64:CI64"/>
    <mergeCell ref="B65:C65"/>
    <mergeCell ref="CB63:CC63"/>
    <mergeCell ref="CD63:CE63"/>
    <mergeCell ref="CF63:CG63"/>
    <mergeCell ref="V63:W63"/>
    <mergeCell ref="X63:Y63"/>
    <mergeCell ref="Z63:AA63"/>
    <mergeCell ref="AB63:AC63"/>
    <mergeCell ref="AD63:AE63"/>
    <mergeCell ref="N64:O64"/>
    <mergeCell ref="P64:Q64"/>
    <mergeCell ref="R64:S64"/>
    <mergeCell ref="T64:U64"/>
    <mergeCell ref="V64:W64"/>
    <mergeCell ref="X64:Y64"/>
    <mergeCell ref="T63:U63"/>
    <mergeCell ref="AT64:AU64"/>
    <mergeCell ref="AV64:AW64"/>
    <mergeCell ref="Z64:AA64"/>
    <mergeCell ref="AB64:AC64"/>
    <mergeCell ref="AD64:AE64"/>
    <mergeCell ref="AF64:AG64"/>
    <mergeCell ref="AH64:AI64"/>
    <mergeCell ref="AJ64:AK64"/>
    <mergeCell ref="AL64:AM64"/>
    <mergeCell ref="AL63:AM63"/>
    <mergeCell ref="AN63:AO63"/>
    <mergeCell ref="AP63:AQ63"/>
    <mergeCell ref="AR63:AS63"/>
    <mergeCell ref="AT63:AU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D65:E65"/>
    <mergeCell ref="F65:G65"/>
    <mergeCell ref="H65:I65"/>
    <mergeCell ref="J65:K65"/>
    <mergeCell ref="L65:M65"/>
    <mergeCell ref="N65:O65"/>
    <mergeCell ref="P65:Q65"/>
    <mergeCell ref="R65:S65"/>
    <mergeCell ref="AP65:AQ65"/>
    <mergeCell ref="AR65:AS65"/>
    <mergeCell ref="AT65:AU65"/>
    <mergeCell ref="AV65:AW65"/>
    <mergeCell ref="AX65:AY65"/>
    <mergeCell ref="AZ65:BA65"/>
    <mergeCell ref="BB65:BC65"/>
    <mergeCell ref="BD65:BE65"/>
    <mergeCell ref="BF65:BG65"/>
    <mergeCell ref="BH65:BI65"/>
    <mergeCell ref="BT63:BU63"/>
    <mergeCell ref="BV63:BW63"/>
    <mergeCell ref="BX63:BY63"/>
    <mergeCell ref="BZ63:CA63"/>
    <mergeCell ref="AN62:AO62"/>
    <mergeCell ref="AP62:AQ62"/>
    <mergeCell ref="AR62:AS62"/>
    <mergeCell ref="CH63:CI63"/>
    <mergeCell ref="B64:C64"/>
    <mergeCell ref="D64:E64"/>
    <mergeCell ref="F64:G64"/>
    <mergeCell ref="H64:I64"/>
    <mergeCell ref="J64:K64"/>
    <mergeCell ref="L64:M64"/>
    <mergeCell ref="AX62:AY62"/>
    <mergeCell ref="AZ62:BA62"/>
    <mergeCell ref="BB62:BC62"/>
    <mergeCell ref="BD62:BE62"/>
    <mergeCell ref="BF62:BG62"/>
    <mergeCell ref="BH62:BI62"/>
    <mergeCell ref="BJ62:BK62"/>
    <mergeCell ref="BL62:BM62"/>
    <mergeCell ref="BN62:BO62"/>
    <mergeCell ref="BP62:BQ62"/>
    <mergeCell ref="BR62:BS62"/>
    <mergeCell ref="BT62:BU62"/>
    <mergeCell ref="BV62:BW62"/>
    <mergeCell ref="BX62:BY62"/>
    <mergeCell ref="BZ62:CA62"/>
    <mergeCell ref="AF63:AG63"/>
    <mergeCell ref="AH63:AI63"/>
    <mergeCell ref="AJ63:AK63"/>
    <mergeCell ref="CH62:CI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CB61:CC61"/>
    <mergeCell ref="CD61:CE61"/>
    <mergeCell ref="CF61:CG61"/>
    <mergeCell ref="V61:W61"/>
    <mergeCell ref="X61:Y61"/>
    <mergeCell ref="Z61:AA61"/>
    <mergeCell ref="AB61:AC61"/>
    <mergeCell ref="AD61:AE61"/>
    <mergeCell ref="N62:O62"/>
    <mergeCell ref="P62:Q62"/>
    <mergeCell ref="R62:S62"/>
    <mergeCell ref="T62:U62"/>
    <mergeCell ref="V62:W62"/>
    <mergeCell ref="X62:Y62"/>
    <mergeCell ref="T61:U61"/>
    <mergeCell ref="AT62:AU62"/>
    <mergeCell ref="AV62:AW62"/>
    <mergeCell ref="Z62:AA62"/>
    <mergeCell ref="AB62:AC62"/>
    <mergeCell ref="BN63:BO63"/>
    <mergeCell ref="BP63:BQ63"/>
    <mergeCell ref="BR63:BS63"/>
    <mergeCell ref="AL62:AM62"/>
    <mergeCell ref="AF61:AG61"/>
    <mergeCell ref="AH61:AI61"/>
    <mergeCell ref="AJ61:AK61"/>
    <mergeCell ref="AL61:AM61"/>
    <mergeCell ref="AN61:AO61"/>
    <mergeCell ref="AP61:AQ61"/>
    <mergeCell ref="BN61:BO61"/>
    <mergeCell ref="AR61:AS61"/>
    <mergeCell ref="AT61:AU61"/>
    <mergeCell ref="AV61:AW61"/>
    <mergeCell ref="AX61:AY61"/>
    <mergeCell ref="AZ61:BA61"/>
    <mergeCell ref="BB61:BC61"/>
    <mergeCell ref="CB62:CC62"/>
    <mergeCell ref="CD62:CE62"/>
    <mergeCell ref="CF62:CG62"/>
    <mergeCell ref="BZ61:CA61"/>
    <mergeCell ref="BD61:BE61"/>
    <mergeCell ref="BF61:BG61"/>
    <mergeCell ref="BH61:BI61"/>
    <mergeCell ref="BJ61:BK61"/>
    <mergeCell ref="BL61:BM61"/>
    <mergeCell ref="AP60:AQ60"/>
    <mergeCell ref="AR60:AS60"/>
    <mergeCell ref="CH61:CI61"/>
    <mergeCell ref="B62:C62"/>
    <mergeCell ref="D62:E62"/>
    <mergeCell ref="F62:G62"/>
    <mergeCell ref="H62:I62"/>
    <mergeCell ref="J62:K62"/>
    <mergeCell ref="L62:M62"/>
    <mergeCell ref="BP61:BQ61"/>
    <mergeCell ref="AX60:AY60"/>
    <mergeCell ref="AZ60:BA60"/>
    <mergeCell ref="BB60:BC60"/>
    <mergeCell ref="BD60:BE60"/>
    <mergeCell ref="BF60:BG60"/>
    <mergeCell ref="BH60:BI60"/>
    <mergeCell ref="BJ60:BK60"/>
    <mergeCell ref="BL60:BM60"/>
    <mergeCell ref="BN60:BO60"/>
    <mergeCell ref="BP60:BQ60"/>
    <mergeCell ref="BR60:BS60"/>
    <mergeCell ref="BT60:BU60"/>
    <mergeCell ref="AD62:AE62"/>
    <mergeCell ref="AF62:AG62"/>
    <mergeCell ref="AH62:AI62"/>
    <mergeCell ref="AJ62:AK62"/>
    <mergeCell ref="CD60:CE60"/>
    <mergeCell ref="CF60:CG60"/>
    <mergeCell ref="CH60:CI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0:Y60"/>
    <mergeCell ref="AT60:AU60"/>
    <mergeCell ref="AV60:AW60"/>
    <mergeCell ref="Z60:AA60"/>
    <mergeCell ref="AB60:AC60"/>
    <mergeCell ref="BR61:BS61"/>
    <mergeCell ref="BT61:BU61"/>
    <mergeCell ref="BV61:BW61"/>
    <mergeCell ref="BX61:BY61"/>
    <mergeCell ref="AD60:AE60"/>
    <mergeCell ref="AF60:AG60"/>
    <mergeCell ref="AH60:AI60"/>
    <mergeCell ref="AJ60:AK60"/>
    <mergeCell ref="AL60:AM60"/>
    <mergeCell ref="AN60:AO60"/>
    <mergeCell ref="BF57:BG57"/>
    <mergeCell ref="BH57:BI57"/>
    <mergeCell ref="BJ57:BK57"/>
    <mergeCell ref="BL57:BM57"/>
    <mergeCell ref="AP57:AQ57"/>
    <mergeCell ref="AR57:AS57"/>
    <mergeCell ref="AT57:AU57"/>
    <mergeCell ref="AV57:AW57"/>
    <mergeCell ref="AX57:AY57"/>
    <mergeCell ref="AZ57:BA57"/>
    <mergeCell ref="CH57:CI57"/>
    <mergeCell ref="AN59:AO59"/>
    <mergeCell ref="BN57:BO57"/>
    <mergeCell ref="BP57:BQ57"/>
    <mergeCell ref="BR57:BS57"/>
    <mergeCell ref="BT57:BU57"/>
    <mergeCell ref="BV57:BW57"/>
    <mergeCell ref="BX57:BY57"/>
    <mergeCell ref="BB57:BC57"/>
    <mergeCell ref="BD57:BE57"/>
    <mergeCell ref="AL57:AM57"/>
    <mergeCell ref="AN57:AO57"/>
    <mergeCell ref="BV60:BW60"/>
    <mergeCell ref="BX60:BY60"/>
    <mergeCell ref="BZ60:CA60"/>
    <mergeCell ref="CB60:CC60"/>
    <mergeCell ref="BZ57:CA57"/>
    <mergeCell ref="CB57:CC57"/>
    <mergeCell ref="CD57:CE57"/>
    <mergeCell ref="CF57:CG57"/>
    <mergeCell ref="BT55:BU55"/>
    <mergeCell ref="BV55:BW55"/>
    <mergeCell ref="BX55:BY55"/>
    <mergeCell ref="BZ55:CA55"/>
    <mergeCell ref="CB55:CC55"/>
    <mergeCell ref="CD55:CE55"/>
    <mergeCell ref="CF55:CG55"/>
    <mergeCell ref="CH55:CI55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N55:AO55"/>
    <mergeCell ref="AP55:AQ55"/>
    <mergeCell ref="AR55:AS55"/>
    <mergeCell ref="AT55:AU55"/>
    <mergeCell ref="BP55:BQ55"/>
    <mergeCell ref="BR55:BS55"/>
    <mergeCell ref="AV55:AW55"/>
    <mergeCell ref="AX55:AY55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BF54:BG54"/>
    <mergeCell ref="BH54:BI54"/>
    <mergeCell ref="BJ54:BK54"/>
    <mergeCell ref="BL54:BM54"/>
    <mergeCell ref="AP54:AQ54"/>
    <mergeCell ref="AR54:AS54"/>
    <mergeCell ref="AT54:AU54"/>
    <mergeCell ref="AV54:AW54"/>
    <mergeCell ref="BN54:BO54"/>
    <mergeCell ref="BP54:BQ54"/>
    <mergeCell ref="BR54:BS54"/>
    <mergeCell ref="BT54:BU54"/>
    <mergeCell ref="BV54:BW54"/>
    <mergeCell ref="BX54:BY54"/>
    <mergeCell ref="BZ54:CA54"/>
    <mergeCell ref="CB54:CC54"/>
    <mergeCell ref="CD54:CE54"/>
    <mergeCell ref="CF54:CG54"/>
    <mergeCell ref="CH54:CI54"/>
    <mergeCell ref="B55:C55"/>
    <mergeCell ref="D55:E55"/>
    <mergeCell ref="F55:G55"/>
    <mergeCell ref="H55:I55"/>
    <mergeCell ref="J55:K55"/>
    <mergeCell ref="BH53:BI53"/>
    <mergeCell ref="BJ53:BK53"/>
    <mergeCell ref="L55:M55"/>
    <mergeCell ref="N55:O55"/>
    <mergeCell ref="P55:Q55"/>
    <mergeCell ref="R55:S55"/>
    <mergeCell ref="T55:U55"/>
    <mergeCell ref="V55:W55"/>
    <mergeCell ref="BB54:BC54"/>
    <mergeCell ref="BD54:BE54"/>
    <mergeCell ref="BT53:BU53"/>
    <mergeCell ref="BV53:BW53"/>
    <mergeCell ref="BX53:BY53"/>
    <mergeCell ref="BZ53:CA53"/>
    <mergeCell ref="CB53:CC53"/>
    <mergeCell ref="CD53:CE53"/>
    <mergeCell ref="CF53:CG53"/>
    <mergeCell ref="CH53:CI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X54:AY54"/>
    <mergeCell ref="AZ54:BA54"/>
    <mergeCell ref="AD54:AE54"/>
    <mergeCell ref="AF54:AG54"/>
    <mergeCell ref="AH54:AI54"/>
    <mergeCell ref="AJ54:AK54"/>
    <mergeCell ref="AL54:AM54"/>
    <mergeCell ref="AN54:AO54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R53:AS53"/>
    <mergeCell ref="AT53:AU53"/>
    <mergeCell ref="BL53:BM53"/>
    <mergeCell ref="BN53:BO53"/>
    <mergeCell ref="BP53:BQ53"/>
    <mergeCell ref="BR53:BS53"/>
    <mergeCell ref="AV53:AW53"/>
    <mergeCell ref="AX53:AY53"/>
    <mergeCell ref="AZ53:BA53"/>
    <mergeCell ref="BB53:BC53"/>
    <mergeCell ref="BD53:BE53"/>
    <mergeCell ref="BF53:BG53"/>
    <mergeCell ref="BF52:BG52"/>
    <mergeCell ref="BH52:BI52"/>
    <mergeCell ref="BJ52:BK52"/>
    <mergeCell ref="BL52:BM52"/>
    <mergeCell ref="AP52:AQ52"/>
    <mergeCell ref="AR52:AS52"/>
    <mergeCell ref="AT52:AU52"/>
    <mergeCell ref="AV52:AW52"/>
    <mergeCell ref="BN52:BO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CF52:CG52"/>
    <mergeCell ref="CH52:CI52"/>
    <mergeCell ref="B53:C53"/>
    <mergeCell ref="D53:E53"/>
    <mergeCell ref="F53:G53"/>
    <mergeCell ref="H53:I53"/>
    <mergeCell ref="J53:K53"/>
    <mergeCell ref="BH51:BI51"/>
    <mergeCell ref="BJ51:BK51"/>
    <mergeCell ref="L53:M53"/>
    <mergeCell ref="N53:O53"/>
    <mergeCell ref="P53:Q53"/>
    <mergeCell ref="R53:S53"/>
    <mergeCell ref="T53:U53"/>
    <mergeCell ref="V53:W53"/>
    <mergeCell ref="BB52:BC52"/>
    <mergeCell ref="BD52:BE52"/>
    <mergeCell ref="BT51:BU51"/>
    <mergeCell ref="BV51:BW51"/>
    <mergeCell ref="BX51:BY51"/>
    <mergeCell ref="BZ51:CA51"/>
    <mergeCell ref="CB51:CC51"/>
    <mergeCell ref="CD51:CE51"/>
    <mergeCell ref="CF51:CG51"/>
    <mergeCell ref="CH51:CI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X52:AY52"/>
    <mergeCell ref="AZ52:BA52"/>
    <mergeCell ref="AD52:AE52"/>
    <mergeCell ref="AF52:AG52"/>
    <mergeCell ref="AH52:AI52"/>
    <mergeCell ref="AJ52:AK52"/>
    <mergeCell ref="AL52:AM52"/>
    <mergeCell ref="AN52:AO52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N51:AO51"/>
    <mergeCell ref="AP51:AQ51"/>
    <mergeCell ref="AR51:AS51"/>
    <mergeCell ref="AT51:AU51"/>
    <mergeCell ref="BL51:BM51"/>
    <mergeCell ref="BN51:BO51"/>
    <mergeCell ref="BP51:BQ51"/>
    <mergeCell ref="BR51:BS51"/>
    <mergeCell ref="AV51:AW51"/>
    <mergeCell ref="AX51:AY51"/>
    <mergeCell ref="AZ51:BA51"/>
    <mergeCell ref="BB51:BC51"/>
    <mergeCell ref="BD51:BE51"/>
    <mergeCell ref="BF51:BG51"/>
    <mergeCell ref="BF50:BG50"/>
    <mergeCell ref="BH50:BI50"/>
    <mergeCell ref="BJ50:BK50"/>
    <mergeCell ref="BL50:BM50"/>
    <mergeCell ref="AP50:AQ50"/>
    <mergeCell ref="AR50:AS50"/>
    <mergeCell ref="AT50:AU50"/>
    <mergeCell ref="AV50:AW50"/>
    <mergeCell ref="BN50:BO50"/>
    <mergeCell ref="BP50:BQ50"/>
    <mergeCell ref="BR50:BS50"/>
    <mergeCell ref="BT50:BU50"/>
    <mergeCell ref="BV50:BW50"/>
    <mergeCell ref="BX50:BY50"/>
    <mergeCell ref="BZ50:CA50"/>
    <mergeCell ref="CB50:CC50"/>
    <mergeCell ref="CD50:CE50"/>
    <mergeCell ref="CF50:CG50"/>
    <mergeCell ref="CH50:CI50"/>
    <mergeCell ref="B51:C51"/>
    <mergeCell ref="D51:E51"/>
    <mergeCell ref="F51:G51"/>
    <mergeCell ref="H51:I51"/>
    <mergeCell ref="J51:K51"/>
    <mergeCell ref="BH49:BI49"/>
    <mergeCell ref="BJ49:BK49"/>
    <mergeCell ref="L51:M51"/>
    <mergeCell ref="N51:O51"/>
    <mergeCell ref="P51:Q51"/>
    <mergeCell ref="R51:S51"/>
    <mergeCell ref="T51:U51"/>
    <mergeCell ref="V51:W51"/>
    <mergeCell ref="BB50:BC50"/>
    <mergeCell ref="BD50:BE50"/>
    <mergeCell ref="BT49:BU49"/>
    <mergeCell ref="BV49:BW49"/>
    <mergeCell ref="BX49:BY49"/>
    <mergeCell ref="BZ49:CA49"/>
    <mergeCell ref="CB49:CC49"/>
    <mergeCell ref="CD49:CE49"/>
    <mergeCell ref="CF49:CG49"/>
    <mergeCell ref="CH49:CI49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T50:U50"/>
    <mergeCell ref="V50:W50"/>
    <mergeCell ref="X50:Y50"/>
    <mergeCell ref="Z50:AA50"/>
    <mergeCell ref="AB50:AC50"/>
    <mergeCell ref="AX50:AY50"/>
    <mergeCell ref="AZ50:BA50"/>
    <mergeCell ref="AD50:AE50"/>
    <mergeCell ref="AF50:AG50"/>
    <mergeCell ref="AH50:AI50"/>
    <mergeCell ref="AJ50:AK50"/>
    <mergeCell ref="AL50:AM50"/>
    <mergeCell ref="AN50:AO50"/>
    <mergeCell ref="X49:Y49"/>
    <mergeCell ref="Z49:AA49"/>
    <mergeCell ref="AB49:AC49"/>
    <mergeCell ref="AD49:AE49"/>
    <mergeCell ref="AF49:AG49"/>
    <mergeCell ref="AH49:AI49"/>
    <mergeCell ref="AJ49:AK49"/>
    <mergeCell ref="AL49:AM49"/>
    <mergeCell ref="AN49:AO49"/>
    <mergeCell ref="AP49:AQ49"/>
    <mergeCell ref="AR49:AS49"/>
    <mergeCell ref="AT49:AU49"/>
    <mergeCell ref="BL49:BM49"/>
    <mergeCell ref="BN49:BO49"/>
    <mergeCell ref="BP49:BQ49"/>
    <mergeCell ref="BR49:BS49"/>
    <mergeCell ref="AV49:AW49"/>
    <mergeCell ref="AX49:AY49"/>
    <mergeCell ref="AZ49:BA49"/>
    <mergeCell ref="BB49:BC49"/>
    <mergeCell ref="BD49:BE49"/>
    <mergeCell ref="BF49:BG49"/>
    <mergeCell ref="BF48:BG48"/>
    <mergeCell ref="BH48:BI48"/>
    <mergeCell ref="BJ48:BK48"/>
    <mergeCell ref="BL48:BM48"/>
    <mergeCell ref="AP48:AQ48"/>
    <mergeCell ref="AR48:AS48"/>
    <mergeCell ref="AT48:AU48"/>
    <mergeCell ref="AV48:AW48"/>
    <mergeCell ref="BN48:BO48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CF48:CG48"/>
    <mergeCell ref="CH48:CI48"/>
    <mergeCell ref="B49:C49"/>
    <mergeCell ref="D49:E49"/>
    <mergeCell ref="F49:G49"/>
    <mergeCell ref="H49:I49"/>
    <mergeCell ref="J49:K49"/>
    <mergeCell ref="BH47:BI47"/>
    <mergeCell ref="BJ47:BK47"/>
    <mergeCell ref="L49:M49"/>
    <mergeCell ref="N49:O49"/>
    <mergeCell ref="P49:Q49"/>
    <mergeCell ref="R49:S49"/>
    <mergeCell ref="T49:U49"/>
    <mergeCell ref="V49:W49"/>
    <mergeCell ref="BB48:BC48"/>
    <mergeCell ref="BD48:BE48"/>
    <mergeCell ref="BT47:BU47"/>
    <mergeCell ref="BV47:BW47"/>
    <mergeCell ref="BX47:BY47"/>
    <mergeCell ref="BZ47:CA47"/>
    <mergeCell ref="CB47:CC47"/>
    <mergeCell ref="CD47:CE47"/>
    <mergeCell ref="CF47:CG47"/>
    <mergeCell ref="CH47:CI47"/>
    <mergeCell ref="B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C48"/>
    <mergeCell ref="AX48:AY48"/>
    <mergeCell ref="AZ48:BA48"/>
    <mergeCell ref="AD48:AE48"/>
    <mergeCell ref="AF48:AG48"/>
    <mergeCell ref="AH48:AI48"/>
    <mergeCell ref="AJ48:AK48"/>
    <mergeCell ref="AL48:AM48"/>
    <mergeCell ref="AN48:AO48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N47:AO47"/>
    <mergeCell ref="AP47:AQ47"/>
    <mergeCell ref="AR47:AS47"/>
    <mergeCell ref="AT47:AU47"/>
    <mergeCell ref="BL47:BM47"/>
    <mergeCell ref="BN47:BO47"/>
    <mergeCell ref="BP47:BQ47"/>
    <mergeCell ref="BR47:BS47"/>
    <mergeCell ref="AV47:AW47"/>
    <mergeCell ref="AX47:AY47"/>
    <mergeCell ref="AZ47:BA47"/>
    <mergeCell ref="BB47:BC47"/>
    <mergeCell ref="BD47:BE47"/>
    <mergeCell ref="BF47:BG47"/>
    <mergeCell ref="BF46:BG46"/>
    <mergeCell ref="BH46:BI46"/>
    <mergeCell ref="BJ46:BK46"/>
    <mergeCell ref="BL46:BM46"/>
    <mergeCell ref="AP46:AQ46"/>
    <mergeCell ref="AR46:AS46"/>
    <mergeCell ref="AT46:AU46"/>
    <mergeCell ref="AV46:AW46"/>
    <mergeCell ref="BN46:BO46"/>
    <mergeCell ref="BP46:BQ46"/>
    <mergeCell ref="BR46:BS46"/>
    <mergeCell ref="BT46:BU46"/>
    <mergeCell ref="BV46:BW46"/>
    <mergeCell ref="BX46:BY46"/>
    <mergeCell ref="BZ46:CA46"/>
    <mergeCell ref="CB46:CC46"/>
    <mergeCell ref="CD46:CE46"/>
    <mergeCell ref="CF46:CG46"/>
    <mergeCell ref="CH46:CI46"/>
    <mergeCell ref="B47:C47"/>
    <mergeCell ref="D47:E47"/>
    <mergeCell ref="F47:G47"/>
    <mergeCell ref="H47:I47"/>
    <mergeCell ref="J47:K47"/>
    <mergeCell ref="BH45:BI45"/>
    <mergeCell ref="BJ45:BK45"/>
    <mergeCell ref="L47:M47"/>
    <mergeCell ref="N47:O47"/>
    <mergeCell ref="P47:Q47"/>
    <mergeCell ref="R47:S47"/>
    <mergeCell ref="T47:U47"/>
    <mergeCell ref="V47:W47"/>
    <mergeCell ref="BB46:BC46"/>
    <mergeCell ref="BD46:BE46"/>
    <mergeCell ref="BT45:BU45"/>
    <mergeCell ref="BV45:BW45"/>
    <mergeCell ref="BX45:BY45"/>
    <mergeCell ref="BZ45:CA45"/>
    <mergeCell ref="CB45:CC45"/>
    <mergeCell ref="CD45:CE45"/>
    <mergeCell ref="CF45:CG45"/>
    <mergeCell ref="CH45:CI4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AB46:AC46"/>
    <mergeCell ref="AX46:AY46"/>
    <mergeCell ref="AZ46:BA46"/>
    <mergeCell ref="AD46:AE46"/>
    <mergeCell ref="AF46:AG46"/>
    <mergeCell ref="AH46:AI46"/>
    <mergeCell ref="AJ46:AK46"/>
    <mergeCell ref="AL46:AM46"/>
    <mergeCell ref="AN46:AO46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AN45:AO45"/>
    <mergeCell ref="AP45:AQ45"/>
    <mergeCell ref="AR45:AS45"/>
    <mergeCell ref="AT45:AU45"/>
    <mergeCell ref="BL45:BM45"/>
    <mergeCell ref="BN45:BO45"/>
    <mergeCell ref="BP45:BQ45"/>
    <mergeCell ref="BR45:BS45"/>
    <mergeCell ref="AV45:AW45"/>
    <mergeCell ref="AX45:AY45"/>
    <mergeCell ref="AZ45:BA45"/>
    <mergeCell ref="BB45:BC45"/>
    <mergeCell ref="BD45:BE45"/>
    <mergeCell ref="BF45:BG45"/>
    <mergeCell ref="BF44:BG44"/>
    <mergeCell ref="BH44:BI44"/>
    <mergeCell ref="BJ44:BK44"/>
    <mergeCell ref="BL44:BM44"/>
    <mergeCell ref="AP44:AQ44"/>
    <mergeCell ref="AR44:AS44"/>
    <mergeCell ref="AT44:AU44"/>
    <mergeCell ref="AV44:AW44"/>
    <mergeCell ref="BN44:BO44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CF44:CG44"/>
    <mergeCell ref="CH44:CI44"/>
    <mergeCell ref="B45:C45"/>
    <mergeCell ref="D45:E45"/>
    <mergeCell ref="F45:G45"/>
    <mergeCell ref="H45:I45"/>
    <mergeCell ref="J45:K45"/>
    <mergeCell ref="BH43:BI43"/>
    <mergeCell ref="BJ43:BK43"/>
    <mergeCell ref="L45:M45"/>
    <mergeCell ref="N45:O45"/>
    <mergeCell ref="P45:Q45"/>
    <mergeCell ref="R45:S45"/>
    <mergeCell ref="T45:U45"/>
    <mergeCell ref="V45:W45"/>
    <mergeCell ref="BB44:BC44"/>
    <mergeCell ref="BD44:BE44"/>
    <mergeCell ref="BT43:BU43"/>
    <mergeCell ref="BV43:BW43"/>
    <mergeCell ref="BX43:BY43"/>
    <mergeCell ref="BZ43:CA43"/>
    <mergeCell ref="CB43:CC43"/>
    <mergeCell ref="CD43:CE43"/>
    <mergeCell ref="CF43:CG43"/>
    <mergeCell ref="CH43:CI43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Z44:AA44"/>
    <mergeCell ref="AB44:AC44"/>
    <mergeCell ref="AX44:AY44"/>
    <mergeCell ref="AZ44:BA44"/>
    <mergeCell ref="AD44:AE44"/>
    <mergeCell ref="AF44:AG44"/>
    <mergeCell ref="AH44:AI44"/>
    <mergeCell ref="AJ44:AK44"/>
    <mergeCell ref="AL44:AM44"/>
    <mergeCell ref="AN44:AO44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N43:AO43"/>
    <mergeCell ref="AP43:AQ43"/>
    <mergeCell ref="AR43:AS43"/>
    <mergeCell ref="AT43:AU43"/>
    <mergeCell ref="BL43:BM43"/>
    <mergeCell ref="BN43:BO43"/>
    <mergeCell ref="BP43:BQ43"/>
    <mergeCell ref="BR43:BS43"/>
    <mergeCell ref="AV43:AW43"/>
    <mergeCell ref="AX43:AY43"/>
    <mergeCell ref="AZ43:BA43"/>
    <mergeCell ref="BB43:BC43"/>
    <mergeCell ref="BD43:BE43"/>
    <mergeCell ref="BF43:BG43"/>
    <mergeCell ref="BH40:BI40"/>
    <mergeCell ref="BJ40:BK40"/>
    <mergeCell ref="BL40:BM40"/>
    <mergeCell ref="BN40:BO40"/>
    <mergeCell ref="AR40:AS40"/>
    <mergeCell ref="AT40:AU40"/>
    <mergeCell ref="AV40:AW40"/>
    <mergeCell ref="AX40:AY40"/>
    <mergeCell ref="BP40:BQ40"/>
    <mergeCell ref="BR40:BS40"/>
    <mergeCell ref="BT40:BU40"/>
    <mergeCell ref="BV40:BW40"/>
    <mergeCell ref="BX40:BY40"/>
    <mergeCell ref="BZ40:CA40"/>
    <mergeCell ref="CB40:CC40"/>
    <mergeCell ref="CD40:CE40"/>
    <mergeCell ref="CF40:CG40"/>
    <mergeCell ref="CH40:CI40"/>
    <mergeCell ref="AN42:AO42"/>
    <mergeCell ref="B43:C43"/>
    <mergeCell ref="D43:E43"/>
    <mergeCell ref="F43:G43"/>
    <mergeCell ref="H43:I43"/>
    <mergeCell ref="J43:K43"/>
    <mergeCell ref="BJ38:BK38"/>
    <mergeCell ref="BL38:BM38"/>
    <mergeCell ref="L43:M43"/>
    <mergeCell ref="N43:O43"/>
    <mergeCell ref="P43:Q43"/>
    <mergeCell ref="R43:S43"/>
    <mergeCell ref="T43:U43"/>
    <mergeCell ref="V43:W43"/>
    <mergeCell ref="BD40:BE40"/>
    <mergeCell ref="BF40:BG40"/>
    <mergeCell ref="BV38:BW38"/>
    <mergeCell ref="BX38:BY38"/>
    <mergeCell ref="BZ38:CA38"/>
    <mergeCell ref="CB38:CC38"/>
    <mergeCell ref="CD38:CE38"/>
    <mergeCell ref="CF38:CG38"/>
    <mergeCell ref="CH38:CI38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AZ40:BA40"/>
    <mergeCell ref="BB40:BC40"/>
    <mergeCell ref="AF40:AG40"/>
    <mergeCell ref="AH40:AI40"/>
    <mergeCell ref="AJ40:AK40"/>
    <mergeCell ref="AL40:AM40"/>
    <mergeCell ref="AN40:AO40"/>
    <mergeCell ref="AP40:AQ40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AV38:AW38"/>
    <mergeCell ref="BN38:BO38"/>
    <mergeCell ref="BP38:BQ38"/>
    <mergeCell ref="BR38:BS38"/>
    <mergeCell ref="BT38:BU38"/>
    <mergeCell ref="AX38:AY38"/>
    <mergeCell ref="AZ38:BA38"/>
    <mergeCell ref="BB38:BC38"/>
    <mergeCell ref="BD38:BE38"/>
    <mergeCell ref="BF38:BG38"/>
    <mergeCell ref="BH38:BI38"/>
    <mergeCell ref="BH37:BI37"/>
    <mergeCell ref="BJ37:BK37"/>
    <mergeCell ref="BL37:BM37"/>
    <mergeCell ref="BN37:BO37"/>
    <mergeCell ref="AR37:AS37"/>
    <mergeCell ref="AT37:AU37"/>
    <mergeCell ref="AV37:AW37"/>
    <mergeCell ref="AX37:AY37"/>
    <mergeCell ref="BP37:BQ37"/>
    <mergeCell ref="BR37:BS37"/>
    <mergeCell ref="BT37:BU37"/>
    <mergeCell ref="BV37:BW37"/>
    <mergeCell ref="BX37:BY37"/>
    <mergeCell ref="BZ37:CA37"/>
    <mergeCell ref="CB37:CC37"/>
    <mergeCell ref="CD37:CE37"/>
    <mergeCell ref="CF37:CG37"/>
    <mergeCell ref="CH37:CI37"/>
    <mergeCell ref="B38:C38"/>
    <mergeCell ref="D38:E38"/>
    <mergeCell ref="F38:G38"/>
    <mergeCell ref="H38:I38"/>
    <mergeCell ref="J38:K38"/>
    <mergeCell ref="L38:M38"/>
    <mergeCell ref="BJ36:BK36"/>
    <mergeCell ref="BL36:BM36"/>
    <mergeCell ref="N38:O38"/>
    <mergeCell ref="P38:Q38"/>
    <mergeCell ref="R38:S38"/>
    <mergeCell ref="T38:U38"/>
    <mergeCell ref="V38:W38"/>
    <mergeCell ref="X38:Y38"/>
    <mergeCell ref="BD37:BE37"/>
    <mergeCell ref="BF37:BG37"/>
    <mergeCell ref="BV36:BW36"/>
    <mergeCell ref="BX36:BY36"/>
    <mergeCell ref="BZ36:CA36"/>
    <mergeCell ref="CB36:CC36"/>
    <mergeCell ref="CD36:CE36"/>
    <mergeCell ref="CF36:CG36"/>
    <mergeCell ref="CH36:CI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Z37:BA37"/>
    <mergeCell ref="BB37:BC37"/>
    <mergeCell ref="AF37:AG37"/>
    <mergeCell ref="AH37:AI37"/>
    <mergeCell ref="AJ37:AK37"/>
    <mergeCell ref="AL37:AM37"/>
    <mergeCell ref="AN37:AO37"/>
    <mergeCell ref="AP37:AQ37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36:AS36"/>
    <mergeCell ref="AT36:AU36"/>
    <mergeCell ref="AV36:AW36"/>
    <mergeCell ref="BN36:BO36"/>
    <mergeCell ref="BP36:BQ36"/>
    <mergeCell ref="BR36:BS36"/>
    <mergeCell ref="BT36:BU36"/>
    <mergeCell ref="AX36:AY36"/>
    <mergeCell ref="AZ36:BA36"/>
    <mergeCell ref="BB36:BC36"/>
    <mergeCell ref="BD36:BE36"/>
    <mergeCell ref="BF36:BG36"/>
    <mergeCell ref="BH36:BI36"/>
    <mergeCell ref="BH35:BI35"/>
    <mergeCell ref="BJ35:BK35"/>
    <mergeCell ref="BL35:BM35"/>
    <mergeCell ref="BN35:BO35"/>
    <mergeCell ref="AR35:AS35"/>
    <mergeCell ref="AT35:AU35"/>
    <mergeCell ref="AV35:AW35"/>
    <mergeCell ref="AX35:AY35"/>
    <mergeCell ref="BP35:BQ35"/>
    <mergeCell ref="BR35:BS35"/>
    <mergeCell ref="BT35:BU35"/>
    <mergeCell ref="BV35:BW35"/>
    <mergeCell ref="BX35:BY35"/>
    <mergeCell ref="BZ35:CA35"/>
    <mergeCell ref="CB35:CC35"/>
    <mergeCell ref="CD35:CE35"/>
    <mergeCell ref="CF35:CG35"/>
    <mergeCell ref="CH35:CI35"/>
    <mergeCell ref="B36:C36"/>
    <mergeCell ref="D36:E36"/>
    <mergeCell ref="F36:G36"/>
    <mergeCell ref="H36:I36"/>
    <mergeCell ref="J36:K36"/>
    <mergeCell ref="L36:M36"/>
    <mergeCell ref="BJ34:BK34"/>
    <mergeCell ref="BL34:BM34"/>
    <mergeCell ref="N36:O36"/>
    <mergeCell ref="P36:Q36"/>
    <mergeCell ref="R36:S36"/>
    <mergeCell ref="T36:U36"/>
    <mergeCell ref="V36:W36"/>
    <mergeCell ref="X36:Y36"/>
    <mergeCell ref="BD35:BE35"/>
    <mergeCell ref="BF35:BG35"/>
    <mergeCell ref="BV34:BW34"/>
    <mergeCell ref="BX34:BY34"/>
    <mergeCell ref="BZ34:CA34"/>
    <mergeCell ref="CB34:CC34"/>
    <mergeCell ref="CD34:CE34"/>
    <mergeCell ref="CF34:CG34"/>
    <mergeCell ref="CH34:CI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Z35:BA35"/>
    <mergeCell ref="BB35:BC35"/>
    <mergeCell ref="AF35:AG35"/>
    <mergeCell ref="AH35:AI35"/>
    <mergeCell ref="AJ35:AK35"/>
    <mergeCell ref="AL35:AM35"/>
    <mergeCell ref="AN35:AO35"/>
    <mergeCell ref="AP35:AQ35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AV34:AW34"/>
    <mergeCell ref="BN34:BO34"/>
    <mergeCell ref="BP34:BQ34"/>
    <mergeCell ref="BR34:BS34"/>
    <mergeCell ref="BT34:BU34"/>
    <mergeCell ref="AX34:AY34"/>
    <mergeCell ref="AZ34:BA34"/>
    <mergeCell ref="BB34:BC34"/>
    <mergeCell ref="BD34:BE34"/>
    <mergeCell ref="BF34:BG34"/>
    <mergeCell ref="BH34:BI34"/>
    <mergeCell ref="BH33:BI33"/>
    <mergeCell ref="BJ33:BK33"/>
    <mergeCell ref="BL33:BM33"/>
    <mergeCell ref="BN33:BO33"/>
    <mergeCell ref="AR33:AS33"/>
    <mergeCell ref="AT33:AU33"/>
    <mergeCell ref="AV33:AW33"/>
    <mergeCell ref="AX33:AY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CF33:CG33"/>
    <mergeCell ref="CH33:CI33"/>
    <mergeCell ref="B34:C34"/>
    <mergeCell ref="D34:E34"/>
    <mergeCell ref="F34:G34"/>
    <mergeCell ref="H34:I34"/>
    <mergeCell ref="J34:K34"/>
    <mergeCell ref="L34:M34"/>
    <mergeCell ref="BJ32:BK32"/>
    <mergeCell ref="BL32:BM32"/>
    <mergeCell ref="N34:O34"/>
    <mergeCell ref="P34:Q34"/>
    <mergeCell ref="R34:S34"/>
    <mergeCell ref="T34:U34"/>
    <mergeCell ref="V34:W34"/>
    <mergeCell ref="X34:Y34"/>
    <mergeCell ref="BD33:BE33"/>
    <mergeCell ref="BF33:BG33"/>
    <mergeCell ref="BV32:BW32"/>
    <mergeCell ref="BX32:BY32"/>
    <mergeCell ref="BZ32:CA32"/>
    <mergeCell ref="CB32:CC32"/>
    <mergeCell ref="CD32:CE32"/>
    <mergeCell ref="CF32:CG32"/>
    <mergeCell ref="CH32:CI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AV32:AW32"/>
    <mergeCell ref="BN32:BO32"/>
    <mergeCell ref="BP32:BQ32"/>
    <mergeCell ref="BR32:BS32"/>
    <mergeCell ref="BT32:BU32"/>
    <mergeCell ref="AX32:AY32"/>
    <mergeCell ref="AZ32:BA32"/>
    <mergeCell ref="BB32:BC32"/>
    <mergeCell ref="BD32:BE32"/>
    <mergeCell ref="BF32:BG32"/>
    <mergeCell ref="BH32:BI32"/>
    <mergeCell ref="BH31:BI31"/>
    <mergeCell ref="BJ31:BK31"/>
    <mergeCell ref="BL31:BM31"/>
    <mergeCell ref="BN31:BO31"/>
    <mergeCell ref="AR31:AS31"/>
    <mergeCell ref="AT31:AU31"/>
    <mergeCell ref="AV31:AW31"/>
    <mergeCell ref="AX31:AY31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CF31:CG31"/>
    <mergeCell ref="CH31:CI31"/>
    <mergeCell ref="B32:C32"/>
    <mergeCell ref="D32:E32"/>
    <mergeCell ref="F32:G32"/>
    <mergeCell ref="H32:I32"/>
    <mergeCell ref="J32:K32"/>
    <mergeCell ref="L32:M32"/>
    <mergeCell ref="BJ30:BK30"/>
    <mergeCell ref="BL30:BM30"/>
    <mergeCell ref="N32:O32"/>
    <mergeCell ref="P32:Q32"/>
    <mergeCell ref="R32:S32"/>
    <mergeCell ref="T32:U32"/>
    <mergeCell ref="V32:W32"/>
    <mergeCell ref="X32:Y32"/>
    <mergeCell ref="BD31:BE31"/>
    <mergeCell ref="BF31:BG31"/>
    <mergeCell ref="BV30:BW30"/>
    <mergeCell ref="BX30:BY30"/>
    <mergeCell ref="BZ30:CA30"/>
    <mergeCell ref="CB30:CC30"/>
    <mergeCell ref="CD30:CE30"/>
    <mergeCell ref="CF30:CG30"/>
    <mergeCell ref="CH30:CI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AV30:AW30"/>
    <mergeCell ref="BN30:BO30"/>
    <mergeCell ref="BP30:BQ30"/>
    <mergeCell ref="BR30:BS30"/>
    <mergeCell ref="BT30:BU30"/>
    <mergeCell ref="AX30:AY30"/>
    <mergeCell ref="AZ30:BA30"/>
    <mergeCell ref="BB30:BC30"/>
    <mergeCell ref="BD30:BE30"/>
    <mergeCell ref="BF30:BG30"/>
    <mergeCell ref="BH30:BI30"/>
    <mergeCell ref="BH29:BI29"/>
    <mergeCell ref="BJ29:BK29"/>
    <mergeCell ref="BL29:BM29"/>
    <mergeCell ref="BN29:BO29"/>
    <mergeCell ref="AR29:AS29"/>
    <mergeCell ref="AT29:AU29"/>
    <mergeCell ref="AV29:AW29"/>
    <mergeCell ref="AX29:AY29"/>
    <mergeCell ref="BP29:BQ29"/>
    <mergeCell ref="BR29:BS29"/>
    <mergeCell ref="BT29:BU29"/>
    <mergeCell ref="BV29:BW29"/>
    <mergeCell ref="BX29:BY29"/>
    <mergeCell ref="BZ29:CA29"/>
    <mergeCell ref="CB29:CC29"/>
    <mergeCell ref="CD29:CE29"/>
    <mergeCell ref="CF29:CG29"/>
    <mergeCell ref="CH29:CI29"/>
    <mergeCell ref="B30:C30"/>
    <mergeCell ref="D30:E30"/>
    <mergeCell ref="F30:G30"/>
    <mergeCell ref="H30:I30"/>
    <mergeCell ref="J30:K30"/>
    <mergeCell ref="L30:M30"/>
    <mergeCell ref="BJ28:BK28"/>
    <mergeCell ref="BL28:BM28"/>
    <mergeCell ref="N30:O30"/>
    <mergeCell ref="P30:Q30"/>
    <mergeCell ref="R30:S30"/>
    <mergeCell ref="T30:U30"/>
    <mergeCell ref="V30:W30"/>
    <mergeCell ref="X30:Y30"/>
    <mergeCell ref="BD29:BE29"/>
    <mergeCell ref="BF29:BG29"/>
    <mergeCell ref="BV28:BW28"/>
    <mergeCell ref="BX28:BY28"/>
    <mergeCell ref="BZ28:CA28"/>
    <mergeCell ref="CB28:CC28"/>
    <mergeCell ref="CD28:CE28"/>
    <mergeCell ref="CF28:CG28"/>
    <mergeCell ref="CH28:CI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AB29:AC29"/>
    <mergeCell ref="AD29:AE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CH25:CI25"/>
    <mergeCell ref="AN27:AO27"/>
    <mergeCell ref="BN25:BO25"/>
    <mergeCell ref="BP25:BQ25"/>
    <mergeCell ref="BR25:BS25"/>
    <mergeCell ref="BT25:BU25"/>
    <mergeCell ref="Z28:AA28"/>
    <mergeCell ref="AB28:AC28"/>
    <mergeCell ref="AD28:AE28"/>
    <mergeCell ref="AF28:AG28"/>
    <mergeCell ref="AH28:AI28"/>
    <mergeCell ref="AJ28:AK28"/>
    <mergeCell ref="AL28:AM28"/>
    <mergeCell ref="AN28:AO28"/>
    <mergeCell ref="AP28:AQ28"/>
    <mergeCell ref="AR28:AS28"/>
    <mergeCell ref="AT28:AU28"/>
    <mergeCell ref="AV28:AW28"/>
    <mergeCell ref="BN28:BO28"/>
    <mergeCell ref="BP28:BQ28"/>
    <mergeCell ref="BR28:BS28"/>
    <mergeCell ref="BT28:BU28"/>
    <mergeCell ref="AX28:AY28"/>
    <mergeCell ref="AZ28:BA28"/>
    <mergeCell ref="BB28:BC28"/>
    <mergeCell ref="BD28:BE28"/>
    <mergeCell ref="BF28:BG28"/>
    <mergeCell ref="BH28:BI28"/>
    <mergeCell ref="CF23:CG23"/>
    <mergeCell ref="AT23:AU23"/>
    <mergeCell ref="X23:Y23"/>
    <mergeCell ref="Z23:AA23"/>
    <mergeCell ref="AB23:AC23"/>
    <mergeCell ref="AD23:AE23"/>
    <mergeCell ref="AF23:AG23"/>
    <mergeCell ref="AH23:AI23"/>
    <mergeCell ref="R25:S25"/>
    <mergeCell ref="T25:U25"/>
    <mergeCell ref="V25:W25"/>
    <mergeCell ref="X25:Y25"/>
    <mergeCell ref="Z25:AA25"/>
    <mergeCell ref="AB25:AC25"/>
    <mergeCell ref="AV25:AW25"/>
    <mergeCell ref="AX25:AY25"/>
    <mergeCell ref="AZ25:BA25"/>
    <mergeCell ref="AD25:AE25"/>
    <mergeCell ref="AF25:AG25"/>
    <mergeCell ref="AH25:AI25"/>
    <mergeCell ref="BV25:BW25"/>
    <mergeCell ref="BX25:BY25"/>
    <mergeCell ref="BB25:BC25"/>
    <mergeCell ref="BD25:BE25"/>
    <mergeCell ref="BF25:BG25"/>
    <mergeCell ref="BH25:BI25"/>
    <mergeCell ref="BJ25:BK25"/>
    <mergeCell ref="BL25:BM25"/>
    <mergeCell ref="BZ25:CA25"/>
    <mergeCell ref="CB25:CC25"/>
    <mergeCell ref="CD25:CE25"/>
    <mergeCell ref="CF25:CG25"/>
    <mergeCell ref="AV23:AW23"/>
    <mergeCell ref="AX23:AY23"/>
    <mergeCell ref="AZ23:BA23"/>
    <mergeCell ref="BB23:BC23"/>
    <mergeCell ref="BD23:BE23"/>
    <mergeCell ref="BF23:BG23"/>
    <mergeCell ref="B28:C28"/>
    <mergeCell ref="D28:E28"/>
    <mergeCell ref="F28:G28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BV23:BW23"/>
    <mergeCell ref="BX23:BY23"/>
    <mergeCell ref="BZ23:CA23"/>
    <mergeCell ref="CB23:CC23"/>
    <mergeCell ref="CD23:CE23"/>
    <mergeCell ref="BH23:BI23"/>
    <mergeCell ref="BJ23:BK23"/>
    <mergeCell ref="BL23:BM23"/>
    <mergeCell ref="BN23:BO23"/>
    <mergeCell ref="BP23:BQ23"/>
    <mergeCell ref="CH23:CI23"/>
    <mergeCell ref="B25:C25"/>
    <mergeCell ref="D25:E25"/>
    <mergeCell ref="F25:G25"/>
    <mergeCell ref="H25:I25"/>
    <mergeCell ref="J25:K25"/>
    <mergeCell ref="L25:M25"/>
    <mergeCell ref="N25:O25"/>
    <mergeCell ref="P25:Q25"/>
    <mergeCell ref="BT23:BU23"/>
    <mergeCell ref="AJ25:AK25"/>
    <mergeCell ref="AL25:AM25"/>
    <mergeCell ref="AN25:AO25"/>
    <mergeCell ref="AP25:AQ25"/>
    <mergeCell ref="AJ23:AK23"/>
    <mergeCell ref="AL23:AM23"/>
    <mergeCell ref="AN23:AO23"/>
    <mergeCell ref="AP23:AQ23"/>
    <mergeCell ref="AR23:AS23"/>
    <mergeCell ref="AT25:AU25"/>
    <mergeCell ref="AR25:AS25"/>
    <mergeCell ref="BR23:BS23"/>
    <mergeCell ref="BF22:BG22"/>
    <mergeCell ref="BH22:BI22"/>
    <mergeCell ref="BJ22:BK22"/>
    <mergeCell ref="BL22:BM22"/>
    <mergeCell ref="AP22:AQ22"/>
    <mergeCell ref="AR22:AS22"/>
    <mergeCell ref="AT22:AU22"/>
    <mergeCell ref="AV22:AW22"/>
    <mergeCell ref="BN22:BO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CF22:CG22"/>
    <mergeCell ref="CH22:CI22"/>
    <mergeCell ref="B23:C23"/>
    <mergeCell ref="D23:E23"/>
    <mergeCell ref="F23:G23"/>
    <mergeCell ref="H23:I23"/>
    <mergeCell ref="J23:K23"/>
    <mergeCell ref="BH21:BI21"/>
    <mergeCell ref="BJ21:BK21"/>
    <mergeCell ref="L23:M23"/>
    <mergeCell ref="N23:O23"/>
    <mergeCell ref="P23:Q23"/>
    <mergeCell ref="R23:S23"/>
    <mergeCell ref="T23:U23"/>
    <mergeCell ref="V23:W23"/>
    <mergeCell ref="BB22:BC22"/>
    <mergeCell ref="BD22:BE22"/>
    <mergeCell ref="BT21:BU21"/>
    <mergeCell ref="BV21:BW21"/>
    <mergeCell ref="BX21:BY21"/>
    <mergeCell ref="BZ21:CA21"/>
    <mergeCell ref="CB21:CC21"/>
    <mergeCell ref="CD21:CE21"/>
    <mergeCell ref="CF21:CG21"/>
    <mergeCell ref="CH21:CI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AX22:AY22"/>
    <mergeCell ref="AZ22:BA22"/>
    <mergeCell ref="AD22:AE22"/>
    <mergeCell ref="AF22:AG22"/>
    <mergeCell ref="AH22:AI22"/>
    <mergeCell ref="AJ22:AK22"/>
    <mergeCell ref="AL22:AM22"/>
    <mergeCell ref="AN22:AO22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BL21:BM21"/>
    <mergeCell ref="BN21:BO21"/>
    <mergeCell ref="BP21:BQ21"/>
    <mergeCell ref="BR21:BS21"/>
    <mergeCell ref="AV21:AW21"/>
    <mergeCell ref="AX21:AY21"/>
    <mergeCell ref="AZ21:BA21"/>
    <mergeCell ref="BB21:BC21"/>
    <mergeCell ref="BD21:BE21"/>
    <mergeCell ref="BF21:BG21"/>
    <mergeCell ref="BF20:BG20"/>
    <mergeCell ref="BH20:BI20"/>
    <mergeCell ref="BJ20:BK20"/>
    <mergeCell ref="BL20:BM20"/>
    <mergeCell ref="AP20:AQ20"/>
    <mergeCell ref="AR20:AS20"/>
    <mergeCell ref="AT20:AU20"/>
    <mergeCell ref="AV20:AW20"/>
    <mergeCell ref="BN20:BO20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CH20:CI20"/>
    <mergeCell ref="B21:C21"/>
    <mergeCell ref="D21:E21"/>
    <mergeCell ref="F21:G21"/>
    <mergeCell ref="H21:I21"/>
    <mergeCell ref="J21:K21"/>
    <mergeCell ref="BH19:BI19"/>
    <mergeCell ref="BJ19:BK19"/>
    <mergeCell ref="L21:M21"/>
    <mergeCell ref="N21:O21"/>
    <mergeCell ref="P21:Q21"/>
    <mergeCell ref="R21:S21"/>
    <mergeCell ref="T21:U21"/>
    <mergeCell ref="V21:W21"/>
    <mergeCell ref="BB20:BC20"/>
    <mergeCell ref="BD20:BE20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X20:AY20"/>
    <mergeCell ref="AZ20:BA20"/>
    <mergeCell ref="AD20:AE20"/>
    <mergeCell ref="AF20:AG20"/>
    <mergeCell ref="AH20:AI20"/>
    <mergeCell ref="AJ20:AK20"/>
    <mergeCell ref="AL20:AM20"/>
    <mergeCell ref="AN20:AO20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BL19:BM19"/>
    <mergeCell ref="BN19:BO19"/>
    <mergeCell ref="BP19:BQ19"/>
    <mergeCell ref="BR19:BS19"/>
    <mergeCell ref="AV19:AW19"/>
    <mergeCell ref="AX19:AY19"/>
    <mergeCell ref="AZ19:BA19"/>
    <mergeCell ref="BB19:BC19"/>
    <mergeCell ref="BD19:BE19"/>
    <mergeCell ref="BF19:BG19"/>
    <mergeCell ref="BF18:BG18"/>
    <mergeCell ref="BH18:BI18"/>
    <mergeCell ref="BJ18:BK18"/>
    <mergeCell ref="BL18:BM18"/>
    <mergeCell ref="AP18:AQ18"/>
    <mergeCell ref="AR18:AS18"/>
    <mergeCell ref="AT18:AU18"/>
    <mergeCell ref="AV18:AW18"/>
    <mergeCell ref="BN18:BO18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B19:C19"/>
    <mergeCell ref="D19:E19"/>
    <mergeCell ref="F19:G19"/>
    <mergeCell ref="H19:I19"/>
    <mergeCell ref="J19:K19"/>
    <mergeCell ref="BH17:BI17"/>
    <mergeCell ref="BJ17:BK17"/>
    <mergeCell ref="L19:M19"/>
    <mergeCell ref="N19:O19"/>
    <mergeCell ref="P19:Q19"/>
    <mergeCell ref="R19:S19"/>
    <mergeCell ref="T19:U19"/>
    <mergeCell ref="V19:W19"/>
    <mergeCell ref="BB18:BC18"/>
    <mergeCell ref="BD18:BE18"/>
    <mergeCell ref="BT17:BU17"/>
    <mergeCell ref="BV17:BW17"/>
    <mergeCell ref="BX17:BY17"/>
    <mergeCell ref="BZ17:CA17"/>
    <mergeCell ref="CB17:CC17"/>
    <mergeCell ref="CD17:CE17"/>
    <mergeCell ref="CF17:CG17"/>
    <mergeCell ref="CH17:CI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X18:AY18"/>
    <mergeCell ref="AZ18:BA18"/>
    <mergeCell ref="AD18:AE18"/>
    <mergeCell ref="AF18:AG18"/>
    <mergeCell ref="AH18:AI18"/>
    <mergeCell ref="AJ18:AK18"/>
    <mergeCell ref="AL18:AM18"/>
    <mergeCell ref="AN18:AO18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BL17:BM17"/>
    <mergeCell ref="BN17:BO17"/>
    <mergeCell ref="BP17:BQ17"/>
    <mergeCell ref="BR17:BS17"/>
    <mergeCell ref="AV17:AW17"/>
    <mergeCell ref="AX17:AY17"/>
    <mergeCell ref="AZ17:BA17"/>
    <mergeCell ref="BB17:BC17"/>
    <mergeCell ref="BD17:BE17"/>
    <mergeCell ref="BF17:BG17"/>
    <mergeCell ref="BF16:BG16"/>
    <mergeCell ref="BH16:BI16"/>
    <mergeCell ref="BJ16:BK16"/>
    <mergeCell ref="BL16:BM16"/>
    <mergeCell ref="AP16:AQ16"/>
    <mergeCell ref="AR16:AS16"/>
    <mergeCell ref="AT16:AU16"/>
    <mergeCell ref="AV16:AW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B17:C17"/>
    <mergeCell ref="D17:E17"/>
    <mergeCell ref="F17:G17"/>
    <mergeCell ref="H17:I17"/>
    <mergeCell ref="J17:K17"/>
    <mergeCell ref="BH15:BI15"/>
    <mergeCell ref="BJ15:BK15"/>
    <mergeCell ref="L17:M17"/>
    <mergeCell ref="N17:O17"/>
    <mergeCell ref="P17:Q17"/>
    <mergeCell ref="R17:S17"/>
    <mergeCell ref="T17:U17"/>
    <mergeCell ref="V17:W17"/>
    <mergeCell ref="BB16:BC16"/>
    <mergeCell ref="BD16:BE16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X16:AY16"/>
    <mergeCell ref="AZ16:BA16"/>
    <mergeCell ref="AD16:AE16"/>
    <mergeCell ref="AF16:AG16"/>
    <mergeCell ref="AH16:AI16"/>
    <mergeCell ref="AJ16:AK16"/>
    <mergeCell ref="AL16:AM16"/>
    <mergeCell ref="AN16:AO16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BL15:BM15"/>
    <mergeCell ref="BN15:BO15"/>
    <mergeCell ref="BP15:BQ15"/>
    <mergeCell ref="BR15:BS15"/>
    <mergeCell ref="AV15:AW15"/>
    <mergeCell ref="AX15:AY15"/>
    <mergeCell ref="AZ15:BA15"/>
    <mergeCell ref="BB15:BC15"/>
    <mergeCell ref="BD15:BE15"/>
    <mergeCell ref="BF15:BG15"/>
    <mergeCell ref="BF14:BG14"/>
    <mergeCell ref="BH14:BI14"/>
    <mergeCell ref="BJ14:BK14"/>
    <mergeCell ref="BL14:BM14"/>
    <mergeCell ref="AP14:AQ14"/>
    <mergeCell ref="AR14:AS14"/>
    <mergeCell ref="AT14:AU14"/>
    <mergeCell ref="AV14:AW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CH14:CI14"/>
    <mergeCell ref="B15:C15"/>
    <mergeCell ref="D15:E15"/>
    <mergeCell ref="F15:G15"/>
    <mergeCell ref="H15:I15"/>
    <mergeCell ref="J15:K15"/>
    <mergeCell ref="BH13:BI13"/>
    <mergeCell ref="BJ13:BK13"/>
    <mergeCell ref="L15:M15"/>
    <mergeCell ref="N15:O15"/>
    <mergeCell ref="P15:Q15"/>
    <mergeCell ref="R15:S15"/>
    <mergeCell ref="T15:U15"/>
    <mergeCell ref="V15:W15"/>
    <mergeCell ref="BB14:BC14"/>
    <mergeCell ref="BD14:BE14"/>
    <mergeCell ref="BT13:BU13"/>
    <mergeCell ref="BV13:BW13"/>
    <mergeCell ref="BX13:BY13"/>
    <mergeCell ref="BZ13:CA13"/>
    <mergeCell ref="CB13:CC13"/>
    <mergeCell ref="CD13:CE13"/>
    <mergeCell ref="CF13:CG13"/>
    <mergeCell ref="CH13:CI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X14:AY14"/>
    <mergeCell ref="AZ14:BA14"/>
    <mergeCell ref="AD14:AE14"/>
    <mergeCell ref="AF14:AG14"/>
    <mergeCell ref="AH14:AI14"/>
    <mergeCell ref="AJ14:AK14"/>
    <mergeCell ref="AL14:AM14"/>
    <mergeCell ref="AN14:AO14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BL13:BM13"/>
    <mergeCell ref="BN13:BO13"/>
    <mergeCell ref="BP13:BQ13"/>
    <mergeCell ref="BR13:BS13"/>
    <mergeCell ref="AV13:AW13"/>
    <mergeCell ref="AX13:AY13"/>
    <mergeCell ref="AZ13:BA13"/>
    <mergeCell ref="BB13:BC13"/>
    <mergeCell ref="BD13:BE13"/>
    <mergeCell ref="BF13:BG13"/>
    <mergeCell ref="BF12:BG12"/>
    <mergeCell ref="BH12:BI12"/>
    <mergeCell ref="BJ12:BK12"/>
    <mergeCell ref="BL12:BM12"/>
    <mergeCell ref="AP12:AQ12"/>
    <mergeCell ref="AR12:AS12"/>
    <mergeCell ref="AT12:AU12"/>
    <mergeCell ref="AV12:AW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B13:C13"/>
    <mergeCell ref="D13:E13"/>
    <mergeCell ref="F13:G13"/>
    <mergeCell ref="H13:I13"/>
    <mergeCell ref="J13:K13"/>
    <mergeCell ref="BH11:BI11"/>
    <mergeCell ref="BJ11:BK11"/>
    <mergeCell ref="L13:M13"/>
    <mergeCell ref="N13:O13"/>
    <mergeCell ref="P13:Q13"/>
    <mergeCell ref="R13:S13"/>
    <mergeCell ref="T13:U13"/>
    <mergeCell ref="V13:W13"/>
    <mergeCell ref="BB12:BC12"/>
    <mergeCell ref="BD12:BE12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B12:C12"/>
    <mergeCell ref="AV11:AW11"/>
    <mergeCell ref="AX11:AY11"/>
    <mergeCell ref="AZ11:BA11"/>
    <mergeCell ref="BB11:BC11"/>
    <mergeCell ref="BD11:BE11"/>
    <mergeCell ref="BF11:BG11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X12:AY12"/>
    <mergeCell ref="AZ12:BA12"/>
    <mergeCell ref="AD12:AE12"/>
    <mergeCell ref="AF12:AG12"/>
    <mergeCell ref="AH12:AI12"/>
    <mergeCell ref="AJ12:AK12"/>
    <mergeCell ref="AL12:AM12"/>
    <mergeCell ref="AN12:AO12"/>
    <mergeCell ref="A1:AW6"/>
    <mergeCell ref="A7:EV7"/>
    <mergeCell ref="A8:EV8"/>
    <mergeCell ref="A9:EV9"/>
    <mergeCell ref="A10:EV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BL11:BM11"/>
    <mergeCell ref="BN11:BO11"/>
    <mergeCell ref="BP11:BQ11"/>
    <mergeCell ref="BR11:BS11"/>
  </mergeCells>
  <conditionalFormatting sqref="R67:S68 V67:AW68">
    <cfRule type="cellIs" dxfId="9" priority="9" operator="equal">
      <formula>"N/A"</formula>
    </cfRule>
  </conditionalFormatting>
  <conditionalFormatting sqref="R61:AW66">
    <cfRule type="cellIs" dxfId="8" priority="10" operator="equal">
      <formula>"N/A"</formula>
    </cfRule>
  </conditionalFormatting>
  <conditionalFormatting sqref="R69:AW73">
    <cfRule type="cellIs" dxfId="7" priority="8" operator="equal">
      <formula>"N/A"</formula>
    </cfRule>
  </conditionalFormatting>
  <conditionalFormatting sqref="AX61:CJ73 CO61:CO73 CT61:CT73 CY61:CY73 DD61:DD73 DI61:DI73 DN61:DN73 EC61:EC73">
    <cfRule type="cellIs" dxfId="6" priority="7" operator="equal">
      <formula>"N/A"</formula>
    </cfRule>
  </conditionalFormatting>
  <conditionalFormatting sqref="DS61:DS73">
    <cfRule type="cellIs" dxfId="5" priority="5" operator="equal">
      <formula>"N/A"</formula>
    </cfRule>
  </conditionalFormatting>
  <conditionalFormatting sqref="DX61:DX73">
    <cfRule type="cellIs" dxfId="4" priority="4" operator="equal">
      <formula>"N/A"</formula>
    </cfRule>
  </conditionalFormatting>
  <conditionalFormatting sqref="EH61:EH73">
    <cfRule type="cellIs" dxfId="3" priority="3" operator="equal">
      <formula>"N/A"</formula>
    </cfRule>
  </conditionalFormatting>
  <conditionalFormatting sqref="EM61:EM73">
    <cfRule type="cellIs" dxfId="2" priority="2" operator="equal">
      <formula>"N/A"</formula>
    </cfRule>
  </conditionalFormatting>
  <conditionalFormatting sqref="ER61:ER73">
    <cfRule type="cellIs" dxfId="1" priority="1" operator="equal">
      <formula>"N/A"</formula>
    </cfRule>
  </conditionalFormatting>
  <conditionalFormatting sqref="EW9:IV9 A216 EW216:IV219">
    <cfRule type="cellIs" dxfId="0" priority="6" operator="equal">
      <formula>"N/A"</formula>
    </cfRule>
  </conditionalFormatting>
  <printOptions horizontalCentered="1"/>
  <pageMargins left="0" right="0" top="0.19685039370078741" bottom="0.19685039370078741" header="0" footer="0"/>
  <pageSetup paperSize="9" scale="45" firstPageNumber="0" fitToHeight="3" orientation="portrait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131" max="151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121A114-DC80-497C-8B6E-230BA8537DF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C78ADF-D4E9-41D6-8512-F3FFA19657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Produção</vt:lpstr>
      <vt:lpstr>Desempenho</vt:lpstr>
      <vt:lpstr>Efetividade</vt:lpstr>
      <vt:lpstr>Desempenho!Area_de_impressao</vt:lpstr>
      <vt:lpstr>Efetividade!Area_de_impressao</vt:lpstr>
      <vt:lpstr>Produção!Area_de_impressao</vt:lpstr>
      <vt:lpstr>Desempenho!Titulos_de_impressao</vt:lpstr>
      <vt:lpstr>Efetividade!Titulos_de_impressao</vt:lpstr>
      <vt:lpstr>Produção!Titulos_de_impressao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2026-02-09T13:04:33Z</dcterms:created>
  <dcterms:modified xsi:type="dcterms:W3CDTF">2026-02-10T22:54:32Z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