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11-2025\"/>
    </mc:Choice>
  </mc:AlternateContent>
  <xr:revisionPtr revIDLastSave="0" documentId="8_{9F901E25-BAB8-4388-BC9E-C017E4FCB109}" xr6:coauthVersionLast="47" xr6:coauthVersionMax="47" xr10:uidLastSave="{00000000-0000-0000-0000-000000000000}"/>
  <bookViews>
    <workbookView xWindow="-120" yWindow="-120" windowWidth="20730" windowHeight="11040" firstSheet="1" activeTab="1" xr2:uid="{B42110F7-E3DB-4CF2-9EEE-ACFCE2E587E0}"/>
  </bookViews>
  <sheets>
    <sheet name="Produção" sheetId="1" r:id="rId1"/>
    <sheet name="Desempenho" sheetId="2" r:id="rId2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Desempenho!$A$1:$BI$86</definedName>
    <definedName name="_xlnm.Print_Area" localSheetId="0">Produção!$B$1:$BR$480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Desempenho!$1:$10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3" i="2" l="1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K48" i="2"/>
  <c r="BJ48" i="2"/>
  <c r="BJ46" i="2"/>
  <c r="BI48" i="2"/>
  <c r="BI46" i="2"/>
  <c r="BH48" i="2"/>
  <c r="BH46" i="2"/>
  <c r="BG48" i="2"/>
  <c r="BG46" i="2"/>
  <c r="BF48" i="2"/>
  <c r="BE48" i="2"/>
  <c r="BD48" i="2"/>
  <c r="BC48" i="2"/>
  <c r="BB48" i="2"/>
  <c r="BB46" i="2"/>
  <c r="BA48" i="2"/>
  <c r="BA46" i="2"/>
  <c r="AZ48" i="2"/>
  <c r="AZ46" i="2"/>
  <c r="AY48" i="2"/>
  <c r="AY46" i="2"/>
  <c r="AX48" i="2"/>
  <c r="AW48" i="2"/>
  <c r="AV48" i="2"/>
  <c r="AU48" i="2"/>
  <c r="AT48" i="2"/>
  <c r="AT46" i="2"/>
  <c r="AS48" i="2"/>
  <c r="AS46" i="2"/>
  <c r="AR48" i="2"/>
  <c r="AR46" i="2"/>
  <c r="AQ48" i="2"/>
  <c r="AQ46" i="2"/>
  <c r="AP48" i="2"/>
  <c r="AO48" i="2"/>
  <c r="AM48" i="2"/>
  <c r="AK48" i="2"/>
  <c r="AJ48" i="2"/>
  <c r="AJ46" i="2"/>
  <c r="AI48" i="2"/>
  <c r="AI46" i="2"/>
  <c r="AH48" i="2"/>
  <c r="AH46" i="2"/>
  <c r="AG48" i="2"/>
  <c r="AF48" i="2"/>
  <c r="AE48" i="2"/>
  <c r="AC48" i="2"/>
  <c r="AB48" i="2"/>
  <c r="AB46" i="2"/>
  <c r="AA48" i="2"/>
  <c r="AA46" i="2"/>
  <c r="Z48" i="2"/>
  <c r="Z46" i="2"/>
  <c r="Y48" i="2"/>
  <c r="Y46" i="2"/>
  <c r="X48" i="2"/>
  <c r="W48" i="2"/>
  <c r="U48" i="2"/>
  <c r="R48" i="2"/>
  <c r="Q48" i="2"/>
  <c r="O48" i="2"/>
  <c r="O46" i="2"/>
  <c r="M48" i="2"/>
  <c r="M46" i="2"/>
  <c r="L48" i="2"/>
  <c r="L46" i="2"/>
  <c r="J48" i="2"/>
  <c r="J46" i="2"/>
  <c r="I48" i="2"/>
  <c r="H48" i="2"/>
  <c r="F48" i="2"/>
  <c r="E48" i="2"/>
  <c r="D48" i="2"/>
  <c r="D46" i="2"/>
  <c r="C48" i="2"/>
  <c r="C46" i="2"/>
  <c r="BK46" i="2"/>
  <c r="BF46" i="2"/>
  <c r="BE46" i="2"/>
  <c r="BD46" i="2"/>
  <c r="BC46" i="2"/>
  <c r="AX46" i="2"/>
  <c r="AW46" i="2"/>
  <c r="AV46" i="2"/>
  <c r="AU46" i="2"/>
  <c r="AP46" i="2"/>
  <c r="AO46" i="2"/>
  <c r="AN46" i="2"/>
  <c r="AM46" i="2"/>
  <c r="AK46" i="2"/>
  <c r="AG46" i="2"/>
  <c r="AF46" i="2"/>
  <c r="AE46" i="2"/>
  <c r="AD46" i="2"/>
  <c r="AC46" i="2"/>
  <c r="X46" i="2"/>
  <c r="W46" i="2"/>
  <c r="V46" i="2"/>
  <c r="U46" i="2"/>
  <c r="T46" i="2"/>
  <c r="S46" i="2"/>
  <c r="R46" i="2"/>
  <c r="Q46" i="2"/>
  <c r="N46" i="2"/>
  <c r="K46" i="2"/>
  <c r="I46" i="2"/>
  <c r="H46" i="2"/>
  <c r="G46" i="2"/>
  <c r="F46" i="2"/>
  <c r="E46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AB42" i="2"/>
  <c r="AB40" i="2"/>
  <c r="AA42" i="2"/>
  <c r="AA40" i="2"/>
  <c r="Z42" i="2"/>
  <c r="Z40" i="2"/>
  <c r="Y42" i="2"/>
  <c r="Y40" i="2"/>
  <c r="X42" i="2"/>
  <c r="W42" i="2"/>
  <c r="V42" i="2"/>
  <c r="U42" i="2"/>
  <c r="T42" i="2"/>
  <c r="T40" i="2"/>
  <c r="S42" i="2"/>
  <c r="S40" i="2"/>
  <c r="R42" i="2"/>
  <c r="R40" i="2"/>
  <c r="Q42" i="2"/>
  <c r="Q40" i="2"/>
  <c r="O42" i="2"/>
  <c r="N42" i="2"/>
  <c r="M42" i="2"/>
  <c r="L42" i="2"/>
  <c r="K42" i="2"/>
  <c r="K40" i="2"/>
  <c r="J42" i="2"/>
  <c r="J40" i="2"/>
  <c r="I42" i="2"/>
  <c r="I40" i="2"/>
  <c r="H42" i="2"/>
  <c r="H40" i="2"/>
  <c r="F42" i="2"/>
  <c r="E42" i="2"/>
  <c r="D42" i="2"/>
  <c r="C42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K40" i="2"/>
  <c r="AJ40" i="2"/>
  <c r="AI40" i="2"/>
  <c r="AH40" i="2"/>
  <c r="AG40" i="2"/>
  <c r="AF40" i="2"/>
  <c r="AE40" i="2"/>
  <c r="AD40" i="2"/>
  <c r="AC40" i="2"/>
  <c r="X40" i="2"/>
  <c r="W40" i="2"/>
  <c r="V40" i="2"/>
  <c r="U40" i="2"/>
  <c r="O40" i="2"/>
  <c r="N40" i="2"/>
  <c r="M40" i="2"/>
  <c r="L40" i="2"/>
  <c r="G40" i="2"/>
  <c r="F40" i="2"/>
  <c r="E40" i="2"/>
  <c r="D40" i="2"/>
  <c r="C40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I30" i="2"/>
  <c r="J30" i="2"/>
  <c r="K30" i="2"/>
  <c r="L30" i="2"/>
  <c r="M30" i="2"/>
  <c r="N30" i="2"/>
  <c r="O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M30" i="2"/>
  <c r="AN30" i="2"/>
  <c r="AO30" i="2"/>
  <c r="C30" i="2"/>
  <c r="D30" i="2"/>
  <c r="E30" i="2"/>
  <c r="F30" i="2"/>
  <c r="G30" i="2"/>
  <c r="H30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O27" i="2"/>
  <c r="N27" i="2"/>
  <c r="M27" i="2"/>
  <c r="L27" i="2"/>
  <c r="K27" i="2"/>
  <c r="J27" i="2"/>
  <c r="I27" i="2"/>
  <c r="H27" i="2"/>
  <c r="G27" i="2"/>
  <c r="F27" i="2"/>
  <c r="E27" i="2"/>
  <c r="D27" i="2"/>
  <c r="AP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M26" i="2"/>
  <c r="AN26" i="2"/>
  <c r="M26" i="2"/>
  <c r="N26" i="2"/>
  <c r="O26" i="2"/>
  <c r="Q26" i="2"/>
  <c r="R26" i="2"/>
  <c r="S26" i="2"/>
  <c r="T26" i="2"/>
  <c r="E26" i="2"/>
  <c r="F26" i="2"/>
  <c r="G26" i="2"/>
  <c r="H26" i="2"/>
  <c r="I26" i="2"/>
  <c r="J26" i="2"/>
  <c r="K26" i="2"/>
  <c r="L26" i="2"/>
  <c r="D26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K15" i="2"/>
  <c r="BJ15" i="2"/>
  <c r="BJ14" i="2"/>
  <c r="BJ19" i="2"/>
  <c r="BI15" i="2"/>
  <c r="BH15" i="2"/>
  <c r="BG15" i="2"/>
  <c r="BG14" i="2"/>
  <c r="BG19" i="2"/>
  <c r="BF15" i="2"/>
  <c r="BE15" i="2"/>
  <c r="BE14" i="2"/>
  <c r="BE19" i="2"/>
  <c r="BD15" i="2"/>
  <c r="BC15" i="2"/>
  <c r="BB15" i="2"/>
  <c r="BB14" i="2"/>
  <c r="BB19" i="2"/>
  <c r="BA15" i="2"/>
  <c r="AZ15" i="2"/>
  <c r="AY15" i="2"/>
  <c r="AY14" i="2"/>
  <c r="AY19" i="2"/>
  <c r="AX15" i="2"/>
  <c r="AW15" i="2"/>
  <c r="AW14" i="2"/>
  <c r="AW19" i="2"/>
  <c r="AV15" i="2"/>
  <c r="AU15" i="2"/>
  <c r="AT15" i="2"/>
  <c r="AT14" i="2"/>
  <c r="AT19" i="2"/>
  <c r="AS15" i="2"/>
  <c r="AR15" i="2"/>
  <c r="AQ15" i="2"/>
  <c r="AQ14" i="2"/>
  <c r="AQ19" i="2"/>
  <c r="AP15" i="2"/>
  <c r="AO15" i="2"/>
  <c r="AO14" i="2"/>
  <c r="AO19" i="2"/>
  <c r="AN15" i="2"/>
  <c r="AM15" i="2"/>
  <c r="AK15" i="2"/>
  <c r="AK14" i="2"/>
  <c r="AK19" i="2"/>
  <c r="AJ15" i="2"/>
  <c r="AI15" i="2"/>
  <c r="AH15" i="2"/>
  <c r="AH14" i="2"/>
  <c r="AH19" i="2"/>
  <c r="AG15" i="2"/>
  <c r="AF15" i="2"/>
  <c r="AF14" i="2"/>
  <c r="AF19" i="2"/>
  <c r="AE15" i="2"/>
  <c r="AE14" i="2"/>
  <c r="AE19" i="2"/>
  <c r="AD15" i="2"/>
  <c r="AC15" i="2"/>
  <c r="AC14" i="2"/>
  <c r="AC19" i="2"/>
  <c r="AB15" i="2"/>
  <c r="AA15" i="2"/>
  <c r="Z15" i="2"/>
  <c r="Z14" i="2"/>
  <c r="Z19" i="2"/>
  <c r="Y15" i="2"/>
  <c r="X15" i="2"/>
  <c r="X14" i="2"/>
  <c r="X19" i="2"/>
  <c r="W15" i="2"/>
  <c r="W14" i="2"/>
  <c r="W19" i="2"/>
  <c r="V15" i="2"/>
  <c r="U15" i="2"/>
  <c r="U14" i="2"/>
  <c r="U19" i="2"/>
  <c r="T15" i="2"/>
  <c r="S15" i="2"/>
  <c r="R15" i="2"/>
  <c r="R14" i="2"/>
  <c r="R19" i="2"/>
  <c r="Q15" i="2"/>
  <c r="O15" i="2"/>
  <c r="O14" i="2"/>
  <c r="O19" i="2"/>
  <c r="N15" i="2"/>
  <c r="M15" i="2"/>
  <c r="L15" i="2"/>
  <c r="L14" i="2"/>
  <c r="L19" i="2" s="1"/>
  <c r="J15" i="2"/>
  <c r="I15" i="2"/>
  <c r="H15" i="2"/>
  <c r="G15" i="2"/>
  <c r="G14" i="2"/>
  <c r="G19" i="2"/>
  <c r="F15" i="2"/>
  <c r="E15" i="2"/>
  <c r="E14" i="2"/>
  <c r="E19" i="2"/>
  <c r="D15" i="2"/>
  <c r="C15" i="2"/>
  <c r="C14" i="2"/>
  <c r="C19" i="2"/>
  <c r="BK14" i="2"/>
  <c r="BK19" i="2" s="1"/>
  <c r="BI14" i="2"/>
  <c r="BI19" i="2"/>
  <c r="BH14" i="2"/>
  <c r="BH19" i="2" s="1"/>
  <c r="BF14" i="2"/>
  <c r="BF19" i="2"/>
  <c r="BD14" i="2"/>
  <c r="BD19" i="2"/>
  <c r="BC14" i="2"/>
  <c r="BC19" i="2" s="1"/>
  <c r="BA14" i="2"/>
  <c r="BA19" i="2"/>
  <c r="AZ14" i="2"/>
  <c r="AZ19" i="2" s="1"/>
  <c r="AX14" i="2"/>
  <c r="AX19" i="2"/>
  <c r="AV14" i="2"/>
  <c r="AV19" i="2"/>
  <c r="AU14" i="2"/>
  <c r="AU19" i="2" s="1"/>
  <c r="AS14" i="2"/>
  <c r="AS19" i="2"/>
  <c r="AR14" i="2"/>
  <c r="AR19" i="2" s="1"/>
  <c r="AP14" i="2"/>
  <c r="AP19" i="2"/>
  <c r="AN14" i="2"/>
  <c r="AN19" i="2"/>
  <c r="AM14" i="2"/>
  <c r="AM19" i="2"/>
  <c r="AJ14" i="2"/>
  <c r="AJ19" i="2"/>
  <c r="AI14" i="2"/>
  <c r="AI19" i="2"/>
  <c r="AG14" i="2"/>
  <c r="AG19" i="2"/>
  <c r="AD14" i="2"/>
  <c r="AD19" i="2"/>
  <c r="AB14" i="2"/>
  <c r="AB19" i="2"/>
  <c r="AA14" i="2"/>
  <c r="AA19" i="2"/>
  <c r="Y14" i="2"/>
  <c r="Y19" i="2"/>
  <c r="V14" i="2"/>
  <c r="V19" i="2" s="1"/>
  <c r="T14" i="2"/>
  <c r="T19" i="2" s="1"/>
  <c r="S14" i="2"/>
  <c r="S19" i="2"/>
  <c r="Q14" i="2"/>
  <c r="Q19" i="2"/>
  <c r="N14" i="2"/>
  <c r="N19" i="2"/>
  <c r="M14" i="2"/>
  <c r="M19" i="2" s="1"/>
  <c r="J14" i="2"/>
  <c r="J19" i="2" s="1"/>
  <c r="I14" i="2"/>
  <c r="I19" i="2"/>
  <c r="H14" i="2"/>
  <c r="H19" i="2"/>
  <c r="F14" i="2"/>
  <c r="F19" i="2"/>
  <c r="D14" i="2"/>
  <c r="D19" i="2" s="1"/>
  <c r="BK11" i="2"/>
  <c r="BK18" i="2" s="1"/>
  <c r="BK17" i="2" s="1"/>
  <c r="BJ11" i="2"/>
  <c r="BJ18" i="2"/>
  <c r="BI11" i="2"/>
  <c r="BI18" i="2"/>
  <c r="BH11" i="2"/>
  <c r="BH18" i="2" s="1"/>
  <c r="BH17" i="2" s="1"/>
  <c r="BG11" i="2"/>
  <c r="BG18" i="2"/>
  <c r="BF11" i="2"/>
  <c r="BF18" i="2" s="1"/>
  <c r="BF17" i="2" s="1"/>
  <c r="BE11" i="2"/>
  <c r="BE18" i="2" s="1"/>
  <c r="BD11" i="2"/>
  <c r="BD18" i="2"/>
  <c r="BC11" i="2"/>
  <c r="BC18" i="2" s="1"/>
  <c r="BC17" i="2" s="1"/>
  <c r="BB11" i="2"/>
  <c r="BB18" i="2"/>
  <c r="BA11" i="2"/>
  <c r="BA18" i="2"/>
  <c r="BA17" i="2"/>
  <c r="AZ11" i="2"/>
  <c r="AZ18" i="2" s="1"/>
  <c r="AZ17" i="2" s="1"/>
  <c r="AY11" i="2"/>
  <c r="AY18" i="2"/>
  <c r="AX11" i="2"/>
  <c r="AX18" i="2" s="1"/>
  <c r="AX17" i="2" s="1"/>
  <c r="AW11" i="2"/>
  <c r="AW18" i="2" s="1"/>
  <c r="AW17" i="2" s="1"/>
  <c r="AV11" i="2"/>
  <c r="AV18" i="2"/>
  <c r="AU11" i="2"/>
  <c r="AU18" i="2" s="1"/>
  <c r="AU17" i="2" s="1"/>
  <c r="AT11" i="2"/>
  <c r="AT18" i="2"/>
  <c r="AS11" i="2"/>
  <c r="AS18" i="2"/>
  <c r="AS17" i="2"/>
  <c r="AR11" i="2"/>
  <c r="AR18" i="2" s="1"/>
  <c r="AR17" i="2" s="1"/>
  <c r="AQ11" i="2"/>
  <c r="AQ18" i="2"/>
  <c r="AP11" i="2"/>
  <c r="AP18" i="2" s="1"/>
  <c r="AP17" i="2" s="1"/>
  <c r="AO11" i="2"/>
  <c r="AO18" i="2" s="1"/>
  <c r="AN11" i="2"/>
  <c r="AN18" i="2"/>
  <c r="AM11" i="2"/>
  <c r="AM18" i="2" s="1"/>
  <c r="AK11" i="2"/>
  <c r="AK18" i="2"/>
  <c r="AJ11" i="2"/>
  <c r="AJ18" i="2"/>
  <c r="AJ17" i="2"/>
  <c r="AI11" i="2"/>
  <c r="AI18" i="2" s="1"/>
  <c r="AI17" i="2" s="1"/>
  <c r="AH11" i="2"/>
  <c r="AH18" i="2"/>
  <c r="AG11" i="2"/>
  <c r="AG18" i="2" s="1"/>
  <c r="AG17" i="2" s="1"/>
  <c r="AF11" i="2"/>
  <c r="AF18" i="2" s="1"/>
  <c r="AF17" i="2" s="1"/>
  <c r="AE11" i="2"/>
  <c r="AE18" i="2"/>
  <c r="AD11" i="2"/>
  <c r="AD18" i="2" s="1"/>
  <c r="AC11" i="2"/>
  <c r="AC18" i="2"/>
  <c r="AB11" i="2"/>
  <c r="AB18" i="2"/>
  <c r="AB17" i="2"/>
  <c r="AA11" i="2"/>
  <c r="AA18" i="2" s="1"/>
  <c r="AA17" i="2" s="1"/>
  <c r="Z11" i="2"/>
  <c r="Z18" i="2"/>
  <c r="Y11" i="2"/>
  <c r="Y18" i="2" s="1"/>
  <c r="Y17" i="2" s="1"/>
  <c r="X11" i="2"/>
  <c r="X18" i="2" s="1"/>
  <c r="W11" i="2"/>
  <c r="W18" i="2"/>
  <c r="V11" i="2"/>
  <c r="V18" i="2" s="1"/>
  <c r="V17" i="2" s="1"/>
  <c r="U11" i="2"/>
  <c r="U18" i="2"/>
  <c r="T11" i="2"/>
  <c r="T18" i="2"/>
  <c r="T17" i="2"/>
  <c r="S11" i="2"/>
  <c r="S18" i="2" s="1"/>
  <c r="S17" i="2" s="1"/>
  <c r="R11" i="2"/>
  <c r="R18" i="2"/>
  <c r="Q11" i="2"/>
  <c r="Q18" i="2" s="1"/>
  <c r="Q17" i="2" s="1"/>
  <c r="O11" i="2"/>
  <c r="O18" i="2" s="1"/>
  <c r="O17" i="2" s="1"/>
  <c r="N11" i="2"/>
  <c r="N18" i="2"/>
  <c r="M11" i="2"/>
  <c r="M18" i="2" s="1"/>
  <c r="M17" i="2" s="1"/>
  <c r="L11" i="2"/>
  <c r="L18" i="2"/>
  <c r="K11" i="2"/>
  <c r="K18" i="2"/>
  <c r="J11" i="2"/>
  <c r="J18" i="2" s="1"/>
  <c r="J17" i="2" s="1"/>
  <c r="I11" i="2"/>
  <c r="I18" i="2"/>
  <c r="I17" i="2"/>
  <c r="H11" i="2"/>
  <c r="H18" i="2" s="1"/>
  <c r="H17" i="2" s="1"/>
  <c r="G11" i="2"/>
  <c r="G18" i="2" s="1"/>
  <c r="G17" i="2" s="1"/>
  <c r="F11" i="2"/>
  <c r="F18" i="2"/>
  <c r="E11" i="2"/>
  <c r="E18" i="2" s="1"/>
  <c r="E17" i="2" s="1"/>
  <c r="D11" i="2"/>
  <c r="D18" i="2"/>
  <c r="C11" i="2"/>
  <c r="C18" i="2"/>
  <c r="F10" i="2"/>
  <c r="G10" i="2"/>
  <c r="H10" i="2"/>
  <c r="I10" i="2"/>
  <c r="J10" i="2"/>
  <c r="K10" i="2"/>
  <c r="L10" i="2"/>
  <c r="M10" i="2"/>
  <c r="N10" i="2"/>
  <c r="O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M10" i="2"/>
  <c r="AN10" i="2"/>
  <c r="AO10" i="2"/>
  <c r="AP10" i="2"/>
  <c r="D10" i="2"/>
  <c r="E10" i="2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Q472" i="1"/>
  <c r="AN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C472" i="1"/>
  <c r="AS471" i="1"/>
  <c r="AS470" i="1"/>
  <c r="AS469" i="1"/>
  <c r="AS472" i="1" s="1"/>
  <c r="AQ468" i="1"/>
  <c r="AN468" i="1"/>
  <c r="C468" i="1"/>
  <c r="BS466" i="1"/>
  <c r="BR466" i="1"/>
  <c r="BQ466" i="1"/>
  <c r="BP466" i="1"/>
  <c r="BO466" i="1"/>
  <c r="BN466" i="1"/>
  <c r="BM466" i="1"/>
  <c r="BL466" i="1"/>
  <c r="BK466" i="1"/>
  <c r="BJ466" i="1"/>
  <c r="BI466" i="1"/>
  <c r="BH466" i="1"/>
  <c r="BG466" i="1"/>
  <c r="BF466" i="1"/>
  <c r="BE466" i="1"/>
  <c r="BD466" i="1"/>
  <c r="BC466" i="1"/>
  <c r="BB466" i="1"/>
  <c r="BA466" i="1"/>
  <c r="AZ466" i="1"/>
  <c r="AY466" i="1"/>
  <c r="AX466" i="1"/>
  <c r="AW466" i="1"/>
  <c r="AV466" i="1"/>
  <c r="AU466" i="1"/>
  <c r="AT466" i="1"/>
  <c r="AQ466" i="1"/>
  <c r="AN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C466" i="1"/>
  <c r="AS465" i="1"/>
  <c r="AS464" i="1"/>
  <c r="AS463" i="1"/>
  <c r="AS466" i="1"/>
  <c r="AQ462" i="1"/>
  <c r="AN462" i="1"/>
  <c r="C462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Q460" i="1"/>
  <c r="AN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C460" i="1"/>
  <c r="AS459" i="1"/>
  <c r="AS458" i="1"/>
  <c r="AS457" i="1"/>
  <c r="AS460" i="1"/>
  <c r="AQ456" i="1"/>
  <c r="AN456" i="1"/>
  <c r="C456" i="1"/>
  <c r="BS454" i="1"/>
  <c r="BR454" i="1"/>
  <c r="BQ454" i="1"/>
  <c r="BP454" i="1"/>
  <c r="BO454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Q454" i="1"/>
  <c r="AN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C454" i="1"/>
  <c r="AS453" i="1"/>
  <c r="AS452" i="1"/>
  <c r="AS451" i="1"/>
  <c r="AS454" i="1" s="1"/>
  <c r="AQ450" i="1"/>
  <c r="AN450" i="1"/>
  <c r="C450" i="1"/>
  <c r="BS448" i="1"/>
  <c r="BR448" i="1"/>
  <c r="BQ448" i="1"/>
  <c r="BP448" i="1"/>
  <c r="BO448" i="1"/>
  <c r="BN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/>
  <c r="AQ448" i="1"/>
  <c r="AN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AS446" i="1"/>
  <c r="AS445" i="1"/>
  <c r="AS444" i="1"/>
  <c r="AS443" i="1"/>
  <c r="AS442" i="1"/>
  <c r="AS441" i="1"/>
  <c r="AS440" i="1"/>
  <c r="AS439" i="1"/>
  <c r="AS438" i="1"/>
  <c r="AS437" i="1"/>
  <c r="AS436" i="1"/>
  <c r="AS435" i="1"/>
  <c r="AS434" i="1"/>
  <c r="AS433" i="1"/>
  <c r="AS432" i="1"/>
  <c r="AS431" i="1"/>
  <c r="AQ430" i="1"/>
  <c r="AN430" i="1"/>
  <c r="C430" i="1"/>
  <c r="BS428" i="1"/>
  <c r="BR428" i="1"/>
  <c r="BQ428" i="1"/>
  <c r="BP428" i="1"/>
  <c r="BO428" i="1"/>
  <c r="BN428" i="1"/>
  <c r="BM428" i="1"/>
  <c r="BL428" i="1"/>
  <c r="BK428" i="1"/>
  <c r="BJ428" i="1"/>
  <c r="BI428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/>
  <c r="AQ428" i="1"/>
  <c r="AN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C428" i="1"/>
  <c r="AS427" i="1"/>
  <c r="AS426" i="1"/>
  <c r="AS425" i="1"/>
  <c r="AS424" i="1"/>
  <c r="AS423" i="1"/>
  <c r="AS422" i="1"/>
  <c r="AS421" i="1"/>
  <c r="AS420" i="1"/>
  <c r="AS419" i="1"/>
  <c r="AS418" i="1"/>
  <c r="AS417" i="1"/>
  <c r="AS416" i="1"/>
  <c r="AS428" i="1"/>
  <c r="AQ415" i="1"/>
  <c r="AN415" i="1"/>
  <c r="C415" i="1"/>
  <c r="BS413" i="1"/>
  <c r="BR413" i="1"/>
  <c r="BQ413" i="1"/>
  <c r="BP413" i="1"/>
  <c r="BO413" i="1"/>
  <c r="BN413" i="1"/>
  <c r="BM413" i="1"/>
  <c r="BL413" i="1"/>
  <c r="BK413" i="1"/>
  <c r="BJ413" i="1"/>
  <c r="BI413" i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/>
  <c r="AQ413" i="1"/>
  <c r="AN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C413" i="1"/>
  <c r="AS412" i="1"/>
  <c r="AS411" i="1"/>
  <c r="AS410" i="1"/>
  <c r="AS409" i="1"/>
  <c r="AS408" i="1"/>
  <c r="AS407" i="1"/>
  <c r="AS406" i="1"/>
  <c r="AS405" i="1"/>
  <c r="AS404" i="1"/>
  <c r="AS403" i="1"/>
  <c r="AS402" i="1"/>
  <c r="AQ401" i="1"/>
  <c r="AN401" i="1"/>
  <c r="C401" i="1"/>
  <c r="BS399" i="1"/>
  <c r="BR399" i="1"/>
  <c r="BQ399" i="1"/>
  <c r="BP399" i="1"/>
  <c r="BO399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Q399" i="1"/>
  <c r="AN399" i="1"/>
  <c r="AL399" i="1"/>
  <c r="AK399" i="1"/>
  <c r="AJ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C399" i="1"/>
  <c r="AS397" i="1"/>
  <c r="AS396" i="1"/>
  <c r="AS395" i="1"/>
  <c r="AS394" i="1"/>
  <c r="AS393" i="1"/>
  <c r="AS392" i="1"/>
  <c r="AS391" i="1"/>
  <c r="AS390" i="1"/>
  <c r="AS389" i="1"/>
  <c r="AS388" i="1"/>
  <c r="AS387" i="1"/>
  <c r="AS386" i="1"/>
  <c r="AS385" i="1"/>
  <c r="AS384" i="1"/>
  <c r="AS383" i="1"/>
  <c r="AS382" i="1"/>
  <c r="AS381" i="1"/>
  <c r="AS380" i="1"/>
  <c r="AS379" i="1"/>
  <c r="AS378" i="1"/>
  <c r="AS377" i="1"/>
  <c r="AS376" i="1"/>
  <c r="AS375" i="1"/>
  <c r="AS374" i="1"/>
  <c r="AS373" i="1"/>
  <c r="AS372" i="1"/>
  <c r="AS371" i="1"/>
  <c r="AS370" i="1"/>
  <c r="AS369" i="1"/>
  <c r="AS368" i="1"/>
  <c r="AS367" i="1"/>
  <c r="AS366" i="1"/>
  <c r="AS365" i="1"/>
  <c r="AS364" i="1"/>
  <c r="AQ363" i="1"/>
  <c r="AN363" i="1"/>
  <c r="C363" i="1"/>
  <c r="BS361" i="1"/>
  <c r="BR361" i="1"/>
  <c r="BQ361" i="1"/>
  <c r="BP361" i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Q361" i="1"/>
  <c r="AN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C361" i="1"/>
  <c r="AS360" i="1"/>
  <c r="AS359" i="1"/>
  <c r="AS361" i="1"/>
  <c r="AQ358" i="1"/>
  <c r="AN358" i="1"/>
  <c r="C358" i="1"/>
  <c r="AS356" i="1"/>
  <c r="AQ355" i="1"/>
  <c r="AN355" i="1"/>
  <c r="C355" i="1"/>
  <c r="AS353" i="1"/>
  <c r="AQ352" i="1"/>
  <c r="AN352" i="1"/>
  <c r="C352" i="1"/>
  <c r="BS350" i="1"/>
  <c r="BR350" i="1"/>
  <c r="BQ350" i="1"/>
  <c r="BP350" i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Q350" i="1"/>
  <c r="AN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S349" i="1"/>
  <c r="AS348" i="1"/>
  <c r="AM348" i="1"/>
  <c r="AM350" i="1"/>
  <c r="AQ347" i="1"/>
  <c r="AN347" i="1"/>
  <c r="AM347" i="1"/>
  <c r="C347" i="1"/>
  <c r="AS345" i="1"/>
  <c r="AM345" i="1"/>
  <c r="AQ344" i="1"/>
  <c r="AN344" i="1"/>
  <c r="AM344" i="1"/>
  <c r="C344" i="1"/>
  <c r="AS342" i="1"/>
  <c r="AM342" i="1"/>
  <c r="AQ341" i="1"/>
  <c r="AN341" i="1"/>
  <c r="AM341" i="1"/>
  <c r="C341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Q338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Q337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Q336" i="1"/>
  <c r="BS335" i="1"/>
  <c r="BR335" i="1"/>
  <c r="BQ335" i="1"/>
  <c r="BP335" i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Q335" i="1"/>
  <c r="BS334" i="1"/>
  <c r="BR334" i="1"/>
  <c r="BQ334" i="1"/>
  <c r="BP334" i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Q334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Q333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Q332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Q331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Q330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Q329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Q328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Q327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Q326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Q325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Q324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Q323" i="1"/>
  <c r="AQ322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Q320" i="1"/>
  <c r="AS319" i="1"/>
  <c r="AS318" i="1"/>
  <c r="AS317" i="1"/>
  <c r="AS316" i="1"/>
  <c r="AS315" i="1"/>
  <c r="AS314" i="1"/>
  <c r="AS313" i="1"/>
  <c r="AS312" i="1"/>
  <c r="AS311" i="1"/>
  <c r="AS310" i="1"/>
  <c r="AS309" i="1"/>
  <c r="AS308" i="1"/>
  <c r="AS307" i="1"/>
  <c r="AS306" i="1"/>
  <c r="AS305" i="1"/>
  <c r="AS304" i="1"/>
  <c r="AQ303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BS286" i="1"/>
  <c r="BR286" i="1"/>
  <c r="BQ286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Q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C242" i="1"/>
  <c r="AS241" i="1"/>
  <c r="AS240" i="1"/>
  <c r="AS239" i="1"/>
  <c r="AS238" i="1"/>
  <c r="AS237" i="1"/>
  <c r="AS236" i="1"/>
  <c r="AQ235" i="1"/>
  <c r="AN235" i="1"/>
  <c r="C235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Q233" i="1"/>
  <c r="AQ230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Q228" i="1"/>
  <c r="AS226" i="1"/>
  <c r="AS225" i="1"/>
  <c r="AS224" i="1"/>
  <c r="AS223" i="1"/>
  <c r="AS222" i="1"/>
  <c r="AS221" i="1"/>
  <c r="AS220" i="1"/>
  <c r="AS219" i="1"/>
  <c r="AS218" i="1"/>
  <c r="AS217" i="1"/>
  <c r="AS216" i="1"/>
  <c r="AS215" i="1"/>
  <c r="AS212" i="1"/>
  <c r="AS211" i="1"/>
  <c r="AS210" i="1"/>
  <c r="AS209" i="1"/>
  <c r="AQ206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R204" i="1"/>
  <c r="AQ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S203" i="1"/>
  <c r="AP203" i="1"/>
  <c r="AM203" i="1"/>
  <c r="AS202" i="1"/>
  <c r="AP202" i="1"/>
  <c r="AM202" i="1"/>
  <c r="AS201" i="1"/>
  <c r="AP201" i="1"/>
  <c r="AM201" i="1"/>
  <c r="AS200" i="1"/>
  <c r="AP200" i="1"/>
  <c r="AM200" i="1"/>
  <c r="AS199" i="1"/>
  <c r="AP199" i="1"/>
  <c r="AM199" i="1"/>
  <c r="AS198" i="1"/>
  <c r="AP198" i="1"/>
  <c r="AM198" i="1"/>
  <c r="AS197" i="1"/>
  <c r="AP197" i="1"/>
  <c r="AM197" i="1"/>
  <c r="AS196" i="1"/>
  <c r="AP196" i="1"/>
  <c r="AM196" i="1"/>
  <c r="AS195" i="1"/>
  <c r="AM195" i="1"/>
  <c r="AS194" i="1"/>
  <c r="AP194" i="1"/>
  <c r="AM194" i="1"/>
  <c r="AS193" i="1"/>
  <c r="AP193" i="1"/>
  <c r="AM193" i="1"/>
  <c r="AS192" i="1"/>
  <c r="AP192" i="1"/>
  <c r="AM192" i="1"/>
  <c r="AS191" i="1"/>
  <c r="AM191" i="1"/>
  <c r="AS190" i="1"/>
  <c r="AP190" i="1"/>
  <c r="AM190" i="1"/>
  <c r="AS189" i="1"/>
  <c r="AP189" i="1"/>
  <c r="AM189" i="1"/>
  <c r="AS188" i="1"/>
  <c r="AP188" i="1"/>
  <c r="AM188" i="1"/>
  <c r="AS187" i="1"/>
  <c r="AP187" i="1"/>
  <c r="AM187" i="1"/>
  <c r="AS186" i="1"/>
  <c r="AP186" i="1"/>
  <c r="AP204" i="1" s="1"/>
  <c r="AS185" i="1"/>
  <c r="AM185" i="1"/>
  <c r="AM204" i="1" s="1"/>
  <c r="AR184" i="1"/>
  <c r="AQ184" i="1"/>
  <c r="AP184" i="1"/>
  <c r="AN184" i="1"/>
  <c r="AM184" i="1"/>
  <c r="C184" i="1"/>
  <c r="BS182" i="1"/>
  <c r="BS339" i="1"/>
  <c r="BR182" i="1"/>
  <c r="BR339" i="1"/>
  <c r="BQ182" i="1"/>
  <c r="BQ339" i="1"/>
  <c r="BP182" i="1"/>
  <c r="BP339" i="1"/>
  <c r="BO182" i="1"/>
  <c r="BO339" i="1"/>
  <c r="BN182" i="1"/>
  <c r="BN339" i="1"/>
  <c r="BM182" i="1"/>
  <c r="BM339" i="1"/>
  <c r="BL182" i="1"/>
  <c r="BL339" i="1"/>
  <c r="BK182" i="1"/>
  <c r="BK339" i="1"/>
  <c r="BJ182" i="1"/>
  <c r="BJ339" i="1"/>
  <c r="BI182" i="1"/>
  <c r="BI339" i="1"/>
  <c r="BH182" i="1"/>
  <c r="BH339" i="1"/>
  <c r="BG182" i="1"/>
  <c r="BG339" i="1"/>
  <c r="BF182" i="1"/>
  <c r="BF339" i="1"/>
  <c r="BE182" i="1"/>
  <c r="BE339" i="1"/>
  <c r="BD182" i="1"/>
  <c r="BD339" i="1"/>
  <c r="BC182" i="1"/>
  <c r="BC339" i="1"/>
  <c r="BB182" i="1"/>
  <c r="BB339" i="1"/>
  <c r="BA182" i="1"/>
  <c r="BA339" i="1"/>
  <c r="AZ182" i="1"/>
  <c r="AZ339" i="1"/>
  <c r="AY182" i="1"/>
  <c r="AY339" i="1"/>
  <c r="AX182" i="1"/>
  <c r="AX339" i="1"/>
  <c r="AW182" i="1"/>
  <c r="AW339" i="1"/>
  <c r="AV182" i="1"/>
  <c r="AV339" i="1"/>
  <c r="AU182" i="1"/>
  <c r="AU339" i="1"/>
  <c r="AT182" i="1"/>
  <c r="AT339" i="1"/>
  <c r="AR182" i="1"/>
  <c r="AQ182" i="1"/>
  <c r="AQ339" i="1"/>
  <c r="AN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S181" i="1"/>
  <c r="AS338" i="1"/>
  <c r="AP181" i="1"/>
  <c r="AM181" i="1"/>
  <c r="AS180" i="1"/>
  <c r="AS337" i="1"/>
  <c r="AP180" i="1"/>
  <c r="AM180" i="1"/>
  <c r="AS179" i="1"/>
  <c r="AP179" i="1"/>
  <c r="AM179" i="1"/>
  <c r="AS178" i="1"/>
  <c r="AS335" i="1"/>
  <c r="AP178" i="1"/>
  <c r="AM178" i="1"/>
  <c r="AS177" i="1"/>
  <c r="AS334" i="1"/>
  <c r="AP177" i="1"/>
  <c r="AM177" i="1"/>
  <c r="AS176" i="1"/>
  <c r="AS333" i="1"/>
  <c r="AP176" i="1"/>
  <c r="AM176" i="1"/>
  <c r="AS175" i="1"/>
  <c r="AS332" i="1"/>
  <c r="AP175" i="1"/>
  <c r="AM175" i="1"/>
  <c r="AS174" i="1"/>
  <c r="AS331" i="1"/>
  <c r="AP174" i="1"/>
  <c r="AM174" i="1"/>
  <c r="AS173" i="1"/>
  <c r="AM173" i="1"/>
  <c r="AS172" i="1"/>
  <c r="AS330" i="1"/>
  <c r="AP172" i="1"/>
  <c r="AM172" i="1"/>
  <c r="AS171" i="1"/>
  <c r="AS329" i="1"/>
  <c r="AP171" i="1"/>
  <c r="AM171" i="1"/>
  <c r="AS170" i="1"/>
  <c r="AP170" i="1"/>
  <c r="AM170" i="1"/>
  <c r="AS169" i="1"/>
  <c r="AM169" i="1"/>
  <c r="AS168" i="1"/>
  <c r="AS327" i="1"/>
  <c r="AP168" i="1"/>
  <c r="AM168" i="1"/>
  <c r="AS167" i="1"/>
  <c r="AS326" i="1"/>
  <c r="AP167" i="1"/>
  <c r="AM167" i="1"/>
  <c r="AS166" i="1"/>
  <c r="AS325" i="1"/>
  <c r="AP166" i="1"/>
  <c r="AM166" i="1"/>
  <c r="AS165" i="1"/>
  <c r="AS324" i="1"/>
  <c r="AP165" i="1"/>
  <c r="AM165" i="1"/>
  <c r="AS164" i="1"/>
  <c r="AS323" i="1"/>
  <c r="AP164" i="1"/>
  <c r="AP182" i="1"/>
  <c r="AS163" i="1"/>
  <c r="AS182" i="1"/>
  <c r="AM163" i="1"/>
  <c r="AM182" i="1"/>
  <c r="AR162" i="1"/>
  <c r="AQ162" i="1"/>
  <c r="AP162" i="1"/>
  <c r="AN162" i="1"/>
  <c r="AM162" i="1"/>
  <c r="C162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49" i="1"/>
  <c r="AR160" i="1" s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36" i="1"/>
  <c r="AR146" i="1" s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10" i="1"/>
  <c r="AR133" i="1" s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R107" i="1"/>
  <c r="AQ107" i="1"/>
  <c r="AN107" i="1"/>
  <c r="AL107" i="1"/>
  <c r="AK107" i="1"/>
  <c r="AJ107" i="1"/>
  <c r="AI107" i="1"/>
  <c r="AH107" i="1"/>
  <c r="AG107" i="1"/>
  <c r="AF107" i="1"/>
  <c r="AE107" i="1"/>
  <c r="AD107" i="1"/>
  <c r="Q107" i="1"/>
  <c r="P107" i="1"/>
  <c r="N107" i="1"/>
  <c r="L107" i="1"/>
  <c r="K107" i="1"/>
  <c r="J107" i="1"/>
  <c r="F107" i="1"/>
  <c r="E107" i="1"/>
  <c r="D107" i="1"/>
  <c r="C107" i="1"/>
  <c r="B107" i="1"/>
  <c r="AS106" i="1"/>
  <c r="AP106" i="1"/>
  <c r="AS105" i="1"/>
  <c r="AP105" i="1"/>
  <c r="AM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O105" i="1"/>
  <c r="M105" i="1"/>
  <c r="M107" i="1"/>
  <c r="I105" i="1"/>
  <c r="H105" i="1"/>
  <c r="G105" i="1"/>
  <c r="AS104" i="1"/>
  <c r="AP104" i="1"/>
  <c r="AM104" i="1"/>
  <c r="AS103" i="1"/>
  <c r="AP103" i="1"/>
  <c r="AP107" i="1" s="1"/>
  <c r="AM103" i="1"/>
  <c r="AM107" i="1" s="1"/>
  <c r="AC103" i="1"/>
  <c r="AC107" i="1"/>
  <c r="AB103" i="1"/>
  <c r="AA103" i="1"/>
  <c r="AA107" i="1"/>
  <c r="Z103" i="1"/>
  <c r="Z107" i="1"/>
  <c r="Y103" i="1"/>
  <c r="Y107" i="1"/>
  <c r="X103" i="1"/>
  <c r="X107" i="1"/>
  <c r="W103" i="1"/>
  <c r="W107" i="1"/>
  <c r="V103" i="1"/>
  <c r="V107" i="1"/>
  <c r="U103" i="1"/>
  <c r="U107" i="1"/>
  <c r="T103" i="1"/>
  <c r="S103" i="1"/>
  <c r="S107" i="1"/>
  <c r="R103" i="1"/>
  <c r="R107" i="1"/>
  <c r="O103" i="1"/>
  <c r="O107" i="1"/>
  <c r="I103" i="1"/>
  <c r="I107" i="1" s="1"/>
  <c r="H103" i="1"/>
  <c r="H107" i="1"/>
  <c r="G103" i="1"/>
  <c r="G107" i="1" s="1"/>
  <c r="AR102" i="1"/>
  <c r="AQ102" i="1"/>
  <c r="AP102" i="1"/>
  <c r="AN102" i="1"/>
  <c r="AM102" i="1"/>
  <c r="C102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44" i="1"/>
  <c r="AM42" i="1"/>
  <c r="AN41" i="1"/>
  <c r="AM41" i="1"/>
  <c r="C41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R39" i="1"/>
  <c r="AR45" i="1" s="1"/>
  <c r="AR58" i="1" s="1"/>
  <c r="AQ39" i="1"/>
  <c r="AS38" i="1"/>
  <c r="AP38" i="1"/>
  <c r="AS37" i="1"/>
  <c r="AP37" i="1"/>
  <c r="AS36" i="1"/>
  <c r="AP36" i="1"/>
  <c r="AP39" i="1" s="1"/>
  <c r="AR35" i="1"/>
  <c r="AQ35" i="1"/>
  <c r="AP35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R22" i="1"/>
  <c r="AQ22" i="1"/>
  <c r="AN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16" i="2"/>
  <c r="K14" i="2"/>
  <c r="K19" i="2"/>
  <c r="K22" i="1"/>
  <c r="J22" i="1"/>
  <c r="I22" i="1"/>
  <c r="H22" i="1"/>
  <c r="G22" i="1"/>
  <c r="F22" i="1"/>
  <c r="E22" i="1"/>
  <c r="D22" i="1"/>
  <c r="C22" i="1"/>
  <c r="B22" i="1"/>
  <c r="AS21" i="1"/>
  <c r="AP21" i="1"/>
  <c r="AM21" i="1"/>
  <c r="AS20" i="1"/>
  <c r="AP20" i="1"/>
  <c r="AM20" i="1"/>
  <c r="AP19" i="1"/>
  <c r="AS18" i="1"/>
  <c r="AP18" i="1"/>
  <c r="AM18" i="1"/>
  <c r="AS17" i="1"/>
  <c r="AM17" i="1"/>
  <c r="AS16" i="1"/>
  <c r="AM16" i="1"/>
  <c r="AP15" i="1"/>
  <c r="AS14" i="1"/>
  <c r="AP14" i="1"/>
  <c r="AM14" i="1"/>
  <c r="AS13" i="1"/>
  <c r="AP13" i="1"/>
  <c r="AM13" i="1"/>
  <c r="AS12" i="1"/>
  <c r="AS22" i="1"/>
  <c r="AP12" i="1"/>
  <c r="AP22" i="1"/>
  <c r="AM12" i="1"/>
  <c r="AM22" i="1"/>
  <c r="E11" i="1"/>
  <c r="E41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T107" i="1"/>
  <c r="AB107" i="1"/>
  <c r="E462" i="1"/>
  <c r="E456" i="1"/>
  <c r="E401" i="1"/>
  <c r="E450" i="1"/>
  <c r="E430" i="1"/>
  <c r="E352" i="1"/>
  <c r="E347" i="1"/>
  <c r="E341" i="1"/>
  <c r="E415" i="1"/>
  <c r="E363" i="1"/>
  <c r="E468" i="1"/>
  <c r="E358" i="1"/>
  <c r="E235" i="1"/>
  <c r="E162" i="1"/>
  <c r="E344" i="1"/>
  <c r="E102" i="1"/>
  <c r="E184" i="1"/>
  <c r="E355" i="1"/>
  <c r="AS228" i="1"/>
  <c r="F11" i="1"/>
  <c r="F352" i="1" s="1"/>
  <c r="AS39" i="1"/>
  <c r="AS107" i="1"/>
  <c r="AS204" i="1"/>
  <c r="AQ26" i="2"/>
  <c r="AQ10" i="2"/>
  <c r="AP30" i="2"/>
  <c r="AS328" i="1"/>
  <c r="AS320" i="1"/>
  <c r="AS339" i="1"/>
  <c r="AS336" i="1"/>
  <c r="AS242" i="1"/>
  <c r="AS350" i="1"/>
  <c r="AS413" i="1"/>
  <c r="AS399" i="1"/>
  <c r="C17" i="2"/>
  <c r="K17" i="2"/>
  <c r="BI17" i="2"/>
  <c r="AM17" i="2"/>
  <c r="D17" i="2"/>
  <c r="L17" i="2"/>
  <c r="U17" i="2"/>
  <c r="AC17" i="2"/>
  <c r="AK17" i="2"/>
  <c r="AT17" i="2"/>
  <c r="BB17" i="2"/>
  <c r="BJ17" i="2"/>
  <c r="X17" i="2"/>
  <c r="AO17" i="2"/>
  <c r="BE17" i="2"/>
  <c r="F17" i="2"/>
  <c r="N17" i="2"/>
  <c r="W17" i="2"/>
  <c r="AE17" i="2"/>
  <c r="AN17" i="2"/>
  <c r="AV17" i="2"/>
  <c r="BD17" i="2"/>
  <c r="AS448" i="1"/>
  <c r="AD17" i="2"/>
  <c r="R17" i="2"/>
  <c r="Z17" i="2"/>
  <c r="AH17" i="2"/>
  <c r="AQ17" i="2"/>
  <c r="AY17" i="2"/>
  <c r="BG17" i="2"/>
  <c r="F456" i="1"/>
  <c r="F450" i="1"/>
  <c r="F462" i="1"/>
  <c r="F430" i="1"/>
  <c r="F415" i="1"/>
  <c r="F347" i="1"/>
  <c r="F341" i="1"/>
  <c r="F363" i="1"/>
  <c r="F401" i="1"/>
  <c r="F358" i="1"/>
  <c r="F355" i="1"/>
  <c r="F344" i="1"/>
  <c r="F102" i="1"/>
  <c r="F184" i="1"/>
  <c r="G11" i="1"/>
  <c r="G462" i="1" s="1"/>
  <c r="F235" i="1"/>
  <c r="F162" i="1"/>
  <c r="F41" i="1"/>
  <c r="AR26" i="2"/>
  <c r="AR10" i="2"/>
  <c r="AR30" i="2" s="1"/>
  <c r="AQ30" i="2"/>
  <c r="AS26" i="2"/>
  <c r="AS10" i="2"/>
  <c r="AS30" i="2" s="1"/>
  <c r="G450" i="1"/>
  <c r="G430" i="1"/>
  <c r="G456" i="1"/>
  <c r="G415" i="1"/>
  <c r="G363" i="1"/>
  <c r="G358" i="1"/>
  <c r="G355" i="1"/>
  <c r="G352" i="1"/>
  <c r="G468" i="1"/>
  <c r="G401" i="1"/>
  <c r="G344" i="1"/>
  <c r="G102" i="1"/>
  <c r="G184" i="1"/>
  <c r="G347" i="1"/>
  <c r="G41" i="1"/>
  <c r="G341" i="1"/>
  <c r="G235" i="1"/>
  <c r="G162" i="1"/>
  <c r="H11" i="1"/>
  <c r="H450" i="1" s="1"/>
  <c r="H468" i="1"/>
  <c r="H456" i="1"/>
  <c r="H430" i="1"/>
  <c r="H347" i="1"/>
  <c r="H415" i="1"/>
  <c r="H401" i="1"/>
  <c r="H363" i="1"/>
  <c r="H358" i="1"/>
  <c r="H462" i="1"/>
  <c r="H344" i="1"/>
  <c r="H355" i="1"/>
  <c r="H341" i="1"/>
  <c r="H102" i="1"/>
  <c r="H184" i="1"/>
  <c r="H41" i="1"/>
  <c r="H352" i="1"/>
  <c r="I11" i="1"/>
  <c r="H235" i="1"/>
  <c r="H162" i="1"/>
  <c r="AT10" i="2"/>
  <c r="AT30" i="2" s="1"/>
  <c r="AU26" i="2"/>
  <c r="AU10" i="2"/>
  <c r="I415" i="1"/>
  <c r="J11" i="1"/>
  <c r="AV10" i="2"/>
  <c r="AW26" i="2" s="1"/>
  <c r="K11" i="1"/>
  <c r="K456" i="1" s="1"/>
  <c r="AV30" i="2"/>
  <c r="AW10" i="2"/>
  <c r="K468" i="1"/>
  <c r="K462" i="1"/>
  <c r="K450" i="1"/>
  <c r="K401" i="1"/>
  <c r="K363" i="1"/>
  <c r="K344" i="1"/>
  <c r="K415" i="1"/>
  <c r="K358" i="1"/>
  <c r="K341" i="1"/>
  <c r="K430" i="1"/>
  <c r="K347" i="1"/>
  <c r="K352" i="1"/>
  <c r="K41" i="1"/>
  <c r="K235" i="1"/>
  <c r="K162" i="1"/>
  <c r="K184" i="1"/>
  <c r="L11" i="1"/>
  <c r="L468" i="1" s="1"/>
  <c r="K102" i="1"/>
  <c r="L462" i="1"/>
  <c r="L456" i="1"/>
  <c r="L450" i="1"/>
  <c r="L415" i="1"/>
  <c r="L363" i="1"/>
  <c r="L358" i="1"/>
  <c r="L355" i="1"/>
  <c r="L352" i="1"/>
  <c r="L430" i="1"/>
  <c r="L344" i="1"/>
  <c r="L401" i="1"/>
  <c r="L341" i="1"/>
  <c r="L347" i="1"/>
  <c r="L235" i="1"/>
  <c r="L162" i="1"/>
  <c r="L102" i="1"/>
  <c r="L41" i="1"/>
  <c r="M11" i="1"/>
  <c r="M430" i="1" s="1"/>
  <c r="L184" i="1"/>
  <c r="AX26" i="2"/>
  <c r="AW30" i="2"/>
  <c r="AX10" i="2"/>
  <c r="AX30" i="2" s="1"/>
  <c r="AY26" i="2"/>
  <c r="AY10" i="2"/>
  <c r="M462" i="1"/>
  <c r="M456" i="1"/>
  <c r="M401" i="1"/>
  <c r="M468" i="1"/>
  <c r="M363" i="1"/>
  <c r="M358" i="1"/>
  <c r="M341" i="1"/>
  <c r="M355" i="1"/>
  <c r="M347" i="1"/>
  <c r="M352" i="1"/>
  <c r="M235" i="1"/>
  <c r="M450" i="1"/>
  <c r="M102" i="1"/>
  <c r="M184" i="1"/>
  <c r="M41" i="1"/>
  <c r="N11" i="1"/>
  <c r="N450" i="1" s="1"/>
  <c r="N462" i="1"/>
  <c r="N355" i="1"/>
  <c r="N352" i="1"/>
  <c r="N41" i="1"/>
  <c r="O11" i="1"/>
  <c r="AZ10" i="2"/>
  <c r="AZ30" i="2" s="1"/>
  <c r="O450" i="1"/>
  <c r="O462" i="1"/>
  <c r="O456" i="1"/>
  <c r="O430" i="1"/>
  <c r="O347" i="1"/>
  <c r="O468" i="1"/>
  <c r="O415" i="1"/>
  <c r="O363" i="1"/>
  <c r="O358" i="1"/>
  <c r="O355" i="1"/>
  <c r="O352" i="1"/>
  <c r="O401" i="1"/>
  <c r="O344" i="1"/>
  <c r="O102" i="1"/>
  <c r="O184" i="1"/>
  <c r="O41" i="1"/>
  <c r="O341" i="1"/>
  <c r="O235" i="1"/>
  <c r="O162" i="1"/>
  <c r="P11" i="1"/>
  <c r="BA26" i="2"/>
  <c r="BA10" i="2"/>
  <c r="BA30" i="2" s="1"/>
  <c r="BB26" i="2"/>
  <c r="BB10" i="2"/>
  <c r="P468" i="1"/>
  <c r="P456" i="1"/>
  <c r="P430" i="1"/>
  <c r="P347" i="1"/>
  <c r="P415" i="1"/>
  <c r="P401" i="1"/>
  <c r="P450" i="1"/>
  <c r="P355" i="1"/>
  <c r="P235" i="1"/>
  <c r="P462" i="1"/>
  <c r="P352" i="1"/>
  <c r="P344" i="1"/>
  <c r="P363" i="1"/>
  <c r="P341" i="1"/>
  <c r="P102" i="1"/>
  <c r="P184" i="1"/>
  <c r="P41" i="1"/>
  <c r="P358" i="1"/>
  <c r="P162" i="1"/>
  <c r="R11" i="1"/>
  <c r="R456" i="1" s="1"/>
  <c r="R468" i="1"/>
  <c r="R462" i="1"/>
  <c r="R450" i="1"/>
  <c r="R415" i="1"/>
  <c r="R358" i="1"/>
  <c r="R355" i="1"/>
  <c r="R352" i="1"/>
  <c r="R401" i="1"/>
  <c r="R347" i="1"/>
  <c r="R430" i="1"/>
  <c r="R184" i="1"/>
  <c r="R41" i="1"/>
  <c r="R235" i="1"/>
  <c r="R162" i="1"/>
  <c r="R102" i="1"/>
  <c r="S11" i="1"/>
  <c r="S363" i="1" s="1"/>
  <c r="BB30" i="2"/>
  <c r="BC26" i="2"/>
  <c r="BC10" i="2"/>
  <c r="S468" i="1"/>
  <c r="S462" i="1"/>
  <c r="S456" i="1"/>
  <c r="S430" i="1"/>
  <c r="S347" i="1"/>
  <c r="S415" i="1"/>
  <c r="S358" i="1"/>
  <c r="S355" i="1"/>
  <c r="S352" i="1"/>
  <c r="S401" i="1"/>
  <c r="S450" i="1"/>
  <c r="S344" i="1"/>
  <c r="S341" i="1"/>
  <c r="S162" i="1"/>
  <c r="S102" i="1"/>
  <c r="S41" i="1"/>
  <c r="S184" i="1"/>
  <c r="T11" i="1"/>
  <c r="BD10" i="2"/>
  <c r="BE26" i="2" s="1"/>
  <c r="BE10" i="2"/>
  <c r="BF26" i="2" s="1"/>
  <c r="T462" i="1"/>
  <c r="T450" i="1"/>
  <c r="T415" i="1"/>
  <c r="T352" i="1"/>
  <c r="T341" i="1"/>
  <c r="T358" i="1"/>
  <c r="T184" i="1"/>
  <c r="U11" i="1"/>
  <c r="U462" i="1"/>
  <c r="U363" i="1"/>
  <c r="U355" i="1"/>
  <c r="U430" i="1"/>
  <c r="U235" i="1"/>
  <c r="U347" i="1"/>
  <c r="V11" i="1"/>
  <c r="V468" i="1" s="1"/>
  <c r="BF10" i="2"/>
  <c r="BG26" i="2"/>
  <c r="BG10" i="2"/>
  <c r="BF30" i="2"/>
  <c r="V235" i="1"/>
  <c r="W11" i="1"/>
  <c r="W462" i="1" s="1"/>
  <c r="W450" i="1"/>
  <c r="W430" i="1"/>
  <c r="W415" i="1"/>
  <c r="W341" i="1"/>
  <c r="W358" i="1"/>
  <c r="W401" i="1"/>
  <c r="W344" i="1"/>
  <c r="W184" i="1"/>
  <c r="X11" i="1"/>
  <c r="X415" i="1" s="1"/>
  <c r="W162" i="1"/>
  <c r="W235" i="1"/>
  <c r="BH26" i="2"/>
  <c r="BH10" i="2"/>
  <c r="BH30" i="2" s="1"/>
  <c r="BG30" i="2"/>
  <c r="X450" i="1"/>
  <c r="X462" i="1"/>
  <c r="X468" i="1"/>
  <c r="X347" i="1"/>
  <c r="X363" i="1"/>
  <c r="X355" i="1"/>
  <c r="X352" i="1"/>
  <c r="X456" i="1"/>
  <c r="X344" i="1"/>
  <c r="X184" i="1"/>
  <c r="X41" i="1"/>
  <c r="X235" i="1"/>
  <c r="X162" i="1"/>
  <c r="Y11" i="1"/>
  <c r="BI26" i="2"/>
  <c r="BI10" i="2"/>
  <c r="BI30" i="2" s="1"/>
  <c r="BJ26" i="2"/>
  <c r="BJ10" i="2"/>
  <c r="Y468" i="1"/>
  <c r="Y456" i="1"/>
  <c r="Y430" i="1"/>
  <c r="Y347" i="1"/>
  <c r="Y450" i="1"/>
  <c r="Y415" i="1"/>
  <c r="Y462" i="1"/>
  <c r="Y401" i="1"/>
  <c r="Y363" i="1"/>
  <c r="Y358" i="1"/>
  <c r="Y344" i="1"/>
  <c r="Y355" i="1"/>
  <c r="Y341" i="1"/>
  <c r="Y102" i="1"/>
  <c r="Y184" i="1"/>
  <c r="Y41" i="1"/>
  <c r="Y352" i="1"/>
  <c r="Y235" i="1"/>
  <c r="Y162" i="1"/>
  <c r="Z11" i="1"/>
  <c r="Z468" i="1" s="1"/>
  <c r="Z450" i="1"/>
  <c r="Z415" i="1"/>
  <c r="Z358" i="1"/>
  <c r="Z355" i="1"/>
  <c r="Z430" i="1"/>
  <c r="Z347" i="1"/>
  <c r="Z184" i="1"/>
  <c r="Z41" i="1"/>
  <c r="Z102" i="1"/>
  <c r="AA11" i="1"/>
  <c r="AA462" i="1" s="1"/>
  <c r="BJ30" i="2"/>
  <c r="BK10" i="2"/>
  <c r="BK30" i="2"/>
  <c r="BK26" i="2"/>
  <c r="AA468" i="1"/>
  <c r="AA456" i="1"/>
  <c r="AA430" i="1"/>
  <c r="AA347" i="1"/>
  <c r="AA415" i="1"/>
  <c r="AA363" i="1"/>
  <c r="AA358" i="1"/>
  <c r="AA352" i="1"/>
  <c r="AA401" i="1"/>
  <c r="AA344" i="1"/>
  <c r="AA235" i="1"/>
  <c r="AA162" i="1"/>
  <c r="AA102" i="1"/>
  <c r="AA41" i="1"/>
  <c r="AB11" i="1"/>
  <c r="AB430" i="1" s="1"/>
  <c r="AB468" i="1"/>
  <c r="AB456" i="1"/>
  <c r="AB450" i="1"/>
  <c r="AB401" i="1"/>
  <c r="AB363" i="1"/>
  <c r="AB344" i="1"/>
  <c r="AB358" i="1"/>
  <c r="AB341" i="1"/>
  <c r="AB355" i="1"/>
  <c r="AB415" i="1"/>
  <c r="AB41" i="1"/>
  <c r="AB235" i="1"/>
  <c r="AB162" i="1"/>
  <c r="AB102" i="1"/>
  <c r="AC11" i="1"/>
  <c r="AC468" i="1" s="1"/>
  <c r="AC456" i="1"/>
  <c r="AC415" i="1"/>
  <c r="AC358" i="1"/>
  <c r="AC355" i="1"/>
  <c r="AC344" i="1"/>
  <c r="AC341" i="1"/>
  <c r="AC235" i="1"/>
  <c r="AC162" i="1"/>
  <c r="AC41" i="1"/>
  <c r="AD11" i="1"/>
  <c r="AD358" i="1" s="1"/>
  <c r="AD462" i="1"/>
  <c r="AD401" i="1"/>
  <c r="AD430" i="1"/>
  <c r="AD363" i="1"/>
  <c r="AD347" i="1"/>
  <c r="AD341" i="1"/>
  <c r="AD355" i="1"/>
  <c r="AD415" i="1"/>
  <c r="AD352" i="1"/>
  <c r="AD450" i="1"/>
  <c r="AD162" i="1"/>
  <c r="AD102" i="1"/>
  <c r="AD184" i="1"/>
  <c r="AD41" i="1"/>
  <c r="AE11" i="1"/>
  <c r="AE430" i="1" s="1"/>
  <c r="AE358" i="1"/>
  <c r="AE363" i="1"/>
  <c r="AF11" i="1"/>
  <c r="AF450" i="1"/>
  <c r="AF462" i="1"/>
  <c r="AF468" i="1"/>
  <c r="AF430" i="1"/>
  <c r="AF347" i="1"/>
  <c r="AF415" i="1"/>
  <c r="AF363" i="1"/>
  <c r="AF358" i="1"/>
  <c r="AF355" i="1"/>
  <c r="AF352" i="1"/>
  <c r="AF401" i="1"/>
  <c r="AF456" i="1"/>
  <c r="AF344" i="1"/>
  <c r="AF102" i="1"/>
  <c r="AF184" i="1"/>
  <c r="AF341" i="1"/>
  <c r="AF41" i="1"/>
  <c r="AF235" i="1"/>
  <c r="AF162" i="1"/>
  <c r="AG11" i="1"/>
  <c r="AG450" i="1" s="1"/>
  <c r="AG347" i="1"/>
  <c r="AG401" i="1"/>
  <c r="AG344" i="1"/>
  <c r="AG184" i="1"/>
  <c r="AG41" i="1"/>
  <c r="AH11" i="1"/>
  <c r="AH363" i="1" s="1"/>
  <c r="AH468" i="1"/>
  <c r="AH450" i="1"/>
  <c r="AH415" i="1"/>
  <c r="AH355" i="1"/>
  <c r="AH352" i="1"/>
  <c r="AH401" i="1"/>
  <c r="AH430" i="1"/>
  <c r="AH235" i="1"/>
  <c r="AH184" i="1"/>
  <c r="AH347" i="1"/>
  <c r="AH41" i="1"/>
  <c r="AH102" i="1"/>
  <c r="AI11" i="1"/>
  <c r="AI456" i="1" s="1"/>
  <c r="AI363" i="1"/>
  <c r="AI401" i="1"/>
  <c r="AI341" i="1"/>
  <c r="AI235" i="1"/>
  <c r="AJ11" i="1"/>
  <c r="AJ401" i="1" s="1"/>
  <c r="AJ468" i="1"/>
  <c r="AJ456" i="1"/>
  <c r="AJ450" i="1"/>
  <c r="AJ344" i="1"/>
  <c r="AJ352" i="1"/>
  <c r="AJ341" i="1"/>
  <c r="AJ363" i="1"/>
  <c r="AJ358" i="1"/>
  <c r="AJ162" i="1"/>
  <c r="AJ235" i="1"/>
  <c r="AJ430" i="1"/>
  <c r="AJ102" i="1"/>
  <c r="AK11" i="1"/>
  <c r="AK456" i="1"/>
  <c r="AK415" i="1"/>
  <c r="AK358" i="1"/>
  <c r="AK355" i="1"/>
  <c r="AK344" i="1"/>
  <c r="AK341" i="1"/>
  <c r="AK162" i="1"/>
  <c r="AK235" i="1"/>
  <c r="AL11" i="1"/>
  <c r="AL462" i="1" s="1"/>
  <c r="AL430" i="1"/>
  <c r="AL415" i="1"/>
  <c r="AL347" i="1"/>
  <c r="AL102" i="1"/>
  <c r="AS11" i="1"/>
  <c r="AS462" i="1" s="1"/>
  <c r="AL41" i="1"/>
  <c r="AS430" i="1"/>
  <c r="AS450" i="1"/>
  <c r="AS347" i="1"/>
  <c r="AS322" i="1"/>
  <c r="AS358" i="1"/>
  <c r="AS344" i="1"/>
  <c r="AS355" i="1"/>
  <c r="AS258" i="1"/>
  <c r="AS273" i="1"/>
  <c r="AS206" i="1"/>
  <c r="AS81" i="1"/>
  <c r="AS109" i="1"/>
  <c r="AS162" i="1"/>
  <c r="AS60" i="1"/>
  <c r="AT11" i="1"/>
  <c r="AT352" i="1" s="1"/>
  <c r="AS102" i="1"/>
  <c r="AS35" i="1"/>
  <c r="AT462" i="1"/>
  <c r="AT456" i="1"/>
  <c r="AT415" i="1"/>
  <c r="AT355" i="1"/>
  <c r="AT244" i="1"/>
  <c r="AT430" i="1"/>
  <c r="AT341" i="1"/>
  <c r="AT263" i="1"/>
  <c r="AT162" i="1"/>
  <c r="AT60" i="1"/>
  <c r="AT288" i="1"/>
  <c r="AU11" i="1"/>
  <c r="AU468" i="1" s="1"/>
  <c r="AT35" i="1"/>
  <c r="AT65" i="1"/>
  <c r="AU462" i="1"/>
  <c r="AU456" i="1"/>
  <c r="AU450" i="1"/>
  <c r="AU415" i="1"/>
  <c r="AU363" i="1"/>
  <c r="AU355" i="1"/>
  <c r="AU352" i="1"/>
  <c r="AU266" i="1"/>
  <c r="AU341" i="1"/>
  <c r="AU258" i="1"/>
  <c r="AU263" i="1"/>
  <c r="AU288" i="1"/>
  <c r="AU162" i="1"/>
  <c r="AU303" i="1"/>
  <c r="AU102" i="1"/>
  <c r="AU184" i="1"/>
  <c r="AU65" i="1"/>
  <c r="AU347" i="1"/>
  <c r="AU235" i="1"/>
  <c r="AU230" i="1"/>
  <c r="AU206" i="1"/>
  <c r="AU109" i="1"/>
  <c r="AU35" i="1"/>
  <c r="AV11" i="1"/>
  <c r="AV456" i="1" s="1"/>
  <c r="AU135" i="1"/>
  <c r="AV468" i="1"/>
  <c r="AV462" i="1"/>
  <c r="AV430" i="1"/>
  <c r="AV450" i="1"/>
  <c r="AV401" i="1"/>
  <c r="AV415" i="1"/>
  <c r="AV363" i="1"/>
  <c r="AV244" i="1"/>
  <c r="AV235" i="1"/>
  <c r="AV344" i="1"/>
  <c r="AV341" i="1"/>
  <c r="AV258" i="1"/>
  <c r="AV355" i="1"/>
  <c r="AV273" i="1"/>
  <c r="AV263" i="1"/>
  <c r="AV352" i="1"/>
  <c r="AV347" i="1"/>
  <c r="AV322" i="1"/>
  <c r="AV303" i="1"/>
  <c r="AV102" i="1"/>
  <c r="AV184" i="1"/>
  <c r="AV65" i="1"/>
  <c r="AV148" i="1"/>
  <c r="AV109" i="1"/>
  <c r="AV266" i="1"/>
  <c r="AV206" i="1"/>
  <c r="AV97" i="1"/>
  <c r="AV60" i="1"/>
  <c r="AV44" i="1"/>
  <c r="AV35" i="1"/>
  <c r="AV24" i="1"/>
  <c r="AV230" i="1"/>
  <c r="AV162" i="1"/>
  <c r="AW11" i="1"/>
  <c r="AW450" i="1" s="1"/>
  <c r="AW468" i="1"/>
  <c r="AW462" i="1"/>
  <c r="AW456" i="1"/>
  <c r="AW415" i="1"/>
  <c r="AW363" i="1"/>
  <c r="AW358" i="1"/>
  <c r="AW355" i="1"/>
  <c r="AW352" i="1"/>
  <c r="AW344" i="1"/>
  <c r="AW266" i="1"/>
  <c r="AW273" i="1"/>
  <c r="AW430" i="1"/>
  <c r="AW263" i="1"/>
  <c r="AW288" i="1"/>
  <c r="AW347" i="1"/>
  <c r="AW322" i="1"/>
  <c r="AW303" i="1"/>
  <c r="AW60" i="1"/>
  <c r="AW44" i="1"/>
  <c r="AW102" i="1"/>
  <c r="AW184" i="1"/>
  <c r="AW65" i="1"/>
  <c r="AW35" i="1"/>
  <c r="AW244" i="1"/>
  <c r="AW206" i="1"/>
  <c r="AW81" i="1"/>
  <c r="AW162" i="1"/>
  <c r="AW97" i="1"/>
  <c r="AW235" i="1"/>
  <c r="AW24" i="1"/>
  <c r="AW135" i="1"/>
  <c r="AX11" i="1"/>
  <c r="AX263" i="1" s="1"/>
  <c r="AW148" i="1"/>
  <c r="AW109" i="1"/>
  <c r="AX456" i="1"/>
  <c r="AX401" i="1"/>
  <c r="AX358" i="1"/>
  <c r="AX341" i="1"/>
  <c r="AX258" i="1"/>
  <c r="AX355" i="1"/>
  <c r="AX288" i="1"/>
  <c r="AX347" i="1"/>
  <c r="AX303" i="1"/>
  <c r="AX415" i="1"/>
  <c r="AX102" i="1"/>
  <c r="AX344" i="1"/>
  <c r="AX363" i="1"/>
  <c r="AX230" i="1"/>
  <c r="AX235" i="1"/>
  <c r="AX148" i="1"/>
  <c r="AX109" i="1"/>
  <c r="AX273" i="1"/>
  <c r="AX60" i="1"/>
  <c r="AX44" i="1"/>
  <c r="AY11" i="1"/>
  <c r="AX162" i="1"/>
  <c r="AX35" i="1"/>
  <c r="AY456" i="1"/>
  <c r="AY450" i="1"/>
  <c r="AY468" i="1"/>
  <c r="AY347" i="1"/>
  <c r="AY430" i="1"/>
  <c r="AY415" i="1"/>
  <c r="AY462" i="1"/>
  <c r="AY273" i="1"/>
  <c r="AY355" i="1"/>
  <c r="AY288" i="1"/>
  <c r="AY352" i="1"/>
  <c r="AY322" i="1"/>
  <c r="AY303" i="1"/>
  <c r="AY401" i="1"/>
  <c r="AY244" i="1"/>
  <c r="AY363" i="1"/>
  <c r="AY344" i="1"/>
  <c r="AY266" i="1"/>
  <c r="AY184" i="1"/>
  <c r="AY65" i="1"/>
  <c r="AY358" i="1"/>
  <c r="AY230" i="1"/>
  <c r="AY206" i="1"/>
  <c r="AY81" i="1"/>
  <c r="AY235" i="1"/>
  <c r="AY148" i="1"/>
  <c r="AY135" i="1"/>
  <c r="AY109" i="1"/>
  <c r="AY162" i="1"/>
  <c r="AY97" i="1"/>
  <c r="AY263" i="1"/>
  <c r="AY258" i="1"/>
  <c r="AY60" i="1"/>
  <c r="AY102" i="1"/>
  <c r="AY44" i="1"/>
  <c r="AY341" i="1"/>
  <c r="AZ11" i="1"/>
  <c r="AZ456" i="1" s="1"/>
  <c r="AY24" i="1"/>
  <c r="AY35" i="1"/>
  <c r="AZ450" i="1"/>
  <c r="AZ462" i="1"/>
  <c r="AZ347" i="1"/>
  <c r="AZ468" i="1"/>
  <c r="AZ430" i="1"/>
  <c r="AZ363" i="1"/>
  <c r="AZ358" i="1"/>
  <c r="AZ355" i="1"/>
  <c r="AZ352" i="1"/>
  <c r="AZ322" i="1"/>
  <c r="AZ303" i="1"/>
  <c r="AZ344" i="1"/>
  <c r="AZ266" i="1"/>
  <c r="AZ341" i="1"/>
  <c r="AZ258" i="1"/>
  <c r="AZ230" i="1"/>
  <c r="AZ81" i="1"/>
  <c r="AZ235" i="1"/>
  <c r="AZ148" i="1"/>
  <c r="AZ135" i="1"/>
  <c r="AZ109" i="1"/>
  <c r="AZ162" i="1"/>
  <c r="AZ97" i="1"/>
  <c r="AZ102" i="1"/>
  <c r="AZ184" i="1"/>
  <c r="BA11" i="1"/>
  <c r="BA468" i="1" s="1"/>
  <c r="AZ65" i="1"/>
  <c r="AZ35" i="1"/>
  <c r="AZ60" i="1"/>
  <c r="AZ44" i="1"/>
  <c r="BA456" i="1"/>
  <c r="BA450" i="1"/>
  <c r="BA430" i="1"/>
  <c r="BA415" i="1"/>
  <c r="BA401" i="1"/>
  <c r="BA462" i="1"/>
  <c r="BA355" i="1"/>
  <c r="BA322" i="1"/>
  <c r="BA352" i="1"/>
  <c r="BA347" i="1"/>
  <c r="BA244" i="1"/>
  <c r="BA235" i="1"/>
  <c r="BA344" i="1"/>
  <c r="BA266" i="1"/>
  <c r="BA341" i="1"/>
  <c r="BA258" i="1"/>
  <c r="BA358" i="1"/>
  <c r="BA273" i="1"/>
  <c r="BA303" i="1"/>
  <c r="BA230" i="1"/>
  <c r="BA206" i="1"/>
  <c r="BA148" i="1"/>
  <c r="BA135" i="1"/>
  <c r="BA109" i="1"/>
  <c r="BA162" i="1"/>
  <c r="BA97" i="1"/>
  <c r="BA263" i="1"/>
  <c r="BA60" i="1"/>
  <c r="BA184" i="1"/>
  <c r="BA65" i="1"/>
  <c r="BA102" i="1"/>
  <c r="BB11" i="1"/>
  <c r="BA35" i="1"/>
  <c r="BA24" i="1"/>
  <c r="BB468" i="1"/>
  <c r="BB347" i="1"/>
  <c r="BB344" i="1"/>
  <c r="BB352" i="1"/>
  <c r="BB401" i="1"/>
  <c r="BB322" i="1"/>
  <c r="BB235" i="1"/>
  <c r="BB258" i="1"/>
  <c r="BB263" i="1"/>
  <c r="BB97" i="1"/>
  <c r="BB288" i="1"/>
  <c r="BB44" i="1"/>
  <c r="BB184" i="1"/>
  <c r="BC11" i="1"/>
  <c r="BB81" i="1"/>
  <c r="BB35" i="1"/>
  <c r="BC468" i="1"/>
  <c r="BC462" i="1"/>
  <c r="BC456" i="1"/>
  <c r="BC430" i="1"/>
  <c r="BC415" i="1"/>
  <c r="BC363" i="1"/>
  <c r="BC358" i="1"/>
  <c r="BC355" i="1"/>
  <c r="BC352" i="1"/>
  <c r="BC401" i="1"/>
  <c r="BC450" i="1"/>
  <c r="BC347" i="1"/>
  <c r="BC266" i="1"/>
  <c r="BC344" i="1"/>
  <c r="BC341" i="1"/>
  <c r="BC258" i="1"/>
  <c r="BC273" i="1"/>
  <c r="BC263" i="1"/>
  <c r="BC288" i="1"/>
  <c r="BC162" i="1"/>
  <c r="BC97" i="1"/>
  <c r="BC244" i="1"/>
  <c r="BC235" i="1"/>
  <c r="BC60" i="1"/>
  <c r="BC44" i="1"/>
  <c r="BC24" i="1"/>
  <c r="BC102" i="1"/>
  <c r="BC184" i="1"/>
  <c r="BC65" i="1"/>
  <c r="BC322" i="1"/>
  <c r="BC230" i="1"/>
  <c r="BC206" i="1"/>
  <c r="BC81" i="1"/>
  <c r="BC35" i="1"/>
  <c r="BC135" i="1"/>
  <c r="BC303" i="1"/>
  <c r="BD11" i="1"/>
  <c r="BD456" i="1" s="1"/>
  <c r="BC148" i="1"/>
  <c r="BC109" i="1"/>
  <c r="BD450" i="1"/>
  <c r="BD401" i="1"/>
  <c r="BD235" i="1"/>
  <c r="BD344" i="1"/>
  <c r="BD258" i="1"/>
  <c r="BD273" i="1"/>
  <c r="BD263" i="1"/>
  <c r="BD303" i="1"/>
  <c r="BD355" i="1"/>
  <c r="BD184" i="1"/>
  <c r="BD148" i="1"/>
  <c r="BD109" i="1"/>
  <c r="BD81" i="1"/>
  <c r="BD97" i="1"/>
  <c r="BD206" i="1"/>
  <c r="BD60" i="1"/>
  <c r="BE11" i="1"/>
  <c r="BE462" i="1" s="1"/>
  <c r="BE468" i="1"/>
  <c r="BE456" i="1"/>
  <c r="BE450" i="1"/>
  <c r="BE363" i="1"/>
  <c r="BE358" i="1"/>
  <c r="BE355" i="1"/>
  <c r="BE352" i="1"/>
  <c r="BE266" i="1"/>
  <c r="BE344" i="1"/>
  <c r="BE430" i="1"/>
  <c r="BE273" i="1"/>
  <c r="BE401" i="1"/>
  <c r="BE263" i="1"/>
  <c r="BE322" i="1"/>
  <c r="BE303" i="1"/>
  <c r="BE235" i="1"/>
  <c r="BE60" i="1"/>
  <c r="BE44" i="1"/>
  <c r="BE102" i="1"/>
  <c r="BE65" i="1"/>
  <c r="BE35" i="1"/>
  <c r="BE206" i="1"/>
  <c r="BE81" i="1"/>
  <c r="BE162" i="1"/>
  <c r="BE97" i="1"/>
  <c r="BE135" i="1"/>
  <c r="BE24" i="1"/>
  <c r="BE258" i="1"/>
  <c r="BE109" i="1"/>
  <c r="BF11" i="1"/>
  <c r="BF456" i="1"/>
  <c r="BF352" i="1"/>
  <c r="BF258" i="1"/>
  <c r="BF288" i="1"/>
  <c r="BF303" i="1"/>
  <c r="BF355" i="1"/>
  <c r="BF230" i="1"/>
  <c r="BF347" i="1"/>
  <c r="BF148" i="1"/>
  <c r="BF235" i="1"/>
  <c r="BF24" i="1"/>
  <c r="BG11" i="1"/>
  <c r="BG456" i="1" s="1"/>
  <c r="BF97" i="1"/>
  <c r="BG450" i="1"/>
  <c r="BG462" i="1"/>
  <c r="BG288" i="1"/>
  <c r="BG303" i="1"/>
  <c r="BG244" i="1"/>
  <c r="BG344" i="1"/>
  <c r="BG352" i="1"/>
  <c r="BG148" i="1"/>
  <c r="BG258" i="1"/>
  <c r="BG97" i="1"/>
  <c r="BG24" i="1"/>
  <c r="BH11" i="1"/>
  <c r="BH456" i="1" s="1"/>
  <c r="BH450" i="1"/>
  <c r="BH462" i="1"/>
  <c r="BH430" i="1"/>
  <c r="BH415" i="1"/>
  <c r="BH363" i="1"/>
  <c r="BH355" i="1"/>
  <c r="BH352" i="1"/>
  <c r="BH263" i="1"/>
  <c r="BH322" i="1"/>
  <c r="BH303" i="1"/>
  <c r="BH344" i="1"/>
  <c r="BH341" i="1"/>
  <c r="BH230" i="1"/>
  <c r="BH81" i="1"/>
  <c r="BH288" i="1"/>
  <c r="BH135" i="1"/>
  <c r="BH109" i="1"/>
  <c r="BH162" i="1"/>
  <c r="BH235" i="1"/>
  <c r="BH102" i="1"/>
  <c r="BH24" i="1"/>
  <c r="BH244" i="1"/>
  <c r="BH44" i="1"/>
  <c r="BI11" i="1"/>
  <c r="BI415" i="1" s="1"/>
  <c r="BH60" i="1"/>
  <c r="BH35" i="1"/>
  <c r="BI456" i="1"/>
  <c r="BI462" i="1"/>
  <c r="BI450" i="1"/>
  <c r="BI401" i="1"/>
  <c r="BI288" i="1"/>
  <c r="BI430" i="1"/>
  <c r="BI322" i="1"/>
  <c r="BI358" i="1"/>
  <c r="BI235" i="1"/>
  <c r="BI355" i="1"/>
  <c r="BI266" i="1"/>
  <c r="BI344" i="1"/>
  <c r="BI258" i="1"/>
  <c r="BI352" i="1"/>
  <c r="BI273" i="1"/>
  <c r="BI230" i="1"/>
  <c r="BI206" i="1"/>
  <c r="BI81" i="1"/>
  <c r="BI135" i="1"/>
  <c r="BI109" i="1"/>
  <c r="BI162" i="1"/>
  <c r="BI97" i="1"/>
  <c r="BI60" i="1"/>
  <c r="BI44" i="1"/>
  <c r="BI184" i="1"/>
  <c r="BI65" i="1"/>
  <c r="BJ11" i="1"/>
  <c r="BJ462" i="1" s="1"/>
  <c r="BI35" i="1"/>
  <c r="BI102" i="1"/>
  <c r="BI24" i="1"/>
  <c r="BJ468" i="1"/>
  <c r="BJ450" i="1"/>
  <c r="BJ347" i="1"/>
  <c r="BJ344" i="1"/>
  <c r="BJ415" i="1"/>
  <c r="BJ363" i="1"/>
  <c r="BJ358" i="1"/>
  <c r="BJ355" i="1"/>
  <c r="BJ401" i="1"/>
  <c r="BJ430" i="1"/>
  <c r="BJ322" i="1"/>
  <c r="BJ303" i="1"/>
  <c r="BJ244" i="1"/>
  <c r="BJ235" i="1"/>
  <c r="BJ266" i="1"/>
  <c r="BJ258" i="1"/>
  <c r="BJ273" i="1"/>
  <c r="BJ263" i="1"/>
  <c r="BJ148" i="1"/>
  <c r="BJ135" i="1"/>
  <c r="BJ109" i="1"/>
  <c r="BJ456" i="1"/>
  <c r="BJ162" i="1"/>
  <c r="BJ97" i="1"/>
  <c r="BJ60" i="1"/>
  <c r="BJ44" i="1"/>
  <c r="BJ102" i="1"/>
  <c r="BK11" i="1"/>
  <c r="BK430" i="1" s="1"/>
  <c r="BJ65" i="1"/>
  <c r="BJ35" i="1"/>
  <c r="BJ24" i="1"/>
  <c r="BJ81" i="1"/>
  <c r="BJ206" i="1"/>
  <c r="BJ184" i="1"/>
  <c r="BK462" i="1"/>
  <c r="BK415" i="1"/>
  <c r="BK358" i="1"/>
  <c r="BK266" i="1"/>
  <c r="BK344" i="1"/>
  <c r="BK263" i="1"/>
  <c r="BK162" i="1"/>
  <c r="BK102" i="1"/>
  <c r="BK65" i="1"/>
  <c r="BK230" i="1"/>
  <c r="BK81" i="1"/>
  <c r="BL11" i="1"/>
  <c r="BL401" i="1"/>
  <c r="BL347" i="1"/>
  <c r="BL148" i="1"/>
  <c r="BL97" i="1"/>
  <c r="BM11" i="1"/>
  <c r="BM468" i="1"/>
  <c r="BM462" i="1"/>
  <c r="BM456" i="1"/>
  <c r="BM363" i="1"/>
  <c r="BM358" i="1"/>
  <c r="BM352" i="1"/>
  <c r="BM430" i="1"/>
  <c r="BM401" i="1"/>
  <c r="BM266" i="1"/>
  <c r="BM273" i="1"/>
  <c r="BM347" i="1"/>
  <c r="BM288" i="1"/>
  <c r="BM322" i="1"/>
  <c r="BM303" i="1"/>
  <c r="BM44" i="1"/>
  <c r="BM184" i="1"/>
  <c r="BM65" i="1"/>
  <c r="BM258" i="1"/>
  <c r="BM235" i="1"/>
  <c r="BM206" i="1"/>
  <c r="BM81" i="1"/>
  <c r="BM97" i="1"/>
  <c r="BM244" i="1"/>
  <c r="BM109" i="1"/>
  <c r="BN11" i="1"/>
  <c r="BN358" i="1" s="1"/>
  <c r="BM135" i="1"/>
  <c r="BN468" i="1"/>
  <c r="BN263" i="1"/>
  <c r="BN65" i="1"/>
  <c r="BN148" i="1"/>
  <c r="BN44" i="1"/>
  <c r="BN97" i="1"/>
  <c r="BO11" i="1"/>
  <c r="BO462" i="1" s="1"/>
  <c r="BO456" i="1"/>
  <c r="BO430" i="1"/>
  <c r="BO450" i="1"/>
  <c r="BO468" i="1"/>
  <c r="BO347" i="1"/>
  <c r="BO415" i="1"/>
  <c r="BO344" i="1"/>
  <c r="BO273" i="1"/>
  <c r="BO355" i="1"/>
  <c r="BO288" i="1"/>
  <c r="BO352" i="1"/>
  <c r="BO303" i="1"/>
  <c r="BO244" i="1"/>
  <c r="BO235" i="1"/>
  <c r="BO363" i="1"/>
  <c r="BO266" i="1"/>
  <c r="BO184" i="1"/>
  <c r="BO65" i="1"/>
  <c r="BO263" i="1"/>
  <c r="BO258" i="1"/>
  <c r="BO230" i="1"/>
  <c r="BO206" i="1"/>
  <c r="BO81" i="1"/>
  <c r="BO148" i="1"/>
  <c r="BO135" i="1"/>
  <c r="BO162" i="1"/>
  <c r="BO97" i="1"/>
  <c r="BO341" i="1"/>
  <c r="BO401" i="1"/>
  <c r="BO60" i="1"/>
  <c r="BO44" i="1"/>
  <c r="BO35" i="1"/>
  <c r="BP11" i="1"/>
  <c r="BP430" i="1" s="1"/>
  <c r="BO102" i="1"/>
  <c r="BP347" i="1"/>
  <c r="BP355" i="1"/>
  <c r="BP263" i="1"/>
  <c r="BP341" i="1"/>
  <c r="BP288" i="1"/>
  <c r="BP235" i="1"/>
  <c r="BP109" i="1"/>
  <c r="BP65" i="1"/>
  <c r="BQ11" i="1"/>
  <c r="BQ450" i="1" s="1"/>
  <c r="BQ468" i="1"/>
  <c r="BQ288" i="1"/>
  <c r="BQ341" i="1"/>
  <c r="BQ344" i="1"/>
  <c r="BQ81" i="1"/>
  <c r="BQ109" i="1"/>
  <c r="BQ44" i="1"/>
  <c r="BR11" i="1"/>
  <c r="BR430" i="1" s="1"/>
  <c r="BR462" i="1"/>
  <c r="BR355" i="1"/>
  <c r="BR266" i="1"/>
  <c r="BR162" i="1"/>
  <c r="BR44" i="1"/>
  <c r="BS11" i="1"/>
  <c r="BS358" i="1" s="1"/>
  <c r="BR206" i="1"/>
  <c r="BR65" i="1"/>
  <c r="BS462" i="1"/>
  <c r="BS456" i="1"/>
  <c r="BS363" i="1"/>
  <c r="BS401" i="1"/>
  <c r="BS450" i="1"/>
  <c r="BS341" i="1"/>
  <c r="BS263" i="1"/>
  <c r="BS288" i="1"/>
  <c r="BS235" i="1"/>
  <c r="BS322" i="1"/>
  <c r="BS303" i="1"/>
  <c r="BS184" i="1"/>
  <c r="BS230" i="1"/>
  <c r="BS81" i="1"/>
  <c r="BS148" i="1"/>
  <c r="BS135" i="1"/>
  <c r="BR273" i="1" l="1"/>
  <c r="BR456" i="1"/>
  <c r="BR344" i="1"/>
  <c r="BN266" i="1"/>
  <c r="BN322" i="1"/>
  <c r="BN341" i="1"/>
  <c r="BL363" i="1"/>
  <c r="BL273" i="1"/>
  <c r="BL102" i="1"/>
  <c r="BL468" i="1"/>
  <c r="BL430" i="1"/>
  <c r="BL258" i="1"/>
  <c r="BL288" i="1"/>
  <c r="BL135" i="1"/>
  <c r="BL206" i="1"/>
  <c r="BS102" i="1"/>
  <c r="BS266" i="1"/>
  <c r="BR35" i="1"/>
  <c r="BR258" i="1"/>
  <c r="BR401" i="1"/>
  <c r="BQ65" i="1"/>
  <c r="BQ135" i="1"/>
  <c r="BQ358" i="1"/>
  <c r="BQ322" i="1"/>
  <c r="BQ430" i="1"/>
  <c r="BP135" i="1"/>
  <c r="BP468" i="1"/>
  <c r="BP456" i="1"/>
  <c r="BP462" i="1"/>
  <c r="BN109" i="1"/>
  <c r="BN273" i="1"/>
  <c r="BN352" i="1"/>
  <c r="BM415" i="1"/>
  <c r="BM341" i="1"/>
  <c r="BM60" i="1"/>
  <c r="BM230" i="1"/>
  <c r="BM24" i="1"/>
  <c r="BL44" i="1"/>
  <c r="BL352" i="1"/>
  <c r="BL235" i="1"/>
  <c r="BK35" i="1"/>
  <c r="BK44" i="1"/>
  <c r="BK401" i="1"/>
  <c r="BG81" i="1"/>
  <c r="BG401" i="1"/>
  <c r="BF462" i="1"/>
  <c r="BF341" i="1"/>
  <c r="BF415" i="1"/>
  <c r="BF81" i="1"/>
  <c r="BF35" i="1"/>
  <c r="BF430" i="1"/>
  <c r="BF263" i="1"/>
  <c r="BF244" i="1"/>
  <c r="BF273" i="1"/>
  <c r="BF162" i="1"/>
  <c r="BF401" i="1"/>
  <c r="BF363" i="1"/>
  <c r="BF102" i="1"/>
  <c r="BF266" i="1"/>
  <c r="BF44" i="1"/>
  <c r="BF450" i="1"/>
  <c r="BF358" i="1"/>
  <c r="BF65" i="1"/>
  <c r="BF135" i="1"/>
  <c r="BF60" i="1"/>
  <c r="BB430" i="1"/>
  <c r="BB456" i="1"/>
  <c r="BB273" i="1"/>
  <c r="BB60" i="1"/>
  <c r="BB65" i="1"/>
  <c r="BB415" i="1"/>
  <c r="BB303" i="1"/>
  <c r="BB148" i="1"/>
  <c r="BB102" i="1"/>
  <c r="BB230" i="1"/>
  <c r="BB363" i="1"/>
  <c r="BB244" i="1"/>
  <c r="BB135" i="1"/>
  <c r="BB206" i="1"/>
  <c r="BB462" i="1"/>
  <c r="BB355" i="1"/>
  <c r="BB266" i="1"/>
  <c r="BB162" i="1"/>
  <c r="AE235" i="1"/>
  <c r="V341" i="1"/>
  <c r="J347" i="1"/>
  <c r="J341" i="1"/>
  <c r="J415" i="1"/>
  <c r="J235" i="1"/>
  <c r="J363" i="1"/>
  <c r="J162" i="1"/>
  <c r="J462" i="1"/>
  <c r="J355" i="1"/>
  <c r="J184" i="1"/>
  <c r="J450" i="1"/>
  <c r="J401" i="1"/>
  <c r="J430" i="1"/>
  <c r="J358" i="1"/>
  <c r="J352" i="1"/>
  <c r="J344" i="1"/>
  <c r="J41" i="1"/>
  <c r="I363" i="1"/>
  <c r="I430" i="1"/>
  <c r="I358" i="1"/>
  <c r="I347" i="1"/>
  <c r="I355" i="1"/>
  <c r="I184" i="1"/>
  <c r="I468" i="1"/>
  <c r="I456" i="1"/>
  <c r="I235" i="1"/>
  <c r="I450" i="1"/>
  <c r="I344" i="1"/>
  <c r="I102" i="1"/>
  <c r="I401" i="1"/>
  <c r="I341" i="1"/>
  <c r="I41" i="1"/>
  <c r="I162" i="1"/>
  <c r="I462" i="1"/>
  <c r="BQ352" i="1"/>
  <c r="BQ462" i="1"/>
  <c r="BN450" i="1"/>
  <c r="BN415" i="1"/>
  <c r="BL35" i="1"/>
  <c r="BL322" i="1"/>
  <c r="BL358" i="1"/>
  <c r="BS35" i="1"/>
  <c r="BS97" i="1"/>
  <c r="BS415" i="1"/>
  <c r="BR60" i="1"/>
  <c r="BR347" i="1"/>
  <c r="BP60" i="1"/>
  <c r="BS109" i="1"/>
  <c r="BS244" i="1"/>
  <c r="BS162" i="1"/>
  <c r="BS347" i="1"/>
  <c r="BS430" i="1"/>
  <c r="BR184" i="1"/>
  <c r="BR97" i="1"/>
  <c r="BR341" i="1"/>
  <c r="BR352" i="1"/>
  <c r="BR450" i="1"/>
  <c r="BQ184" i="1"/>
  <c r="BQ148" i="1"/>
  <c r="BQ258" i="1"/>
  <c r="BQ347" i="1"/>
  <c r="BQ456" i="1"/>
  <c r="BP24" i="1"/>
  <c r="BP148" i="1"/>
  <c r="BP258" i="1"/>
  <c r="BP352" i="1"/>
  <c r="BP450" i="1"/>
  <c r="BN135" i="1"/>
  <c r="BN363" i="1"/>
  <c r="BN288" i="1"/>
  <c r="BN401" i="1"/>
  <c r="BM148" i="1"/>
  <c r="BM35" i="1"/>
  <c r="BM263" i="1"/>
  <c r="BM355" i="1"/>
  <c r="BL81" i="1"/>
  <c r="BL109" i="1"/>
  <c r="BL263" i="1"/>
  <c r="BL244" i="1"/>
  <c r="BK135" i="1"/>
  <c r="BK97" i="1"/>
  <c r="BK352" i="1"/>
  <c r="BG102" i="1"/>
  <c r="BG206" i="1"/>
  <c r="BG273" i="1"/>
  <c r="BF109" i="1"/>
  <c r="BF322" i="1"/>
  <c r="BD162" i="1"/>
  <c r="BD415" i="1"/>
  <c r="BB24" i="1"/>
  <c r="BB109" i="1"/>
  <c r="BB358" i="1"/>
  <c r="I352" i="1"/>
  <c r="BR230" i="1"/>
  <c r="BR235" i="1"/>
  <c r="BR468" i="1"/>
  <c r="BQ363" i="1"/>
  <c r="BP35" i="1"/>
  <c r="BP81" i="1"/>
  <c r="BP358" i="1"/>
  <c r="BN24" i="1"/>
  <c r="BN184" i="1"/>
  <c r="BL450" i="1"/>
  <c r="BS206" i="1"/>
  <c r="BS24" i="1"/>
  <c r="BS344" i="1"/>
  <c r="BS352" i="1"/>
  <c r="BS468" i="1"/>
  <c r="BR288" i="1"/>
  <c r="BR135" i="1"/>
  <c r="BR244" i="1"/>
  <c r="BR363" i="1"/>
  <c r="BQ24" i="1"/>
  <c r="BQ303" i="1"/>
  <c r="BQ230" i="1"/>
  <c r="BQ266" i="1"/>
  <c r="BQ401" i="1"/>
  <c r="BP44" i="1"/>
  <c r="BP244" i="1"/>
  <c r="BP206" i="1"/>
  <c r="BP266" i="1"/>
  <c r="BP363" i="1"/>
  <c r="BO24" i="1"/>
  <c r="BO109" i="1"/>
  <c r="BO358" i="1"/>
  <c r="BO322" i="1"/>
  <c r="BN60" i="1"/>
  <c r="BN206" i="1"/>
  <c r="BN102" i="1"/>
  <c r="BN355" i="1"/>
  <c r="BN456" i="1"/>
  <c r="BM162" i="1"/>
  <c r="BM102" i="1"/>
  <c r="BM344" i="1"/>
  <c r="BM450" i="1"/>
  <c r="BL60" i="1"/>
  <c r="BL184" i="1"/>
  <c r="BL344" i="1"/>
  <c r="BL456" i="1"/>
  <c r="BK303" i="1"/>
  <c r="BK347" i="1"/>
  <c r="BG341" i="1"/>
  <c r="BG235" i="1"/>
  <c r="BF206" i="1"/>
  <c r="BF344" i="1"/>
  <c r="BD244" i="1"/>
  <c r="BD363" i="1"/>
  <c r="BD102" i="1"/>
  <c r="BD35" i="1"/>
  <c r="BD468" i="1"/>
  <c r="BD352" i="1"/>
  <c r="BD358" i="1"/>
  <c r="BD65" i="1"/>
  <c r="BD24" i="1"/>
  <c r="BD462" i="1"/>
  <c r="BD347" i="1"/>
  <c r="BD288" i="1"/>
  <c r="BD266" i="1"/>
  <c r="BD230" i="1"/>
  <c r="BD430" i="1"/>
  <c r="BD341" i="1"/>
  <c r="BD322" i="1"/>
  <c r="BD135" i="1"/>
  <c r="BD44" i="1"/>
  <c r="BB341" i="1"/>
  <c r="BB450" i="1"/>
  <c r="J102" i="1"/>
  <c r="BQ206" i="1"/>
  <c r="BN347" i="1"/>
  <c r="BL24" i="1"/>
  <c r="BL415" i="1"/>
  <c r="AU30" i="2"/>
  <c r="AV26" i="2"/>
  <c r="BS44" i="1"/>
  <c r="BS273" i="1"/>
  <c r="BS355" i="1"/>
  <c r="BR24" i="1"/>
  <c r="BR148" i="1"/>
  <c r="BR415" i="1"/>
  <c r="BQ35" i="1"/>
  <c r="BQ97" i="1"/>
  <c r="BQ263" i="1"/>
  <c r="BQ235" i="1"/>
  <c r="BQ415" i="1"/>
  <c r="BP184" i="1"/>
  <c r="BP97" i="1"/>
  <c r="BP230" i="1"/>
  <c r="BP303" i="1"/>
  <c r="BP415" i="1"/>
  <c r="BN162" i="1"/>
  <c r="BN230" i="1"/>
  <c r="BN244" i="1"/>
  <c r="BN344" i="1"/>
  <c r="BN462" i="1"/>
  <c r="BL162" i="1"/>
  <c r="BL266" i="1"/>
  <c r="BL355" i="1"/>
  <c r="BL462" i="1"/>
  <c r="BK363" i="1"/>
  <c r="BK258" i="1"/>
  <c r="BK60" i="1"/>
  <c r="BK244" i="1"/>
  <c r="BK148" i="1"/>
  <c r="BK355" i="1"/>
  <c r="BK273" i="1"/>
  <c r="BK24" i="1"/>
  <c r="BK206" i="1"/>
  <c r="BK456" i="1"/>
  <c r="BK450" i="1"/>
  <c r="BK288" i="1"/>
  <c r="BK184" i="1"/>
  <c r="BK235" i="1"/>
  <c r="AE456" i="1"/>
  <c r="AE341" i="1"/>
  <c r="AE41" i="1"/>
  <c r="AE450" i="1"/>
  <c r="AE355" i="1"/>
  <c r="AE462" i="1"/>
  <c r="AE352" i="1"/>
  <c r="AE162" i="1"/>
  <c r="AE415" i="1"/>
  <c r="AE102" i="1"/>
  <c r="AE347" i="1"/>
  <c r="AE401" i="1"/>
  <c r="AE344" i="1"/>
  <c r="AE184" i="1"/>
  <c r="AE468" i="1"/>
  <c r="J456" i="1"/>
  <c r="BR109" i="1"/>
  <c r="BR358" i="1"/>
  <c r="BQ60" i="1"/>
  <c r="BQ355" i="1"/>
  <c r="BP102" i="1"/>
  <c r="BP401" i="1"/>
  <c r="BN81" i="1"/>
  <c r="BN430" i="1"/>
  <c r="BL65" i="1"/>
  <c r="BR303" i="1"/>
  <c r="BS65" i="1"/>
  <c r="BS60" i="1"/>
  <c r="BS258" i="1"/>
  <c r="BR81" i="1"/>
  <c r="BR102" i="1"/>
  <c r="BR263" i="1"/>
  <c r="BR322" i="1"/>
  <c r="BQ102" i="1"/>
  <c r="BQ162" i="1"/>
  <c r="BQ273" i="1"/>
  <c r="BQ244" i="1"/>
  <c r="BP344" i="1"/>
  <c r="BP162" i="1"/>
  <c r="BP273" i="1"/>
  <c r="BP322" i="1"/>
  <c r="BN35" i="1"/>
  <c r="BN235" i="1"/>
  <c r="BN303" i="1"/>
  <c r="BN258" i="1"/>
  <c r="BL230" i="1"/>
  <c r="BL303" i="1"/>
  <c r="BL341" i="1"/>
  <c r="BK109" i="1"/>
  <c r="BK322" i="1"/>
  <c r="BK341" i="1"/>
  <c r="BK468" i="1"/>
  <c r="BG430" i="1"/>
  <c r="BG363" i="1"/>
  <c r="BG266" i="1"/>
  <c r="BG263" i="1"/>
  <c r="BG60" i="1"/>
  <c r="BG468" i="1"/>
  <c r="BG358" i="1"/>
  <c r="BG184" i="1"/>
  <c r="BG135" i="1"/>
  <c r="BG44" i="1"/>
  <c r="BG347" i="1"/>
  <c r="BG322" i="1"/>
  <c r="BG65" i="1"/>
  <c r="BG109" i="1"/>
  <c r="BG415" i="1"/>
  <c r="BG355" i="1"/>
  <c r="BG230" i="1"/>
  <c r="BG162" i="1"/>
  <c r="BG35" i="1"/>
  <c r="BF184" i="1"/>
  <c r="BF468" i="1"/>
  <c r="V462" i="1"/>
  <c r="V363" i="1"/>
  <c r="V355" i="1"/>
  <c r="V456" i="1"/>
  <c r="V358" i="1"/>
  <c r="V401" i="1"/>
  <c r="V347" i="1"/>
  <c r="V344" i="1"/>
  <c r="V450" i="1"/>
  <c r="V162" i="1"/>
  <c r="V352" i="1"/>
  <c r="V102" i="1"/>
  <c r="V415" i="1"/>
  <c r="V184" i="1"/>
  <c r="V41" i="1"/>
  <c r="V430" i="1"/>
  <c r="BD30" i="2"/>
  <c r="J468" i="1"/>
  <c r="BJ230" i="1"/>
  <c r="BJ288" i="1"/>
  <c r="BJ341" i="1"/>
  <c r="BJ352" i="1"/>
  <c r="BI303" i="1"/>
  <c r="BI148" i="1"/>
  <c r="BI341" i="1"/>
  <c r="BI363" i="1"/>
  <c r="BI468" i="1"/>
  <c r="BH184" i="1"/>
  <c r="BH148" i="1"/>
  <c r="BH266" i="1"/>
  <c r="BH358" i="1"/>
  <c r="BE148" i="1"/>
  <c r="BE230" i="1"/>
  <c r="BE244" i="1"/>
  <c r="BE341" i="1"/>
  <c r="BE415" i="1"/>
  <c r="BA44" i="1"/>
  <c r="BA81" i="1"/>
  <c r="BA363" i="1"/>
  <c r="BA288" i="1"/>
  <c r="AZ288" i="1"/>
  <c r="AZ206" i="1"/>
  <c r="AZ263" i="1"/>
  <c r="AX266" i="1"/>
  <c r="AX65" i="1"/>
  <c r="AU148" i="1"/>
  <c r="AU60" i="1"/>
  <c r="AU401" i="1"/>
  <c r="AT97" i="1"/>
  <c r="AT235" i="1"/>
  <c r="AT450" i="1"/>
  <c r="AS303" i="1"/>
  <c r="AS235" i="1"/>
  <c r="AL341" i="1"/>
  <c r="AI358" i="1"/>
  <c r="AG415" i="1"/>
  <c r="T355" i="1"/>
  <c r="T41" i="1"/>
  <c r="T347" i="1"/>
  <c r="T235" i="1"/>
  <c r="T468" i="1"/>
  <c r="T344" i="1"/>
  <c r="T162" i="1"/>
  <c r="T456" i="1"/>
  <c r="T430" i="1"/>
  <c r="T102" i="1"/>
  <c r="T401" i="1"/>
  <c r="T363" i="1"/>
  <c r="N341" i="1"/>
  <c r="AX430" i="1"/>
  <c r="AX352" i="1"/>
  <c r="AX184" i="1"/>
  <c r="AX135" i="1"/>
  <c r="AX462" i="1"/>
  <c r="AX450" i="1"/>
  <c r="AX244" i="1"/>
  <c r="AX206" i="1"/>
  <c r="AX97" i="1"/>
  <c r="AT81" i="1"/>
  <c r="AT135" i="1"/>
  <c r="AT303" i="1"/>
  <c r="AS468" i="1"/>
  <c r="AS288" i="1"/>
  <c r="AS266" i="1"/>
  <c r="AS148" i="1"/>
  <c r="AS184" i="1"/>
  <c r="AS456" i="1"/>
  <c r="AS363" i="1"/>
  <c r="AS341" i="1"/>
  <c r="AS135" i="1"/>
  <c r="AS65" i="1"/>
  <c r="AS415" i="1"/>
  <c r="AS244" i="1"/>
  <c r="AS230" i="1"/>
  <c r="AS97" i="1"/>
  <c r="AL401" i="1"/>
  <c r="AI347" i="1"/>
  <c r="AG162" i="1"/>
  <c r="BC30" i="2"/>
  <c r="BD26" i="2"/>
  <c r="N363" i="1"/>
  <c r="BH97" i="1"/>
  <c r="BH206" i="1"/>
  <c r="BH401" i="1"/>
  <c r="BH347" i="1"/>
  <c r="BE184" i="1"/>
  <c r="BE288" i="1"/>
  <c r="BE347" i="1"/>
  <c r="AT184" i="1"/>
  <c r="AT148" i="1"/>
  <c r="AL184" i="1"/>
  <c r="AI184" i="1"/>
  <c r="AG468" i="1"/>
  <c r="AG355" i="1"/>
  <c r="AG358" i="1"/>
  <c r="AG456" i="1"/>
  <c r="AG352" i="1"/>
  <c r="AG235" i="1"/>
  <c r="AG430" i="1"/>
  <c r="AG363" i="1"/>
  <c r="AG462" i="1"/>
  <c r="AG102" i="1"/>
  <c r="N430" i="1"/>
  <c r="N344" i="1"/>
  <c r="N415" i="1"/>
  <c r="N102" i="1"/>
  <c r="N358" i="1"/>
  <c r="N184" i="1"/>
  <c r="N456" i="1"/>
  <c r="N401" i="1"/>
  <c r="N162" i="1"/>
  <c r="N468" i="1"/>
  <c r="N347" i="1"/>
  <c r="AZ26" i="2"/>
  <c r="AY30" i="2"/>
  <c r="AT347" i="1"/>
  <c r="AT401" i="1"/>
  <c r="AT344" i="1"/>
  <c r="AT322" i="1"/>
  <c r="AT273" i="1"/>
  <c r="AT102" i="1"/>
  <c r="AT230" i="1"/>
  <c r="AT468" i="1"/>
  <c r="AT358" i="1"/>
  <c r="AT266" i="1"/>
  <c r="AT109" i="1"/>
  <c r="AT206" i="1"/>
  <c r="AL450" i="1"/>
  <c r="AL162" i="1"/>
  <c r="AL352" i="1"/>
  <c r="AL235" i="1"/>
  <c r="AL468" i="1"/>
  <c r="AL355" i="1"/>
  <c r="AL456" i="1"/>
  <c r="AL363" i="1"/>
  <c r="AL344" i="1"/>
  <c r="AI468" i="1"/>
  <c r="AI355" i="1"/>
  <c r="AI102" i="1"/>
  <c r="AI462" i="1"/>
  <c r="AI352" i="1"/>
  <c r="AI41" i="1"/>
  <c r="AI430" i="1"/>
  <c r="AI344" i="1"/>
  <c r="AI415" i="1"/>
  <c r="AI450" i="1"/>
  <c r="AT26" i="2"/>
  <c r="BI263" i="1"/>
  <c r="BI347" i="1"/>
  <c r="BI244" i="1"/>
  <c r="BH65" i="1"/>
  <c r="BH273" i="1"/>
  <c r="BH258" i="1"/>
  <c r="BH468" i="1"/>
  <c r="AZ415" i="1"/>
  <c r="AZ401" i="1"/>
  <c r="AZ244" i="1"/>
  <c r="AZ273" i="1"/>
  <c r="AZ24" i="1"/>
  <c r="AX24" i="1"/>
  <c r="AX81" i="1"/>
  <c r="AX322" i="1"/>
  <c r="AX468" i="1"/>
  <c r="AU358" i="1"/>
  <c r="AU273" i="1"/>
  <c r="AU244" i="1"/>
  <c r="AU81" i="1"/>
  <c r="AU430" i="1"/>
  <c r="AU344" i="1"/>
  <c r="AU97" i="1"/>
  <c r="AU322" i="1"/>
  <c r="AT258" i="1"/>
  <c r="AT363" i="1"/>
  <c r="AS263" i="1"/>
  <c r="AS352" i="1"/>
  <c r="AS401" i="1"/>
  <c r="AL358" i="1"/>
  <c r="AK468" i="1"/>
  <c r="AK352" i="1"/>
  <c r="AK102" i="1"/>
  <c r="AK462" i="1"/>
  <c r="AK430" i="1"/>
  <c r="AK184" i="1"/>
  <c r="AK450" i="1"/>
  <c r="AK401" i="1"/>
  <c r="AK41" i="1"/>
  <c r="AK363" i="1"/>
  <c r="AK347" i="1"/>
  <c r="AI162" i="1"/>
  <c r="AG341" i="1"/>
  <c r="U456" i="1"/>
  <c r="U344" i="1"/>
  <c r="U184" i="1"/>
  <c r="U450" i="1"/>
  <c r="U341" i="1"/>
  <c r="U41" i="1"/>
  <c r="U415" i="1"/>
  <c r="U401" i="1"/>
  <c r="U358" i="1"/>
  <c r="U162" i="1"/>
  <c r="U468" i="1"/>
  <c r="U352" i="1"/>
  <c r="U102" i="1"/>
  <c r="N235" i="1"/>
  <c r="AJ184" i="1"/>
  <c r="AJ415" i="1"/>
  <c r="AJ462" i="1"/>
  <c r="AH162" i="1"/>
  <c r="AH456" i="1"/>
  <c r="AH462" i="1"/>
  <c r="AD344" i="1"/>
  <c r="AD468" i="1"/>
  <c r="AD456" i="1"/>
  <c r="AC401" i="1"/>
  <c r="AC363" i="1"/>
  <c r="AB184" i="1"/>
  <c r="AB347" i="1"/>
  <c r="AB462" i="1"/>
  <c r="AA341" i="1"/>
  <c r="AA450" i="1"/>
  <c r="Z341" i="1"/>
  <c r="Z363" i="1"/>
  <c r="X401" i="1"/>
  <c r="X430" i="1"/>
  <c r="W41" i="1"/>
  <c r="W347" i="1"/>
  <c r="W468" i="1"/>
  <c r="S235" i="1"/>
  <c r="R341" i="1"/>
  <c r="R363" i="1"/>
  <c r="M162" i="1"/>
  <c r="M415" i="1"/>
  <c r="F468" i="1"/>
  <c r="AC347" i="1"/>
  <c r="AC450" i="1"/>
  <c r="Z344" i="1"/>
  <c r="Z456" i="1"/>
  <c r="W363" i="1"/>
  <c r="W456" i="1"/>
  <c r="BE30" i="2"/>
  <c r="R344" i="1"/>
  <c r="M344" i="1"/>
  <c r="K355" i="1"/>
  <c r="AW258" i="1"/>
  <c r="AW230" i="1"/>
  <c r="AW401" i="1"/>
  <c r="AW341" i="1"/>
  <c r="AV81" i="1"/>
  <c r="AV135" i="1"/>
  <c r="AV288" i="1"/>
  <c r="AV358" i="1"/>
  <c r="AJ41" i="1"/>
  <c r="AJ355" i="1"/>
  <c r="AH341" i="1"/>
  <c r="AH358" i="1"/>
  <c r="AD235" i="1"/>
  <c r="AC184" i="1"/>
  <c r="AC430" i="1"/>
  <c r="AC462" i="1"/>
  <c r="AB352" i="1"/>
  <c r="AA184" i="1"/>
  <c r="AA355" i="1"/>
  <c r="Z162" i="1"/>
  <c r="Z401" i="1"/>
  <c r="Z462" i="1"/>
  <c r="X341" i="1"/>
  <c r="X358" i="1"/>
  <c r="W102" i="1"/>
  <c r="W352" i="1"/>
  <c r="AJ347" i="1"/>
  <c r="AH344" i="1"/>
  <c r="AC102" i="1"/>
  <c r="AC352" i="1"/>
  <c r="Z235" i="1"/>
  <c r="Z352" i="1"/>
  <c r="X102" i="1"/>
  <c r="W355" i="1"/>
</calcChain>
</file>

<file path=xl/sharedStrings.xml><?xml version="1.0" encoding="utf-8"?>
<sst xmlns="http://schemas.openxmlformats.org/spreadsheetml/2006/main" count="1064" uniqueCount="326">
  <si>
    <t>Hospital Centro-Norte Goiano - HCN</t>
  </si>
  <si>
    <t>PRODUÇÃO ASSISTENCIAL:</t>
  </si>
  <si>
    <t>Contrato de Gestão 080/2021 - 1º TA</t>
  </si>
  <si>
    <t>Contrato de Gestão 080/2021 - 2º TA</t>
  </si>
  <si>
    <r>
      <t xml:space="preserve">Processo SEI: </t>
    </r>
    <r>
      <rPr>
        <sz val="10"/>
        <color indexed="8"/>
        <rFont val="Arial"/>
        <family val="2"/>
      </rPr>
      <t>202000010030869</t>
    </r>
    <r>
      <rPr>
        <b/>
        <sz val="10"/>
        <color indexed="8"/>
        <rFont val="Arial"/>
        <family val="2"/>
      </rPr>
      <t xml:space="preserve"> Termo: </t>
    </r>
    <r>
      <rPr>
        <sz val="10"/>
        <color indexed="8"/>
        <rFont val="Arial"/>
        <family val="2"/>
      </rPr>
      <t>80/2021</t>
    </r>
    <r>
      <rPr>
        <b/>
        <sz val="10"/>
        <color indexed="8"/>
        <rFont val="Arial"/>
        <family val="2"/>
      </rPr>
      <t xml:space="preserve"> Termo aditivo: </t>
    </r>
    <r>
      <rPr>
        <sz val="10"/>
        <color indexed="8"/>
        <rFont val="Arial"/>
        <family val="2"/>
      </rPr>
      <t>5º</t>
    </r>
    <r>
      <rPr>
        <b/>
        <sz val="10"/>
        <color indexed="8"/>
        <rFont val="Arial"/>
        <family val="2"/>
      </rPr>
      <t xml:space="preserve"> Vigência: </t>
    </r>
    <r>
      <rPr>
        <sz val="10"/>
        <color indexed="8"/>
        <rFont val="Arial"/>
        <family val="2"/>
      </rPr>
      <t>até 23/11/25</t>
    </r>
  </si>
  <si>
    <t>01 - Internações Hospitalares</t>
  </si>
  <si>
    <t>Meta</t>
  </si>
  <si>
    <t>Meta Parcial</t>
  </si>
  <si>
    <t>1-10-out-24</t>
  </si>
  <si>
    <t>01. Internações (Saídas Hospitalares)</t>
  </si>
  <si>
    <t>11-31-out-24</t>
  </si>
  <si>
    <t>Meta Mensal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</si>
  <si>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</si>
  <si>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</si>
  <si>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</si>
  <si>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</si>
  <si>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</si>
  <si>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</si>
  <si>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</si>
  <si>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</si>
  <si>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</si>
  <si>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</si>
  <si>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</si>
  <si>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Atendimento ao paciente internado</t>
  </si>
  <si>
    <t>Assistência Social</t>
  </si>
  <si>
    <t>Farmácia</t>
  </si>
  <si>
    <t>Fisioterapia</t>
  </si>
  <si>
    <t>Fonoaudiologia</t>
  </si>
  <si>
    <t>Nutrição</t>
  </si>
  <si>
    <t>Odontologia</t>
  </si>
  <si>
    <t>Psicologia</t>
  </si>
  <si>
    <t>Terapia Ocupacional</t>
  </si>
  <si>
    <t>03. Cirurgias Eletivas</t>
  </si>
  <si>
    <t>Cirurgia eletiva hospitalar de alto giro</t>
  </si>
  <si>
    <t>Cirurgia eletiva hospitalar de média ou alta complexidade (sem alto custo)</t>
  </si>
  <si>
    <t>Cirurgia eletiva hospitalar de alto custo com ou sem uso de OPME</t>
  </si>
  <si>
    <t>02 - Cirurgias Ambulatoriais</t>
  </si>
  <si>
    <t>Cirurgia Ambulatorial</t>
  </si>
  <si>
    <t>04. Especialidades de cirurgias eletivas</t>
  </si>
  <si>
    <t>Cirurgia geral</t>
  </si>
  <si>
    <t>Cirurgia do aparelho digestivo</t>
  </si>
  <si>
    <t>Ginecologia</t>
  </si>
  <si>
    <t>Ortopedia</t>
  </si>
  <si>
    <t>Proctologia</t>
  </si>
  <si>
    <t>Urologia</t>
  </si>
  <si>
    <t>Angiologia e cirurgia vascular</t>
  </si>
  <si>
    <t>Cirurgia oncológica</t>
  </si>
  <si>
    <t>Dermatologia oncológica</t>
  </si>
  <si>
    <t>Ginecologia oncológica</t>
  </si>
  <si>
    <t>Mastologia oncológica</t>
  </si>
  <si>
    <t>Proctologia oncológica</t>
  </si>
  <si>
    <t>Urologia oncológica</t>
  </si>
  <si>
    <t>05. Tipos de Cirurgias</t>
  </si>
  <si>
    <t>Eletivas e 2º tempo</t>
  </si>
  <si>
    <t>Urgências</t>
  </si>
  <si>
    <t>06. Especialidade de cirurgias eletivas e de 2º tempo</t>
  </si>
  <si>
    <t>07. Especialidade de cirurgias de urgência</t>
  </si>
  <si>
    <t>Otorrinolaringologia</t>
  </si>
  <si>
    <t>Oncologia</t>
  </si>
  <si>
    <t>Bucomaxilo</t>
  </si>
  <si>
    <t>Cirurgia Pediatrica</t>
  </si>
  <si>
    <t>Neurocirurgia</t>
  </si>
  <si>
    <t>Cirurgia Torácica</t>
  </si>
  <si>
    <t>08. Tipos de partos</t>
  </si>
  <si>
    <t>Normal</t>
  </si>
  <si>
    <t>Cesárea</t>
  </si>
  <si>
    <t>03 - Atendimentos Ambulatoriais</t>
  </si>
  <si>
    <t>09. Atendimentos Ambulatoriais</t>
  </si>
  <si>
    <t>Consulta médica na atenção especializada</t>
  </si>
  <si>
    <t>Consulta médicas oncológicas</t>
  </si>
  <si>
    <t>Consulta multiprofissional na atenção especializada</t>
  </si>
  <si>
    <t>Procedimentos Ambulatoriais</t>
  </si>
  <si>
    <t>10. Consulta médicas na atenção especializada</t>
  </si>
  <si>
    <t>Cardiologia (egresso e risco cirúrgico)</t>
  </si>
  <si>
    <t>Cirurgia Geral</t>
  </si>
  <si>
    <t>Clínica médica (egresso)</t>
  </si>
  <si>
    <t>Hematologia</t>
  </si>
  <si>
    <t>Infectologia (VVS)</t>
  </si>
  <si>
    <t>Mastologia</t>
  </si>
  <si>
    <t>Neurocirugia</t>
  </si>
  <si>
    <t>Neurologia adulto</t>
  </si>
  <si>
    <t>Neurologia pediátrica</t>
  </si>
  <si>
    <t>Obstetrícia (pré-natal de alto risco)</t>
  </si>
  <si>
    <t>Ortopedia e Traumatologia</t>
  </si>
  <si>
    <t>Cuidados Paliativos - Paliativismo (egresso)</t>
  </si>
  <si>
    <t>Pediatria (egresso alto risco)</t>
  </si>
  <si>
    <t>Proctologia geral</t>
  </si>
  <si>
    <t>Pneumologia clínica</t>
  </si>
  <si>
    <t>Psiquiatria</t>
  </si>
  <si>
    <t>Angiologia e Cirurgia Vascular</t>
  </si>
  <si>
    <t>Anestesiologia ¹</t>
  </si>
  <si>
    <t>Cirurgia pediátrica ¹</t>
  </si>
  <si>
    <t>Cirurgia torácica ¹</t>
  </si>
  <si>
    <t>11. Consulta médicas oncológicas</t>
  </si>
  <si>
    <t>Oncologia clínica</t>
  </si>
  <si>
    <t>Pneumologia oncológica</t>
  </si>
  <si>
    <t>Cirurgia oncológica ¹</t>
  </si>
  <si>
    <t>Cirurgia vascular oncológica ¹</t>
  </si>
  <si>
    <t>12. Consulta multiprofisional na atenção especializada</t>
  </si>
  <si>
    <t>Fisioterapia (egresso)</t>
  </si>
  <si>
    <t>Terapia ocupacional (egresso)</t>
  </si>
  <si>
    <t>Fonoaudiologia (egresso)</t>
  </si>
  <si>
    <t>Enfermagem (egresso)</t>
  </si>
  <si>
    <t>Farmácia - VVS</t>
  </si>
  <si>
    <t>Psicologia - VVS</t>
  </si>
  <si>
    <t>Bucomaxilofacial ¹</t>
  </si>
  <si>
    <t>Psicologia ¹</t>
  </si>
  <si>
    <t>Serviço social ¹</t>
  </si>
  <si>
    <t>04 - SADT Externo Realizado</t>
  </si>
  <si>
    <t>13. SADT Externo Realizado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</si>
  <si>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</si>
  <si>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</si>
  <si>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</si>
  <si>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</si>
  <si>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</si>
  <si>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</si>
  <si>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</si>
  <si>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</si>
  <si>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</si>
  <si>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</si>
  <si>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</si>
  <si>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</si>
  <si>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</si>
  <si>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</si>
  <si>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</si>
  <si>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</si>
  <si>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</si>
  <si>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</si>
  <si>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Ultrassonografia/Doppler</t>
  </si>
  <si>
    <t>TOTAL</t>
  </si>
  <si>
    <t>05 - SADT Externo Ofertado</t>
  </si>
  <si>
    <t>14. SADT Externo Ofertado</t>
  </si>
  <si>
    <t>Ultrassonografia / Doppler</t>
  </si>
  <si>
    <t>15. SADT Interno Realizado</t>
  </si>
  <si>
    <t>Patologia Clínica</t>
  </si>
  <si>
    <t>Ecodoppler</t>
  </si>
  <si>
    <t>Quimioterapia</t>
  </si>
  <si>
    <t>16. Atendimento de Urgência e Emergência</t>
  </si>
  <si>
    <t>Regulada</t>
  </si>
  <si>
    <t>Espontânea</t>
  </si>
  <si>
    <t>11 - Acolhimento, Avaliação e Classificação de Risco</t>
  </si>
  <si>
    <t>17.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</si>
  <si>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</si>
  <si>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</si>
  <si>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</si>
  <si>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</si>
  <si>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</si>
  <si>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</si>
  <si>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</si>
  <si>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</si>
  <si>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</si>
  <si>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</si>
  <si>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</si>
  <si>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</si>
  <si>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18. Atendimento de urgência e Emergência</t>
  </si>
  <si>
    <t>Cirurgia Bucomaxilofacial</t>
  </si>
  <si>
    <t>Clínica Médica</t>
  </si>
  <si>
    <t>Gastroenterologia</t>
  </si>
  <si>
    <t>Ginecologia/Obstetrícia</t>
  </si>
  <si>
    <t>Ortopedia e traumatologia</t>
  </si>
  <si>
    <t>Pediatria</t>
  </si>
  <si>
    <t>Outras especialidades</t>
  </si>
  <si>
    <t>19. Percentual de Cirurgias Ortopédicas Realizadas</t>
  </si>
  <si>
    <t>Número de Cirurgias Ortopédicas Realizadas</t>
  </si>
  <si>
    <t>Total de Cirurgias Realizadas</t>
  </si>
  <si>
    <t>Percentual</t>
  </si>
  <si>
    <t>20. Tempo Médio de Espera por Cirúrgia Ortopédica com OPME de Alta Complexidade</t>
  </si>
  <si>
    <t>Tempo Médio de Espera (Dias)</t>
  </si>
  <si>
    <t>5 dias</t>
  </si>
  <si>
    <t>21. Número de Cirurgias de Segundo Tempo Realizada por especialidades</t>
  </si>
  <si>
    <t>22. Cirurgias Eletivas por especialidades</t>
  </si>
  <si>
    <t>Cirurgia Vascular</t>
  </si>
  <si>
    <t>Otorrinolaringologista</t>
  </si>
  <si>
    <t>CIPE</t>
  </si>
  <si>
    <t>Total de Cirurgias</t>
  </si>
  <si>
    <t>22. Cirurgias de Urgência por especialidades</t>
  </si>
  <si>
    <t>24. SADT Externo Agendado</t>
  </si>
  <si>
    <t>25.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</si>
  <si>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</si>
  <si>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</si>
  <si>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</si>
  <si>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</si>
  <si>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</si>
  <si>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</si>
  <si>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</si>
  <si>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</si>
  <si>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</si>
  <si>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</si>
  <si>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</si>
  <si>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</si>
  <si>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 xml:space="preserve">12 - Procedência das internações </t>
  </si>
  <si>
    <t xml:space="preserve">22. Procedência das internações </t>
  </si>
  <si>
    <t>13 - Consulta médica por especialidades</t>
  </si>
  <si>
    <t>24.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</si>
  <si>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</si>
  <si>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</si>
  <si>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</si>
  <si>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</si>
  <si>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</si>
  <si>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Pediátrica</t>
  </si>
  <si>
    <t>Cuidado Paliativo</t>
  </si>
  <si>
    <t>Mastologia Oncológica</t>
  </si>
  <si>
    <t>Neurologia</t>
  </si>
  <si>
    <t>Neurologia Pediátrica</t>
  </si>
  <si>
    <t>Obstetrícia (Pré-natal alto risco)</t>
  </si>
  <si>
    <t>Otorrinolaringologia Adulto</t>
  </si>
  <si>
    <t>Otorrinolaringologia Pediátrica</t>
  </si>
  <si>
    <t>Proctologia Geral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</si>
  <si>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</si>
  <si>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</si>
  <si>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</si>
  <si>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</si>
  <si>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</si>
  <si>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</si>
  <si>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</si>
  <si>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</si>
  <si>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</si>
  <si>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</si>
  <si>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Cirurgia Toracica</t>
  </si>
  <si>
    <t>14 - Consulta Não médica por especialidades</t>
  </si>
  <si>
    <t>25. Consulta Não médica por especialidades</t>
  </si>
  <si>
    <t>Assistente Social</t>
  </si>
  <si>
    <t>Enfermagem</t>
  </si>
  <si>
    <t>Nutricionista</t>
  </si>
  <si>
    <t>Farmácia (VVS)</t>
  </si>
  <si>
    <t>Psicologia (VVS)</t>
  </si>
  <si>
    <t>Assistente Social (VVS)</t>
  </si>
  <si>
    <t>15 - Especialidades iniciais na porta de entrada</t>
  </si>
  <si>
    <t>29. Especialidades iniciais na porta de entrada</t>
  </si>
  <si>
    <t>Cirurgia Buco Maxilo Facial</t>
  </si>
  <si>
    <t>Ginecologia / Obstetrícia</t>
  </si>
  <si>
    <t>Outras Especialidades</t>
  </si>
  <si>
    <t>16 - Cirurgias Eletivas por Especialidade</t>
  </si>
  <si>
    <t>23. Cirurgias Eletivas por Especialidade</t>
  </si>
  <si>
    <t>Dermatologia Oncológica</t>
  </si>
  <si>
    <t>17 - Saídas da UTI - ADULTO</t>
  </si>
  <si>
    <t>31. Saídas da UTI - ADULTO</t>
  </si>
  <si>
    <t>Óbito</t>
  </si>
  <si>
    <t>Transferência Externa</t>
  </si>
  <si>
    <t>Transferência Interna</t>
  </si>
  <si>
    <t>18 - Saídas da UTI - ADULTO COVID</t>
  </si>
  <si>
    <t>32. Saídas da UTI - ADULTO COVID</t>
  </si>
  <si>
    <t>19 - Saídas da UTI - PEDIATRICA (Ped + Neo)</t>
  </si>
  <si>
    <t>33. Saídas da UTI - PEDIATRICA (Ped + Neo)</t>
  </si>
  <si>
    <t>20 - Saídas da UTI - PEDIATRICA (Ped + Neo) COVID</t>
  </si>
  <si>
    <t>34.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</si>
  <si>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</si>
  <si>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</si>
  <si>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</si>
  <si>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</si>
  <si>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</si>
  <si>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</si>
  <si>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</si>
  <si>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</si>
  <si>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</si>
  <si>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</si>
  <si>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 Dias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</si>
  <si>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</si>
  <si>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</si>
  <si>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</si>
  <si>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</si>
  <si>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</si>
  <si>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</si>
  <si>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</si>
  <si>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</si>
  <si>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</si>
  <si>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</si>
  <si>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
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</si>
  <si>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</si>
  <si>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</si>
  <si>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</si>
  <si>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</si>
  <si>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</si>
  <si>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</si>
  <si>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</si>
  <si>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</si>
  <si>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</si>
  <si>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</si>
  <si>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</si>
  <si>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</si>
  <si>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</si>
  <si>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</si>
  <si>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</si>
  <si>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</si>
  <si>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
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</si>
  <si>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</si>
  <si>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</si>
  <si>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</si>
  <si>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</si>
  <si>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</si>
  <si>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</si>
  <si>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</si>
  <si>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</si>
  <si>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</si>
  <si>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</si>
  <si>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</si>
  <si>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</si>
  <si>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</si>
  <si>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</si>
  <si>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</si>
  <si>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</si>
  <si>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</si>
  <si>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</si>
  <si>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</si>
  <si>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</si>
  <si>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</si>
  <si>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</si>
  <si>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 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</si>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</sst>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[$-416]mmm\-yy;@"/>
    <numFmt numFmtId="165" formatCode="0.0%"/>
    <numFmt numFmtId="166" formatCode="&quot;R$&quot;\ #,##0.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9" tint="0.79998168889431442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24242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9" fontId="4" fillId="0" borderId="0" applyFont="0" applyFill="0" applyBorder="0" applyAlignment="0" applyProtection="0"/>
  </cellStyleXfs>
  <cellXfs count="440">
    <xf numFmtId="0" fontId="0" fillId="0" borderId="0" xfId="0"/>
    <xf numFmtId="3" fontId="7" fillId="0" borderId="0" xfId="2" applyNumberFormat="1" applyFont="1" applyAlignment="1">
      <alignment vertical="center"/>
    </xf>
    <xf numFmtId="3" fontId="8" fillId="2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64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vertical="center"/>
    </xf>
    <xf numFmtId="3" fontId="12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readingOrder="1"/>
    </xf>
    <xf numFmtId="3" fontId="7" fillId="0" borderId="1" xfId="0" applyNumberFormat="1" applyFont="1" applyBorder="1" applyAlignment="1">
      <alignment horizontal="center" vertical="center" readingOrder="1"/>
    </xf>
    <xf numFmtId="3" fontId="12" fillId="4" borderId="1" xfId="0" applyNumberFormat="1" applyFont="1" applyFill="1" applyBorder="1" applyAlignment="1">
      <alignment horizontal="center" vertical="center" readingOrder="1"/>
    </xf>
    <xf numFmtId="3" fontId="12" fillId="0" borderId="1" xfId="0" applyNumberFormat="1" applyFont="1" applyBorder="1" applyAlignment="1">
      <alignment horizontal="center" readingOrder="1"/>
    </xf>
    <xf numFmtId="3" fontId="11" fillId="0" borderId="1" xfId="0" applyNumberFormat="1" applyFont="1" applyBorder="1" applyAlignment="1">
      <alignment horizontal="center" readingOrder="1"/>
    </xf>
    <xf numFmtId="3" fontId="12" fillId="0" borderId="1" xfId="0" applyNumberFormat="1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readingOrder="1"/>
    </xf>
    <xf numFmtId="0" fontId="12" fillId="0" borderId="11" xfId="0" applyFont="1" applyBorder="1" applyAlignment="1">
      <alignment horizontal="center" vertical="center" readingOrder="1"/>
    </xf>
    <xf numFmtId="0" fontId="12" fillId="0" borderId="11" xfId="0" applyFont="1" applyBorder="1" applyAlignment="1">
      <alignment horizontal="center" readingOrder="1"/>
    </xf>
    <xf numFmtId="0" fontId="12" fillId="0" borderId="12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 readingOrder="1"/>
    </xf>
    <xf numFmtId="3" fontId="7" fillId="5" borderId="1" xfId="0" applyNumberFormat="1" applyFont="1" applyFill="1" applyBorder="1" applyAlignment="1">
      <alignment horizontal="center" vertical="center" readingOrder="1"/>
    </xf>
    <xf numFmtId="3" fontId="12" fillId="5" borderId="1" xfId="0" applyNumberFormat="1" applyFont="1" applyFill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left" indent="1" readingOrder="1"/>
    </xf>
    <xf numFmtId="0" fontId="12" fillId="6" borderId="1" xfId="0" applyFont="1" applyFill="1" applyBorder="1" applyAlignment="1">
      <alignment horizontal="center" readingOrder="1"/>
    </xf>
    <xf numFmtId="0" fontId="13" fillId="6" borderId="12" xfId="0" applyFont="1" applyFill="1" applyBorder="1" applyAlignment="1">
      <alignment horizontal="center" vertical="center" readingOrder="1"/>
    </xf>
    <xf numFmtId="3" fontId="12" fillId="7" borderId="1" xfId="0" applyNumberFormat="1" applyFont="1" applyFill="1" applyBorder="1" applyAlignment="1">
      <alignment horizontal="left" vertical="center"/>
    </xf>
    <xf numFmtId="3" fontId="12" fillId="7" borderId="1" xfId="0" applyNumberFormat="1" applyFont="1" applyFill="1" applyBorder="1" applyAlignment="1">
      <alignment horizontal="left" vertical="center" indent="1"/>
    </xf>
    <xf numFmtId="3" fontId="11" fillId="8" borderId="1" xfId="0" applyNumberFormat="1" applyFont="1" applyFill="1" applyBorder="1" applyAlignment="1">
      <alignment horizontal="left" vertical="center"/>
    </xf>
    <xf numFmtId="3" fontId="11" fillId="9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/>
    </xf>
    <xf numFmtId="3" fontId="10" fillId="7" borderId="2" xfId="0" applyNumberFormat="1" applyFont="1" applyFill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164" fontId="11" fillId="3" borderId="3" xfId="0" applyNumberFormat="1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left" vertical="center" indent="1"/>
    </xf>
    <xf numFmtId="3" fontId="12" fillId="7" borderId="4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wrapText="1" readingOrder="1"/>
    </xf>
    <xf numFmtId="3" fontId="12" fillId="0" borderId="11" xfId="0" applyNumberFormat="1" applyFont="1" applyBorder="1" applyAlignment="1">
      <alignment horizontal="center" readingOrder="1"/>
    </xf>
    <xf numFmtId="3" fontId="12" fillId="0" borderId="13" xfId="0" applyNumberFormat="1" applyFont="1" applyBorder="1" applyAlignment="1">
      <alignment horizontal="center" readingOrder="1"/>
    </xf>
    <xf numFmtId="3" fontId="12" fillId="0" borderId="14" xfId="0" applyNumberFormat="1" applyFont="1" applyBorder="1" applyAlignment="1">
      <alignment horizontal="center" readingOrder="1"/>
    </xf>
    <xf numFmtId="3" fontId="12" fillId="0" borderId="1" xfId="0" applyNumberFormat="1" applyFont="1" applyBorder="1" applyAlignment="1">
      <alignment horizontal="center" wrapText="1" readingOrder="1"/>
    </xf>
    <xf numFmtId="0" fontId="12" fillId="0" borderId="1" xfId="0" applyFont="1" applyBorder="1" applyAlignment="1">
      <alignment horizontal="center" wrapText="1" readingOrder="1"/>
    </xf>
    <xf numFmtId="3" fontId="10" fillId="0" borderId="4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readingOrder="1"/>
    </xf>
    <xf numFmtId="0" fontId="12" fillId="0" borderId="14" xfId="0" applyFont="1" applyBorder="1" applyAlignment="1">
      <alignment horizontal="center" readingOrder="1"/>
    </xf>
    <xf numFmtId="3" fontId="12" fillId="0" borderId="15" xfId="0" applyNumberFormat="1" applyFont="1" applyBorder="1" applyAlignment="1">
      <alignment horizontal="center" wrapText="1" readingOrder="1"/>
    </xf>
    <xf numFmtId="0" fontId="12" fillId="0" borderId="11" xfId="0" applyFont="1" applyBorder="1" applyAlignment="1">
      <alignment horizontal="center" wrapText="1" readingOrder="1"/>
    </xf>
    <xf numFmtId="0" fontId="12" fillId="0" borderId="15" xfId="0" applyFont="1" applyBorder="1" applyAlignment="1">
      <alignment horizontal="center" wrapText="1" readingOrder="1"/>
    </xf>
    <xf numFmtId="3" fontId="12" fillId="7" borderId="3" xfId="0" applyNumberFormat="1" applyFont="1" applyFill="1" applyBorder="1" applyAlignment="1">
      <alignment horizontal="left" vertical="center" indent="1"/>
    </xf>
    <xf numFmtId="3" fontId="11" fillId="8" borderId="3" xfId="0" applyNumberFormat="1" applyFont="1" applyFill="1" applyBorder="1" applyAlignment="1">
      <alignment horizontal="left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9" borderId="3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164" fontId="7" fillId="0" borderId="0" xfId="2" applyNumberFormat="1" applyFont="1" applyAlignment="1">
      <alignment vertical="center"/>
    </xf>
    <xf numFmtId="3" fontId="11" fillId="0" borderId="1" xfId="0" applyNumberFormat="1" applyFont="1" applyBorder="1" applyAlignment="1">
      <alignment horizontal="center" wrapText="1" readingOrder="1"/>
    </xf>
    <xf numFmtId="3" fontId="12" fillId="0" borderId="1" xfId="0" applyNumberFormat="1" applyFont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vertical="center"/>
    </xf>
    <xf numFmtId="3" fontId="11" fillId="7" borderId="1" xfId="0" applyNumberFormat="1" applyFont="1" applyFill="1" applyBorder="1" applyAlignment="1">
      <alignment vertical="center" wrapText="1"/>
    </xf>
    <xf numFmtId="3" fontId="11" fillId="7" borderId="5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1" fillId="7" borderId="6" xfId="0" applyNumberFormat="1" applyFont="1" applyFill="1" applyBorder="1" applyAlignment="1">
      <alignment vertical="center"/>
    </xf>
    <xf numFmtId="3" fontId="11" fillId="7" borderId="6" xfId="0" applyNumberFormat="1" applyFont="1" applyFill="1" applyBorder="1" applyAlignment="1">
      <alignment vertical="center" wrapText="1"/>
    </xf>
    <xf numFmtId="3" fontId="11" fillId="7" borderId="6" xfId="0" applyNumberFormat="1" applyFont="1" applyFill="1" applyBorder="1" applyAlignment="1">
      <alignment horizontal="center" vertical="center" wrapText="1"/>
    </xf>
    <xf numFmtId="3" fontId="11" fillId="7" borderId="0" xfId="0" applyNumberFormat="1" applyFont="1" applyFill="1" applyAlignment="1">
      <alignment vertical="center"/>
    </xf>
    <xf numFmtId="3" fontId="11" fillId="7" borderId="0" xfId="0" applyNumberFormat="1" applyFont="1" applyFill="1" applyAlignment="1">
      <alignment vertical="center" wrapText="1"/>
    </xf>
    <xf numFmtId="3" fontId="11" fillId="7" borderId="0" xfId="0" applyNumberFormat="1" applyFont="1" applyFill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1"/>
    </xf>
    <xf numFmtId="3" fontId="12" fillId="7" borderId="1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3" xfId="0" applyNumberFormat="1" applyFont="1" applyFill="1" applyBorder="1" applyAlignment="1">
      <alignment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left" vertical="center" indent="1"/>
    </xf>
    <xf numFmtId="3" fontId="12" fillId="7" borderId="2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10" fontId="8" fillId="9" borderId="4" xfId="3" applyNumberFormat="1" applyFont="1" applyFill="1" applyBorder="1" applyAlignment="1">
      <alignment horizontal="center" vertical="center"/>
    </xf>
    <xf numFmtId="10" fontId="8" fillId="9" borderId="2" xfId="3" applyNumberFormat="1" applyFont="1" applyFill="1" applyBorder="1" applyAlignment="1">
      <alignment horizontal="center" vertical="center"/>
    </xf>
    <xf numFmtId="10" fontId="8" fillId="9" borderId="1" xfId="3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6" xfId="0" applyFont="1" applyBorder="1"/>
    <xf numFmtId="0" fontId="12" fillId="0" borderId="11" xfId="0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3" fontId="12" fillId="0" borderId="11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12" fillId="0" borderId="7" xfId="0" applyFont="1" applyBorder="1"/>
    <xf numFmtId="1" fontId="8" fillId="9" borderId="1" xfId="3" applyNumberFormat="1" applyFont="1" applyFill="1" applyBorder="1" applyAlignment="1">
      <alignment horizontal="center" vertical="center"/>
    </xf>
    <xf numFmtId="1" fontId="8" fillId="9" borderId="3" xfId="3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center" vertical="center" wrapText="1" readingOrder="1"/>
    </xf>
    <xf numFmtId="3" fontId="11" fillId="7" borderId="2" xfId="0" applyNumberFormat="1" applyFont="1" applyFill="1" applyBorder="1" applyAlignment="1">
      <alignment vertical="center"/>
    </xf>
    <xf numFmtId="3" fontId="11" fillId="7" borderId="2" xfId="0" applyNumberFormat="1" applyFont="1" applyFill="1" applyBorder="1" applyAlignment="1">
      <alignment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164" fontId="11" fillId="3" borderId="11" xfId="0" applyNumberFormat="1" applyFont="1" applyFill="1" applyBorder="1" applyAlignment="1">
      <alignment horizontal="left" vertical="center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3" fontId="12" fillId="0" borderId="11" xfId="0" applyNumberFormat="1" applyFont="1" applyBorder="1" applyAlignment="1">
      <alignment horizontal="center" vertical="center" readingOrder="1"/>
    </xf>
    <xf numFmtId="3" fontId="11" fillId="0" borderId="11" xfId="0" applyNumberFormat="1" applyFont="1" applyBorder="1" applyAlignment="1">
      <alignment horizontal="center" wrapText="1" readingOrder="1"/>
    </xf>
    <xf numFmtId="3" fontId="7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 readingOrder="1"/>
    </xf>
    <xf numFmtId="3" fontId="7" fillId="5" borderId="16" xfId="0" applyNumberFormat="1" applyFont="1" applyFill="1" applyBorder="1" applyAlignment="1">
      <alignment horizontal="center" vertical="center" readingOrder="1"/>
    </xf>
    <xf numFmtId="3" fontId="12" fillId="5" borderId="12" xfId="0" applyNumberFormat="1" applyFont="1" applyFill="1" applyBorder="1" applyAlignment="1">
      <alignment horizontal="center" vertical="center" readingOrder="1"/>
    </xf>
    <xf numFmtId="3" fontId="12" fillId="5" borderId="12" xfId="0" applyNumberFormat="1" applyFont="1" applyFill="1" applyBorder="1" applyAlignment="1">
      <alignment horizontal="center" readingOrder="1"/>
    </xf>
    <xf numFmtId="3" fontId="11" fillId="5" borderId="12" xfId="0" applyNumberFormat="1" applyFont="1" applyFill="1" applyBorder="1" applyAlignment="1">
      <alignment horizontal="center" readingOrder="1"/>
    </xf>
    <xf numFmtId="3" fontId="12" fillId="5" borderId="17" xfId="0" applyNumberFormat="1" applyFont="1" applyFill="1" applyBorder="1" applyAlignment="1">
      <alignment horizontal="center" readingOrder="1"/>
    </xf>
    <xf numFmtId="3" fontId="12" fillId="10" borderId="11" xfId="0" applyNumberFormat="1" applyFont="1" applyFill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wrapText="1" readingOrder="1"/>
    </xf>
    <xf numFmtId="3" fontId="11" fillId="0" borderId="12" xfId="0" applyNumberFormat="1" applyFont="1" applyBorder="1" applyAlignment="1">
      <alignment horizontal="center" wrapText="1" readingOrder="1"/>
    </xf>
    <xf numFmtId="3" fontId="12" fillId="0" borderId="17" xfId="0" applyNumberFormat="1" applyFont="1" applyBorder="1" applyAlignment="1">
      <alignment horizontal="center" wrapText="1" readingOrder="1"/>
    </xf>
    <xf numFmtId="0" fontId="12" fillId="0" borderId="12" xfId="0" applyFont="1" applyBorder="1" applyAlignment="1">
      <alignment horizontal="center" wrapText="1" readingOrder="1"/>
    </xf>
    <xf numFmtId="3" fontId="8" fillId="0" borderId="0" xfId="2" applyNumberFormat="1" applyFont="1" applyAlignment="1">
      <alignment vertical="center"/>
    </xf>
    <xf numFmtId="3" fontId="12" fillId="6" borderId="1" xfId="0" applyNumberFormat="1" applyFont="1" applyFill="1" applyBorder="1" applyAlignment="1">
      <alignment horizontal="center" readingOrder="1"/>
    </xf>
    <xf numFmtId="0" fontId="13" fillId="6" borderId="12" xfId="0" applyFont="1" applyFill="1" applyBorder="1" applyAlignment="1">
      <alignment horizontal="center" readingOrder="1"/>
    </xf>
    <xf numFmtId="3" fontId="7" fillId="0" borderId="0" xfId="2" applyNumberFormat="1" applyFont="1" applyAlignment="1">
      <alignment horizontal="center" vertical="center"/>
    </xf>
    <xf numFmtId="3" fontId="11" fillId="8" borderId="11" xfId="0" applyNumberFormat="1" applyFont="1" applyFill="1" applyBorder="1" applyAlignment="1">
      <alignment horizontal="left" vertical="center"/>
    </xf>
    <xf numFmtId="3" fontId="11" fillId="8" borderId="11" xfId="0" applyNumberFormat="1" applyFont="1" applyFill="1" applyBorder="1" applyAlignment="1">
      <alignment horizontal="center" vertical="center" wrapText="1"/>
    </xf>
    <xf numFmtId="3" fontId="11" fillId="8" borderId="15" xfId="0" applyNumberFormat="1" applyFont="1" applyFill="1" applyBorder="1" applyAlignment="1">
      <alignment horizontal="center" vertical="center" wrapText="1"/>
    </xf>
    <xf numFmtId="3" fontId="11" fillId="8" borderId="1" xfId="0" applyNumberFormat="1" applyFont="1" applyFill="1" applyBorder="1" applyAlignment="1">
      <alignment horizontal="center" vertical="center" wrapText="1"/>
    </xf>
    <xf numFmtId="3" fontId="11" fillId="7" borderId="14" xfId="0" applyNumberFormat="1" applyFont="1" applyFill="1" applyBorder="1" applyAlignment="1">
      <alignment vertical="center"/>
    </xf>
    <xf numFmtId="3" fontId="11" fillId="7" borderId="1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wrapText="1" readingOrder="1"/>
    </xf>
    <xf numFmtId="3" fontId="12" fillId="5" borderId="3" xfId="0" applyNumberFormat="1" applyFont="1" applyFill="1" applyBorder="1" applyAlignment="1">
      <alignment horizontal="center" vertical="center" readingOrder="1"/>
    </xf>
    <xf numFmtId="3" fontId="12" fillId="5" borderId="3" xfId="0" applyNumberFormat="1" applyFont="1" applyFill="1" applyBorder="1" applyAlignment="1">
      <alignment horizontal="center" readingOrder="1"/>
    </xf>
    <xf numFmtId="0" fontId="12" fillId="0" borderId="17" xfId="0" applyFont="1" applyBorder="1" applyAlignment="1">
      <alignment horizontal="center" wrapText="1" readingOrder="1"/>
    </xf>
    <xf numFmtId="3" fontId="12" fillId="0" borderId="3" xfId="0" applyNumberFormat="1" applyFont="1" applyBorder="1" applyAlignment="1">
      <alignment horizontal="center" vertical="center" wrapText="1" readingOrder="1"/>
    </xf>
    <xf numFmtId="3" fontId="11" fillId="8" borderId="3" xfId="0" applyNumberFormat="1" applyFont="1" applyFill="1" applyBorder="1" applyAlignment="1">
      <alignment horizontal="center" vertical="center" wrapText="1"/>
    </xf>
    <xf numFmtId="3" fontId="11" fillId="7" borderId="18" xfId="0" applyNumberFormat="1" applyFont="1" applyFill="1" applyBorder="1" applyAlignment="1">
      <alignment vertical="center"/>
    </xf>
    <xf numFmtId="3" fontId="11" fillId="7" borderId="18" xfId="0" applyNumberFormat="1" applyFont="1" applyFill="1" applyBorder="1" applyAlignment="1">
      <alignment vertical="center" wrapText="1"/>
    </xf>
    <xf numFmtId="3" fontId="11" fillId="7" borderId="18" xfId="0" applyNumberFormat="1" applyFont="1" applyFill="1" applyBorder="1" applyAlignment="1">
      <alignment horizontal="center" vertical="center" wrapText="1"/>
    </xf>
    <xf numFmtId="3" fontId="11" fillId="7" borderId="19" xfId="0" applyNumberFormat="1" applyFont="1" applyFill="1" applyBorder="1" applyAlignment="1">
      <alignment vertical="center"/>
    </xf>
    <xf numFmtId="3" fontId="11" fillId="7" borderId="19" xfId="0" applyNumberFormat="1" applyFont="1" applyFill="1" applyBorder="1" applyAlignment="1">
      <alignment vertical="center" wrapText="1"/>
    </xf>
    <xf numFmtId="3" fontId="11" fillId="7" borderId="19" xfId="0" applyNumberFormat="1" applyFont="1" applyFill="1" applyBorder="1" applyAlignment="1">
      <alignment horizontal="center" vertical="center" wrapText="1"/>
    </xf>
    <xf numFmtId="3" fontId="12" fillId="7" borderId="3" xfId="0" applyNumberFormat="1" applyFont="1" applyFill="1" applyBorder="1" applyAlignment="1">
      <alignment horizontal="left" vertical="center"/>
    </xf>
    <xf numFmtId="3" fontId="12" fillId="7" borderId="4" xfId="0" applyNumberFormat="1" applyFont="1" applyFill="1" applyBorder="1" applyAlignment="1">
      <alignment horizontal="left" vertical="center"/>
    </xf>
    <xf numFmtId="3" fontId="11" fillId="0" borderId="4" xfId="0" applyNumberFormat="1" applyFont="1" applyBorder="1" applyAlignment="1">
      <alignment horizontal="center" wrapText="1" readingOrder="1"/>
    </xf>
    <xf numFmtId="3" fontId="12" fillId="0" borderId="4" xfId="0" applyNumberFormat="1" applyFont="1" applyBorder="1" applyAlignment="1">
      <alignment horizontal="center" readingOrder="1"/>
    </xf>
    <xf numFmtId="3" fontId="11" fillId="4" borderId="4" xfId="0" applyNumberFormat="1" applyFont="1" applyFill="1" applyBorder="1" applyAlignment="1">
      <alignment horizontal="center" readingOrder="1"/>
    </xf>
    <xf numFmtId="3" fontId="11" fillId="4" borderId="3" xfId="0" applyNumberFormat="1" applyFont="1" applyFill="1" applyBorder="1" applyAlignment="1">
      <alignment horizontal="center" readingOrder="1"/>
    </xf>
    <xf numFmtId="3" fontId="12" fillId="4" borderId="4" xfId="0" applyNumberFormat="1" applyFont="1" applyFill="1" applyBorder="1" applyAlignment="1">
      <alignment horizontal="center" readingOrder="1"/>
    </xf>
    <xf numFmtId="3" fontId="12" fillId="4" borderId="1" xfId="0" applyNumberFormat="1" applyFont="1" applyFill="1" applyBorder="1" applyAlignment="1">
      <alignment horizontal="center" readingOrder="1"/>
    </xf>
    <xf numFmtId="0" fontId="12" fillId="4" borderId="1" xfId="0" applyFont="1" applyFill="1" applyBorder="1" applyAlignment="1">
      <alignment horizontal="center" readingOrder="1"/>
    </xf>
    <xf numFmtId="3" fontId="11" fillId="8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readingOrder="1"/>
    </xf>
    <xf numFmtId="3" fontId="8" fillId="9" borderId="3" xfId="0" applyNumberFormat="1" applyFont="1" applyFill="1" applyBorder="1" applyAlignment="1">
      <alignment horizontal="left" vertical="center"/>
    </xf>
    <xf numFmtId="164" fontId="8" fillId="3" borderId="20" xfId="0" applyNumberFormat="1" applyFont="1" applyFill="1" applyBorder="1" applyAlignment="1">
      <alignment horizontal="left" vertical="center"/>
    </xf>
    <xf numFmtId="164" fontId="8" fillId="3" borderId="21" xfId="0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left" vertical="center"/>
    </xf>
    <xf numFmtId="3" fontId="7" fillId="7" borderId="15" xfId="0" applyNumberFormat="1" applyFont="1" applyFill="1" applyBorder="1" applyAlignment="1">
      <alignment horizontal="left" vertical="center"/>
    </xf>
    <xf numFmtId="3" fontId="7" fillId="0" borderId="13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12" fillId="11" borderId="11" xfId="0" applyNumberFormat="1" applyFont="1" applyFill="1" applyBorder="1" applyAlignment="1">
      <alignment horizontal="left" vertical="center" wrapText="1"/>
    </xf>
    <xf numFmtId="3" fontId="12" fillId="0" borderId="15" xfId="0" applyNumberFormat="1" applyFont="1" applyBorder="1" applyAlignment="1">
      <alignment horizontal="center" vertical="center" readingOrder="1"/>
    </xf>
    <xf numFmtId="3" fontId="11" fillId="0" borderId="13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readingOrder="1"/>
    </xf>
    <xf numFmtId="3" fontId="7" fillId="7" borderId="3" xfId="0" applyNumberFormat="1" applyFont="1" applyFill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readingOrder="1"/>
    </xf>
    <xf numFmtId="0" fontId="12" fillId="0" borderId="15" xfId="0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3" fontId="7" fillId="0" borderId="15" xfId="0" applyNumberFormat="1" applyFont="1" applyBorder="1" applyAlignment="1">
      <alignment horizontal="left" vertical="center"/>
    </xf>
    <xf numFmtId="3" fontId="12" fillId="0" borderId="12" xfId="0" applyNumberFormat="1" applyFont="1" applyBorder="1" applyAlignment="1">
      <alignment horizontal="center" vertical="center" readingOrder="1"/>
    </xf>
    <xf numFmtId="3" fontId="7" fillId="12" borderId="11" xfId="0" applyNumberFormat="1" applyFont="1" applyFill="1" applyBorder="1" applyAlignment="1">
      <alignment horizontal="left" vertical="center" wrapText="1"/>
    </xf>
    <xf numFmtId="3" fontId="12" fillId="0" borderId="17" xfId="0" applyNumberFormat="1" applyFont="1" applyBorder="1" applyAlignment="1">
      <alignment horizontal="center" vertical="center" readingOrder="1"/>
    </xf>
    <xf numFmtId="3" fontId="12" fillId="0" borderId="12" xfId="0" applyNumberFormat="1" applyFont="1" applyBorder="1" applyAlignment="1">
      <alignment horizontal="center" readingOrder="1"/>
    </xf>
    <xf numFmtId="3" fontId="12" fillId="0" borderId="17" xfId="0" applyNumberFormat="1" applyFont="1" applyBorder="1" applyAlignment="1">
      <alignment horizontal="center" readingOrder="1"/>
    </xf>
    <xf numFmtId="3" fontId="7" fillId="0" borderId="3" xfId="0" applyNumberFormat="1" applyFont="1" applyBorder="1" applyAlignment="1">
      <alignment horizontal="left" vertical="center"/>
    </xf>
    <xf numFmtId="0" fontId="12" fillId="0" borderId="17" xfId="0" applyFont="1" applyBorder="1" applyAlignment="1">
      <alignment horizontal="center" readingOrder="1"/>
    </xf>
    <xf numFmtId="0" fontId="13" fillId="0" borderId="12" xfId="0" applyFont="1" applyBorder="1" applyAlignment="1">
      <alignment horizontal="center" readingOrder="1"/>
    </xf>
    <xf numFmtId="3" fontId="13" fillId="0" borderId="12" xfId="0" applyNumberFormat="1" applyFont="1" applyBorder="1" applyAlignment="1">
      <alignment horizontal="center" readingOrder="1"/>
    </xf>
    <xf numFmtId="3" fontId="7" fillId="13" borderId="11" xfId="0" applyNumberFormat="1" applyFont="1" applyFill="1" applyBorder="1" applyAlignment="1">
      <alignment horizontal="left" vertical="center" wrapText="1"/>
    </xf>
    <xf numFmtId="3" fontId="7" fillId="14" borderId="11" xfId="0" applyNumberFormat="1" applyFont="1" applyFill="1" applyBorder="1" applyAlignment="1">
      <alignment horizontal="left" vertical="center" wrapText="1"/>
    </xf>
    <xf numFmtId="3" fontId="7" fillId="15" borderId="22" xfId="0" applyNumberFormat="1" applyFont="1" applyFill="1" applyBorder="1" applyAlignment="1">
      <alignment horizontal="left" vertical="center" wrapText="1"/>
    </xf>
    <xf numFmtId="3" fontId="7" fillId="16" borderId="0" xfId="2" applyNumberFormat="1" applyFont="1" applyFill="1" applyAlignment="1">
      <alignment vertical="center"/>
    </xf>
    <xf numFmtId="3" fontId="7" fillId="17" borderId="1" xfId="0" applyNumberFormat="1" applyFont="1" applyFill="1" applyBorder="1" applyAlignment="1">
      <alignment horizontal="left" vertical="center"/>
    </xf>
    <xf numFmtId="3" fontId="12" fillId="0" borderId="18" xfId="0" applyNumberFormat="1" applyFont="1" applyBorder="1" applyAlignment="1">
      <alignment horizontal="center" vertical="center" readingOrder="1"/>
    </xf>
    <xf numFmtId="3" fontId="8" fillId="9" borderId="15" xfId="0" applyNumberFormat="1" applyFont="1" applyFill="1" applyBorder="1" applyAlignment="1">
      <alignment horizontal="left" vertical="center"/>
    </xf>
    <xf numFmtId="3" fontId="7" fillId="9" borderId="13" xfId="0" applyNumberFormat="1" applyFont="1" applyFill="1" applyBorder="1" applyAlignment="1">
      <alignment vertical="center"/>
    </xf>
    <xf numFmtId="3" fontId="8" fillId="9" borderId="11" xfId="0" applyNumberFormat="1" applyFont="1" applyFill="1" applyBorder="1" applyAlignment="1">
      <alignment horizontal="center" vertical="center"/>
    </xf>
    <xf numFmtId="3" fontId="8" fillId="9" borderId="13" xfId="0" applyNumberFormat="1" applyFont="1" applyFill="1" applyBorder="1" applyAlignment="1">
      <alignment vertical="center"/>
    </xf>
    <xf numFmtId="3" fontId="8" fillId="9" borderId="23" xfId="0" applyNumberFormat="1" applyFont="1" applyFill="1" applyBorder="1" applyAlignment="1">
      <alignment vertical="center"/>
    </xf>
    <xf numFmtId="3" fontId="8" fillId="9" borderId="13" xfId="0" applyNumberFormat="1" applyFont="1" applyFill="1" applyBorder="1" applyAlignment="1">
      <alignment horizontal="center" vertical="center"/>
    </xf>
    <xf numFmtId="3" fontId="8" fillId="9" borderId="15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164" fontId="11" fillId="3" borderId="3" xfId="0" applyNumberFormat="1" applyFont="1" applyFill="1" applyBorder="1" applyAlignment="1">
      <alignment horizontal="left" vertical="center" wrapText="1"/>
    </xf>
    <xf numFmtId="3" fontId="8" fillId="9" borderId="2" xfId="0" applyNumberFormat="1" applyFont="1" applyFill="1" applyBorder="1" applyAlignment="1">
      <alignment horizontal="center" vertical="center"/>
    </xf>
    <xf numFmtId="3" fontId="12" fillId="7" borderId="0" xfId="0" applyNumberFormat="1" applyFont="1" applyFill="1" applyAlignment="1">
      <alignment vertical="center"/>
    </xf>
    <xf numFmtId="3" fontId="12" fillId="7" borderId="0" xfId="0" applyNumberFormat="1" applyFont="1" applyFill="1" applyAlignment="1">
      <alignment vertical="center" wrapText="1"/>
    </xf>
    <xf numFmtId="3" fontId="12" fillId="7" borderId="0" xfId="0" applyNumberFormat="1" applyFont="1" applyFill="1" applyAlignment="1">
      <alignment horizontal="center" vertical="center" wrapText="1"/>
    </xf>
    <xf numFmtId="3" fontId="12" fillId="7" borderId="2" xfId="0" applyNumberFormat="1" applyFont="1" applyFill="1" applyBorder="1" applyAlignment="1">
      <alignment vertical="center" wrapText="1"/>
    </xf>
    <xf numFmtId="3" fontId="11" fillId="7" borderId="7" xfId="0" applyNumberFormat="1" applyFont="1" applyFill="1" applyBorder="1" applyAlignment="1">
      <alignment vertical="center"/>
    </xf>
    <xf numFmtId="3" fontId="11" fillId="7" borderId="7" xfId="0" applyNumberFormat="1" applyFont="1" applyFill="1" applyBorder="1" applyAlignment="1">
      <alignment vertical="center" wrapText="1"/>
    </xf>
    <xf numFmtId="3" fontId="11" fillId="7" borderId="7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wrapText="1" readingOrder="1"/>
    </xf>
    <xf numFmtId="3" fontId="11" fillId="8" borderId="2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readingOrder="1"/>
    </xf>
    <xf numFmtId="165" fontId="12" fillId="0" borderId="3" xfId="0" applyNumberFormat="1" applyFont="1" applyBorder="1" applyAlignment="1">
      <alignment horizontal="center" vertical="center" readingOrder="1"/>
    </xf>
    <xf numFmtId="3" fontId="11" fillId="0" borderId="2" xfId="0" applyNumberFormat="1" applyFont="1" applyBorder="1" applyAlignment="1">
      <alignment horizontal="center" readingOrder="1"/>
    </xf>
    <xf numFmtId="165" fontId="12" fillId="0" borderId="4" xfId="0" applyNumberFormat="1" applyFont="1" applyBorder="1" applyAlignment="1">
      <alignment horizontal="center" vertical="center" readingOrder="1"/>
    </xf>
    <xf numFmtId="165" fontId="12" fillId="0" borderId="1" xfId="0" applyNumberFormat="1" applyFont="1" applyBorder="1" applyAlignment="1">
      <alignment horizontal="center" vertical="center" readingOrder="1"/>
    </xf>
    <xf numFmtId="165" fontId="11" fillId="9" borderId="3" xfId="0" applyNumberFormat="1" applyFont="1" applyFill="1" applyBorder="1" applyAlignment="1">
      <alignment horizontal="center" vertical="center" readingOrder="1"/>
    </xf>
    <xf numFmtId="165" fontId="11" fillId="9" borderId="4" xfId="0" applyNumberFormat="1" applyFont="1" applyFill="1" applyBorder="1" applyAlignment="1">
      <alignment horizontal="center" vertical="center" readingOrder="1"/>
    </xf>
    <xf numFmtId="165" fontId="11" fillId="9" borderId="1" xfId="0" applyNumberFormat="1" applyFont="1" applyFill="1" applyBorder="1" applyAlignment="1">
      <alignment horizontal="center" vertical="center" readingOrder="1"/>
    </xf>
    <xf numFmtId="3" fontId="11" fillId="3" borderId="11" xfId="0" applyNumberFormat="1" applyFont="1" applyFill="1" applyBorder="1" applyAlignment="1">
      <alignment horizontal="left" vertical="center"/>
    </xf>
    <xf numFmtId="3" fontId="11" fillId="3" borderId="11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readingOrder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readingOrder="1"/>
    </xf>
    <xf numFmtId="3" fontId="11" fillId="5" borderId="2" xfId="0" applyNumberFormat="1" applyFont="1" applyFill="1" applyBorder="1" applyAlignment="1">
      <alignment horizontal="center" readingOrder="1"/>
    </xf>
    <xf numFmtId="3" fontId="11" fillId="7" borderId="3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 readingOrder="1"/>
    </xf>
    <xf numFmtId="3" fontId="8" fillId="0" borderId="0" xfId="2" applyNumberFormat="1" applyFont="1" applyAlignment="1">
      <alignment horizontal="center" vertical="center"/>
    </xf>
    <xf numFmtId="3" fontId="11" fillId="3" borderId="15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 wrapText="1"/>
    </xf>
    <xf numFmtId="3" fontId="12" fillId="0" borderId="15" xfId="0" applyNumberFormat="1" applyFont="1" applyBorder="1" applyAlignment="1">
      <alignment horizontal="left" vertical="center"/>
    </xf>
    <xf numFmtId="3" fontId="12" fillId="0" borderId="13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7" fillId="10" borderId="11" xfId="0" applyNumberFormat="1" applyFont="1" applyFill="1" applyBorder="1" applyAlignment="1">
      <alignment horizontal="center" vertical="center"/>
    </xf>
    <xf numFmtId="3" fontId="11" fillId="3" borderId="15" xfId="0" applyNumberFormat="1" applyFont="1" applyFill="1" applyBorder="1" applyAlignment="1">
      <alignment horizontal="left" vertical="center"/>
    </xf>
    <xf numFmtId="3" fontId="11" fillId="3" borderId="14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12" fillId="7" borderId="15" xfId="0" applyNumberFormat="1" applyFont="1" applyFill="1" applyBorder="1" applyAlignment="1">
      <alignment horizontal="left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10" borderId="14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12" fillId="18" borderId="15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1" fillId="7" borderId="8" xfId="0" applyNumberFormat="1" applyFont="1" applyFill="1" applyBorder="1" applyAlignment="1">
      <alignment vertical="center" wrapText="1"/>
    </xf>
    <xf numFmtId="164" fontId="11" fillId="3" borderId="15" xfId="0" applyNumberFormat="1" applyFont="1" applyFill="1" applyBorder="1" applyAlignment="1">
      <alignment horizontal="left" vertical="center"/>
    </xf>
    <xf numFmtId="164" fontId="11" fillId="3" borderId="13" xfId="0" applyNumberFormat="1" applyFont="1" applyFill="1" applyBorder="1" applyAlignment="1">
      <alignment horizontal="center" vertical="center" wrapText="1"/>
    </xf>
    <xf numFmtId="3" fontId="12" fillId="7" borderId="13" xfId="0" applyNumberFormat="1" applyFont="1" applyFill="1" applyBorder="1" applyAlignment="1">
      <alignment horizontal="center" vertical="center" wrapText="1"/>
    </xf>
    <xf numFmtId="3" fontId="11" fillId="7" borderId="13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wrapText="1" readingOrder="1"/>
    </xf>
    <xf numFmtId="0" fontId="12" fillId="0" borderId="18" xfId="0" applyFont="1" applyBorder="1" applyAlignment="1">
      <alignment horizontal="center" wrapText="1" readingOrder="1"/>
    </xf>
    <xf numFmtId="3" fontId="12" fillId="4" borderId="15" xfId="0" applyNumberFormat="1" applyFont="1" applyFill="1" applyBorder="1" applyAlignment="1">
      <alignment horizontal="left" vertical="center"/>
    </xf>
    <xf numFmtId="3" fontId="11" fillId="4" borderId="13" xfId="0" applyNumberFormat="1" applyFont="1" applyFill="1" applyBorder="1" applyAlignment="1">
      <alignment horizontal="center" vertical="center" wrapText="1"/>
    </xf>
    <xf numFmtId="3" fontId="8" fillId="4" borderId="11" xfId="0" applyNumberFormat="1" applyFont="1" applyFill="1" applyBorder="1" applyAlignment="1">
      <alignment horizontal="center" vertical="center" wrapText="1"/>
    </xf>
    <xf numFmtId="3" fontId="8" fillId="4" borderId="12" xfId="0" applyNumberFormat="1" applyFont="1" applyFill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left" vertical="center" indent="1"/>
    </xf>
    <xf numFmtId="3" fontId="11" fillId="0" borderId="2" xfId="0" applyNumberFormat="1" applyFont="1" applyBorder="1" applyAlignment="1">
      <alignment horizontal="center" vertical="center" wrapText="1"/>
    </xf>
    <xf numFmtId="3" fontId="12" fillId="10" borderId="12" xfId="0" applyNumberFormat="1" applyFont="1" applyFill="1" applyBorder="1" applyAlignment="1">
      <alignment horizontal="center" vertical="center" wrapText="1" readingOrder="1"/>
    </xf>
    <xf numFmtId="3" fontId="12" fillId="0" borderId="22" xfId="0" applyNumberFormat="1" applyFont="1" applyBorder="1" applyAlignment="1">
      <alignment horizontal="center" vertical="center" wrapText="1"/>
    </xf>
    <xf numFmtId="3" fontId="7" fillId="0" borderId="11" xfId="2" applyNumberFormat="1" applyFont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 wrapText="1" readingOrder="1"/>
    </xf>
    <xf numFmtId="3" fontId="12" fillId="4" borderId="12" xfId="0" applyNumberFormat="1" applyFont="1" applyFill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 readingOrder="1"/>
    </xf>
    <xf numFmtId="3" fontId="7" fillId="9" borderId="14" xfId="0" applyNumberFormat="1" applyFont="1" applyFill="1" applyBorder="1" applyAlignment="1">
      <alignment vertical="center"/>
    </xf>
    <xf numFmtId="3" fontId="8" fillId="9" borderId="14" xfId="0" applyNumberFormat="1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2" fillId="0" borderId="2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horizontal="center" vertical="center" wrapText="1"/>
    </xf>
    <xf numFmtId="3" fontId="11" fillId="8" borderId="13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 readingOrder="1"/>
    </xf>
    <xf numFmtId="3" fontId="7" fillId="9" borderId="4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6" xfId="2" applyNumberFormat="1" applyFont="1" applyBorder="1" applyAlignment="1">
      <alignment vertical="center"/>
    </xf>
    <xf numFmtId="3" fontId="8" fillId="0" borderId="6" xfId="2" applyNumberFormat="1" applyFont="1" applyBorder="1" applyAlignment="1">
      <alignment vertical="center"/>
    </xf>
    <xf numFmtId="3" fontId="7" fillId="0" borderId="0" xfId="2" applyNumberFormat="1" applyFont="1" applyAlignment="1">
      <alignment horizontal="left" vertical="center"/>
    </xf>
    <xf numFmtId="1" fontId="7" fillId="0" borderId="0" xfId="2" applyNumberFormat="1" applyFont="1"/>
    <xf numFmtId="1" fontId="7" fillId="0" borderId="0" xfId="2" applyNumberFormat="1" applyFont="1" applyAlignment="1">
      <alignment horizontal="center" vertical="center"/>
    </xf>
    <xf numFmtId="0" fontId="7" fillId="0" borderId="0" xfId="2" applyFont="1"/>
    <xf numFmtId="0" fontId="8" fillId="8" borderId="1" xfId="2" applyFont="1" applyFill="1" applyBorder="1" applyAlignment="1">
      <alignment vertical="center"/>
    </xf>
    <xf numFmtId="0" fontId="8" fillId="19" borderId="1" xfId="2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10" fontId="8" fillId="0" borderId="1" xfId="2" applyNumberFormat="1" applyFont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/>
    </xf>
    <xf numFmtId="10" fontId="7" fillId="0" borderId="0" xfId="2" applyNumberFormat="1" applyFont="1"/>
    <xf numFmtId="3" fontId="7" fillId="0" borderId="1" xfId="2" applyNumberFormat="1" applyFont="1" applyBorder="1" applyAlignment="1">
      <alignment horizontal="left" vertical="center" wrapText="1" indent="2"/>
    </xf>
    <xf numFmtId="3" fontId="8" fillId="7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readingOrder="1"/>
    </xf>
    <xf numFmtId="3" fontId="7" fillId="0" borderId="0" xfId="2" applyNumberFormat="1" applyFont="1"/>
    <xf numFmtId="3" fontId="12" fillId="0" borderId="16" xfId="0" applyNumberFormat="1" applyFont="1" applyBorder="1" applyAlignment="1">
      <alignment horizontal="center" vertical="center" readingOrder="1"/>
    </xf>
    <xf numFmtId="4" fontId="8" fillId="0" borderId="1" xfId="2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2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>
      <alignment horizontal="left" vertical="center" wrapText="1" indent="2"/>
    </xf>
    <xf numFmtId="10" fontId="7" fillId="0" borderId="1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left" vertical="center" wrapText="1" indent="2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0" xfId="2" applyNumberFormat="1" applyFont="1"/>
    <xf numFmtId="10" fontId="8" fillId="0" borderId="0" xfId="2" applyNumberFormat="1" applyFont="1"/>
    <xf numFmtId="3" fontId="8" fillId="19" borderId="1" xfId="2" applyNumberFormat="1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10" fontId="11" fillId="4" borderId="11" xfId="0" applyNumberFormat="1" applyFont="1" applyFill="1" applyBorder="1" applyAlignment="1">
      <alignment horizontal="center" readingOrder="1"/>
    </xf>
    <xf numFmtId="10" fontId="11" fillId="4" borderId="13" xfId="0" applyNumberFormat="1" applyFont="1" applyFill="1" applyBorder="1" applyAlignment="1">
      <alignment horizontal="center" readingOrder="1"/>
    </xf>
    <xf numFmtId="3" fontId="15" fillId="0" borderId="1" xfId="2" applyNumberFormat="1" applyFont="1" applyBorder="1" applyAlignment="1">
      <alignment horizontal="left" vertical="center" wrapText="1" indent="2"/>
    </xf>
    <xf numFmtId="3" fontId="8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readingOrder="1"/>
    </xf>
    <xf numFmtId="10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3" fontId="7" fillId="10" borderId="1" xfId="2" applyNumberFormat="1" applyFont="1" applyFill="1" applyBorder="1" applyAlignment="1">
      <alignment horizontal="left" vertical="center" wrapText="1" indent="2"/>
    </xf>
    <xf numFmtId="9" fontId="8" fillId="0" borderId="1" xfId="2" applyNumberFormat="1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9" fontId="8" fillId="0" borderId="0" xfId="2" applyNumberFormat="1" applyFont="1"/>
    <xf numFmtId="1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2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readingOrder="1"/>
    </xf>
    <xf numFmtId="1" fontId="12" fillId="0" borderId="12" xfId="0" applyNumberFormat="1" applyFont="1" applyBorder="1" applyAlignment="1">
      <alignment horizontal="center" wrapText="1" readingOrder="1"/>
    </xf>
    <xf numFmtId="3" fontId="7" fillId="0" borderId="16" xfId="0" applyNumberFormat="1" applyFont="1" applyBorder="1" applyAlignment="1">
      <alignment horizontal="center" vertical="center" readingOrder="1"/>
    </xf>
    <xf numFmtId="4" fontId="16" fillId="0" borderId="1" xfId="0" applyNumberFormat="1" applyFont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 readingOrder="1"/>
    </xf>
    <xf numFmtId="3" fontId="12" fillId="0" borderId="24" xfId="0" applyNumberFormat="1" applyFont="1" applyBorder="1" applyAlignment="1">
      <alignment horizontal="center" readingOrder="1"/>
    </xf>
    <xf numFmtId="10" fontId="8" fillId="0" borderId="3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66" fontId="15" fillId="0" borderId="1" xfId="2" applyNumberFormat="1" applyFont="1" applyBorder="1" applyAlignment="1">
      <alignment horizontal="left" vertical="center" wrapText="1" indent="2"/>
    </xf>
    <xf numFmtId="166" fontId="8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 readingOrder="1"/>
    </xf>
    <xf numFmtId="166" fontId="7" fillId="0" borderId="8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readingOrder="1"/>
    </xf>
    <xf numFmtId="166" fontId="7" fillId="0" borderId="1" xfId="0" applyNumberFormat="1" applyFont="1" applyBorder="1" applyAlignment="1">
      <alignment horizontal="center" vertical="center"/>
    </xf>
    <xf numFmtId="166" fontId="17" fillId="10" borderId="11" xfId="0" applyNumberFormat="1" applyFont="1" applyFill="1" applyBorder="1" applyAlignment="1">
      <alignment horizontal="center" readingOrder="1"/>
    </xf>
    <xf numFmtId="8" fontId="12" fillId="0" borderId="11" xfId="0" applyNumberFormat="1" applyFont="1" applyBorder="1" applyAlignment="1">
      <alignment horizontal="center" readingOrder="1"/>
    </xf>
    <xf numFmtId="8" fontId="17" fillId="10" borderId="11" xfId="0" applyNumberFormat="1" applyFont="1" applyFill="1" applyBorder="1" applyAlignment="1">
      <alignment horizontal="center" readingOrder="1"/>
    </xf>
    <xf numFmtId="8" fontId="12" fillId="0" borderId="15" xfId="0" applyNumberFormat="1" applyFont="1" applyBorder="1" applyAlignment="1">
      <alignment horizontal="center" readingOrder="1"/>
    </xf>
    <xf numFmtId="8" fontId="12" fillId="0" borderId="15" xfId="0" applyNumberFormat="1" applyFont="1" applyBorder="1" applyAlignment="1">
      <alignment horizontal="center" wrapText="1" readingOrder="1"/>
    </xf>
    <xf numFmtId="8" fontId="12" fillId="0" borderId="1" xfId="0" applyNumberFormat="1" applyFont="1" applyBorder="1" applyAlignment="1">
      <alignment horizontal="center" readingOrder="1"/>
    </xf>
    <xf numFmtId="8" fontId="12" fillId="0" borderId="23" xfId="0" applyNumberFormat="1" applyFont="1" applyBorder="1" applyAlignment="1">
      <alignment horizontal="center" readingOrder="1"/>
    </xf>
    <xf numFmtId="8" fontId="12" fillId="0" borderId="12" xfId="0" applyNumberFormat="1" applyFont="1" applyBorder="1" applyAlignment="1">
      <alignment horizontal="center" readingOrder="1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2" applyNumberFormat="1" applyFont="1"/>
    <xf numFmtId="166" fontId="7" fillId="5" borderId="16" xfId="0" applyNumberFormat="1" applyFont="1" applyFill="1" applyBorder="1" applyAlignment="1">
      <alignment horizontal="center" vertical="center" readingOrder="1"/>
    </xf>
    <xf numFmtId="166" fontId="7" fillId="0" borderId="5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readingOrder="1"/>
    </xf>
    <xf numFmtId="166" fontId="17" fillId="10" borderId="12" xfId="0" applyNumberFormat="1" applyFont="1" applyFill="1" applyBorder="1" applyAlignment="1">
      <alignment horizontal="center" readingOrder="1"/>
    </xf>
    <xf numFmtId="8" fontId="17" fillId="10" borderId="12" xfId="0" applyNumberFormat="1" applyFont="1" applyFill="1" applyBorder="1" applyAlignment="1">
      <alignment horizontal="center" readingOrder="1"/>
    </xf>
    <xf numFmtId="8" fontId="12" fillId="0" borderId="18" xfId="0" applyNumberFormat="1" applyFont="1" applyBorder="1" applyAlignment="1">
      <alignment horizontal="center" readingOrder="1"/>
    </xf>
    <xf numFmtId="0" fontId="12" fillId="0" borderId="23" xfId="0" applyFont="1" applyBorder="1" applyAlignment="1">
      <alignment horizontal="center" readingOrder="1"/>
    </xf>
    <xf numFmtId="1" fontId="8" fillId="0" borderId="1" xfId="0" applyNumberFormat="1" applyFont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readingOrder="1"/>
    </xf>
    <xf numFmtId="1" fontId="7" fillId="18" borderId="1" xfId="0" applyNumberFormat="1" applyFont="1" applyFill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 readingOrder="1"/>
    </xf>
    <xf numFmtId="1" fontId="12" fillId="0" borderId="0" xfId="0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 readingOrder="1"/>
    </xf>
    <xf numFmtId="3" fontId="7" fillId="0" borderId="0" xfId="2" applyNumberFormat="1" applyFont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center"/>
    </xf>
    <xf numFmtId="3" fontId="12" fillId="7" borderId="1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left" vertical="center" wrapText="1"/>
    </xf>
    <xf numFmtId="164" fontId="11" fillId="3" borderId="4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2" applyNumberFormat="1" applyFont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/>
    </xf>
    <xf numFmtId="1" fontId="8" fillId="8" borderId="1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E875411B-84D2-470E-BEDC-BFEBA671F38D}"/>
    <cellStyle name="Normal 3" xfId="2" xr:uid="{813952E7-622A-4006-8AB0-136D244B1858}"/>
    <cellStyle name="Porcentagem" xfId="3" builtinId="5"/>
  </cellStyles>
  <dxfs count="47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9" name="Imagem 2" descr="Texto&#10;&#10;Descrição gerada automaticamente">
          <a:extLst>
            <a:ext uri="{FF2B5EF4-FFF2-40B4-BE49-F238E27FC236}">
              <a16:creationId xmlns:a16="http://schemas.microsoft.com/office/drawing/2014/main" id="{49EC81DD-58D1-54F7-1898-0FA40BAE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3105150</xdr:colOff>
      <xdr:row>0</xdr:row>
      <xdr:rowOff>133350</xdr:rowOff>
    </xdr:from>
    <xdr:to>
      <xdr:col>57</xdr:col>
      <xdr:colOff>438150</xdr:colOff>
      <xdr:row>5</xdr:row>
      <xdr:rowOff>47625</xdr:rowOff>
    </xdr:to>
    <xdr:pic>
      <xdr:nvPicPr>
        <xdr:cNvPr id="1030" name="Imagem 4">
          <a:extLst>
            <a:ext uri="{FF2B5EF4-FFF2-40B4-BE49-F238E27FC236}">
              <a16:creationId xmlns:a16="http://schemas.microsoft.com/office/drawing/2014/main" id="{439053C0-CC7A-FADC-1B7A-2647DB560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33350"/>
          <a:ext cx="3543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3019425</xdr:colOff>
      <xdr:row>0</xdr:row>
      <xdr:rowOff>123825</xdr:rowOff>
    </xdr:from>
    <xdr:to>
      <xdr:col>52</xdr:col>
      <xdr:colOff>0</xdr:colOff>
      <xdr:row>5</xdr:row>
      <xdr:rowOff>38100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F045B487-D3B1-4C39-AB28-A6D60D36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382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4" name="Imagem 2" descr="Texto&#10;&#10;Descrição gerada automaticamente">
          <a:extLst>
            <a:ext uri="{FF2B5EF4-FFF2-40B4-BE49-F238E27FC236}">
              <a16:creationId xmlns:a16="http://schemas.microsoft.com/office/drawing/2014/main" id="{41B9B332-09E4-6174-6DDE-2BD24A56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0B0A-7A07-4BC1-8072-AFA23BB58023}">
  <sheetPr>
    <tabColor theme="5" tint="0.39997558519241921"/>
  </sheetPr>
  <dimension ref="A1:BS480"/>
  <sheetViews>
    <sheetView showGridLines="0" defaultGridColor="0" view="pageBreakPreview" topLeftCell="AO258" colorId="0" zoomScaleNormal="100" zoomScaleSheetLayoutView="100" workbookViewId="0">
      <selection activeCell="A7" sqref="A7:BS361"/>
    </sheetView>
  </sheetViews>
  <sheetFormatPr defaultRowHeight="12.75" customHeight="1" x14ac:dyDescent="0.25"/>
  <cols>
    <col min="1" max="1" width="36.85546875" style="321" hidden="1" customWidth="1"/>
    <col min="2" max="2" width="8.7109375" style="1" hidden="1" customWidth="1"/>
    <col min="3" max="3" width="12.7109375" style="1" hidden="1" customWidth="1"/>
    <col min="4" max="4" width="10.28515625" style="141" hidden="1" customWidth="1"/>
    <col min="5" max="7" width="12.7109375" style="1" hidden="1" customWidth="1"/>
    <col min="8" max="9" width="12.7109375" style="144" hidden="1" customWidth="1"/>
    <col min="10" max="14" width="12.7109375" style="1" hidden="1" customWidth="1"/>
    <col min="15" max="15" width="12.7109375" style="144" hidden="1" customWidth="1"/>
    <col min="16" max="16" width="6.85546875" style="1" hidden="1" customWidth="1"/>
    <col min="17" max="17" width="12" style="141" hidden="1" customWidth="1"/>
    <col min="18" max="20" width="8.140625" style="144" hidden="1" customWidth="1"/>
    <col min="21" max="21" width="8.140625" style="1" hidden="1" customWidth="1"/>
    <col min="22" max="23" width="8.140625" style="144" hidden="1" customWidth="1"/>
    <col min="24" max="25" width="8.140625" style="1" hidden="1" customWidth="1"/>
    <col min="26" max="27" width="8.140625" style="144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144" hidden="1" customWidth="1"/>
    <col min="37" max="37" width="20.7109375" style="1" hidden="1" customWidth="1"/>
    <col min="38" max="38" width="11.85546875" style="1" hidden="1" customWidth="1"/>
    <col min="39" max="39" width="12.7109375" style="141" hidden="1" customWidth="1"/>
    <col min="40" max="40" width="12.140625" style="1" hidden="1" customWidth="1"/>
    <col min="41" max="41" width="72.42578125" style="1" customWidth="1"/>
    <col min="42" max="42" width="12.42578125" style="141" hidden="1" customWidth="1"/>
    <col min="43" max="43" width="11.42578125" style="1" hidden="1" customWidth="1"/>
    <col min="44" max="44" width="20.7109375" style="141" customWidth="1"/>
    <col min="45" max="46" width="15.7109375" style="1" hidden="1" customWidth="1"/>
    <col min="47" max="47" width="20.85546875" style="1" hidden="1" customWidth="1"/>
    <col min="48" max="55" width="20.7109375" style="1" hidden="1" customWidth="1"/>
    <col min="56" max="57" width="15.7109375" style="1" hidden="1" customWidth="1"/>
    <col min="58" max="58" width="15.7109375" style="1" customWidth="1"/>
    <col min="59" max="71" width="15.7109375" style="1" hidden="1" customWidth="1"/>
    <col min="72" max="72" width="15.7109375" style="1" customWidth="1"/>
    <col min="73" max="16384" width="9.140625" style="1"/>
  </cols>
  <sheetData>
    <row r="1" spans="1:71" ht="12.75" customHeight="1" x14ac:dyDescent="0.25">
      <c r="A1" s="424"/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4"/>
      <c r="BM1" s="424"/>
      <c r="BN1" s="424"/>
      <c r="BO1" s="424"/>
      <c r="BP1" s="424"/>
      <c r="BQ1" s="424"/>
      <c r="BR1" s="424"/>
      <c r="BS1" s="424"/>
    </row>
    <row r="2" spans="1:71" ht="12.75" customHeight="1" x14ac:dyDescent="0.2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424"/>
      <c r="AY2" s="424"/>
      <c r="AZ2" s="424"/>
      <c r="BA2" s="424"/>
      <c r="BB2" s="424"/>
      <c r="BC2" s="424"/>
      <c r="BD2" s="424"/>
      <c r="BE2" s="424"/>
      <c r="BF2" s="424"/>
      <c r="BG2" s="424"/>
      <c r="BH2" s="424"/>
      <c r="BI2" s="424"/>
      <c r="BJ2" s="424"/>
      <c r="BK2" s="424"/>
      <c r="BL2" s="424"/>
      <c r="BM2" s="424"/>
      <c r="BN2" s="424"/>
      <c r="BO2" s="424"/>
      <c r="BP2" s="424"/>
      <c r="BQ2" s="424"/>
      <c r="BR2" s="424"/>
      <c r="BS2" s="424"/>
    </row>
    <row r="3" spans="1:71" ht="12.75" customHeight="1" x14ac:dyDescent="0.25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  <c r="AR3" s="424"/>
      <c r="AS3" s="424"/>
      <c r="AT3" s="424"/>
      <c r="AU3" s="424"/>
      <c r="AV3" s="424"/>
      <c r="AW3" s="424"/>
      <c r="AX3" s="424"/>
      <c r="AY3" s="424"/>
      <c r="AZ3" s="424"/>
      <c r="BA3" s="424"/>
      <c r="BB3" s="424"/>
      <c r="BC3" s="424"/>
      <c r="BD3" s="424"/>
      <c r="BE3" s="424"/>
      <c r="BF3" s="424"/>
      <c r="BG3" s="424"/>
      <c r="BH3" s="424"/>
      <c r="BI3" s="424"/>
      <c r="BJ3" s="424"/>
      <c r="BK3" s="424"/>
      <c r="BL3" s="424"/>
      <c r="BM3" s="424"/>
      <c r="BN3" s="424"/>
      <c r="BO3" s="424"/>
      <c r="BP3" s="424"/>
      <c r="BQ3" s="424"/>
      <c r="BR3" s="424"/>
      <c r="BS3" s="424"/>
    </row>
    <row r="4" spans="1:71" ht="12.75" customHeight="1" x14ac:dyDescent="0.25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424"/>
      <c r="BH4" s="424"/>
      <c r="BI4" s="424"/>
      <c r="BJ4" s="424"/>
      <c r="BK4" s="424"/>
      <c r="BL4" s="424"/>
      <c r="BM4" s="424"/>
      <c r="BN4" s="424"/>
      <c r="BO4" s="424"/>
      <c r="BP4" s="424"/>
      <c r="BQ4" s="424"/>
      <c r="BR4" s="424"/>
      <c r="BS4" s="424"/>
    </row>
    <row r="5" spans="1:71" ht="12.75" customHeight="1" x14ac:dyDescent="0.25">
      <c r="A5" s="424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B5" s="424"/>
      <c r="BC5" s="424"/>
      <c r="BD5" s="424"/>
      <c r="BE5" s="424"/>
      <c r="BF5" s="424"/>
      <c r="BG5" s="424"/>
      <c r="BH5" s="424"/>
      <c r="BI5" s="424"/>
      <c r="BJ5" s="424"/>
      <c r="BK5" s="424"/>
      <c r="BL5" s="424"/>
      <c r="BM5" s="424"/>
      <c r="BN5" s="424"/>
      <c r="BO5" s="424"/>
      <c r="BP5" s="424"/>
      <c r="BQ5" s="424"/>
      <c r="BR5" s="424"/>
      <c r="BS5" s="424"/>
    </row>
    <row r="6" spans="1:71" ht="12.75" customHeight="1" x14ac:dyDescent="0.25">
      <c r="A6" s="424"/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  <c r="AI6" s="424"/>
      <c r="AJ6" s="424"/>
      <c r="AK6" s="424"/>
      <c r="AL6" s="424"/>
      <c r="AM6" s="424"/>
      <c r="AN6" s="424"/>
      <c r="AO6" s="424"/>
      <c r="AP6" s="424"/>
      <c r="AQ6" s="424"/>
      <c r="AR6" s="424"/>
      <c r="AS6" s="424"/>
      <c r="AT6" s="424"/>
      <c r="AU6" s="424"/>
      <c r="AV6" s="424"/>
      <c r="AW6" s="424"/>
      <c r="AX6" s="424"/>
      <c r="AY6" s="424"/>
      <c r="AZ6" s="424"/>
      <c r="BA6" s="424"/>
      <c r="BB6" s="424"/>
      <c r="BC6" s="424"/>
      <c r="BD6" s="424"/>
      <c r="BE6" s="424"/>
      <c r="BF6" s="424"/>
      <c r="BG6" s="424"/>
      <c r="BH6" s="424"/>
      <c r="BI6" s="424"/>
      <c r="BJ6" s="424"/>
      <c r="BK6" s="424"/>
      <c r="BL6" s="424"/>
      <c r="BM6" s="424"/>
      <c r="BN6" s="424"/>
      <c r="BO6" s="424"/>
      <c r="BP6" s="424"/>
      <c r="BQ6" s="424"/>
      <c r="BR6" s="424"/>
      <c r="BS6" s="424"/>
    </row>
    <row r="7" spans="1:71" ht="12.75" customHeight="1" x14ac:dyDescent="0.25">
      <c r="A7" s="425" t="s">
        <v>0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425"/>
      <c r="AE7" s="425"/>
      <c r="AF7" s="425"/>
      <c r="AG7" s="425"/>
      <c r="AH7" s="425"/>
      <c r="AI7" s="425"/>
      <c r="AJ7" s="425"/>
      <c r="AK7" s="425"/>
      <c r="AL7" s="425"/>
      <c r="AM7" s="425"/>
      <c r="AN7" s="425"/>
      <c r="AO7" s="425"/>
      <c r="AP7" s="425"/>
      <c r="AQ7" s="425"/>
      <c r="AR7" s="425"/>
      <c r="AS7" s="425"/>
      <c r="AT7" s="425"/>
      <c r="AU7" s="425"/>
      <c r="AV7" s="425"/>
      <c r="AW7" s="425"/>
      <c r="AX7" s="425"/>
      <c r="AY7" s="425"/>
      <c r="AZ7" s="425"/>
      <c r="BA7" s="425"/>
      <c r="BB7" s="425"/>
      <c r="BC7" s="425"/>
      <c r="BD7" s="425"/>
      <c r="BE7" s="425"/>
      <c r="BF7" s="425"/>
      <c r="BG7" s="425"/>
      <c r="BH7" s="425"/>
      <c r="BI7" s="425"/>
      <c r="BJ7" s="425"/>
      <c r="BK7" s="425"/>
      <c r="BL7" s="425"/>
      <c r="BM7" s="425"/>
      <c r="BN7" s="425"/>
      <c r="BO7" s="425"/>
      <c r="BP7" s="425"/>
      <c r="BQ7" s="425"/>
      <c r="BR7" s="425"/>
      <c r="BS7" s="425"/>
    </row>
    <row r="8" spans="1:71" ht="12.75" customHeight="1" x14ac:dyDescent="0.25">
      <c r="A8" s="2" t="s">
        <v>1</v>
      </c>
      <c r="B8" s="425" t="s">
        <v>2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 t="s">
        <v>3</v>
      </c>
      <c r="AP8" s="425"/>
      <c r="AQ8" s="425"/>
      <c r="AR8" s="425"/>
      <c r="AS8" s="425"/>
      <c r="AT8" s="425"/>
      <c r="AU8" s="425"/>
      <c r="AV8" s="425"/>
      <c r="AW8" s="425"/>
      <c r="AX8" s="425"/>
      <c r="AY8" s="425"/>
      <c r="AZ8" s="425"/>
      <c r="BA8" s="425"/>
      <c r="BB8" s="425"/>
      <c r="BC8" s="425"/>
      <c r="BD8" s="425"/>
      <c r="BE8" s="425"/>
      <c r="BF8" s="425"/>
      <c r="BG8" s="425"/>
      <c r="BH8" s="425"/>
      <c r="BI8" s="425"/>
      <c r="BJ8" s="425"/>
      <c r="BK8" s="425"/>
      <c r="BL8" s="425"/>
      <c r="BM8" s="425"/>
      <c r="BN8" s="425"/>
      <c r="BO8" s="425"/>
      <c r="BP8" s="425"/>
      <c r="BQ8" s="425"/>
      <c r="BR8" s="425"/>
      <c r="BS8" s="425"/>
    </row>
    <row r="9" spans="1:71" s="7" customFormat="1" ht="12.75" hidden="1" customHeight="1" x14ac:dyDescent="0.25">
      <c r="A9" s="3"/>
      <c r="B9" s="3">
        <f>COLUMN()</f>
        <v>2</v>
      </c>
      <c r="C9" s="3">
        <f>COLUMN()</f>
        <v>3</v>
      </c>
      <c r="D9" s="4">
        <f>COLUMN()</f>
        <v>4</v>
      </c>
      <c r="E9" s="3">
        <f>COLUMN()</f>
        <v>5</v>
      </c>
      <c r="F9" s="3">
        <f>COLUMN()</f>
        <v>6</v>
      </c>
      <c r="G9" s="3">
        <f>COLUMN()</f>
        <v>7</v>
      </c>
      <c r="H9" s="3">
        <f>COLUMN()</f>
        <v>8</v>
      </c>
      <c r="I9" s="3">
        <f>COLUMN()</f>
        <v>9</v>
      </c>
      <c r="J9" s="3">
        <f>COLUMN()</f>
        <v>10</v>
      </c>
      <c r="K9" s="3">
        <f>COLUMN()</f>
        <v>11</v>
      </c>
      <c r="L9" s="3">
        <f>COLUMN()</f>
        <v>12</v>
      </c>
      <c r="M9" s="3">
        <f>COLUMN()</f>
        <v>13</v>
      </c>
      <c r="N9" s="3">
        <f>COLUMN()</f>
        <v>14</v>
      </c>
      <c r="O9" s="5">
        <f>COLUMN()</f>
        <v>15</v>
      </c>
      <c r="P9" s="3">
        <f>COLUMN()</f>
        <v>16</v>
      </c>
      <c r="Q9" s="4">
        <f>COLUMN()</f>
        <v>17</v>
      </c>
      <c r="R9" s="4">
        <f>COLUMN()</f>
        <v>18</v>
      </c>
      <c r="S9" s="4">
        <f>COLUMN()</f>
        <v>19</v>
      </c>
      <c r="T9" s="4">
        <f>COLUMN()</f>
        <v>20</v>
      </c>
      <c r="U9" s="4">
        <f>COLUMN()</f>
        <v>21</v>
      </c>
      <c r="V9" s="4">
        <f>COLUMN()</f>
        <v>22</v>
      </c>
      <c r="W9" s="4">
        <f>COLUMN()</f>
        <v>23</v>
      </c>
      <c r="X9" s="4">
        <f>COLUMN()</f>
        <v>24</v>
      </c>
      <c r="Y9" s="4">
        <f>COLUMN()</f>
        <v>25</v>
      </c>
      <c r="Z9" s="4">
        <f>COLUMN()</f>
        <v>26</v>
      </c>
      <c r="AA9" s="4">
        <f>COLUMN()</f>
        <v>27</v>
      </c>
      <c r="AB9" s="4">
        <f>COLUMN()</f>
        <v>28</v>
      </c>
      <c r="AC9" s="4">
        <f>COLUMN()</f>
        <v>29</v>
      </c>
      <c r="AD9" s="4">
        <f>COLUMN()</f>
        <v>30</v>
      </c>
      <c r="AE9" s="4">
        <f>COLUMN()</f>
        <v>31</v>
      </c>
      <c r="AF9" s="4">
        <f>COLUMN()</f>
        <v>32</v>
      </c>
      <c r="AG9" s="4">
        <f>COLUMN()</f>
        <v>33</v>
      </c>
      <c r="AH9" s="4">
        <f>COLUMN()</f>
        <v>34</v>
      </c>
      <c r="AI9" s="4">
        <f>COLUMN()</f>
        <v>35</v>
      </c>
      <c r="AJ9" s="6">
        <f>COLUMN()</f>
        <v>36</v>
      </c>
      <c r="AK9" s="4">
        <f>COLUMN()</f>
        <v>37</v>
      </c>
      <c r="AL9" s="4">
        <f>COLUMN()</f>
        <v>38</v>
      </c>
      <c r="AM9" s="4"/>
      <c r="AN9" s="4"/>
      <c r="AO9" s="4"/>
      <c r="AP9" s="4"/>
      <c r="AQ9" s="4"/>
      <c r="AR9" s="4"/>
      <c r="AS9" s="4">
        <f>COLUMN()</f>
        <v>45</v>
      </c>
      <c r="AT9" s="4">
        <f>COLUMN()</f>
        <v>46</v>
      </c>
      <c r="AU9" s="4">
        <f>COLUMN()</f>
        <v>47</v>
      </c>
      <c r="AV9" s="4">
        <f>COLUMN()</f>
        <v>48</v>
      </c>
      <c r="AW9" s="4">
        <f>COLUMN()</f>
        <v>49</v>
      </c>
      <c r="AX9" s="4">
        <f>COLUMN()</f>
        <v>50</v>
      </c>
      <c r="AY9" s="4">
        <f>COLUMN()</f>
        <v>51</v>
      </c>
      <c r="AZ9" s="4">
        <f>COLUMN()</f>
        <v>52</v>
      </c>
      <c r="BA9" s="4">
        <f>COLUMN()</f>
        <v>53</v>
      </c>
      <c r="BB9" s="4">
        <f>COLUMN()</f>
        <v>54</v>
      </c>
      <c r="BC9" s="4">
        <f>COLUMN()</f>
        <v>55</v>
      </c>
      <c r="BD9" s="4">
        <f>COLUMN()</f>
        <v>56</v>
      </c>
      <c r="BE9" s="4">
        <f>COLUMN()</f>
        <v>57</v>
      </c>
      <c r="BF9" s="4">
        <f>COLUMN()</f>
        <v>58</v>
      </c>
      <c r="BG9" s="4">
        <f>COLUMN()</f>
        <v>59</v>
      </c>
      <c r="BH9" s="4">
        <f>COLUMN()</f>
        <v>60</v>
      </c>
      <c r="BI9" s="4">
        <f>COLUMN()</f>
        <v>61</v>
      </c>
      <c r="BJ9" s="4">
        <f>COLUMN()</f>
        <v>62</v>
      </c>
      <c r="BK9" s="4">
        <f>COLUMN()</f>
        <v>63</v>
      </c>
      <c r="BL9" s="4">
        <f>COLUMN()</f>
        <v>64</v>
      </c>
      <c r="BM9" s="4">
        <f>COLUMN()</f>
        <v>65</v>
      </c>
      <c r="BN9" s="4">
        <f>COLUMN()</f>
        <v>66</v>
      </c>
      <c r="BO9" s="4">
        <f>COLUMN()</f>
        <v>67</v>
      </c>
      <c r="BP9" s="4">
        <f>COLUMN()</f>
        <v>68</v>
      </c>
      <c r="BQ9" s="4">
        <f>COLUMN()</f>
        <v>69</v>
      </c>
      <c r="BR9" s="4">
        <f>COLUMN()</f>
        <v>70</v>
      </c>
      <c r="BS9" s="4">
        <f>COLUMN()</f>
        <v>71</v>
      </c>
    </row>
    <row r="10" spans="1:71" s="7" customFormat="1" ht="12.75" customHeight="1" x14ac:dyDescent="0.25">
      <c r="A10" s="3"/>
      <c r="B10" s="3"/>
      <c r="C10" s="3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6"/>
      <c r="AK10" s="4"/>
      <c r="AL10" s="4"/>
      <c r="AM10" s="4"/>
      <c r="AN10" s="4"/>
      <c r="AO10" s="426" t="s">
        <v>4</v>
      </c>
      <c r="AP10" s="426"/>
      <c r="AQ10" s="426"/>
      <c r="AR10" s="426"/>
      <c r="AS10" s="426"/>
      <c r="AT10" s="426"/>
      <c r="AU10" s="426"/>
      <c r="AV10" s="426"/>
      <c r="AW10" s="426"/>
      <c r="AX10" s="426"/>
      <c r="AY10" s="426"/>
      <c r="AZ10" s="426"/>
      <c r="BA10" s="426"/>
      <c r="BB10" s="426"/>
      <c r="BC10" s="426"/>
      <c r="BD10" s="426"/>
      <c r="BE10" s="426"/>
      <c r="BF10" s="426"/>
      <c r="BG10" s="426"/>
      <c r="BH10" s="426"/>
      <c r="BI10" s="426"/>
      <c r="BJ10" s="426"/>
      <c r="BK10" s="426"/>
      <c r="BL10" s="426"/>
      <c r="BM10" s="426"/>
      <c r="BN10" s="426"/>
      <c r="BO10" s="426"/>
      <c r="BP10" s="426"/>
      <c r="BQ10" s="426"/>
      <c r="BR10" s="426"/>
      <c r="BS10" s="426"/>
    </row>
    <row r="11" spans="1:71" s="11" customFormat="1" ht="12.75" customHeight="1" x14ac:dyDescent="0.25">
      <c r="A11" s="8" t="s">
        <v>5</v>
      </c>
      <c r="B11" s="9" t="s">
        <v>6</v>
      </c>
      <c r="C11" s="10">
        <v>44531</v>
      </c>
      <c r="D11" s="9" t="s">
        <v>6</v>
      </c>
      <c r="E11" s="10" t="e">
        <f ca="1">_xll.FIMMÊS(C11,0)+1</f>
        <v>#NAME?</v>
      </c>
      <c r="F11" s="10" t="e">
        <f t="shared" ref="F11:P11" ca="1" si="0">_xll.FIMMÊS(E11,0)+1</f>
        <v>#NAME?</v>
      </c>
      <c r="G11" s="10" t="e">
        <f t="shared" ca="1" si="0"/>
        <v>#NAME?</v>
      </c>
      <c r="H11" s="10" t="e">
        <f t="shared" ca="1" si="0"/>
        <v>#NAME?</v>
      </c>
      <c r="I11" s="10" t="e">
        <f t="shared" ca="1" si="0"/>
        <v>#NAME?</v>
      </c>
      <c r="J11" s="10" t="e">
        <f t="shared" ca="1" si="0"/>
        <v>#NAME?</v>
      </c>
      <c r="K11" s="10" t="e">
        <f t="shared" ca="1" si="0"/>
        <v>#NAME?</v>
      </c>
      <c r="L11" s="10" t="e">
        <f t="shared" ca="1" si="0"/>
        <v>#NAME?</v>
      </c>
      <c r="M11" s="10" t="e">
        <f t="shared" ca="1" si="0"/>
        <v>#NAME?</v>
      </c>
      <c r="N11" s="10" t="e">
        <f t="shared" ca="1" si="0"/>
        <v>#NAME?</v>
      </c>
      <c r="O11" s="10" t="e">
        <f t="shared" ca="1" si="0"/>
        <v>#NAME?</v>
      </c>
      <c r="P11" s="10" t="e">
        <f t="shared" ca="1" si="0"/>
        <v>#NAME?</v>
      </c>
      <c r="Q11" s="9" t="s">
        <v>6</v>
      </c>
      <c r="R11" s="10" t="e">
        <f ca="1">_xll.FIMMÊS(P11,0)+1</f>
        <v>#NAME?</v>
      </c>
      <c r="S11" s="10" t="e">
        <f t="shared" ref="S11:AL11" ca="1" si="1">_xll.FIMMÊS(R11,0)+1</f>
        <v>#NAME?</v>
      </c>
      <c r="T11" s="10" t="e">
        <f t="shared" ca="1" si="1"/>
        <v>#NAME?</v>
      </c>
      <c r="U11" s="10" t="e">
        <f t="shared" ca="1" si="1"/>
        <v>#NAME?</v>
      </c>
      <c r="V11" s="10" t="e">
        <f t="shared" ca="1" si="1"/>
        <v>#NAME?</v>
      </c>
      <c r="W11" s="10" t="e">
        <f t="shared" ca="1" si="1"/>
        <v>#NAME?</v>
      </c>
      <c r="X11" s="10" t="e">
        <f t="shared" ca="1" si="1"/>
        <v>#NAME?</v>
      </c>
      <c r="Y11" s="10" t="e">
        <f t="shared" ca="1" si="1"/>
        <v>#NAME?</v>
      </c>
      <c r="Z11" s="10" t="e">
        <f t="shared" ca="1" si="1"/>
        <v>#NAME?</v>
      </c>
      <c r="AA11" s="10" t="e">
        <f t="shared" ca="1" si="1"/>
        <v>#NAME?</v>
      </c>
      <c r="AB11" s="10" t="e">
        <f t="shared" ca="1" si="1"/>
        <v>#NAME?</v>
      </c>
      <c r="AC11" s="10" t="e">
        <f t="shared" ca="1" si="1"/>
        <v>#NAME?</v>
      </c>
      <c r="AD11" s="10" t="e">
        <f t="shared" ca="1" si="1"/>
        <v>#NAME?</v>
      </c>
      <c r="AE11" s="10" t="e">
        <f t="shared" ca="1" si="1"/>
        <v>#NAME?</v>
      </c>
      <c r="AF11" s="10" t="e">
        <f t="shared" ca="1" si="1"/>
        <v>#NAME?</v>
      </c>
      <c r="AG11" s="10" t="e">
        <f t="shared" ca="1" si="1"/>
        <v>#NAME?</v>
      </c>
      <c r="AH11" s="10" t="e">
        <f t="shared" ca="1" si="1"/>
        <v>#NAME?</v>
      </c>
      <c r="AI11" s="10" t="e">
        <f t="shared" ca="1" si="1"/>
        <v>#NAME?</v>
      </c>
      <c r="AJ11" s="10" t="e">
        <f t="shared" ca="1" si="1"/>
        <v>#NAME?</v>
      </c>
      <c r="AK11" s="10" t="e">
        <f t="shared" ca="1" si="1"/>
        <v>#NAME?</v>
      </c>
      <c r="AL11" s="10" t="e">
        <f t="shared" ca="1" si="1"/>
        <v>#NAME?</v>
      </c>
      <c r="AM11" s="10" t="s">
        <v>7</v>
      </c>
      <c r="AN11" s="10" t="s">
        <v>8</v>
      </c>
      <c r="AO11" s="8" t="s">
        <v>9</v>
      </c>
      <c r="AP11" s="10" t="s">
        <v>7</v>
      </c>
      <c r="AQ11" s="10" t="s">
        <v>10</v>
      </c>
      <c r="AR11" s="10" t="s">
        <v>11</v>
      </c>
      <c r="AS11" s="10" t="e">
        <f ca="1">_xll.FIMMÊS(AL11,0)+1</f>
        <v>#NAME?</v>
      </c>
      <c r="AT11" s="10" t="e">
        <f ca="1">_xll.FIMMÊS(AS11,0)+1</f>
        <v>#NAME?</v>
      </c>
      <c r="AU11" s="10" t="e">
        <f t="shared" ref="AU11:BS11" ca="1" si="2">_xll.FIMMÊS(AT11,0)+1</f>
        <v>#NAME?</v>
      </c>
      <c r="AV11" s="10" t="e">
        <f t="shared" ca="1" si="2"/>
        <v>#NAME?</v>
      </c>
      <c r="AW11" s="10" t="e">
        <f t="shared" ca="1" si="2"/>
        <v>#NAME?</v>
      </c>
      <c r="AX11" s="10" t="e">
        <f t="shared" ca="1" si="2"/>
        <v>#NAME?</v>
      </c>
      <c r="AY11" s="10" t="e">
        <f t="shared" ca="1" si="2"/>
        <v>#NAME?</v>
      </c>
      <c r="AZ11" s="10" t="e">
        <f t="shared" ca="1" si="2"/>
        <v>#NAME?</v>
      </c>
      <c r="BA11" s="10" t="e">
        <f t="shared" ca="1" si="2"/>
        <v>#NAME?</v>
      </c>
      <c r="BB11" s="10" t="e">
        <f t="shared" ca="1" si="2"/>
        <v>#NAME?</v>
      </c>
      <c r="BC11" s="10" t="e">
        <f t="shared" ca="1" si="2"/>
        <v>#NAME?</v>
      </c>
      <c r="BD11" s="10" t="e">
        <f t="shared" ca="1" si="2"/>
        <v>#NAME?</v>
      </c>
      <c r="BE11" s="10" t="e">
        <f t="shared" ca="1" si="2"/>
        <v>#NAME?</v>
      </c>
      <c r="BF11" s="10" t="e">
        <f t="shared" ca="1" si="2"/>
        <v>#NAME?</v>
      </c>
      <c r="BG11" s="10" t="e">
        <f t="shared" ca="1" si="2"/>
        <v>#NAME?</v>
      </c>
      <c r="BH11" s="10" t="e">
        <f t="shared" ca="1" si="2"/>
        <v>#NAME?</v>
      </c>
      <c r="BI11" s="10" t="e">
        <f t="shared" ca="1" si="2"/>
        <v>#NAME?</v>
      </c>
      <c r="BJ11" s="10" t="e">
        <f t="shared" ca="1" si="2"/>
        <v>#NAME?</v>
      </c>
      <c r="BK11" s="10" t="e">
        <f t="shared" ca="1" si="2"/>
        <v>#NAME?</v>
      </c>
      <c r="BL11" s="10" t="e">
        <f t="shared" ca="1" si="2"/>
        <v>#NAME?</v>
      </c>
      <c r="BM11" s="10" t="e">
        <f t="shared" ca="1" si="2"/>
        <v>#NAME?</v>
      </c>
      <c r="BN11" s="10" t="e">
        <f t="shared" ca="1" si="2"/>
        <v>#NAME?</v>
      </c>
      <c r="BO11" s="10" t="e">
        <f t="shared" ca="1" si="2"/>
        <v>#NAME?</v>
      </c>
      <c r="BP11" s="10" t="e">
        <f t="shared" ca="1" si="2"/>
        <v>#NAME?</v>
      </c>
      <c r="BQ11" s="10" t="e">
        <f t="shared" ca="1" si="2"/>
        <v>#NAME?</v>
      </c>
      <c r="BR11" s="10" t="e">
        <f t="shared" ca="1" si="2"/>
        <v>#NAME?</v>
      </c>
      <c r="BS11" s="10" t="e">
        <f t="shared" ca="1" si="2"/>
        <v>#NAME?</v>
      </c>
    </row>
    <row r="12" spans="1:71" ht="12.75" customHeight="1" x14ac:dyDescent="0.2">
      <c r="A12" s="12" t="s">
        <v>12</v>
      </c>
      <c r="B12" s="13">
        <v>388</v>
      </c>
      <c r="C12" s="14">
        <v>60</v>
      </c>
      <c r="D12" s="13">
        <v>388</v>
      </c>
      <c r="E12" s="14">
        <v>116</v>
      </c>
      <c r="F12" s="14">
        <v>101</v>
      </c>
      <c r="G12" s="14">
        <v>165</v>
      </c>
      <c r="H12" s="14">
        <v>125</v>
      </c>
      <c r="I12" s="14">
        <v>138</v>
      </c>
      <c r="J12" s="14">
        <v>182</v>
      </c>
      <c r="K12" s="14">
        <v>185</v>
      </c>
      <c r="L12" s="14">
        <v>148</v>
      </c>
      <c r="M12" s="15">
        <v>166</v>
      </c>
      <c r="N12" s="14">
        <v>151</v>
      </c>
      <c r="O12" s="14">
        <v>185</v>
      </c>
      <c r="P12" s="14">
        <v>277</v>
      </c>
      <c r="Q12" s="13">
        <v>388</v>
      </c>
      <c r="R12" s="16">
        <v>275</v>
      </c>
      <c r="S12" s="14">
        <v>268</v>
      </c>
      <c r="T12" s="16">
        <v>293</v>
      </c>
      <c r="U12" s="14">
        <v>274</v>
      </c>
      <c r="V12" s="16">
        <v>266</v>
      </c>
      <c r="W12" s="16">
        <v>359</v>
      </c>
      <c r="X12" s="15">
        <v>424</v>
      </c>
      <c r="Y12" s="15">
        <v>395</v>
      </c>
      <c r="Z12" s="15">
        <v>401</v>
      </c>
      <c r="AA12" s="16">
        <v>429</v>
      </c>
      <c r="AB12" s="14">
        <v>373</v>
      </c>
      <c r="AC12" s="15">
        <v>407</v>
      </c>
      <c r="AD12" s="17">
        <v>463</v>
      </c>
      <c r="AE12" s="15">
        <v>500</v>
      </c>
      <c r="AF12" s="15">
        <v>465</v>
      </c>
      <c r="AG12" s="15">
        <v>414</v>
      </c>
      <c r="AH12" s="15">
        <v>446</v>
      </c>
      <c r="AI12" s="15">
        <v>395</v>
      </c>
      <c r="AJ12" s="15">
        <v>421</v>
      </c>
      <c r="AK12" s="15">
        <v>429</v>
      </c>
      <c r="AL12" s="18">
        <v>399</v>
      </c>
      <c r="AM12" s="19">
        <f>ROUND(((Q12/31)*10),0)</f>
        <v>125</v>
      </c>
      <c r="AN12" s="18">
        <v>125</v>
      </c>
      <c r="AO12" s="20" t="s">
        <v>12</v>
      </c>
      <c r="AP12" s="19">
        <f>ROUND(((AR12/31)*21),0)</f>
        <v>222</v>
      </c>
      <c r="AQ12" s="18">
        <v>278</v>
      </c>
      <c r="AR12" s="19">
        <v>328</v>
      </c>
      <c r="AS12" s="18">
        <f t="shared" ref="AS12:AS21" si="3">IF(AQ12="","",(SUM(AQ12,AN12)))</f>
        <v>403</v>
      </c>
      <c r="AT12" s="15">
        <v>386</v>
      </c>
      <c r="AU12" s="21">
        <v>346</v>
      </c>
      <c r="AV12" s="21">
        <v>311</v>
      </c>
      <c r="AW12" s="21">
        <v>302</v>
      </c>
      <c r="AX12" s="21">
        <v>301</v>
      </c>
      <c r="AY12" s="21">
        <v>307</v>
      </c>
      <c r="AZ12" s="21">
        <v>298</v>
      </c>
      <c r="BA12" s="21">
        <v>303</v>
      </c>
      <c r="BB12" s="21">
        <v>298</v>
      </c>
      <c r="BC12" s="21">
        <v>310</v>
      </c>
      <c r="BD12" s="22">
        <v>310</v>
      </c>
      <c r="BE12" s="23">
        <v>375</v>
      </c>
      <c r="BF12" s="15">
        <v>367</v>
      </c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</row>
    <row r="13" spans="1:71" ht="12.75" customHeight="1" x14ac:dyDescent="0.2">
      <c r="A13" s="12" t="s">
        <v>13</v>
      </c>
      <c r="B13" s="13">
        <v>91</v>
      </c>
      <c r="C13" s="14">
        <v>0</v>
      </c>
      <c r="D13" s="13">
        <v>91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5</v>
      </c>
      <c r="L13" s="14">
        <v>14</v>
      </c>
      <c r="M13" s="15">
        <v>9</v>
      </c>
      <c r="N13" s="14">
        <v>9</v>
      </c>
      <c r="O13" s="14">
        <v>12</v>
      </c>
      <c r="P13" s="14">
        <v>34</v>
      </c>
      <c r="Q13" s="13">
        <v>91</v>
      </c>
      <c r="R13" s="16">
        <v>38</v>
      </c>
      <c r="S13" s="14">
        <v>40</v>
      </c>
      <c r="T13" s="16">
        <v>61</v>
      </c>
      <c r="U13" s="14">
        <v>65</v>
      </c>
      <c r="V13" s="16">
        <v>65</v>
      </c>
      <c r="W13" s="16">
        <v>69</v>
      </c>
      <c r="X13" s="15">
        <v>79</v>
      </c>
      <c r="Y13" s="15">
        <v>88</v>
      </c>
      <c r="Z13" s="15">
        <v>94</v>
      </c>
      <c r="AA13" s="16">
        <v>84</v>
      </c>
      <c r="AB13" s="14">
        <v>91</v>
      </c>
      <c r="AC13" s="15">
        <v>94</v>
      </c>
      <c r="AD13" s="17">
        <v>100</v>
      </c>
      <c r="AE13" s="15">
        <v>94</v>
      </c>
      <c r="AF13" s="15">
        <v>98</v>
      </c>
      <c r="AG13" s="15">
        <v>91</v>
      </c>
      <c r="AH13" s="15">
        <v>86</v>
      </c>
      <c r="AI13" s="15">
        <v>82</v>
      </c>
      <c r="AJ13" s="15">
        <v>85</v>
      </c>
      <c r="AK13" s="15">
        <v>105</v>
      </c>
      <c r="AL13" s="18">
        <v>68</v>
      </c>
      <c r="AM13" s="19">
        <f>ROUND(((Q13/31)*10),0)</f>
        <v>29</v>
      </c>
      <c r="AN13" s="18">
        <v>34</v>
      </c>
      <c r="AO13" s="20" t="s">
        <v>13</v>
      </c>
      <c r="AP13" s="19">
        <f>ROUND(((AR13/31)*21),0)</f>
        <v>64</v>
      </c>
      <c r="AQ13" s="18">
        <v>60</v>
      </c>
      <c r="AR13" s="19">
        <v>94</v>
      </c>
      <c r="AS13" s="18">
        <f t="shared" si="3"/>
        <v>94</v>
      </c>
      <c r="AT13" s="15">
        <v>92</v>
      </c>
      <c r="AU13" s="21">
        <v>80</v>
      </c>
      <c r="AV13" s="21">
        <v>90</v>
      </c>
      <c r="AW13" s="21">
        <v>62</v>
      </c>
      <c r="AX13" s="21">
        <v>125</v>
      </c>
      <c r="AY13" s="21">
        <v>90</v>
      </c>
      <c r="AZ13" s="21">
        <v>101</v>
      </c>
      <c r="BA13" s="21">
        <v>88</v>
      </c>
      <c r="BB13" s="21">
        <v>96</v>
      </c>
      <c r="BC13" s="21">
        <v>101</v>
      </c>
      <c r="BD13" s="24">
        <v>99</v>
      </c>
      <c r="BE13" s="25">
        <v>96</v>
      </c>
      <c r="BF13" s="15">
        <v>92</v>
      </c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1:71" ht="12.75" customHeight="1" x14ac:dyDescent="0.2">
      <c r="A14" s="12" t="s">
        <v>14</v>
      </c>
      <c r="B14" s="13">
        <v>181</v>
      </c>
      <c r="C14" s="14">
        <v>10</v>
      </c>
      <c r="D14" s="13">
        <v>181</v>
      </c>
      <c r="E14" s="14">
        <v>13</v>
      </c>
      <c r="F14" s="14">
        <v>31</v>
      </c>
      <c r="G14" s="14">
        <v>55</v>
      </c>
      <c r="H14" s="14">
        <v>67</v>
      </c>
      <c r="I14" s="14">
        <v>73</v>
      </c>
      <c r="J14" s="14">
        <v>80</v>
      </c>
      <c r="K14" s="14">
        <v>64</v>
      </c>
      <c r="L14" s="14">
        <v>59</v>
      </c>
      <c r="M14" s="15">
        <v>81</v>
      </c>
      <c r="N14" s="14">
        <v>56</v>
      </c>
      <c r="O14" s="14">
        <v>48</v>
      </c>
      <c r="P14" s="14">
        <v>66</v>
      </c>
      <c r="Q14" s="13">
        <v>181</v>
      </c>
      <c r="R14" s="16">
        <v>68</v>
      </c>
      <c r="S14" s="14">
        <v>113</v>
      </c>
      <c r="T14" s="16">
        <v>159</v>
      </c>
      <c r="U14" s="14">
        <v>114</v>
      </c>
      <c r="V14" s="16">
        <v>98</v>
      </c>
      <c r="W14" s="16">
        <v>73</v>
      </c>
      <c r="X14" s="15">
        <v>99</v>
      </c>
      <c r="Y14" s="15">
        <v>89</v>
      </c>
      <c r="Z14" s="15">
        <v>125</v>
      </c>
      <c r="AA14" s="16">
        <v>172</v>
      </c>
      <c r="AB14" s="14">
        <v>146</v>
      </c>
      <c r="AC14" s="15">
        <v>152</v>
      </c>
      <c r="AD14" s="17">
        <v>155</v>
      </c>
      <c r="AE14" s="15">
        <v>150</v>
      </c>
      <c r="AF14" s="15">
        <v>179</v>
      </c>
      <c r="AG14" s="15">
        <v>189</v>
      </c>
      <c r="AH14" s="15">
        <v>168</v>
      </c>
      <c r="AI14" s="15">
        <v>145</v>
      </c>
      <c r="AJ14" s="15">
        <v>170</v>
      </c>
      <c r="AK14" s="15">
        <v>174</v>
      </c>
      <c r="AL14" s="18">
        <v>170</v>
      </c>
      <c r="AM14" s="19">
        <f>ROUND(((Q14/31)*10),0)</f>
        <v>58</v>
      </c>
      <c r="AN14" s="18">
        <v>52</v>
      </c>
      <c r="AO14" s="20" t="s">
        <v>14</v>
      </c>
      <c r="AP14" s="19">
        <f>ROUND(((AR14/31)*21),0)</f>
        <v>53</v>
      </c>
      <c r="AQ14" s="18">
        <v>99</v>
      </c>
      <c r="AR14" s="19">
        <v>78</v>
      </c>
      <c r="AS14" s="18">
        <f t="shared" si="3"/>
        <v>151</v>
      </c>
      <c r="AT14" s="15">
        <v>122</v>
      </c>
      <c r="AU14" s="21">
        <v>139</v>
      </c>
      <c r="AV14" s="21">
        <v>120</v>
      </c>
      <c r="AW14" s="21">
        <v>108</v>
      </c>
      <c r="AX14" s="21">
        <v>116</v>
      </c>
      <c r="AY14" s="21">
        <v>102</v>
      </c>
      <c r="AZ14" s="21">
        <v>116</v>
      </c>
      <c r="BA14" s="21">
        <v>87</v>
      </c>
      <c r="BB14" s="21">
        <v>73</v>
      </c>
      <c r="BC14" s="21">
        <v>85</v>
      </c>
      <c r="BD14" s="24">
        <v>96</v>
      </c>
      <c r="BE14" s="25">
        <v>85</v>
      </c>
      <c r="BF14" s="15">
        <v>73</v>
      </c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</row>
    <row r="15" spans="1:71" ht="12.75" customHeight="1" x14ac:dyDescent="0.2">
      <c r="A15" s="26"/>
      <c r="B15" s="26"/>
      <c r="C15" s="27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7"/>
      <c r="P15" s="27"/>
      <c r="Q15" s="26"/>
      <c r="R15" s="29"/>
      <c r="S15" s="27"/>
      <c r="T15" s="29"/>
      <c r="U15" s="27"/>
      <c r="V15" s="29"/>
      <c r="W15" s="29"/>
      <c r="X15" s="28"/>
      <c r="Y15" s="28"/>
      <c r="Z15" s="28"/>
      <c r="AA15" s="29"/>
      <c r="AB15" s="27"/>
      <c r="AC15" s="28"/>
      <c r="AD15" s="28"/>
      <c r="AE15" s="28"/>
      <c r="AF15" s="28"/>
      <c r="AG15" s="28"/>
      <c r="AH15" s="28"/>
      <c r="AI15" s="28"/>
      <c r="AJ15" s="28"/>
      <c r="AK15" s="28"/>
      <c r="AL15" s="30"/>
      <c r="AM15" s="31"/>
      <c r="AN15" s="30"/>
      <c r="AO15" s="20" t="s">
        <v>15</v>
      </c>
      <c r="AP15" s="19">
        <f>ROUND(((AR15/31)*21),0)</f>
        <v>147</v>
      </c>
      <c r="AQ15" s="18">
        <v>167</v>
      </c>
      <c r="AR15" s="19">
        <v>217</v>
      </c>
      <c r="AS15" s="18">
        <v>239</v>
      </c>
      <c r="AT15" s="15">
        <v>208</v>
      </c>
      <c r="AU15" s="21">
        <v>204</v>
      </c>
      <c r="AV15" s="21">
        <v>212</v>
      </c>
      <c r="AW15" s="21">
        <v>210</v>
      </c>
      <c r="AX15" s="21">
        <v>233</v>
      </c>
      <c r="AY15" s="21">
        <v>216</v>
      </c>
      <c r="AZ15" s="21">
        <v>214</v>
      </c>
      <c r="BA15" s="21">
        <v>211</v>
      </c>
      <c r="BB15" s="21">
        <v>211</v>
      </c>
      <c r="BC15" s="21">
        <v>247</v>
      </c>
      <c r="BD15" s="24">
        <v>210</v>
      </c>
      <c r="BE15" s="25">
        <v>221</v>
      </c>
      <c r="BF15" s="15">
        <v>218</v>
      </c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1" ht="12.75" hidden="1" customHeight="1" x14ac:dyDescent="0.2">
      <c r="A16" s="12" t="s">
        <v>16</v>
      </c>
      <c r="B16" s="13">
        <v>213</v>
      </c>
      <c r="C16" s="14">
        <v>83</v>
      </c>
      <c r="D16" s="13">
        <v>213</v>
      </c>
      <c r="E16" s="14">
        <v>99</v>
      </c>
      <c r="F16" s="14">
        <v>145</v>
      </c>
      <c r="G16" s="14">
        <v>230</v>
      </c>
      <c r="H16" s="14">
        <v>234</v>
      </c>
      <c r="I16" s="14">
        <v>239</v>
      </c>
      <c r="J16" s="14">
        <v>188</v>
      </c>
      <c r="K16" s="14">
        <v>230</v>
      </c>
      <c r="L16" s="14">
        <v>254</v>
      </c>
      <c r="M16" s="15">
        <v>225</v>
      </c>
      <c r="N16" s="14">
        <v>190</v>
      </c>
      <c r="O16" s="14">
        <v>233</v>
      </c>
      <c r="P16" s="14">
        <v>251</v>
      </c>
      <c r="Q16" s="13">
        <v>213</v>
      </c>
      <c r="R16" s="16">
        <v>252</v>
      </c>
      <c r="S16" s="14">
        <v>202</v>
      </c>
      <c r="T16" s="16">
        <v>223</v>
      </c>
      <c r="U16" s="14">
        <v>265</v>
      </c>
      <c r="V16" s="16">
        <v>242</v>
      </c>
      <c r="W16" s="16">
        <v>226</v>
      </c>
      <c r="X16" s="15">
        <v>191</v>
      </c>
      <c r="Y16" s="15">
        <v>211</v>
      </c>
      <c r="Z16" s="15">
        <v>184</v>
      </c>
      <c r="AA16" s="16">
        <v>199</v>
      </c>
      <c r="AB16" s="14">
        <v>193</v>
      </c>
      <c r="AC16" s="15">
        <v>238</v>
      </c>
      <c r="AD16" s="17">
        <v>215</v>
      </c>
      <c r="AE16" s="15">
        <v>205</v>
      </c>
      <c r="AF16" s="15">
        <v>212</v>
      </c>
      <c r="AG16" s="15">
        <v>216</v>
      </c>
      <c r="AH16" s="15">
        <v>220</v>
      </c>
      <c r="AI16" s="15">
        <v>233</v>
      </c>
      <c r="AJ16" s="15">
        <v>224</v>
      </c>
      <c r="AK16" s="15">
        <v>243</v>
      </c>
      <c r="AL16" s="18">
        <v>220</v>
      </c>
      <c r="AM16" s="19">
        <f>ROUND(((Q16/31)*10),0)</f>
        <v>69</v>
      </c>
      <c r="AN16" s="18">
        <v>72</v>
      </c>
      <c r="AO16" s="32"/>
      <c r="AP16" s="31"/>
      <c r="AQ16" s="30"/>
      <c r="AR16" s="31"/>
      <c r="AS16" s="18" t="str">
        <f t="shared" si="3"/>
        <v/>
      </c>
      <c r="AT16" s="28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</row>
    <row r="17" spans="1:71" ht="12.75" hidden="1" customHeight="1" x14ac:dyDescent="0.2">
      <c r="A17" s="12" t="s">
        <v>17</v>
      </c>
      <c r="B17" s="13">
        <v>155</v>
      </c>
      <c r="C17" s="14">
        <v>0</v>
      </c>
      <c r="D17" s="13">
        <v>155</v>
      </c>
      <c r="E17" s="14">
        <v>14</v>
      </c>
      <c r="F17" s="14">
        <v>40</v>
      </c>
      <c r="G17" s="14">
        <v>90</v>
      </c>
      <c r="H17" s="14">
        <v>80</v>
      </c>
      <c r="I17" s="14">
        <v>167</v>
      </c>
      <c r="J17" s="14">
        <v>203</v>
      </c>
      <c r="K17" s="14">
        <v>216</v>
      </c>
      <c r="L17" s="14">
        <v>221</v>
      </c>
      <c r="M17" s="15">
        <v>225</v>
      </c>
      <c r="N17" s="14">
        <v>243</v>
      </c>
      <c r="O17" s="14">
        <v>153</v>
      </c>
      <c r="P17" s="14">
        <v>164</v>
      </c>
      <c r="Q17" s="13">
        <v>155</v>
      </c>
      <c r="R17" s="16">
        <v>178</v>
      </c>
      <c r="S17" s="14">
        <v>213</v>
      </c>
      <c r="T17" s="16">
        <v>274</v>
      </c>
      <c r="U17" s="14">
        <v>247</v>
      </c>
      <c r="V17" s="16">
        <v>283</v>
      </c>
      <c r="W17" s="16">
        <v>207</v>
      </c>
      <c r="X17" s="15">
        <v>197</v>
      </c>
      <c r="Y17" s="15">
        <v>232</v>
      </c>
      <c r="Z17" s="15">
        <v>175</v>
      </c>
      <c r="AA17" s="16">
        <v>159</v>
      </c>
      <c r="AB17" s="14">
        <v>156</v>
      </c>
      <c r="AC17" s="15">
        <v>156</v>
      </c>
      <c r="AD17" s="17">
        <v>146</v>
      </c>
      <c r="AE17" s="15">
        <v>179</v>
      </c>
      <c r="AF17" s="15">
        <v>149</v>
      </c>
      <c r="AG17" s="15">
        <v>140</v>
      </c>
      <c r="AH17" s="15">
        <v>173</v>
      </c>
      <c r="AI17" s="15">
        <v>162</v>
      </c>
      <c r="AJ17" s="15">
        <v>142</v>
      </c>
      <c r="AK17" s="15">
        <v>140</v>
      </c>
      <c r="AL17" s="18">
        <v>150</v>
      </c>
      <c r="AM17" s="19">
        <f>ROUND(((Q17/31)*10),0)</f>
        <v>50</v>
      </c>
      <c r="AN17" s="18">
        <v>56</v>
      </c>
      <c r="AO17" s="32"/>
      <c r="AP17" s="31"/>
      <c r="AQ17" s="30"/>
      <c r="AR17" s="31"/>
      <c r="AS17" s="18" t="str">
        <f t="shared" si="3"/>
        <v/>
      </c>
      <c r="AT17" s="28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</row>
    <row r="18" spans="1:71" ht="12.75" customHeight="1" x14ac:dyDescent="0.2">
      <c r="A18" s="12" t="s">
        <v>18</v>
      </c>
      <c r="B18" s="13">
        <v>65</v>
      </c>
      <c r="C18" s="14">
        <v>0</v>
      </c>
      <c r="D18" s="13">
        <v>65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16</v>
      </c>
      <c r="M18" s="15">
        <v>16</v>
      </c>
      <c r="N18" s="14">
        <v>25</v>
      </c>
      <c r="O18" s="14">
        <v>27</v>
      </c>
      <c r="P18" s="14">
        <v>34</v>
      </c>
      <c r="Q18" s="13">
        <v>65</v>
      </c>
      <c r="R18" s="16">
        <v>48</v>
      </c>
      <c r="S18" s="14">
        <v>35</v>
      </c>
      <c r="T18" s="16">
        <v>41</v>
      </c>
      <c r="U18" s="14">
        <v>54</v>
      </c>
      <c r="V18" s="16">
        <v>44</v>
      </c>
      <c r="W18" s="16">
        <v>27</v>
      </c>
      <c r="X18" s="15">
        <v>22</v>
      </c>
      <c r="Y18" s="15">
        <v>67</v>
      </c>
      <c r="Z18" s="15">
        <v>78</v>
      </c>
      <c r="AA18" s="16">
        <v>79</v>
      </c>
      <c r="AB18" s="14">
        <v>80</v>
      </c>
      <c r="AC18" s="15">
        <v>76</v>
      </c>
      <c r="AD18" s="17">
        <v>67</v>
      </c>
      <c r="AE18" s="15">
        <v>66</v>
      </c>
      <c r="AF18" s="15">
        <v>69</v>
      </c>
      <c r="AG18" s="15">
        <v>67</v>
      </c>
      <c r="AH18" s="15">
        <v>66</v>
      </c>
      <c r="AI18" s="15">
        <v>65</v>
      </c>
      <c r="AJ18" s="15">
        <v>72</v>
      </c>
      <c r="AK18" s="15">
        <v>68</v>
      </c>
      <c r="AL18" s="18">
        <v>70</v>
      </c>
      <c r="AM18" s="19">
        <f>ROUND(((Q18/31)*10),0)</f>
        <v>21</v>
      </c>
      <c r="AN18" s="18">
        <v>32</v>
      </c>
      <c r="AO18" s="20" t="s">
        <v>18</v>
      </c>
      <c r="AP18" s="19">
        <f>ROUND(((AR18/31)*21),0)</f>
        <v>83</v>
      </c>
      <c r="AQ18" s="18">
        <v>37</v>
      </c>
      <c r="AR18" s="19">
        <v>123</v>
      </c>
      <c r="AS18" s="18">
        <f t="shared" si="3"/>
        <v>69</v>
      </c>
      <c r="AT18" s="15">
        <v>73</v>
      </c>
      <c r="AU18" s="21">
        <v>78</v>
      </c>
      <c r="AV18" s="21">
        <v>111</v>
      </c>
      <c r="AW18" s="21">
        <v>111</v>
      </c>
      <c r="AX18" s="21">
        <v>114</v>
      </c>
      <c r="AY18" s="21">
        <v>114</v>
      </c>
      <c r="AZ18" s="21">
        <v>116</v>
      </c>
      <c r="BA18" s="21">
        <v>121</v>
      </c>
      <c r="BB18" s="21">
        <v>118</v>
      </c>
      <c r="BC18" s="21">
        <v>115</v>
      </c>
      <c r="BD18" s="24">
        <v>121</v>
      </c>
      <c r="BE18" s="23">
        <v>121</v>
      </c>
      <c r="BF18" s="15">
        <v>113</v>
      </c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1:71" ht="12.75" customHeight="1" x14ac:dyDescent="0.2">
      <c r="A19" s="26"/>
      <c r="B19" s="26"/>
      <c r="C19" s="27"/>
      <c r="D19" s="26"/>
      <c r="E19" s="27"/>
      <c r="F19" s="27"/>
      <c r="G19" s="27"/>
      <c r="H19" s="27"/>
      <c r="I19" s="27"/>
      <c r="J19" s="27"/>
      <c r="K19" s="27"/>
      <c r="L19" s="27"/>
      <c r="M19" s="28"/>
      <c r="N19" s="27"/>
      <c r="O19" s="27"/>
      <c r="P19" s="27"/>
      <c r="Q19" s="26"/>
      <c r="R19" s="29"/>
      <c r="S19" s="27"/>
      <c r="T19" s="29"/>
      <c r="U19" s="27"/>
      <c r="V19" s="29"/>
      <c r="W19" s="29"/>
      <c r="X19" s="28"/>
      <c r="Y19" s="28"/>
      <c r="Z19" s="28"/>
      <c r="AA19" s="29"/>
      <c r="AB19" s="27"/>
      <c r="AC19" s="28"/>
      <c r="AD19" s="28"/>
      <c r="AE19" s="28"/>
      <c r="AF19" s="28"/>
      <c r="AG19" s="28"/>
      <c r="AH19" s="28"/>
      <c r="AI19" s="28"/>
      <c r="AJ19" s="28"/>
      <c r="AK19" s="28"/>
      <c r="AL19" s="30"/>
      <c r="AM19" s="31"/>
      <c r="AN19" s="30"/>
      <c r="AO19" s="20" t="s">
        <v>19</v>
      </c>
      <c r="AP19" s="19">
        <f>ROUND(((AR19/31)*21),0)</f>
        <v>293</v>
      </c>
      <c r="AQ19" s="18">
        <v>85</v>
      </c>
      <c r="AR19" s="19">
        <v>433</v>
      </c>
      <c r="AS19" s="18">
        <v>141</v>
      </c>
      <c r="AT19" s="15">
        <v>131</v>
      </c>
      <c r="AU19" s="21">
        <v>316</v>
      </c>
      <c r="AV19" s="21">
        <v>400</v>
      </c>
      <c r="AW19" s="21">
        <v>391</v>
      </c>
      <c r="AX19" s="21">
        <v>415</v>
      </c>
      <c r="AY19" s="21">
        <v>449</v>
      </c>
      <c r="AZ19" s="21">
        <v>407</v>
      </c>
      <c r="BA19" s="21">
        <v>403</v>
      </c>
      <c r="BB19" s="21">
        <v>392</v>
      </c>
      <c r="BC19" s="21">
        <v>407</v>
      </c>
      <c r="BD19" s="24">
        <v>397</v>
      </c>
      <c r="BE19" s="25">
        <v>463</v>
      </c>
      <c r="BF19" s="15">
        <v>448</v>
      </c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</row>
    <row r="20" spans="1:71" ht="12.75" customHeight="1" x14ac:dyDescent="0.2">
      <c r="A20" s="12" t="s">
        <v>20</v>
      </c>
      <c r="B20" s="13">
        <v>310</v>
      </c>
      <c r="C20" s="14">
        <v>0</v>
      </c>
      <c r="D20" s="13">
        <v>310</v>
      </c>
      <c r="E20" s="14">
        <v>0</v>
      </c>
      <c r="F20" s="14">
        <v>0</v>
      </c>
      <c r="G20" s="14">
        <v>0</v>
      </c>
      <c r="H20" s="14">
        <v>0</v>
      </c>
      <c r="I20" s="14">
        <v>38</v>
      </c>
      <c r="J20" s="14">
        <v>99</v>
      </c>
      <c r="K20" s="14">
        <v>79</v>
      </c>
      <c r="L20" s="14">
        <v>111</v>
      </c>
      <c r="M20" s="15">
        <v>107</v>
      </c>
      <c r="N20" s="14">
        <v>103</v>
      </c>
      <c r="O20" s="14">
        <v>123</v>
      </c>
      <c r="P20" s="14">
        <v>142</v>
      </c>
      <c r="Q20" s="13">
        <v>310</v>
      </c>
      <c r="R20" s="16">
        <v>137</v>
      </c>
      <c r="S20" s="14">
        <v>158</v>
      </c>
      <c r="T20" s="16">
        <v>151</v>
      </c>
      <c r="U20" s="14">
        <v>168</v>
      </c>
      <c r="V20" s="16">
        <v>181</v>
      </c>
      <c r="W20" s="16">
        <v>164</v>
      </c>
      <c r="X20" s="15">
        <v>171</v>
      </c>
      <c r="Y20" s="15">
        <v>201</v>
      </c>
      <c r="Z20" s="15">
        <v>207</v>
      </c>
      <c r="AA20" s="16">
        <v>230</v>
      </c>
      <c r="AB20" s="14">
        <v>235</v>
      </c>
      <c r="AC20" s="15">
        <v>235</v>
      </c>
      <c r="AD20" s="17">
        <v>225</v>
      </c>
      <c r="AE20" s="15">
        <v>215</v>
      </c>
      <c r="AF20" s="15">
        <v>203</v>
      </c>
      <c r="AG20" s="15">
        <v>217</v>
      </c>
      <c r="AH20" s="15">
        <v>218</v>
      </c>
      <c r="AI20" s="15">
        <v>163</v>
      </c>
      <c r="AJ20" s="15">
        <v>197</v>
      </c>
      <c r="AK20" s="15">
        <v>205</v>
      </c>
      <c r="AL20" s="18">
        <v>192</v>
      </c>
      <c r="AM20" s="19">
        <f>ROUND(((Q20/31)*10),0)</f>
        <v>100</v>
      </c>
      <c r="AN20" s="18">
        <v>74</v>
      </c>
      <c r="AO20" s="20" t="s">
        <v>20</v>
      </c>
      <c r="AP20" s="19">
        <f>ROUND(((AR20/31)*21),0)</f>
        <v>131</v>
      </c>
      <c r="AQ20" s="18">
        <v>142</v>
      </c>
      <c r="AR20" s="19">
        <v>194</v>
      </c>
      <c r="AS20" s="18">
        <f t="shared" si="3"/>
        <v>216</v>
      </c>
      <c r="AT20" s="15">
        <v>211</v>
      </c>
      <c r="AU20" s="21">
        <v>187</v>
      </c>
      <c r="AV20" s="21">
        <v>183</v>
      </c>
      <c r="AW20" s="21">
        <v>210</v>
      </c>
      <c r="AX20" s="21">
        <v>203</v>
      </c>
      <c r="AY20" s="21">
        <v>219</v>
      </c>
      <c r="AZ20" s="21">
        <v>191</v>
      </c>
      <c r="BA20" s="21">
        <v>189</v>
      </c>
      <c r="BB20" s="21">
        <v>204</v>
      </c>
      <c r="BC20" s="21">
        <v>214</v>
      </c>
      <c r="BD20" s="24">
        <v>201</v>
      </c>
      <c r="BE20" s="25">
        <v>211</v>
      </c>
      <c r="BF20" s="15">
        <v>198</v>
      </c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</row>
    <row r="21" spans="1:71" ht="12.75" customHeight="1" x14ac:dyDescent="0.2">
      <c r="A21" s="35" t="s">
        <v>21</v>
      </c>
      <c r="B21" s="13">
        <v>8</v>
      </c>
      <c r="C21" s="14">
        <v>0</v>
      </c>
      <c r="D21" s="13">
        <v>8</v>
      </c>
      <c r="E21" s="14">
        <v>10</v>
      </c>
      <c r="F21" s="14">
        <v>16</v>
      </c>
      <c r="G21" s="14">
        <v>18</v>
      </c>
      <c r="H21" s="14">
        <v>14</v>
      </c>
      <c r="I21" s="14">
        <v>14</v>
      </c>
      <c r="J21" s="14">
        <v>9</v>
      </c>
      <c r="K21" s="14">
        <v>9</v>
      </c>
      <c r="L21" s="14">
        <v>14</v>
      </c>
      <c r="M21" s="15">
        <v>11</v>
      </c>
      <c r="N21" s="14">
        <v>13</v>
      </c>
      <c r="O21" s="14">
        <v>14</v>
      </c>
      <c r="P21" s="14">
        <v>21</v>
      </c>
      <c r="Q21" s="13">
        <v>8</v>
      </c>
      <c r="R21" s="16">
        <v>19</v>
      </c>
      <c r="S21" s="14">
        <v>23</v>
      </c>
      <c r="T21" s="16">
        <v>15</v>
      </c>
      <c r="U21" s="14">
        <v>18</v>
      </c>
      <c r="V21" s="16">
        <v>18</v>
      </c>
      <c r="W21" s="16">
        <v>20</v>
      </c>
      <c r="X21" s="15">
        <v>21</v>
      </c>
      <c r="Y21" s="15">
        <v>19</v>
      </c>
      <c r="Z21" s="15">
        <v>25</v>
      </c>
      <c r="AA21" s="16">
        <v>27</v>
      </c>
      <c r="AB21" s="14">
        <v>33</v>
      </c>
      <c r="AC21" s="15">
        <v>21</v>
      </c>
      <c r="AD21" s="17">
        <v>19</v>
      </c>
      <c r="AE21" s="15">
        <v>23</v>
      </c>
      <c r="AF21" s="15">
        <v>17</v>
      </c>
      <c r="AG21" s="15">
        <v>20</v>
      </c>
      <c r="AH21" s="15">
        <v>19</v>
      </c>
      <c r="AI21" s="15">
        <v>13</v>
      </c>
      <c r="AJ21" s="15">
        <v>17</v>
      </c>
      <c r="AK21" s="15">
        <v>19</v>
      </c>
      <c r="AL21" s="18">
        <v>14</v>
      </c>
      <c r="AM21" s="19">
        <f>ROUND(((Q21/31)*10),0)</f>
        <v>3</v>
      </c>
      <c r="AN21" s="18">
        <v>3</v>
      </c>
      <c r="AO21" s="36" t="s">
        <v>21</v>
      </c>
      <c r="AP21" s="19">
        <f>ROUND(((AR21/31)*21),0)</f>
        <v>15</v>
      </c>
      <c r="AQ21" s="18">
        <v>11</v>
      </c>
      <c r="AR21" s="19">
        <v>22</v>
      </c>
      <c r="AS21" s="18">
        <f t="shared" si="3"/>
        <v>14</v>
      </c>
      <c r="AT21" s="15">
        <v>19</v>
      </c>
      <c r="AU21" s="21">
        <v>22</v>
      </c>
      <c r="AV21" s="21">
        <v>22</v>
      </c>
      <c r="AW21" s="21">
        <v>20</v>
      </c>
      <c r="AX21" s="21">
        <v>24</v>
      </c>
      <c r="AY21" s="21">
        <v>21</v>
      </c>
      <c r="AZ21" s="21">
        <v>26</v>
      </c>
      <c r="BA21" s="21">
        <v>25</v>
      </c>
      <c r="BB21" s="21">
        <v>25</v>
      </c>
      <c r="BC21" s="21">
        <v>21</v>
      </c>
      <c r="BD21" s="24">
        <v>31</v>
      </c>
      <c r="BE21" s="25">
        <v>25</v>
      </c>
      <c r="BF21" s="15">
        <v>24</v>
      </c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</row>
    <row r="22" spans="1:71" ht="12.75" customHeight="1" x14ac:dyDescent="0.25">
      <c r="A22" s="37" t="s">
        <v>22</v>
      </c>
      <c r="B22" s="38">
        <f t="shared" ref="B22:R22" si="4">SUM(B12:B21)</f>
        <v>1411</v>
      </c>
      <c r="C22" s="39">
        <f t="shared" si="4"/>
        <v>153</v>
      </c>
      <c r="D22" s="38">
        <f t="shared" si="4"/>
        <v>1411</v>
      </c>
      <c r="E22" s="39">
        <f t="shared" si="4"/>
        <v>252</v>
      </c>
      <c r="F22" s="39">
        <f t="shared" si="4"/>
        <v>333</v>
      </c>
      <c r="G22" s="39">
        <f t="shared" si="4"/>
        <v>558</v>
      </c>
      <c r="H22" s="39">
        <f t="shared" si="4"/>
        <v>520</v>
      </c>
      <c r="I22" s="39">
        <f t="shared" si="4"/>
        <v>669</v>
      </c>
      <c r="J22" s="39">
        <f t="shared" si="4"/>
        <v>761</v>
      </c>
      <c r="K22" s="39">
        <f t="shared" si="4"/>
        <v>789</v>
      </c>
      <c r="L22" s="39">
        <f t="shared" si="4"/>
        <v>837</v>
      </c>
      <c r="M22" s="39">
        <f t="shared" si="4"/>
        <v>840</v>
      </c>
      <c r="N22" s="39">
        <f t="shared" si="4"/>
        <v>790</v>
      </c>
      <c r="O22" s="39">
        <f t="shared" si="4"/>
        <v>795</v>
      </c>
      <c r="P22" s="39">
        <f t="shared" si="4"/>
        <v>989</v>
      </c>
      <c r="Q22" s="38">
        <f>SUM(Q12:Q21)</f>
        <v>1411</v>
      </c>
      <c r="R22" s="39">
        <f t="shared" si="4"/>
        <v>1015</v>
      </c>
      <c r="S22" s="39">
        <f t="shared" ref="S22:BS22" si="5">SUM(S12:S21)</f>
        <v>1052</v>
      </c>
      <c r="T22" s="39">
        <f t="shared" si="5"/>
        <v>1217</v>
      </c>
      <c r="U22" s="39">
        <f t="shared" si="5"/>
        <v>1205</v>
      </c>
      <c r="V22" s="39">
        <f t="shared" si="5"/>
        <v>1197</v>
      </c>
      <c r="W22" s="39">
        <f t="shared" si="5"/>
        <v>1145</v>
      </c>
      <c r="X22" s="39">
        <f t="shared" si="5"/>
        <v>1204</v>
      </c>
      <c r="Y22" s="39">
        <f t="shared" si="5"/>
        <v>1302</v>
      </c>
      <c r="Z22" s="39">
        <f t="shared" si="5"/>
        <v>1289</v>
      </c>
      <c r="AA22" s="39">
        <f t="shared" si="5"/>
        <v>1379</v>
      </c>
      <c r="AB22" s="39">
        <f t="shared" si="5"/>
        <v>1307</v>
      </c>
      <c r="AC22" s="39">
        <f t="shared" si="5"/>
        <v>1379</v>
      </c>
      <c r="AD22" s="39">
        <f t="shared" si="5"/>
        <v>1390</v>
      </c>
      <c r="AE22" s="39">
        <f t="shared" si="5"/>
        <v>1432</v>
      </c>
      <c r="AF22" s="39">
        <f t="shared" si="5"/>
        <v>1392</v>
      </c>
      <c r="AG22" s="39">
        <f t="shared" si="5"/>
        <v>1354</v>
      </c>
      <c r="AH22" s="39">
        <f t="shared" si="5"/>
        <v>1396</v>
      </c>
      <c r="AI22" s="39">
        <f t="shared" si="5"/>
        <v>1258</v>
      </c>
      <c r="AJ22" s="39">
        <f t="shared" si="5"/>
        <v>1328</v>
      </c>
      <c r="AK22" s="39">
        <f t="shared" si="5"/>
        <v>1383</v>
      </c>
      <c r="AL22" s="39">
        <f t="shared" si="5"/>
        <v>1283</v>
      </c>
      <c r="AM22" s="39">
        <f t="shared" si="5"/>
        <v>455</v>
      </c>
      <c r="AN22" s="39">
        <f t="shared" si="5"/>
        <v>448</v>
      </c>
      <c r="AO22" s="37" t="s">
        <v>22</v>
      </c>
      <c r="AP22" s="39">
        <f t="shared" si="5"/>
        <v>1008</v>
      </c>
      <c r="AQ22" s="39">
        <f t="shared" si="5"/>
        <v>879</v>
      </c>
      <c r="AR22" s="39">
        <f t="shared" si="5"/>
        <v>1489</v>
      </c>
      <c r="AS22" s="39">
        <f t="shared" si="5"/>
        <v>1327</v>
      </c>
      <c r="AT22" s="39">
        <f t="shared" si="5"/>
        <v>1242</v>
      </c>
      <c r="AU22" s="39">
        <f t="shared" si="5"/>
        <v>1372</v>
      </c>
      <c r="AV22" s="39">
        <f t="shared" si="5"/>
        <v>1449</v>
      </c>
      <c r="AW22" s="39">
        <f t="shared" si="5"/>
        <v>1414</v>
      </c>
      <c r="AX22" s="39">
        <f t="shared" si="5"/>
        <v>1531</v>
      </c>
      <c r="AY22" s="39">
        <f t="shared" si="5"/>
        <v>1518</v>
      </c>
      <c r="AZ22" s="39">
        <f t="shared" si="5"/>
        <v>1469</v>
      </c>
      <c r="BA22" s="39">
        <f t="shared" si="5"/>
        <v>1427</v>
      </c>
      <c r="BB22" s="39">
        <f t="shared" si="5"/>
        <v>1417</v>
      </c>
      <c r="BC22" s="39">
        <f t="shared" si="5"/>
        <v>1500</v>
      </c>
      <c r="BD22" s="39">
        <f t="shared" si="5"/>
        <v>1465</v>
      </c>
      <c r="BE22" s="39">
        <f t="shared" si="5"/>
        <v>1597</v>
      </c>
      <c r="BF22" s="39">
        <f t="shared" si="5"/>
        <v>1533</v>
      </c>
      <c r="BG22" s="39">
        <f t="shared" si="5"/>
        <v>0</v>
      </c>
      <c r="BH22" s="39">
        <f t="shared" si="5"/>
        <v>0</v>
      </c>
      <c r="BI22" s="39">
        <f t="shared" si="5"/>
        <v>0</v>
      </c>
      <c r="BJ22" s="39">
        <f t="shared" si="5"/>
        <v>0</v>
      </c>
      <c r="BK22" s="39">
        <f t="shared" si="5"/>
        <v>0</v>
      </c>
      <c r="BL22" s="39">
        <f t="shared" si="5"/>
        <v>0</v>
      </c>
      <c r="BM22" s="39">
        <f t="shared" si="5"/>
        <v>0</v>
      </c>
      <c r="BN22" s="39">
        <f t="shared" si="5"/>
        <v>0</v>
      </c>
      <c r="BO22" s="39">
        <f t="shared" si="5"/>
        <v>0</v>
      </c>
      <c r="BP22" s="39">
        <f t="shared" si="5"/>
        <v>0</v>
      </c>
      <c r="BQ22" s="39">
        <f t="shared" si="5"/>
        <v>0</v>
      </c>
      <c r="BR22" s="39">
        <f t="shared" si="5"/>
        <v>0</v>
      </c>
      <c r="BS22" s="39">
        <f t="shared" si="5"/>
        <v>0</v>
      </c>
    </row>
    <row r="23" spans="1:71" s="46" customFormat="1" ht="12.75" customHeight="1" x14ac:dyDescent="0.25">
      <c r="A23" s="40"/>
      <c r="B23" s="41">
        <f>COLUMN()</f>
        <v>2</v>
      </c>
      <c r="C23" s="41">
        <f>COLUMN()</f>
        <v>3</v>
      </c>
      <c r="D23" s="42">
        <f>COLUMN()</f>
        <v>4</v>
      </c>
      <c r="E23" s="41">
        <f>COLUMN()</f>
        <v>5</v>
      </c>
      <c r="F23" s="41">
        <f>COLUMN()</f>
        <v>6</v>
      </c>
      <c r="G23" s="41">
        <f>COLUMN()</f>
        <v>7</v>
      </c>
      <c r="H23" s="41">
        <f>COLUMN()</f>
        <v>8</v>
      </c>
      <c r="I23" s="41">
        <f>COLUMN()</f>
        <v>9</v>
      </c>
      <c r="J23" s="41">
        <f>COLUMN()</f>
        <v>10</v>
      </c>
      <c r="K23" s="41">
        <f>COLUMN()</f>
        <v>11</v>
      </c>
      <c r="L23" s="41">
        <f>COLUMN()</f>
        <v>12</v>
      </c>
      <c r="M23" s="41">
        <f>COLUMN()</f>
        <v>13</v>
      </c>
      <c r="N23" s="41">
        <f>COLUMN()</f>
        <v>14</v>
      </c>
      <c r="O23" s="43">
        <f>COLUMN()</f>
        <v>15</v>
      </c>
      <c r="P23" s="41">
        <f>COLUMN()</f>
        <v>16</v>
      </c>
      <c r="Q23" s="42">
        <f>COLUMN()</f>
        <v>17</v>
      </c>
      <c r="R23" s="42">
        <f>COLUMN()</f>
        <v>18</v>
      </c>
      <c r="S23" s="42">
        <f>COLUMN()</f>
        <v>19</v>
      </c>
      <c r="T23" s="42">
        <f>COLUMN()</f>
        <v>20</v>
      </c>
      <c r="U23" s="42">
        <f>COLUMN()</f>
        <v>21</v>
      </c>
      <c r="V23" s="42">
        <f>COLUMN()</f>
        <v>22</v>
      </c>
      <c r="W23" s="42">
        <f>COLUMN()</f>
        <v>23</v>
      </c>
      <c r="X23" s="42">
        <f>COLUMN()</f>
        <v>24</v>
      </c>
      <c r="Y23" s="42">
        <f>COLUMN()</f>
        <v>25</v>
      </c>
      <c r="Z23" s="42">
        <f>COLUMN()</f>
        <v>26</v>
      </c>
      <c r="AA23" s="42">
        <f>COLUMN()</f>
        <v>27</v>
      </c>
      <c r="AB23" s="42">
        <f>COLUMN()</f>
        <v>28</v>
      </c>
      <c r="AC23" s="42">
        <f>COLUMN()</f>
        <v>29</v>
      </c>
      <c r="AD23" s="42">
        <f>COLUMN()</f>
        <v>30</v>
      </c>
      <c r="AE23" s="42">
        <f>COLUMN()</f>
        <v>31</v>
      </c>
      <c r="AF23" s="42">
        <f>COLUMN()</f>
        <v>32</v>
      </c>
      <c r="AG23" s="42">
        <f>COLUMN()</f>
        <v>33</v>
      </c>
      <c r="AH23" s="42">
        <f>COLUMN()</f>
        <v>34</v>
      </c>
      <c r="AI23" s="42">
        <f>COLUMN()</f>
        <v>35</v>
      </c>
      <c r="AJ23" s="44">
        <f>COLUMN()</f>
        <v>36</v>
      </c>
      <c r="AK23" s="42">
        <f>COLUMN()</f>
        <v>37</v>
      </c>
      <c r="AL23" s="42">
        <f>COLUMN()</f>
        <v>38</v>
      </c>
      <c r="AM23" s="42"/>
      <c r="AN23" s="42"/>
      <c r="AO23" s="40"/>
      <c r="AP23" s="42"/>
      <c r="AQ23" s="42"/>
      <c r="AR23" s="42"/>
      <c r="AS23" s="42">
        <f>COLUMN()</f>
        <v>45</v>
      </c>
      <c r="AT23" s="42">
        <f>COLUMN()</f>
        <v>46</v>
      </c>
      <c r="AU23" s="42">
        <f>COLUMN()</f>
        <v>47</v>
      </c>
      <c r="AV23" s="42">
        <f>COLUMN()</f>
        <v>48</v>
      </c>
      <c r="AW23" s="42">
        <f>COLUMN()</f>
        <v>49</v>
      </c>
      <c r="AX23" s="42">
        <f>COLUMN()</f>
        <v>50</v>
      </c>
      <c r="AY23" s="42">
        <f>COLUMN()</f>
        <v>51</v>
      </c>
      <c r="AZ23" s="42">
        <f>COLUMN()</f>
        <v>52</v>
      </c>
      <c r="BA23" s="42">
        <f>COLUMN()</f>
        <v>53</v>
      </c>
      <c r="BB23" s="42">
        <f>COLUMN()</f>
        <v>54</v>
      </c>
      <c r="BC23" s="45">
        <f>COLUMN()</f>
        <v>55</v>
      </c>
      <c r="BD23" s="45">
        <f>COLUMN()</f>
        <v>56</v>
      </c>
      <c r="BE23" s="45">
        <f>COLUMN()</f>
        <v>57</v>
      </c>
      <c r="BF23" s="45">
        <f>COLUMN()</f>
        <v>58</v>
      </c>
      <c r="BG23" s="45">
        <f>COLUMN()</f>
        <v>59</v>
      </c>
      <c r="BH23" s="45">
        <f>COLUMN()</f>
        <v>60</v>
      </c>
      <c r="BI23" s="45">
        <f>COLUMN()</f>
        <v>61</v>
      </c>
      <c r="BJ23" s="45">
        <f>COLUMN()</f>
        <v>62</v>
      </c>
      <c r="BK23" s="45">
        <f>COLUMN()</f>
        <v>63</v>
      </c>
      <c r="BL23" s="45">
        <f>COLUMN()</f>
        <v>64</v>
      </c>
      <c r="BM23" s="45">
        <f>COLUMN()</f>
        <v>65</v>
      </c>
      <c r="BN23" s="45">
        <f>COLUMN()</f>
        <v>66</v>
      </c>
      <c r="BO23" s="45">
        <f>COLUMN()</f>
        <v>67</v>
      </c>
      <c r="BP23" s="45">
        <f>COLUMN()</f>
        <v>68</v>
      </c>
      <c r="BQ23" s="45">
        <f>COLUMN()</f>
        <v>69</v>
      </c>
      <c r="BR23" s="45">
        <f>COLUMN()</f>
        <v>70</v>
      </c>
      <c r="BS23" s="45">
        <f>COLUMN()</f>
        <v>71</v>
      </c>
    </row>
    <row r="24" spans="1:71" s="46" customFormat="1" ht="12.75" customHeight="1" x14ac:dyDescent="0.25">
      <c r="A24" s="40"/>
      <c r="B24" s="41"/>
      <c r="C24" s="41"/>
      <c r="D24" s="42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3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4"/>
      <c r="AK24" s="42"/>
      <c r="AL24" s="42"/>
      <c r="AM24" s="42"/>
      <c r="AN24" s="42"/>
      <c r="AO24" s="47" t="s">
        <v>23</v>
      </c>
      <c r="AP24" s="42"/>
      <c r="AQ24" s="42"/>
      <c r="AR24" s="48"/>
      <c r="AS24" s="42"/>
      <c r="AT24" s="42"/>
      <c r="AU24" s="42"/>
      <c r="AV24" s="10" t="e">
        <f t="shared" ref="AV24:BS24" ca="1" si="6">AV$11</f>
        <v>#NAME?</v>
      </c>
      <c r="AW24" s="10" t="e">
        <f t="shared" ca="1" si="6"/>
        <v>#NAME?</v>
      </c>
      <c r="AX24" s="10" t="e">
        <f t="shared" ca="1" si="6"/>
        <v>#NAME?</v>
      </c>
      <c r="AY24" s="10" t="e">
        <f t="shared" ca="1" si="6"/>
        <v>#NAME?</v>
      </c>
      <c r="AZ24" s="10" t="e">
        <f t="shared" ca="1" si="6"/>
        <v>#NAME?</v>
      </c>
      <c r="BA24" s="10" t="e">
        <f t="shared" ca="1" si="6"/>
        <v>#NAME?</v>
      </c>
      <c r="BB24" s="49" t="e">
        <f t="shared" ca="1" si="6"/>
        <v>#NAME?</v>
      </c>
      <c r="BC24" s="10" t="e">
        <f t="shared" ca="1" si="6"/>
        <v>#NAME?</v>
      </c>
      <c r="BD24" s="10" t="e">
        <f t="shared" ca="1" si="6"/>
        <v>#NAME?</v>
      </c>
      <c r="BE24" s="10" t="e">
        <f t="shared" ca="1" si="6"/>
        <v>#NAME?</v>
      </c>
      <c r="BF24" s="10" t="e">
        <f t="shared" ca="1" si="6"/>
        <v>#NAME?</v>
      </c>
      <c r="BG24" s="10" t="e">
        <f t="shared" ca="1" si="6"/>
        <v>#NAME?</v>
      </c>
      <c r="BH24" s="10" t="e">
        <f t="shared" ca="1" si="6"/>
        <v>#NAME?</v>
      </c>
      <c r="BI24" s="10" t="e">
        <f t="shared" ca="1" si="6"/>
        <v>#NAME?</v>
      </c>
      <c r="BJ24" s="10" t="e">
        <f t="shared" ca="1" si="6"/>
        <v>#NAME?</v>
      </c>
      <c r="BK24" s="10" t="e">
        <f t="shared" ca="1" si="6"/>
        <v>#NAME?</v>
      </c>
      <c r="BL24" s="10" t="e">
        <f t="shared" ca="1" si="6"/>
        <v>#NAME?</v>
      </c>
      <c r="BM24" s="10" t="e">
        <f t="shared" ca="1" si="6"/>
        <v>#NAME?</v>
      </c>
      <c r="BN24" s="10" t="e">
        <f t="shared" ca="1" si="6"/>
        <v>#NAME?</v>
      </c>
      <c r="BO24" s="10" t="e">
        <f t="shared" ca="1" si="6"/>
        <v>#NAME?</v>
      </c>
      <c r="BP24" s="10" t="e">
        <f t="shared" ca="1" si="6"/>
        <v>#NAME?</v>
      </c>
      <c r="BQ24" s="10" t="e">
        <f t="shared" ca="1" si="6"/>
        <v>#NAME?</v>
      </c>
      <c r="BR24" s="10" t="e">
        <f t="shared" ca="1" si="6"/>
        <v>#NAME?</v>
      </c>
      <c r="BS24" s="10" t="e">
        <f t="shared" ca="1" si="6"/>
        <v>#NAME?</v>
      </c>
    </row>
    <row r="25" spans="1:71" s="46" customFormat="1" ht="12.75" customHeight="1" x14ac:dyDescent="0.2">
      <c r="A25" s="40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3"/>
      <c r="P25" s="41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4"/>
      <c r="AK25" s="42"/>
      <c r="AL25" s="42"/>
      <c r="AM25" s="42"/>
      <c r="AN25" s="42"/>
      <c r="AO25" s="50" t="s">
        <v>24</v>
      </c>
      <c r="AP25" s="42"/>
      <c r="AQ25" s="42"/>
      <c r="AR25" s="51"/>
      <c r="AS25" s="42"/>
      <c r="AT25" s="42"/>
      <c r="AU25" s="42"/>
      <c r="AV25" s="52">
        <v>1981</v>
      </c>
      <c r="AW25" s="53">
        <v>1854</v>
      </c>
      <c r="AX25" s="54">
        <v>1498</v>
      </c>
      <c r="AY25" s="54">
        <v>1596</v>
      </c>
      <c r="AZ25" s="54">
        <v>2116</v>
      </c>
      <c r="BA25" s="54">
        <v>1612</v>
      </c>
      <c r="BB25" s="55">
        <v>1691</v>
      </c>
      <c r="BC25" s="18">
        <v>1553</v>
      </c>
      <c r="BD25" s="56">
        <v>1456</v>
      </c>
      <c r="BE25" s="57">
        <v>1906</v>
      </c>
      <c r="BF25" s="57">
        <v>1620</v>
      </c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</row>
    <row r="26" spans="1:71" s="46" customFormat="1" ht="12.75" customHeight="1" x14ac:dyDescent="0.2">
      <c r="A26" s="40"/>
      <c r="B26" s="41"/>
      <c r="C26" s="41"/>
      <c r="D26" s="42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3"/>
      <c r="P26" s="41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4"/>
      <c r="AK26" s="42"/>
      <c r="AL26" s="42"/>
      <c r="AM26" s="42"/>
      <c r="AN26" s="42"/>
      <c r="AO26" s="50" t="s">
        <v>25</v>
      </c>
      <c r="AP26" s="42"/>
      <c r="AQ26" s="42"/>
      <c r="AR26" s="51"/>
      <c r="AS26" s="42"/>
      <c r="AT26" s="42"/>
      <c r="AU26" s="42"/>
      <c r="AV26" s="53">
        <v>10145</v>
      </c>
      <c r="AW26" s="54">
        <v>9563</v>
      </c>
      <c r="AX26" s="54">
        <v>11245</v>
      </c>
      <c r="AY26" s="54">
        <v>9748</v>
      </c>
      <c r="AZ26" s="54">
        <v>10266</v>
      </c>
      <c r="BA26" s="54">
        <v>9850</v>
      </c>
      <c r="BB26" s="55">
        <v>9890</v>
      </c>
      <c r="BC26" s="18">
        <v>10088</v>
      </c>
      <c r="BD26" s="56">
        <v>9674</v>
      </c>
      <c r="BE26" s="57">
        <v>9856</v>
      </c>
      <c r="BF26" s="57">
        <v>9313</v>
      </c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</row>
    <row r="27" spans="1:71" s="46" customFormat="1" ht="12.75" customHeight="1" x14ac:dyDescent="0.2">
      <c r="A27" s="40"/>
      <c r="B27" s="41"/>
      <c r="C27" s="41"/>
      <c r="D27" s="42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3"/>
      <c r="P27" s="41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4"/>
      <c r="AK27" s="42"/>
      <c r="AL27" s="42"/>
      <c r="AM27" s="42"/>
      <c r="AN27" s="42"/>
      <c r="AO27" s="50" t="s">
        <v>26</v>
      </c>
      <c r="AP27" s="42"/>
      <c r="AQ27" s="42"/>
      <c r="AR27" s="58"/>
      <c r="AS27" s="42"/>
      <c r="AT27" s="42"/>
      <c r="AU27" s="42"/>
      <c r="AV27" s="53">
        <v>9186</v>
      </c>
      <c r="AW27" s="54">
        <v>8927</v>
      </c>
      <c r="AX27" s="54">
        <v>6848</v>
      </c>
      <c r="AY27" s="54">
        <v>9157</v>
      </c>
      <c r="AZ27" s="54">
        <v>9592</v>
      </c>
      <c r="BA27" s="54">
        <v>7212</v>
      </c>
      <c r="BB27" s="55">
        <v>6940</v>
      </c>
      <c r="BC27" s="18">
        <v>7055</v>
      </c>
      <c r="BD27" s="56">
        <v>9143</v>
      </c>
      <c r="BE27" s="57">
        <v>7789</v>
      </c>
      <c r="BF27" s="57">
        <v>7363</v>
      </c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</row>
    <row r="28" spans="1:71" s="46" customFormat="1" ht="12.75" customHeight="1" x14ac:dyDescent="0.2">
      <c r="A28" s="40"/>
      <c r="B28" s="41"/>
      <c r="C28" s="41"/>
      <c r="D28" s="42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3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4"/>
      <c r="AK28" s="42"/>
      <c r="AL28" s="42"/>
      <c r="AM28" s="42"/>
      <c r="AN28" s="42"/>
      <c r="AO28" s="50" t="s">
        <v>27</v>
      </c>
      <c r="AP28" s="42"/>
      <c r="AQ28" s="42"/>
      <c r="AR28" s="58"/>
      <c r="AS28" s="42"/>
      <c r="AT28" s="42"/>
      <c r="AU28" s="42"/>
      <c r="AV28" s="23">
        <v>562</v>
      </c>
      <c r="AW28" s="59">
        <v>625</v>
      </c>
      <c r="AX28" s="59">
        <v>429</v>
      </c>
      <c r="AY28" s="59">
        <v>427</v>
      </c>
      <c r="AZ28" s="59">
        <v>399</v>
      </c>
      <c r="BA28" s="59">
        <v>476</v>
      </c>
      <c r="BB28" s="60">
        <v>462</v>
      </c>
      <c r="BC28" s="21">
        <v>419</v>
      </c>
      <c r="BD28" s="57">
        <v>286</v>
      </c>
      <c r="BE28" s="57">
        <v>258</v>
      </c>
      <c r="BF28" s="57">
        <v>337</v>
      </c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</row>
    <row r="29" spans="1:71" s="46" customFormat="1" ht="12.75" customHeight="1" x14ac:dyDescent="0.2">
      <c r="A29" s="40"/>
      <c r="B29" s="41"/>
      <c r="C29" s="41"/>
      <c r="D29" s="42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3"/>
      <c r="P29" s="4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4"/>
      <c r="AK29" s="42"/>
      <c r="AL29" s="42"/>
      <c r="AM29" s="42"/>
      <c r="AN29" s="42"/>
      <c r="AO29" s="50" t="s">
        <v>28</v>
      </c>
      <c r="AP29" s="42"/>
      <c r="AQ29" s="42"/>
      <c r="AR29" s="58"/>
      <c r="AS29" s="42"/>
      <c r="AT29" s="42"/>
      <c r="AU29" s="42"/>
      <c r="AV29" s="52">
        <v>3928</v>
      </c>
      <c r="AW29" s="52">
        <v>3031</v>
      </c>
      <c r="AX29" s="52">
        <v>2924</v>
      </c>
      <c r="AY29" s="52">
        <v>2883</v>
      </c>
      <c r="AZ29" s="52">
        <v>3356</v>
      </c>
      <c r="BA29" s="52">
        <v>4095</v>
      </c>
      <c r="BB29" s="61">
        <v>3794</v>
      </c>
      <c r="BC29" s="56">
        <v>4091</v>
      </c>
      <c r="BD29" s="56">
        <v>4146</v>
      </c>
      <c r="BE29" s="57">
        <v>4207</v>
      </c>
      <c r="BF29" s="57">
        <v>3442</v>
      </c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</row>
    <row r="30" spans="1:71" s="46" customFormat="1" ht="12.75" customHeight="1" x14ac:dyDescent="0.2">
      <c r="A30" s="40"/>
      <c r="B30" s="41"/>
      <c r="C30" s="41"/>
      <c r="D30" s="42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3"/>
      <c r="P30" s="4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4"/>
      <c r="AK30" s="42"/>
      <c r="AL30" s="42"/>
      <c r="AM30" s="42"/>
      <c r="AN30" s="42"/>
      <c r="AO30" s="50" t="s">
        <v>29</v>
      </c>
      <c r="AP30" s="42"/>
      <c r="AQ30" s="42"/>
      <c r="AR30" s="58"/>
      <c r="AS30" s="42"/>
      <c r="AT30" s="42"/>
      <c r="AU30" s="42"/>
      <c r="AV30" s="62">
        <v>760</v>
      </c>
      <c r="AW30" s="62">
        <v>711</v>
      </c>
      <c r="AX30" s="62">
        <v>673</v>
      </c>
      <c r="AY30" s="62">
        <v>608</v>
      </c>
      <c r="AZ30" s="62">
        <v>567</v>
      </c>
      <c r="BA30" s="62">
        <v>592</v>
      </c>
      <c r="BB30" s="63">
        <v>613</v>
      </c>
      <c r="BC30" s="57">
        <v>662</v>
      </c>
      <c r="BD30" s="57">
        <v>486</v>
      </c>
      <c r="BE30" s="57">
        <v>839</v>
      </c>
      <c r="BF30" s="57">
        <v>585</v>
      </c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</row>
    <row r="31" spans="1:71" s="46" customFormat="1" ht="12.75" customHeight="1" x14ac:dyDescent="0.2">
      <c r="A31" s="40"/>
      <c r="B31" s="41"/>
      <c r="C31" s="41"/>
      <c r="D31" s="42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3"/>
      <c r="P31" s="4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4"/>
      <c r="AK31" s="42"/>
      <c r="AL31" s="42"/>
      <c r="AM31" s="42"/>
      <c r="AN31" s="42"/>
      <c r="AO31" s="50" t="s">
        <v>30</v>
      </c>
      <c r="AP31" s="42"/>
      <c r="AQ31" s="42"/>
      <c r="AR31" s="51"/>
      <c r="AS31" s="42"/>
      <c r="AT31" s="42"/>
      <c r="AU31" s="42"/>
      <c r="AV31" s="53">
        <v>1627</v>
      </c>
      <c r="AW31" s="54">
        <v>2425</v>
      </c>
      <c r="AX31" s="54">
        <v>2276</v>
      </c>
      <c r="AY31" s="54">
        <v>1817</v>
      </c>
      <c r="AZ31" s="54">
        <v>2015</v>
      </c>
      <c r="BA31" s="54">
        <v>2034</v>
      </c>
      <c r="BB31" s="55">
        <v>2024</v>
      </c>
      <c r="BC31" s="18">
        <v>1657</v>
      </c>
      <c r="BD31" s="56">
        <v>1284</v>
      </c>
      <c r="BE31" s="57">
        <v>1287</v>
      </c>
      <c r="BF31" s="57">
        <v>1149</v>
      </c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</row>
    <row r="32" spans="1:71" s="46" customFormat="1" ht="12.75" customHeight="1" x14ac:dyDescent="0.2">
      <c r="A32" s="40"/>
      <c r="B32" s="41"/>
      <c r="C32" s="41"/>
      <c r="D32" s="42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3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4"/>
      <c r="AK32" s="42"/>
      <c r="AL32" s="42"/>
      <c r="AM32" s="42"/>
      <c r="AN32" s="42"/>
      <c r="AO32" s="64" t="s">
        <v>31</v>
      </c>
      <c r="AP32" s="42"/>
      <c r="AQ32" s="42"/>
      <c r="AR32" s="51"/>
      <c r="AS32" s="42"/>
      <c r="AT32" s="42"/>
      <c r="AU32" s="42"/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3">
        <v>0</v>
      </c>
      <c r="BC32" s="57">
        <v>0</v>
      </c>
      <c r="BD32" s="57">
        <v>0</v>
      </c>
      <c r="BE32" s="57">
        <v>0</v>
      </c>
      <c r="BF32" s="57">
        <v>0</v>
      </c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</row>
    <row r="33" spans="1:71" s="46" customFormat="1" ht="12.75" customHeight="1" x14ac:dyDescent="0.25">
      <c r="A33" s="40"/>
      <c r="B33" s="41"/>
      <c r="C33" s="41"/>
      <c r="D33" s="42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3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4"/>
      <c r="AK33" s="42"/>
      <c r="AL33" s="42"/>
      <c r="AM33" s="42"/>
      <c r="AN33" s="42"/>
      <c r="AO33" s="65" t="s">
        <v>22</v>
      </c>
      <c r="AP33" s="42"/>
      <c r="AQ33" s="42"/>
      <c r="AR33" s="66"/>
      <c r="AS33" s="42"/>
      <c r="AT33" s="42"/>
      <c r="AU33" s="42"/>
      <c r="AV33" s="39">
        <f t="shared" ref="AV33:BS33" si="7">SUM(AV25:AV32)</f>
        <v>28189</v>
      </c>
      <c r="AW33" s="39">
        <f t="shared" si="7"/>
        <v>27136</v>
      </c>
      <c r="AX33" s="39">
        <f t="shared" si="7"/>
        <v>25893</v>
      </c>
      <c r="AY33" s="39">
        <f t="shared" si="7"/>
        <v>26236</v>
      </c>
      <c r="AZ33" s="39">
        <f t="shared" si="7"/>
        <v>28311</v>
      </c>
      <c r="BA33" s="39">
        <f t="shared" si="7"/>
        <v>25871</v>
      </c>
      <c r="BB33" s="67">
        <f t="shared" si="7"/>
        <v>25414</v>
      </c>
      <c r="BC33" s="39">
        <f t="shared" si="7"/>
        <v>25525</v>
      </c>
      <c r="BD33" s="39">
        <f t="shared" si="7"/>
        <v>26475</v>
      </c>
      <c r="BE33" s="39">
        <f t="shared" si="7"/>
        <v>26142</v>
      </c>
      <c r="BF33" s="39">
        <f t="shared" si="7"/>
        <v>23809</v>
      </c>
      <c r="BG33" s="39">
        <f t="shared" si="7"/>
        <v>0</v>
      </c>
      <c r="BH33" s="39">
        <f t="shared" si="7"/>
        <v>0</v>
      </c>
      <c r="BI33" s="39">
        <f t="shared" si="7"/>
        <v>0</v>
      </c>
      <c r="BJ33" s="39">
        <f t="shared" si="7"/>
        <v>0</v>
      </c>
      <c r="BK33" s="39">
        <f t="shared" si="7"/>
        <v>0</v>
      </c>
      <c r="BL33" s="39">
        <f t="shared" si="7"/>
        <v>0</v>
      </c>
      <c r="BM33" s="39">
        <f t="shared" si="7"/>
        <v>0</v>
      </c>
      <c r="BN33" s="39">
        <f t="shared" si="7"/>
        <v>0</v>
      </c>
      <c r="BO33" s="39">
        <f t="shared" si="7"/>
        <v>0</v>
      </c>
      <c r="BP33" s="39">
        <f t="shared" si="7"/>
        <v>0</v>
      </c>
      <c r="BQ33" s="39">
        <f t="shared" si="7"/>
        <v>0</v>
      </c>
      <c r="BR33" s="39">
        <f t="shared" si="7"/>
        <v>0</v>
      </c>
      <c r="BS33" s="39">
        <f t="shared" si="7"/>
        <v>0</v>
      </c>
    </row>
    <row r="34" spans="1:71" s="46" customFormat="1" ht="12.75" customHeight="1" x14ac:dyDescent="0.25">
      <c r="A34" s="40"/>
      <c r="B34" s="41"/>
      <c r="C34" s="41"/>
      <c r="D34" s="42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3"/>
      <c r="P34" s="41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4"/>
      <c r="AK34" s="42"/>
      <c r="AL34" s="42"/>
      <c r="AM34" s="42"/>
      <c r="AN34" s="42"/>
      <c r="AO34" s="40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</row>
    <row r="35" spans="1:71" s="69" customFormat="1" ht="12.75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8" t="s">
        <v>32</v>
      </c>
      <c r="AP35" s="10" t="str">
        <f t="shared" ref="AP35:BS35" si="8">AP$11</f>
        <v>Meta Parcial</v>
      </c>
      <c r="AQ35" s="10" t="str">
        <f t="shared" si="8"/>
        <v>11-31-out-24</v>
      </c>
      <c r="AR35" s="10" t="str">
        <f t="shared" si="8"/>
        <v>Meta Mensal</v>
      </c>
      <c r="AS35" s="10" t="e">
        <f t="shared" ca="1" si="8"/>
        <v>#NAME?</v>
      </c>
      <c r="AT35" s="10" t="e">
        <f t="shared" ca="1" si="8"/>
        <v>#NAME?</v>
      </c>
      <c r="AU35" s="10" t="e">
        <f t="shared" ca="1" si="8"/>
        <v>#NAME?</v>
      </c>
      <c r="AV35" s="10" t="e">
        <f t="shared" ca="1" si="8"/>
        <v>#NAME?</v>
      </c>
      <c r="AW35" s="10" t="e">
        <f t="shared" ca="1" si="8"/>
        <v>#NAME?</v>
      </c>
      <c r="AX35" s="10" t="e">
        <f t="shared" ca="1" si="8"/>
        <v>#NAME?</v>
      </c>
      <c r="AY35" s="10" t="e">
        <f t="shared" ca="1" si="8"/>
        <v>#NAME?</v>
      </c>
      <c r="AZ35" s="10" t="e">
        <f t="shared" ca="1" si="8"/>
        <v>#NAME?</v>
      </c>
      <c r="BA35" s="10" t="e">
        <f t="shared" ca="1" si="8"/>
        <v>#NAME?</v>
      </c>
      <c r="BB35" s="10" t="e">
        <f t="shared" ca="1" si="8"/>
        <v>#NAME?</v>
      </c>
      <c r="BC35" s="10" t="e">
        <f t="shared" ca="1" si="8"/>
        <v>#NAME?</v>
      </c>
      <c r="BD35" s="10" t="e">
        <f t="shared" ca="1" si="8"/>
        <v>#NAME?</v>
      </c>
      <c r="BE35" s="10" t="e">
        <f t="shared" ca="1" si="8"/>
        <v>#NAME?</v>
      </c>
      <c r="BF35" s="10" t="e">
        <f t="shared" ca="1" si="8"/>
        <v>#NAME?</v>
      </c>
      <c r="BG35" s="10" t="e">
        <f t="shared" ca="1" si="8"/>
        <v>#NAME?</v>
      </c>
      <c r="BH35" s="10" t="e">
        <f t="shared" ca="1" si="8"/>
        <v>#NAME?</v>
      </c>
      <c r="BI35" s="10" t="e">
        <f t="shared" ca="1" si="8"/>
        <v>#NAME?</v>
      </c>
      <c r="BJ35" s="10" t="e">
        <f t="shared" ca="1" si="8"/>
        <v>#NAME?</v>
      </c>
      <c r="BK35" s="10" t="e">
        <f t="shared" ca="1" si="8"/>
        <v>#NAME?</v>
      </c>
      <c r="BL35" s="10" t="e">
        <f t="shared" ca="1" si="8"/>
        <v>#NAME?</v>
      </c>
      <c r="BM35" s="10" t="e">
        <f t="shared" ca="1" si="8"/>
        <v>#NAME?</v>
      </c>
      <c r="BN35" s="10" t="e">
        <f t="shared" ca="1" si="8"/>
        <v>#NAME?</v>
      </c>
      <c r="BO35" s="10" t="e">
        <f t="shared" ca="1" si="8"/>
        <v>#NAME?</v>
      </c>
      <c r="BP35" s="10" t="e">
        <f t="shared" ca="1" si="8"/>
        <v>#NAME?</v>
      </c>
      <c r="BQ35" s="10" t="e">
        <f t="shared" ca="1" si="8"/>
        <v>#NAME?</v>
      </c>
      <c r="BR35" s="10" t="e">
        <f t="shared" ca="1" si="8"/>
        <v>#NAME?</v>
      </c>
      <c r="BS35" s="10" t="e">
        <f t="shared" ca="1" si="8"/>
        <v>#NAME?</v>
      </c>
    </row>
    <row r="36" spans="1:71" ht="12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36" t="s">
        <v>33</v>
      </c>
      <c r="AP36" s="70">
        <f>ROUND(((AR36/31)*21),0)</f>
        <v>18</v>
      </c>
      <c r="AQ36" s="56">
        <v>174</v>
      </c>
      <c r="AR36" s="70">
        <v>26</v>
      </c>
      <c r="AS36" s="18">
        <f>IF(AQ36="","",(SUM(AQ36,AN36)))</f>
        <v>174</v>
      </c>
      <c r="AT36" s="71">
        <v>26</v>
      </c>
      <c r="AU36" s="71">
        <v>26</v>
      </c>
      <c r="AV36" s="57">
        <v>26</v>
      </c>
      <c r="AW36" s="71">
        <v>26</v>
      </c>
      <c r="AX36" s="57">
        <v>26</v>
      </c>
      <c r="AY36" s="57">
        <v>26</v>
      </c>
      <c r="AZ36" s="57">
        <v>27</v>
      </c>
      <c r="BA36" s="71">
        <v>26</v>
      </c>
      <c r="BB36" s="71">
        <v>26</v>
      </c>
      <c r="BC36" s="57">
        <v>26</v>
      </c>
      <c r="BD36" s="71">
        <v>26</v>
      </c>
      <c r="BE36" s="71">
        <v>26</v>
      </c>
      <c r="BF36" s="71">
        <v>24</v>
      </c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</row>
    <row r="37" spans="1:71" ht="12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36" t="s">
        <v>34</v>
      </c>
      <c r="AP37" s="70">
        <f>ROUND(((AR37/31)*21),0)</f>
        <v>142</v>
      </c>
      <c r="AQ37" s="56">
        <v>44</v>
      </c>
      <c r="AR37" s="70">
        <v>210</v>
      </c>
      <c r="AS37" s="18">
        <f>IF(AQ37="","",(SUM(AQ37,AN37)))</f>
        <v>44</v>
      </c>
      <c r="AT37" s="71">
        <v>175</v>
      </c>
      <c r="AU37" s="71">
        <v>187</v>
      </c>
      <c r="AV37" s="57">
        <v>220</v>
      </c>
      <c r="AW37" s="71">
        <v>224</v>
      </c>
      <c r="AX37" s="57">
        <v>224</v>
      </c>
      <c r="AY37" s="57">
        <v>218</v>
      </c>
      <c r="AZ37" s="57">
        <v>208</v>
      </c>
      <c r="BA37" s="71">
        <v>210</v>
      </c>
      <c r="BB37" s="71">
        <v>212</v>
      </c>
      <c r="BC37" s="57">
        <v>214</v>
      </c>
      <c r="BD37" s="71">
        <v>212</v>
      </c>
      <c r="BE37" s="71">
        <v>204</v>
      </c>
      <c r="BF37" s="71">
        <v>190</v>
      </c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</row>
    <row r="38" spans="1:71" ht="12.75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0" t="s">
        <v>35</v>
      </c>
      <c r="AP38" s="70">
        <f>ROUND(((AR38/31)*21),0)</f>
        <v>18</v>
      </c>
      <c r="AQ38" s="56">
        <v>12</v>
      </c>
      <c r="AR38" s="70">
        <v>26</v>
      </c>
      <c r="AS38" s="18">
        <f>IF(AQ38="","",(SUM(AQ38,AN38)))</f>
        <v>12</v>
      </c>
      <c r="AT38" s="71">
        <v>28</v>
      </c>
      <c r="AU38" s="71">
        <v>26</v>
      </c>
      <c r="AV38" s="57">
        <v>26</v>
      </c>
      <c r="AW38" s="71">
        <v>26</v>
      </c>
      <c r="AX38" s="57">
        <v>26</v>
      </c>
      <c r="AY38" s="57">
        <v>26</v>
      </c>
      <c r="AZ38" s="57">
        <v>28</v>
      </c>
      <c r="BA38" s="71">
        <v>26</v>
      </c>
      <c r="BB38" s="71">
        <v>26</v>
      </c>
      <c r="BC38" s="57">
        <v>26</v>
      </c>
      <c r="BD38" s="71">
        <v>26</v>
      </c>
      <c r="BE38" s="71">
        <v>26</v>
      </c>
      <c r="BF38" s="71">
        <v>26</v>
      </c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</row>
    <row r="39" spans="1:71" ht="12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37" t="s">
        <v>22</v>
      </c>
      <c r="AP39" s="39">
        <f t="shared" ref="AP39:BS39" si="9">SUM(AP36:AP38)</f>
        <v>178</v>
      </c>
      <c r="AQ39" s="39">
        <f t="shared" si="9"/>
        <v>230</v>
      </c>
      <c r="AR39" s="39">
        <f t="shared" si="9"/>
        <v>262</v>
      </c>
      <c r="AS39" s="39">
        <f t="shared" si="9"/>
        <v>230</v>
      </c>
      <c r="AT39" s="39">
        <f t="shared" si="9"/>
        <v>229</v>
      </c>
      <c r="AU39" s="39">
        <f t="shared" si="9"/>
        <v>239</v>
      </c>
      <c r="AV39" s="39">
        <f t="shared" si="9"/>
        <v>272</v>
      </c>
      <c r="AW39" s="39">
        <f t="shared" si="9"/>
        <v>276</v>
      </c>
      <c r="AX39" s="39">
        <f t="shared" si="9"/>
        <v>276</v>
      </c>
      <c r="AY39" s="39">
        <f t="shared" si="9"/>
        <v>270</v>
      </c>
      <c r="AZ39" s="39">
        <f t="shared" si="9"/>
        <v>263</v>
      </c>
      <c r="BA39" s="39">
        <f t="shared" si="9"/>
        <v>262</v>
      </c>
      <c r="BB39" s="39">
        <f t="shared" si="9"/>
        <v>264</v>
      </c>
      <c r="BC39" s="39">
        <f t="shared" si="9"/>
        <v>266</v>
      </c>
      <c r="BD39" s="39">
        <f t="shared" si="9"/>
        <v>264</v>
      </c>
      <c r="BE39" s="39">
        <f t="shared" si="9"/>
        <v>256</v>
      </c>
      <c r="BF39" s="39">
        <f t="shared" si="9"/>
        <v>240</v>
      </c>
      <c r="BG39" s="39">
        <f t="shared" si="9"/>
        <v>0</v>
      </c>
      <c r="BH39" s="39">
        <f t="shared" si="9"/>
        <v>0</v>
      </c>
      <c r="BI39" s="39">
        <f t="shared" si="9"/>
        <v>0</v>
      </c>
      <c r="BJ39" s="39">
        <f t="shared" si="9"/>
        <v>0</v>
      </c>
      <c r="BK39" s="39">
        <f t="shared" si="9"/>
        <v>0</v>
      </c>
      <c r="BL39" s="39">
        <f t="shared" si="9"/>
        <v>0</v>
      </c>
      <c r="BM39" s="39">
        <f t="shared" si="9"/>
        <v>0</v>
      </c>
      <c r="BN39" s="39">
        <f t="shared" si="9"/>
        <v>0</v>
      </c>
      <c r="BO39" s="39">
        <f t="shared" si="9"/>
        <v>0</v>
      </c>
      <c r="BP39" s="39">
        <f t="shared" si="9"/>
        <v>0</v>
      </c>
      <c r="BQ39" s="39">
        <f t="shared" si="9"/>
        <v>0</v>
      </c>
      <c r="BR39" s="39">
        <f t="shared" si="9"/>
        <v>0</v>
      </c>
      <c r="BS39" s="39">
        <f t="shared" si="9"/>
        <v>0</v>
      </c>
    </row>
    <row r="40" spans="1:71" ht="12.75" hidden="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</row>
    <row r="41" spans="1:71" ht="12.75" hidden="1" customHeight="1" x14ac:dyDescent="0.2">
      <c r="A41" s="75" t="s">
        <v>36</v>
      </c>
      <c r="B41" s="76" t="s">
        <v>6</v>
      </c>
      <c r="C41" s="77">
        <f>$C$11</f>
        <v>44531</v>
      </c>
      <c r="D41" s="76" t="s">
        <v>6</v>
      </c>
      <c r="E41" s="77" t="e">
        <f ca="1">$E$11</f>
        <v>#NAME?</v>
      </c>
      <c r="F41" s="77" t="e">
        <f ca="1">$F$11</f>
        <v>#NAME?</v>
      </c>
      <c r="G41" s="77" t="e">
        <f ca="1">$G$11</f>
        <v>#NAME?</v>
      </c>
      <c r="H41" s="77" t="e">
        <f ca="1">$H$11</f>
        <v>#NAME?</v>
      </c>
      <c r="I41" s="77" t="e">
        <f ca="1">$I$11</f>
        <v>#NAME?</v>
      </c>
      <c r="J41" s="77" t="e">
        <f ca="1">$J$11</f>
        <v>#NAME?</v>
      </c>
      <c r="K41" s="77" t="e">
        <f ca="1">$K$11</f>
        <v>#NAME?</v>
      </c>
      <c r="L41" s="77" t="e">
        <f ca="1">$L$11</f>
        <v>#NAME?</v>
      </c>
      <c r="M41" s="77" t="e">
        <f ca="1">$M$11</f>
        <v>#NAME?</v>
      </c>
      <c r="N41" s="77" t="e">
        <f ca="1">$N$11</f>
        <v>#NAME?</v>
      </c>
      <c r="O41" s="77" t="e">
        <f ca="1">$O$11</f>
        <v>#NAME?</v>
      </c>
      <c r="P41" s="77" t="e">
        <f ca="1">$P$11</f>
        <v>#NAME?</v>
      </c>
      <c r="Q41" s="76" t="s">
        <v>6</v>
      </c>
      <c r="R41" s="77" t="e">
        <f t="shared" ref="R41:AK41" ca="1" si="10">R11</f>
        <v>#NAME?</v>
      </c>
      <c r="S41" s="77" t="e">
        <f t="shared" ca="1" si="10"/>
        <v>#NAME?</v>
      </c>
      <c r="T41" s="77" t="e">
        <f t="shared" ca="1" si="10"/>
        <v>#NAME?</v>
      </c>
      <c r="U41" s="77" t="e">
        <f t="shared" ca="1" si="10"/>
        <v>#NAME?</v>
      </c>
      <c r="V41" s="77" t="e">
        <f t="shared" ca="1" si="10"/>
        <v>#NAME?</v>
      </c>
      <c r="W41" s="77" t="e">
        <f t="shared" ca="1" si="10"/>
        <v>#NAME?</v>
      </c>
      <c r="X41" s="77" t="e">
        <f t="shared" ca="1" si="10"/>
        <v>#NAME?</v>
      </c>
      <c r="Y41" s="77" t="e">
        <f t="shared" ca="1" si="10"/>
        <v>#NAME?</v>
      </c>
      <c r="Z41" s="77" t="e">
        <f t="shared" ca="1" si="10"/>
        <v>#NAME?</v>
      </c>
      <c r="AA41" s="77" t="e">
        <f t="shared" ca="1" si="10"/>
        <v>#NAME?</v>
      </c>
      <c r="AB41" s="77" t="e">
        <f t="shared" ca="1" si="10"/>
        <v>#NAME?</v>
      </c>
      <c r="AC41" s="77" t="e">
        <f t="shared" ca="1" si="10"/>
        <v>#NAME?</v>
      </c>
      <c r="AD41" s="77" t="e">
        <f t="shared" ca="1" si="10"/>
        <v>#NAME?</v>
      </c>
      <c r="AE41" s="77" t="e">
        <f t="shared" ca="1" si="10"/>
        <v>#NAME?</v>
      </c>
      <c r="AF41" s="77" t="e">
        <f t="shared" ca="1" si="10"/>
        <v>#NAME?</v>
      </c>
      <c r="AG41" s="77" t="e">
        <f t="shared" ca="1" si="10"/>
        <v>#NAME?</v>
      </c>
      <c r="AH41" s="77" t="e">
        <f t="shared" ca="1" si="10"/>
        <v>#NAME?</v>
      </c>
      <c r="AI41" s="77" t="e">
        <f t="shared" ca="1" si="10"/>
        <v>#NAME?</v>
      </c>
      <c r="AJ41" s="77" t="e">
        <f t="shared" ca="1" si="10"/>
        <v>#NAME?</v>
      </c>
      <c r="AK41" s="77" t="e">
        <f t="shared" ca="1" si="10"/>
        <v>#NAME?</v>
      </c>
      <c r="AL41" s="77" t="e">
        <f ca="1">AL$11</f>
        <v>#NAME?</v>
      </c>
      <c r="AM41" s="77" t="str">
        <f>AM$11</f>
        <v>Meta Parcial</v>
      </c>
      <c r="AN41" s="77" t="str">
        <f>AN$11</f>
        <v>1-10-out-24</v>
      </c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</row>
    <row r="42" spans="1:71" ht="12.75" hidden="1" customHeight="1" x14ac:dyDescent="0.2">
      <c r="A42" s="12" t="s">
        <v>37</v>
      </c>
      <c r="B42" s="71">
        <v>176</v>
      </c>
      <c r="C42" s="14">
        <v>0</v>
      </c>
      <c r="D42" s="13">
        <v>176</v>
      </c>
      <c r="E42" s="14">
        <v>0</v>
      </c>
      <c r="F42" s="14">
        <v>13</v>
      </c>
      <c r="G42" s="14">
        <v>4</v>
      </c>
      <c r="H42" s="14">
        <v>1</v>
      </c>
      <c r="I42" s="14">
        <v>20</v>
      </c>
      <c r="J42" s="14">
        <v>131</v>
      </c>
      <c r="K42" s="14">
        <v>109</v>
      </c>
      <c r="L42" s="14">
        <v>250</v>
      </c>
      <c r="M42" s="14">
        <v>285</v>
      </c>
      <c r="N42" s="14">
        <v>281</v>
      </c>
      <c r="O42" s="14">
        <v>295</v>
      </c>
      <c r="P42" s="14">
        <v>275</v>
      </c>
      <c r="Q42" s="13">
        <v>176</v>
      </c>
      <c r="R42" s="14">
        <v>246</v>
      </c>
      <c r="S42" s="14">
        <v>201</v>
      </c>
      <c r="T42" s="14">
        <v>188</v>
      </c>
      <c r="U42" s="14">
        <v>126</v>
      </c>
      <c r="V42" s="14">
        <v>164</v>
      </c>
      <c r="W42" s="14">
        <v>110</v>
      </c>
      <c r="X42" s="14">
        <v>216</v>
      </c>
      <c r="Y42" s="14">
        <v>274</v>
      </c>
      <c r="Z42" s="14">
        <v>272</v>
      </c>
      <c r="AA42" s="14">
        <v>284</v>
      </c>
      <c r="AB42" s="14">
        <v>237</v>
      </c>
      <c r="AC42" s="14">
        <v>268</v>
      </c>
      <c r="AD42" s="14">
        <v>290</v>
      </c>
      <c r="AE42" s="14">
        <v>199</v>
      </c>
      <c r="AF42" s="14">
        <v>289</v>
      </c>
      <c r="AG42" s="14">
        <v>308</v>
      </c>
      <c r="AH42" s="14">
        <v>248</v>
      </c>
      <c r="AI42" s="78">
        <v>298</v>
      </c>
      <c r="AJ42" s="14">
        <v>312</v>
      </c>
      <c r="AK42" s="14">
        <v>305</v>
      </c>
      <c r="AL42" s="14">
        <v>325</v>
      </c>
      <c r="AM42" s="79">
        <f>ROUND(((Q42/31)*10),0)</f>
        <v>57</v>
      </c>
      <c r="AN42" s="14">
        <v>127</v>
      </c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</row>
    <row r="43" spans="1:71" ht="12.75" customHeight="1" x14ac:dyDescent="0.25">
      <c r="A43" s="80"/>
      <c r="B43" s="81"/>
      <c r="C43" s="81"/>
      <c r="D43" s="81"/>
      <c r="E43" s="81"/>
      <c r="F43" s="81"/>
      <c r="G43" s="81"/>
      <c r="H43" s="82"/>
      <c r="I43" s="82"/>
      <c r="J43" s="81"/>
      <c r="K43" s="81"/>
      <c r="L43" s="81"/>
      <c r="M43" s="81"/>
      <c r="N43" s="81"/>
      <c r="O43" s="82"/>
      <c r="P43" s="81"/>
      <c r="Q43" s="81"/>
      <c r="R43" s="82"/>
      <c r="S43" s="82"/>
      <c r="T43" s="82"/>
      <c r="U43" s="81"/>
      <c r="V43" s="82"/>
      <c r="W43" s="82"/>
      <c r="X43" s="81"/>
      <c r="Y43" s="81"/>
      <c r="Z43" s="82"/>
      <c r="AA43" s="82"/>
      <c r="AB43" s="81"/>
      <c r="AC43" s="81"/>
      <c r="AD43" s="81"/>
      <c r="AE43" s="81"/>
      <c r="AF43" s="81"/>
      <c r="AG43" s="81"/>
      <c r="AH43" s="81"/>
      <c r="AI43" s="81"/>
      <c r="AJ43" s="82"/>
      <c r="AK43" s="81"/>
      <c r="AL43" s="81"/>
      <c r="AM43" s="81"/>
      <c r="AN43" s="81"/>
      <c r="AO43" s="80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</row>
    <row r="44" spans="1:71" ht="12.75" customHeight="1" x14ac:dyDescent="0.25">
      <c r="A44" s="83"/>
      <c r="B44" s="84"/>
      <c r="C44" s="84"/>
      <c r="D44" s="84"/>
      <c r="E44" s="84"/>
      <c r="F44" s="84"/>
      <c r="G44" s="84"/>
      <c r="H44" s="85"/>
      <c r="I44" s="85"/>
      <c r="J44" s="84"/>
      <c r="K44" s="84"/>
      <c r="L44" s="84"/>
      <c r="M44" s="84"/>
      <c r="N44" s="84"/>
      <c r="O44" s="85"/>
      <c r="P44" s="84"/>
      <c r="Q44" s="84"/>
      <c r="R44" s="85"/>
      <c r="S44" s="85"/>
      <c r="T44" s="85"/>
      <c r="U44" s="84"/>
      <c r="V44" s="85"/>
      <c r="W44" s="85"/>
      <c r="X44" s="84"/>
      <c r="Y44" s="84"/>
      <c r="Z44" s="85"/>
      <c r="AA44" s="85"/>
      <c r="AB44" s="84"/>
      <c r="AC44" s="84"/>
      <c r="AD44" s="84"/>
      <c r="AE44" s="84"/>
      <c r="AF44" s="84"/>
      <c r="AG44" s="84"/>
      <c r="AH44" s="84"/>
      <c r="AI44" s="84"/>
      <c r="AJ44" s="85"/>
      <c r="AK44" s="84"/>
      <c r="AL44" s="84"/>
      <c r="AM44" s="84"/>
      <c r="AN44" s="84"/>
      <c r="AO44" s="8" t="s">
        <v>38</v>
      </c>
      <c r="AP44" s="73"/>
      <c r="AQ44" s="73"/>
      <c r="AR44" s="10" t="str">
        <f>AR$11</f>
        <v>Meta Mensal</v>
      </c>
      <c r="AS44" s="86"/>
      <c r="AT44" s="86"/>
      <c r="AU44" s="86"/>
      <c r="AV44" s="10" t="e">
        <f t="shared" ref="AV44:BS44" ca="1" si="11">AV$11</f>
        <v>#NAME?</v>
      </c>
      <c r="AW44" s="10" t="e">
        <f t="shared" ca="1" si="11"/>
        <v>#NAME?</v>
      </c>
      <c r="AX44" s="10" t="e">
        <f t="shared" ca="1" si="11"/>
        <v>#NAME?</v>
      </c>
      <c r="AY44" s="10" t="e">
        <f t="shared" ca="1" si="11"/>
        <v>#NAME?</v>
      </c>
      <c r="AZ44" s="10" t="e">
        <f t="shared" ca="1" si="11"/>
        <v>#NAME?</v>
      </c>
      <c r="BA44" s="10" t="e">
        <f t="shared" ca="1" si="11"/>
        <v>#NAME?</v>
      </c>
      <c r="BB44" s="10" t="e">
        <f t="shared" ca="1" si="11"/>
        <v>#NAME?</v>
      </c>
      <c r="BC44" s="10" t="e">
        <f t="shared" ca="1" si="11"/>
        <v>#NAME?</v>
      </c>
      <c r="BD44" s="10" t="e">
        <f t="shared" ca="1" si="11"/>
        <v>#NAME?</v>
      </c>
      <c r="BE44" s="10" t="e">
        <f t="shared" ca="1" si="11"/>
        <v>#NAME?</v>
      </c>
      <c r="BF44" s="10" t="e">
        <f t="shared" ca="1" si="11"/>
        <v>#NAME?</v>
      </c>
      <c r="BG44" s="10" t="e">
        <f t="shared" ca="1" si="11"/>
        <v>#NAME?</v>
      </c>
      <c r="BH44" s="10" t="e">
        <f t="shared" ca="1" si="11"/>
        <v>#NAME?</v>
      </c>
      <c r="BI44" s="10" t="e">
        <f t="shared" ca="1" si="11"/>
        <v>#NAME?</v>
      </c>
      <c r="BJ44" s="10" t="e">
        <f t="shared" ca="1" si="11"/>
        <v>#NAME?</v>
      </c>
      <c r="BK44" s="10" t="e">
        <f t="shared" ca="1" si="11"/>
        <v>#NAME?</v>
      </c>
      <c r="BL44" s="10" t="e">
        <f t="shared" ca="1" si="11"/>
        <v>#NAME?</v>
      </c>
      <c r="BM44" s="10" t="e">
        <f t="shared" ca="1" si="11"/>
        <v>#NAME?</v>
      </c>
      <c r="BN44" s="10" t="e">
        <f t="shared" ca="1" si="11"/>
        <v>#NAME?</v>
      </c>
      <c r="BO44" s="10" t="e">
        <f t="shared" ca="1" si="11"/>
        <v>#NAME?</v>
      </c>
      <c r="BP44" s="10" t="e">
        <f t="shared" ca="1" si="11"/>
        <v>#NAME?</v>
      </c>
      <c r="BQ44" s="10" t="e">
        <f t="shared" ca="1" si="11"/>
        <v>#NAME?</v>
      </c>
      <c r="BR44" s="10" t="e">
        <f t="shared" ca="1" si="11"/>
        <v>#NAME?</v>
      </c>
      <c r="BS44" s="10" t="e">
        <f t="shared" ca="1" si="11"/>
        <v>#NAME?</v>
      </c>
    </row>
    <row r="45" spans="1:71" ht="12.75" customHeight="1" x14ac:dyDescent="0.25">
      <c r="A45" s="83"/>
      <c r="B45" s="84"/>
      <c r="C45" s="84"/>
      <c r="D45" s="84"/>
      <c r="E45" s="84"/>
      <c r="F45" s="84"/>
      <c r="G45" s="84"/>
      <c r="H45" s="85"/>
      <c r="I45" s="85"/>
      <c r="J45" s="84"/>
      <c r="K45" s="84"/>
      <c r="L45" s="84"/>
      <c r="M45" s="84"/>
      <c r="N45" s="84"/>
      <c r="O45" s="85"/>
      <c r="P45" s="84"/>
      <c r="Q45" s="84"/>
      <c r="R45" s="85"/>
      <c r="S45" s="85"/>
      <c r="T45" s="85"/>
      <c r="U45" s="84"/>
      <c r="V45" s="85"/>
      <c r="W45" s="85"/>
      <c r="X45" s="84"/>
      <c r="Y45" s="84"/>
      <c r="Z45" s="85"/>
      <c r="AA45" s="85"/>
      <c r="AB45" s="84"/>
      <c r="AC45" s="84"/>
      <c r="AD45" s="84"/>
      <c r="AE45" s="84"/>
      <c r="AF45" s="84"/>
      <c r="AG45" s="84"/>
      <c r="AH45" s="84"/>
      <c r="AI45" s="84"/>
      <c r="AJ45" s="85"/>
      <c r="AK45" s="84"/>
      <c r="AL45" s="84"/>
      <c r="AM45" s="84"/>
      <c r="AN45" s="84"/>
      <c r="AO45" s="20" t="s">
        <v>39</v>
      </c>
      <c r="AP45" s="73"/>
      <c r="AQ45" s="73"/>
      <c r="AR45" s="423">
        <f>AR39</f>
        <v>262</v>
      </c>
      <c r="AS45" s="86"/>
      <c r="AT45" s="86"/>
      <c r="AU45" s="86"/>
      <c r="AV45" s="87">
        <v>101</v>
      </c>
      <c r="AW45" s="87">
        <v>97</v>
      </c>
      <c r="AX45" s="87">
        <v>107</v>
      </c>
      <c r="AY45" s="87">
        <v>97</v>
      </c>
      <c r="AZ45" s="87">
        <v>105</v>
      </c>
      <c r="BA45" s="87">
        <v>98</v>
      </c>
      <c r="BB45" s="87">
        <v>92</v>
      </c>
      <c r="BC45" s="87">
        <v>101</v>
      </c>
      <c r="BD45" s="78">
        <v>103</v>
      </c>
      <c r="BE45" s="78">
        <v>108</v>
      </c>
      <c r="BF45" s="78">
        <v>94</v>
      </c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</row>
    <row r="46" spans="1:71" ht="12.75" customHeight="1" x14ac:dyDescent="0.25">
      <c r="A46" s="83"/>
      <c r="B46" s="84"/>
      <c r="C46" s="84"/>
      <c r="D46" s="84"/>
      <c r="E46" s="84"/>
      <c r="F46" s="84"/>
      <c r="G46" s="84"/>
      <c r="H46" s="85"/>
      <c r="I46" s="85"/>
      <c r="J46" s="84"/>
      <c r="K46" s="84"/>
      <c r="L46" s="84"/>
      <c r="M46" s="84"/>
      <c r="N46" s="84"/>
      <c r="O46" s="85"/>
      <c r="P46" s="84"/>
      <c r="Q46" s="84"/>
      <c r="R46" s="85"/>
      <c r="S46" s="85"/>
      <c r="T46" s="85"/>
      <c r="U46" s="84"/>
      <c r="V46" s="85"/>
      <c r="W46" s="85"/>
      <c r="X46" s="84"/>
      <c r="Y46" s="84"/>
      <c r="Z46" s="85"/>
      <c r="AA46" s="85"/>
      <c r="AB46" s="84"/>
      <c r="AC46" s="84"/>
      <c r="AD46" s="84"/>
      <c r="AE46" s="84"/>
      <c r="AF46" s="84"/>
      <c r="AG46" s="84"/>
      <c r="AH46" s="84"/>
      <c r="AI46" s="84"/>
      <c r="AJ46" s="85"/>
      <c r="AK46" s="84"/>
      <c r="AL46" s="84"/>
      <c r="AM46" s="84"/>
      <c r="AN46" s="84"/>
      <c r="AO46" s="20" t="s">
        <v>40</v>
      </c>
      <c r="AP46" s="73"/>
      <c r="AQ46" s="73"/>
      <c r="AR46" s="423"/>
      <c r="AS46" s="86"/>
      <c r="AT46" s="86"/>
      <c r="AU46" s="86"/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0</v>
      </c>
      <c r="BF46" s="78">
        <v>0</v>
      </c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</row>
    <row r="47" spans="1:71" ht="12.75" customHeight="1" x14ac:dyDescent="0.25">
      <c r="A47" s="83"/>
      <c r="B47" s="84"/>
      <c r="C47" s="84"/>
      <c r="D47" s="84"/>
      <c r="E47" s="84"/>
      <c r="F47" s="84"/>
      <c r="G47" s="84"/>
      <c r="H47" s="85"/>
      <c r="I47" s="85"/>
      <c r="J47" s="84"/>
      <c r="K47" s="84"/>
      <c r="L47" s="84"/>
      <c r="M47" s="84"/>
      <c r="N47" s="84"/>
      <c r="O47" s="85"/>
      <c r="P47" s="84"/>
      <c r="Q47" s="84"/>
      <c r="R47" s="85"/>
      <c r="S47" s="85"/>
      <c r="T47" s="85"/>
      <c r="U47" s="84"/>
      <c r="V47" s="85"/>
      <c r="W47" s="85"/>
      <c r="X47" s="84"/>
      <c r="Y47" s="84"/>
      <c r="Z47" s="85"/>
      <c r="AA47" s="85"/>
      <c r="AB47" s="84"/>
      <c r="AC47" s="84"/>
      <c r="AD47" s="84"/>
      <c r="AE47" s="84"/>
      <c r="AF47" s="84"/>
      <c r="AG47" s="84"/>
      <c r="AH47" s="84"/>
      <c r="AI47" s="84"/>
      <c r="AJ47" s="85"/>
      <c r="AK47" s="84"/>
      <c r="AL47" s="84"/>
      <c r="AM47" s="84"/>
      <c r="AN47" s="84"/>
      <c r="AO47" s="20" t="s">
        <v>41</v>
      </c>
      <c r="AP47" s="73"/>
      <c r="AQ47" s="73"/>
      <c r="AR47" s="423"/>
      <c r="AS47" s="86"/>
      <c r="AT47" s="86"/>
      <c r="AU47" s="86"/>
      <c r="AV47" s="87">
        <v>9</v>
      </c>
      <c r="AW47" s="87">
        <v>3</v>
      </c>
      <c r="AX47" s="87">
        <v>0</v>
      </c>
      <c r="AY47" s="87">
        <v>0</v>
      </c>
      <c r="AZ47" s="87">
        <v>4</v>
      </c>
      <c r="BA47" s="87">
        <v>2</v>
      </c>
      <c r="BB47" s="87">
        <v>0</v>
      </c>
      <c r="BC47" s="87">
        <v>2</v>
      </c>
      <c r="BD47" s="78">
        <v>2</v>
      </c>
      <c r="BE47" s="78">
        <v>1</v>
      </c>
      <c r="BF47" s="78">
        <v>0</v>
      </c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</row>
    <row r="48" spans="1:71" ht="12.75" customHeight="1" x14ac:dyDescent="0.25">
      <c r="A48" s="83"/>
      <c r="B48" s="84"/>
      <c r="C48" s="84"/>
      <c r="D48" s="84"/>
      <c r="E48" s="84"/>
      <c r="F48" s="84"/>
      <c r="G48" s="84"/>
      <c r="H48" s="85"/>
      <c r="I48" s="85"/>
      <c r="J48" s="84"/>
      <c r="K48" s="84"/>
      <c r="L48" s="84"/>
      <c r="M48" s="84"/>
      <c r="N48" s="84"/>
      <c r="O48" s="85"/>
      <c r="P48" s="84"/>
      <c r="Q48" s="84"/>
      <c r="R48" s="85"/>
      <c r="S48" s="85"/>
      <c r="T48" s="85"/>
      <c r="U48" s="84"/>
      <c r="V48" s="85"/>
      <c r="W48" s="85"/>
      <c r="X48" s="84"/>
      <c r="Y48" s="84"/>
      <c r="Z48" s="85"/>
      <c r="AA48" s="85"/>
      <c r="AB48" s="84"/>
      <c r="AC48" s="84"/>
      <c r="AD48" s="84"/>
      <c r="AE48" s="84"/>
      <c r="AF48" s="84"/>
      <c r="AG48" s="84"/>
      <c r="AH48" s="84"/>
      <c r="AI48" s="84"/>
      <c r="AJ48" s="85"/>
      <c r="AK48" s="84"/>
      <c r="AL48" s="84"/>
      <c r="AM48" s="84"/>
      <c r="AN48" s="84"/>
      <c r="AO48" s="20" t="s">
        <v>42</v>
      </c>
      <c r="AP48" s="73"/>
      <c r="AQ48" s="73"/>
      <c r="AR48" s="423"/>
      <c r="AS48" s="86"/>
      <c r="AT48" s="86"/>
      <c r="AU48" s="86"/>
      <c r="AV48" s="87">
        <v>48</v>
      </c>
      <c r="AW48" s="87">
        <v>51</v>
      </c>
      <c r="AX48" s="87">
        <v>50</v>
      </c>
      <c r="AY48" s="87">
        <v>57</v>
      </c>
      <c r="AZ48" s="87">
        <v>40</v>
      </c>
      <c r="BA48" s="87">
        <v>51</v>
      </c>
      <c r="BB48" s="87">
        <v>60</v>
      </c>
      <c r="BC48" s="87">
        <v>56</v>
      </c>
      <c r="BD48" s="78">
        <v>46</v>
      </c>
      <c r="BE48" s="78">
        <v>40</v>
      </c>
      <c r="BF48" s="78">
        <v>38</v>
      </c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</row>
    <row r="49" spans="1:71" ht="12.75" customHeight="1" x14ac:dyDescent="0.25">
      <c r="A49" s="83"/>
      <c r="B49" s="84"/>
      <c r="C49" s="84"/>
      <c r="D49" s="84"/>
      <c r="E49" s="84"/>
      <c r="F49" s="84"/>
      <c r="G49" s="84"/>
      <c r="H49" s="85"/>
      <c r="I49" s="85"/>
      <c r="J49" s="84"/>
      <c r="K49" s="84"/>
      <c r="L49" s="84"/>
      <c r="M49" s="84"/>
      <c r="N49" s="84"/>
      <c r="O49" s="85"/>
      <c r="P49" s="84"/>
      <c r="Q49" s="84"/>
      <c r="R49" s="85"/>
      <c r="S49" s="85"/>
      <c r="T49" s="85"/>
      <c r="U49" s="84"/>
      <c r="V49" s="85"/>
      <c r="W49" s="85"/>
      <c r="X49" s="84"/>
      <c r="Y49" s="84"/>
      <c r="Z49" s="85"/>
      <c r="AA49" s="85"/>
      <c r="AB49" s="84"/>
      <c r="AC49" s="84"/>
      <c r="AD49" s="84"/>
      <c r="AE49" s="84"/>
      <c r="AF49" s="84"/>
      <c r="AG49" s="84"/>
      <c r="AH49" s="84"/>
      <c r="AI49" s="84"/>
      <c r="AJ49" s="85"/>
      <c r="AK49" s="84"/>
      <c r="AL49" s="84"/>
      <c r="AM49" s="84"/>
      <c r="AN49" s="84"/>
      <c r="AO49" s="20" t="s">
        <v>43</v>
      </c>
      <c r="AP49" s="73"/>
      <c r="AQ49" s="73"/>
      <c r="AR49" s="423"/>
      <c r="AS49" s="86"/>
      <c r="AT49" s="86"/>
      <c r="AU49" s="86"/>
      <c r="AV49" s="87">
        <v>6</v>
      </c>
      <c r="AW49" s="87">
        <v>6</v>
      </c>
      <c r="AX49" s="87">
        <v>6</v>
      </c>
      <c r="AY49" s="87">
        <v>6</v>
      </c>
      <c r="AZ49" s="87">
        <v>6</v>
      </c>
      <c r="BA49" s="87">
        <v>6</v>
      </c>
      <c r="BB49" s="87">
        <v>6</v>
      </c>
      <c r="BC49" s="87">
        <v>6</v>
      </c>
      <c r="BD49" s="78">
        <v>6</v>
      </c>
      <c r="BE49" s="78">
        <v>6</v>
      </c>
      <c r="BF49" s="78">
        <v>5</v>
      </c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</row>
    <row r="50" spans="1:71" ht="12.75" customHeight="1" x14ac:dyDescent="0.25">
      <c r="A50" s="83"/>
      <c r="B50" s="84"/>
      <c r="C50" s="84"/>
      <c r="D50" s="84"/>
      <c r="E50" s="84"/>
      <c r="F50" s="84"/>
      <c r="G50" s="84"/>
      <c r="H50" s="85"/>
      <c r="I50" s="85"/>
      <c r="J50" s="84"/>
      <c r="K50" s="84"/>
      <c r="L50" s="84"/>
      <c r="M50" s="84"/>
      <c r="N50" s="84"/>
      <c r="O50" s="85"/>
      <c r="P50" s="84"/>
      <c r="Q50" s="84"/>
      <c r="R50" s="85"/>
      <c r="S50" s="85"/>
      <c r="T50" s="85"/>
      <c r="U50" s="84"/>
      <c r="V50" s="85"/>
      <c r="W50" s="85"/>
      <c r="X50" s="84"/>
      <c r="Y50" s="84"/>
      <c r="Z50" s="85"/>
      <c r="AA50" s="85"/>
      <c r="AB50" s="84"/>
      <c r="AC50" s="84"/>
      <c r="AD50" s="84"/>
      <c r="AE50" s="84"/>
      <c r="AF50" s="84"/>
      <c r="AG50" s="84"/>
      <c r="AH50" s="84"/>
      <c r="AI50" s="84"/>
      <c r="AJ50" s="85"/>
      <c r="AK50" s="84"/>
      <c r="AL50" s="84"/>
      <c r="AM50" s="84"/>
      <c r="AN50" s="84"/>
      <c r="AO50" s="20" t="s">
        <v>44</v>
      </c>
      <c r="AP50" s="73"/>
      <c r="AQ50" s="73"/>
      <c r="AR50" s="423"/>
      <c r="AS50" s="86"/>
      <c r="AT50" s="86"/>
      <c r="AU50" s="86"/>
      <c r="AV50" s="87">
        <v>8</v>
      </c>
      <c r="AW50" s="87">
        <v>11</v>
      </c>
      <c r="AX50" s="87">
        <v>10</v>
      </c>
      <c r="AY50" s="87">
        <v>7</v>
      </c>
      <c r="AZ50" s="87">
        <v>9</v>
      </c>
      <c r="BA50" s="87">
        <v>7</v>
      </c>
      <c r="BB50" s="87">
        <v>5</v>
      </c>
      <c r="BC50" s="87">
        <v>7</v>
      </c>
      <c r="BD50" s="78">
        <v>6</v>
      </c>
      <c r="BE50" s="78">
        <v>7</v>
      </c>
      <c r="BF50" s="78">
        <v>2</v>
      </c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</row>
    <row r="51" spans="1:71" ht="12.75" customHeight="1" x14ac:dyDescent="0.25">
      <c r="A51" s="83"/>
      <c r="B51" s="84"/>
      <c r="C51" s="84"/>
      <c r="D51" s="84"/>
      <c r="E51" s="84"/>
      <c r="F51" s="84"/>
      <c r="G51" s="84"/>
      <c r="H51" s="85"/>
      <c r="I51" s="85"/>
      <c r="J51" s="84"/>
      <c r="K51" s="84"/>
      <c r="L51" s="84"/>
      <c r="M51" s="84"/>
      <c r="N51" s="84"/>
      <c r="O51" s="85"/>
      <c r="P51" s="84"/>
      <c r="Q51" s="84"/>
      <c r="R51" s="85"/>
      <c r="S51" s="85"/>
      <c r="T51" s="85"/>
      <c r="U51" s="84"/>
      <c r="V51" s="85"/>
      <c r="W51" s="85"/>
      <c r="X51" s="84"/>
      <c r="Y51" s="84"/>
      <c r="Z51" s="85"/>
      <c r="AA51" s="85"/>
      <c r="AB51" s="84"/>
      <c r="AC51" s="84"/>
      <c r="AD51" s="84"/>
      <c r="AE51" s="84"/>
      <c r="AF51" s="84"/>
      <c r="AG51" s="84"/>
      <c r="AH51" s="84"/>
      <c r="AI51" s="84"/>
      <c r="AJ51" s="85"/>
      <c r="AK51" s="84"/>
      <c r="AL51" s="84"/>
      <c r="AM51" s="84"/>
      <c r="AN51" s="84"/>
      <c r="AO51" s="20" t="s">
        <v>45</v>
      </c>
      <c r="AP51" s="73"/>
      <c r="AQ51" s="73"/>
      <c r="AR51" s="423"/>
      <c r="AS51" s="86"/>
      <c r="AT51" s="86"/>
      <c r="AU51" s="86"/>
      <c r="AV51" s="87">
        <v>5</v>
      </c>
      <c r="AW51" s="87">
        <v>15</v>
      </c>
      <c r="AX51" s="87">
        <v>13</v>
      </c>
      <c r="AY51" s="87">
        <v>9</v>
      </c>
      <c r="AZ51" s="87">
        <v>8</v>
      </c>
      <c r="BA51" s="87">
        <v>7</v>
      </c>
      <c r="BB51" s="87">
        <v>8</v>
      </c>
      <c r="BC51" s="87">
        <v>10</v>
      </c>
      <c r="BD51" s="78">
        <v>12</v>
      </c>
      <c r="BE51" s="78">
        <v>8</v>
      </c>
      <c r="BF51" s="78">
        <v>8</v>
      </c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</row>
    <row r="52" spans="1:71" ht="12.75" customHeight="1" x14ac:dyDescent="0.25">
      <c r="A52" s="83"/>
      <c r="B52" s="84"/>
      <c r="C52" s="84"/>
      <c r="D52" s="84"/>
      <c r="E52" s="84"/>
      <c r="F52" s="84"/>
      <c r="G52" s="84"/>
      <c r="H52" s="85"/>
      <c r="I52" s="85"/>
      <c r="J52" s="84"/>
      <c r="K52" s="84"/>
      <c r="L52" s="84"/>
      <c r="M52" s="84"/>
      <c r="N52" s="84"/>
      <c r="O52" s="85"/>
      <c r="P52" s="84"/>
      <c r="Q52" s="84"/>
      <c r="R52" s="85"/>
      <c r="S52" s="85"/>
      <c r="T52" s="85"/>
      <c r="U52" s="84"/>
      <c r="V52" s="85"/>
      <c r="W52" s="85"/>
      <c r="X52" s="84"/>
      <c r="Y52" s="84"/>
      <c r="Z52" s="85"/>
      <c r="AA52" s="85"/>
      <c r="AB52" s="84"/>
      <c r="AC52" s="84"/>
      <c r="AD52" s="84"/>
      <c r="AE52" s="84"/>
      <c r="AF52" s="84"/>
      <c r="AG52" s="84"/>
      <c r="AH52" s="84"/>
      <c r="AI52" s="84"/>
      <c r="AJ52" s="85"/>
      <c r="AK52" s="84"/>
      <c r="AL52" s="84"/>
      <c r="AM52" s="84"/>
      <c r="AN52" s="84"/>
      <c r="AO52" s="36" t="s">
        <v>46</v>
      </c>
      <c r="AP52" s="73"/>
      <c r="AQ52" s="73"/>
      <c r="AR52" s="423"/>
      <c r="AS52" s="86"/>
      <c r="AT52" s="86"/>
      <c r="AU52" s="86"/>
      <c r="AV52" s="87">
        <v>8</v>
      </c>
      <c r="AW52" s="87">
        <v>9</v>
      </c>
      <c r="AX52" s="87">
        <v>15</v>
      </c>
      <c r="AY52" s="87">
        <v>18</v>
      </c>
      <c r="AZ52" s="87">
        <v>19</v>
      </c>
      <c r="BA52" s="87">
        <v>19</v>
      </c>
      <c r="BB52" s="87">
        <v>18</v>
      </c>
      <c r="BC52" s="87">
        <v>11</v>
      </c>
      <c r="BD52" s="88">
        <v>17</v>
      </c>
      <c r="BE52" s="88">
        <v>23</v>
      </c>
      <c r="BF52" s="88">
        <v>18</v>
      </c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</row>
    <row r="53" spans="1:71" ht="12.75" customHeight="1" x14ac:dyDescent="0.25">
      <c r="A53" s="83"/>
      <c r="B53" s="84"/>
      <c r="C53" s="84"/>
      <c r="D53" s="84"/>
      <c r="E53" s="84"/>
      <c r="F53" s="84"/>
      <c r="G53" s="84"/>
      <c r="H53" s="85"/>
      <c r="I53" s="85"/>
      <c r="J53" s="84"/>
      <c r="K53" s="84"/>
      <c r="L53" s="84"/>
      <c r="M53" s="84"/>
      <c r="N53" s="84"/>
      <c r="O53" s="85"/>
      <c r="P53" s="84"/>
      <c r="Q53" s="84"/>
      <c r="R53" s="85"/>
      <c r="S53" s="85"/>
      <c r="T53" s="85"/>
      <c r="U53" s="84"/>
      <c r="V53" s="85"/>
      <c r="W53" s="85"/>
      <c r="X53" s="84"/>
      <c r="Y53" s="84"/>
      <c r="Z53" s="85"/>
      <c r="AA53" s="85"/>
      <c r="AB53" s="84"/>
      <c r="AC53" s="84"/>
      <c r="AD53" s="84"/>
      <c r="AE53" s="84"/>
      <c r="AF53" s="84"/>
      <c r="AG53" s="84"/>
      <c r="AH53" s="84"/>
      <c r="AI53" s="84"/>
      <c r="AJ53" s="85"/>
      <c r="AK53" s="84"/>
      <c r="AL53" s="84"/>
      <c r="AM53" s="84"/>
      <c r="AN53" s="84"/>
      <c r="AO53" s="20" t="s">
        <v>47</v>
      </c>
      <c r="AP53" s="73"/>
      <c r="AQ53" s="73"/>
      <c r="AR53" s="423"/>
      <c r="AS53" s="86"/>
      <c r="AT53" s="86"/>
      <c r="AU53" s="86"/>
      <c r="AV53" s="87">
        <v>59</v>
      </c>
      <c r="AW53" s="87">
        <v>50</v>
      </c>
      <c r="AX53" s="87">
        <v>49</v>
      </c>
      <c r="AY53" s="87">
        <v>51</v>
      </c>
      <c r="AZ53" s="87">
        <v>46</v>
      </c>
      <c r="BA53" s="87">
        <v>45</v>
      </c>
      <c r="BB53" s="87">
        <v>39</v>
      </c>
      <c r="BC53" s="87">
        <v>43</v>
      </c>
      <c r="BD53" s="78">
        <v>38</v>
      </c>
      <c r="BE53" s="78">
        <v>30</v>
      </c>
      <c r="BF53" s="78">
        <v>48</v>
      </c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</row>
    <row r="54" spans="1:71" ht="12.75" customHeight="1" x14ac:dyDescent="0.25">
      <c r="A54" s="83"/>
      <c r="B54" s="84"/>
      <c r="C54" s="84"/>
      <c r="D54" s="84"/>
      <c r="E54" s="84"/>
      <c r="F54" s="84"/>
      <c r="G54" s="84"/>
      <c r="H54" s="85"/>
      <c r="I54" s="85"/>
      <c r="J54" s="84"/>
      <c r="K54" s="84"/>
      <c r="L54" s="84"/>
      <c r="M54" s="84"/>
      <c r="N54" s="84"/>
      <c r="O54" s="85"/>
      <c r="P54" s="84"/>
      <c r="Q54" s="84"/>
      <c r="R54" s="85"/>
      <c r="S54" s="85"/>
      <c r="T54" s="85"/>
      <c r="U54" s="84"/>
      <c r="V54" s="85"/>
      <c r="W54" s="85"/>
      <c r="X54" s="84"/>
      <c r="Y54" s="84"/>
      <c r="Z54" s="85"/>
      <c r="AA54" s="85"/>
      <c r="AB54" s="84"/>
      <c r="AC54" s="84"/>
      <c r="AD54" s="84"/>
      <c r="AE54" s="84"/>
      <c r="AF54" s="84"/>
      <c r="AG54" s="84"/>
      <c r="AH54" s="84"/>
      <c r="AI54" s="84"/>
      <c r="AJ54" s="85"/>
      <c r="AK54" s="84"/>
      <c r="AL54" s="84"/>
      <c r="AM54" s="84"/>
      <c r="AN54" s="84"/>
      <c r="AO54" s="20" t="s">
        <v>48</v>
      </c>
      <c r="AP54" s="73"/>
      <c r="AQ54" s="73"/>
      <c r="AR54" s="423"/>
      <c r="AS54" s="86"/>
      <c r="AT54" s="86"/>
      <c r="AU54" s="86"/>
      <c r="AV54" s="87">
        <v>12</v>
      </c>
      <c r="AW54" s="87">
        <v>17</v>
      </c>
      <c r="AX54" s="87">
        <v>11</v>
      </c>
      <c r="AY54" s="87">
        <v>9</v>
      </c>
      <c r="AZ54" s="87">
        <v>13</v>
      </c>
      <c r="BA54" s="87">
        <v>9</v>
      </c>
      <c r="BB54" s="87">
        <v>10</v>
      </c>
      <c r="BC54" s="87">
        <v>9</v>
      </c>
      <c r="BD54" s="78">
        <v>13</v>
      </c>
      <c r="BE54" s="78">
        <v>13</v>
      </c>
      <c r="BF54" s="78">
        <v>12</v>
      </c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</row>
    <row r="55" spans="1:71" ht="12.75" customHeight="1" x14ac:dyDescent="0.25">
      <c r="A55" s="83"/>
      <c r="B55" s="84"/>
      <c r="C55" s="84"/>
      <c r="D55" s="84"/>
      <c r="E55" s="84"/>
      <c r="F55" s="84"/>
      <c r="G55" s="84"/>
      <c r="H55" s="85"/>
      <c r="I55" s="85"/>
      <c r="J55" s="84"/>
      <c r="K55" s="84"/>
      <c r="L55" s="84"/>
      <c r="M55" s="84"/>
      <c r="N55" s="84"/>
      <c r="O55" s="85"/>
      <c r="P55" s="84"/>
      <c r="Q55" s="84"/>
      <c r="R55" s="85"/>
      <c r="S55" s="85"/>
      <c r="T55" s="85"/>
      <c r="U55" s="84"/>
      <c r="V55" s="85"/>
      <c r="W55" s="85"/>
      <c r="X55" s="84"/>
      <c r="Y55" s="84"/>
      <c r="Z55" s="85"/>
      <c r="AA55" s="85"/>
      <c r="AB55" s="84"/>
      <c r="AC55" s="84"/>
      <c r="AD55" s="84"/>
      <c r="AE55" s="84"/>
      <c r="AF55" s="84"/>
      <c r="AG55" s="84"/>
      <c r="AH55" s="84"/>
      <c r="AI55" s="84"/>
      <c r="AJ55" s="85"/>
      <c r="AK55" s="84"/>
      <c r="AL55" s="84"/>
      <c r="AM55" s="84"/>
      <c r="AN55" s="84"/>
      <c r="AO55" s="20" t="s">
        <v>49</v>
      </c>
      <c r="AP55" s="73"/>
      <c r="AQ55" s="73"/>
      <c r="AR55" s="423"/>
      <c r="AS55" s="86"/>
      <c r="AT55" s="86"/>
      <c r="AU55" s="86"/>
      <c r="AV55" s="87">
        <v>9</v>
      </c>
      <c r="AW55" s="87">
        <v>10</v>
      </c>
      <c r="AX55" s="87">
        <v>7</v>
      </c>
      <c r="AY55" s="87">
        <v>5</v>
      </c>
      <c r="AZ55" s="87">
        <v>3</v>
      </c>
      <c r="BA55" s="87">
        <v>6</v>
      </c>
      <c r="BB55" s="87">
        <v>8</v>
      </c>
      <c r="BC55" s="87">
        <v>7</v>
      </c>
      <c r="BD55" s="78">
        <v>6</v>
      </c>
      <c r="BE55" s="78">
        <v>7</v>
      </c>
      <c r="BF55" s="78">
        <v>4</v>
      </c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</row>
    <row r="56" spans="1:71" ht="12.75" customHeight="1" x14ac:dyDescent="0.25">
      <c r="A56" s="83"/>
      <c r="B56" s="84"/>
      <c r="C56" s="84"/>
      <c r="D56" s="84"/>
      <c r="E56" s="84"/>
      <c r="F56" s="84"/>
      <c r="G56" s="84"/>
      <c r="H56" s="85"/>
      <c r="I56" s="85"/>
      <c r="J56" s="84"/>
      <c r="K56" s="84"/>
      <c r="L56" s="84"/>
      <c r="M56" s="84"/>
      <c r="N56" s="84"/>
      <c r="O56" s="85"/>
      <c r="P56" s="84"/>
      <c r="Q56" s="84"/>
      <c r="R56" s="85"/>
      <c r="S56" s="85"/>
      <c r="T56" s="85"/>
      <c r="U56" s="84"/>
      <c r="V56" s="85"/>
      <c r="W56" s="85"/>
      <c r="X56" s="84"/>
      <c r="Y56" s="84"/>
      <c r="Z56" s="85"/>
      <c r="AA56" s="85"/>
      <c r="AB56" s="84"/>
      <c r="AC56" s="84"/>
      <c r="AD56" s="84"/>
      <c r="AE56" s="84"/>
      <c r="AF56" s="84"/>
      <c r="AG56" s="84"/>
      <c r="AH56" s="84"/>
      <c r="AI56" s="84"/>
      <c r="AJ56" s="85"/>
      <c r="AK56" s="84"/>
      <c r="AL56" s="84"/>
      <c r="AM56" s="84"/>
      <c r="AN56" s="84"/>
      <c r="AO56" s="36" t="s">
        <v>50</v>
      </c>
      <c r="AP56" s="73"/>
      <c r="AQ56" s="73"/>
      <c r="AR56" s="423"/>
      <c r="AS56" s="86"/>
      <c r="AT56" s="86"/>
      <c r="AU56" s="86"/>
      <c r="AV56" s="87">
        <v>2</v>
      </c>
      <c r="AW56" s="87">
        <v>2</v>
      </c>
      <c r="AX56" s="87">
        <v>2</v>
      </c>
      <c r="AY56" s="87">
        <v>4</v>
      </c>
      <c r="AZ56" s="87">
        <v>5</v>
      </c>
      <c r="BA56" s="87">
        <v>4</v>
      </c>
      <c r="BB56" s="87">
        <v>6</v>
      </c>
      <c r="BC56" s="87">
        <v>5</v>
      </c>
      <c r="BD56" s="88">
        <v>6</v>
      </c>
      <c r="BE56" s="88">
        <v>4</v>
      </c>
      <c r="BF56" s="88">
        <v>5</v>
      </c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</row>
    <row r="57" spans="1:71" ht="12.75" customHeight="1" x14ac:dyDescent="0.25">
      <c r="A57" s="83"/>
      <c r="B57" s="84"/>
      <c r="C57" s="84"/>
      <c r="D57" s="84"/>
      <c r="E57" s="84"/>
      <c r="F57" s="84"/>
      <c r="G57" s="84"/>
      <c r="H57" s="85"/>
      <c r="I57" s="85"/>
      <c r="J57" s="84"/>
      <c r="K57" s="84"/>
      <c r="L57" s="84"/>
      <c r="M57" s="84"/>
      <c r="N57" s="84"/>
      <c r="O57" s="85"/>
      <c r="P57" s="84"/>
      <c r="Q57" s="84"/>
      <c r="R57" s="85"/>
      <c r="S57" s="85"/>
      <c r="T57" s="85"/>
      <c r="U57" s="84"/>
      <c r="V57" s="85"/>
      <c r="W57" s="85"/>
      <c r="X57" s="84"/>
      <c r="Y57" s="84"/>
      <c r="Z57" s="85"/>
      <c r="AA57" s="85"/>
      <c r="AB57" s="84"/>
      <c r="AC57" s="84"/>
      <c r="AD57" s="84"/>
      <c r="AE57" s="84"/>
      <c r="AF57" s="84"/>
      <c r="AG57" s="84"/>
      <c r="AH57" s="84"/>
      <c r="AI57" s="84"/>
      <c r="AJ57" s="85"/>
      <c r="AK57" s="84"/>
      <c r="AL57" s="84"/>
      <c r="AM57" s="84"/>
      <c r="AN57" s="84"/>
      <c r="AO57" s="36" t="s">
        <v>51</v>
      </c>
      <c r="AP57" s="73"/>
      <c r="AQ57" s="73"/>
      <c r="AR57" s="423"/>
      <c r="AS57" s="86"/>
      <c r="AT57" s="86"/>
      <c r="AU57" s="86"/>
      <c r="AV57" s="87">
        <v>5</v>
      </c>
      <c r="AW57" s="87">
        <v>5</v>
      </c>
      <c r="AX57" s="87">
        <v>6</v>
      </c>
      <c r="AY57" s="87">
        <v>7</v>
      </c>
      <c r="AZ57" s="87">
        <v>5</v>
      </c>
      <c r="BA57" s="87">
        <v>8</v>
      </c>
      <c r="BB57" s="87">
        <v>12</v>
      </c>
      <c r="BC57" s="87">
        <v>9</v>
      </c>
      <c r="BD57" s="88">
        <v>9</v>
      </c>
      <c r="BE57" s="88">
        <v>9</v>
      </c>
      <c r="BF57" s="88">
        <v>6</v>
      </c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</row>
    <row r="58" spans="1:71" ht="12.75" customHeight="1" x14ac:dyDescent="0.25">
      <c r="A58" s="83"/>
      <c r="B58" s="84"/>
      <c r="C58" s="84"/>
      <c r="D58" s="84"/>
      <c r="E58" s="84"/>
      <c r="F58" s="84"/>
      <c r="G58" s="84"/>
      <c r="H58" s="85"/>
      <c r="I58" s="85"/>
      <c r="J58" s="84"/>
      <c r="K58" s="84"/>
      <c r="L58" s="84"/>
      <c r="M58" s="84"/>
      <c r="N58" s="84"/>
      <c r="O58" s="85"/>
      <c r="P58" s="84"/>
      <c r="Q58" s="84"/>
      <c r="R58" s="85"/>
      <c r="S58" s="85"/>
      <c r="T58" s="85"/>
      <c r="U58" s="84"/>
      <c r="V58" s="85"/>
      <c r="W58" s="85"/>
      <c r="X58" s="84"/>
      <c r="Y58" s="84"/>
      <c r="Z58" s="85"/>
      <c r="AA58" s="85"/>
      <c r="AB58" s="84"/>
      <c r="AC58" s="84"/>
      <c r="AD58" s="84"/>
      <c r="AE58" s="84"/>
      <c r="AF58" s="84"/>
      <c r="AG58" s="84"/>
      <c r="AH58" s="84"/>
      <c r="AI58" s="84"/>
      <c r="AJ58" s="85"/>
      <c r="AK58" s="84"/>
      <c r="AL58" s="84"/>
      <c r="AM58" s="84"/>
      <c r="AN58" s="84"/>
      <c r="AO58" s="37" t="s">
        <v>22</v>
      </c>
      <c r="AP58" s="73"/>
      <c r="AQ58" s="73"/>
      <c r="AR58" s="39">
        <f>SUM(AR45)</f>
        <v>262</v>
      </c>
      <c r="AS58" s="39">
        <f>SUM(AS45)</f>
        <v>0</v>
      </c>
      <c r="AT58" s="39">
        <f>SUM(AT45)</f>
        <v>0</v>
      </c>
      <c r="AU58" s="39">
        <f>SUM(AU45)</f>
        <v>0</v>
      </c>
      <c r="AV58" s="39">
        <f t="shared" ref="AV58:BC58" si="12">SUM(AV45:AV57)</f>
        <v>272</v>
      </c>
      <c r="AW58" s="39">
        <f t="shared" si="12"/>
        <v>276</v>
      </c>
      <c r="AX58" s="39">
        <f t="shared" si="12"/>
        <v>276</v>
      </c>
      <c r="AY58" s="39">
        <f t="shared" si="12"/>
        <v>270</v>
      </c>
      <c r="AZ58" s="39">
        <f t="shared" si="12"/>
        <v>263</v>
      </c>
      <c r="BA58" s="39">
        <f t="shared" si="12"/>
        <v>262</v>
      </c>
      <c r="BB58" s="39">
        <f t="shared" si="12"/>
        <v>264</v>
      </c>
      <c r="BC58" s="39">
        <f t="shared" si="12"/>
        <v>266</v>
      </c>
      <c r="BD58" s="39">
        <f t="shared" ref="BD58:BS58" si="13">SUM(BD45:BD57)</f>
        <v>264</v>
      </c>
      <c r="BE58" s="39">
        <f t="shared" si="13"/>
        <v>256</v>
      </c>
      <c r="BF58" s="39">
        <f t="shared" si="13"/>
        <v>240</v>
      </c>
      <c r="BG58" s="39">
        <f t="shared" si="13"/>
        <v>0</v>
      </c>
      <c r="BH58" s="39">
        <f t="shared" si="13"/>
        <v>0</v>
      </c>
      <c r="BI58" s="39">
        <f t="shared" si="13"/>
        <v>0</v>
      </c>
      <c r="BJ58" s="39">
        <f t="shared" si="13"/>
        <v>0</v>
      </c>
      <c r="BK58" s="39">
        <f t="shared" si="13"/>
        <v>0</v>
      </c>
      <c r="BL58" s="39">
        <f t="shared" si="13"/>
        <v>0</v>
      </c>
      <c r="BM58" s="39">
        <f t="shared" si="13"/>
        <v>0</v>
      </c>
      <c r="BN58" s="39">
        <f t="shared" si="13"/>
        <v>0</v>
      </c>
      <c r="BO58" s="39">
        <f t="shared" si="13"/>
        <v>0</v>
      </c>
      <c r="BP58" s="39">
        <f t="shared" si="13"/>
        <v>0</v>
      </c>
      <c r="BQ58" s="39">
        <f t="shared" si="13"/>
        <v>0</v>
      </c>
      <c r="BR58" s="39">
        <f t="shared" si="13"/>
        <v>0</v>
      </c>
      <c r="BS58" s="39">
        <f t="shared" si="13"/>
        <v>0</v>
      </c>
    </row>
    <row r="59" spans="1:71" ht="12.75" customHeight="1" x14ac:dyDescent="0.25">
      <c r="A59" s="83"/>
      <c r="B59" s="84"/>
      <c r="C59" s="84"/>
      <c r="D59" s="84"/>
      <c r="E59" s="84"/>
      <c r="F59" s="84"/>
      <c r="G59" s="84"/>
      <c r="H59" s="85"/>
      <c r="I59" s="85"/>
      <c r="J59" s="84"/>
      <c r="K59" s="84"/>
      <c r="L59" s="84"/>
      <c r="M59" s="84"/>
      <c r="N59" s="84"/>
      <c r="O59" s="85"/>
      <c r="P59" s="84"/>
      <c r="Q59" s="84"/>
      <c r="R59" s="85"/>
      <c r="S59" s="85"/>
      <c r="T59" s="85"/>
      <c r="U59" s="84"/>
      <c r="V59" s="85"/>
      <c r="W59" s="85"/>
      <c r="X59" s="84"/>
      <c r="Y59" s="84"/>
      <c r="Z59" s="85"/>
      <c r="AA59" s="85"/>
      <c r="AB59" s="84"/>
      <c r="AC59" s="84"/>
      <c r="AD59" s="84"/>
      <c r="AE59" s="84"/>
      <c r="AF59" s="84"/>
      <c r="AG59" s="84"/>
      <c r="AH59" s="84"/>
      <c r="AI59" s="84"/>
      <c r="AJ59" s="85"/>
      <c r="AK59" s="84"/>
      <c r="AL59" s="84"/>
      <c r="AM59" s="84"/>
      <c r="AN59" s="84"/>
      <c r="AO59" s="83"/>
      <c r="AP59" s="84"/>
      <c r="AQ59" s="84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</row>
    <row r="60" spans="1:71" ht="12.75" customHeight="1" x14ac:dyDescent="0.25">
      <c r="A60" s="83"/>
      <c r="B60" s="84"/>
      <c r="C60" s="84"/>
      <c r="D60" s="84"/>
      <c r="E60" s="84"/>
      <c r="F60" s="84"/>
      <c r="G60" s="84"/>
      <c r="H60" s="85"/>
      <c r="I60" s="85"/>
      <c r="J60" s="84"/>
      <c r="K60" s="84"/>
      <c r="L60" s="84"/>
      <c r="M60" s="84"/>
      <c r="N60" s="84"/>
      <c r="O60" s="85"/>
      <c r="P60" s="84"/>
      <c r="Q60" s="84"/>
      <c r="R60" s="85"/>
      <c r="S60" s="85"/>
      <c r="T60" s="85"/>
      <c r="U60" s="84"/>
      <c r="V60" s="85"/>
      <c r="W60" s="85"/>
      <c r="X60" s="84"/>
      <c r="Y60" s="84"/>
      <c r="Z60" s="85"/>
      <c r="AA60" s="85"/>
      <c r="AB60" s="84"/>
      <c r="AC60" s="84"/>
      <c r="AD60" s="84"/>
      <c r="AE60" s="84"/>
      <c r="AF60" s="84"/>
      <c r="AG60" s="84"/>
      <c r="AH60" s="84"/>
      <c r="AI60" s="84"/>
      <c r="AJ60" s="85"/>
      <c r="AK60" s="84"/>
      <c r="AL60" s="84"/>
      <c r="AM60" s="84"/>
      <c r="AN60" s="84"/>
      <c r="AO60" s="47" t="s">
        <v>52</v>
      </c>
      <c r="AP60" s="89"/>
      <c r="AQ60" s="90"/>
      <c r="AR60" s="48"/>
      <c r="AS60" s="91" t="e">
        <f t="shared" ref="AS60:BS60" ca="1" si="14">AS$11</f>
        <v>#NAME?</v>
      </c>
      <c r="AT60" s="48" t="e">
        <f t="shared" ca="1" si="14"/>
        <v>#NAME?</v>
      </c>
      <c r="AU60" s="10" t="e">
        <f t="shared" ca="1" si="14"/>
        <v>#NAME?</v>
      </c>
      <c r="AV60" s="10" t="e">
        <f t="shared" ca="1" si="14"/>
        <v>#NAME?</v>
      </c>
      <c r="AW60" s="10" t="e">
        <f t="shared" ca="1" si="14"/>
        <v>#NAME?</v>
      </c>
      <c r="AX60" s="10" t="e">
        <f t="shared" ca="1" si="14"/>
        <v>#NAME?</v>
      </c>
      <c r="AY60" s="10" t="e">
        <f t="shared" ca="1" si="14"/>
        <v>#NAME?</v>
      </c>
      <c r="AZ60" s="10" t="e">
        <f t="shared" ca="1" si="14"/>
        <v>#NAME?</v>
      </c>
      <c r="BA60" s="10" t="e">
        <f t="shared" ca="1" si="14"/>
        <v>#NAME?</v>
      </c>
      <c r="BB60" s="10" t="e">
        <f t="shared" ca="1" si="14"/>
        <v>#NAME?</v>
      </c>
      <c r="BC60" s="10" t="e">
        <f t="shared" ca="1" si="14"/>
        <v>#NAME?</v>
      </c>
      <c r="BD60" s="10" t="e">
        <f t="shared" ca="1" si="14"/>
        <v>#NAME?</v>
      </c>
      <c r="BE60" s="10" t="e">
        <f t="shared" ca="1" si="14"/>
        <v>#NAME?</v>
      </c>
      <c r="BF60" s="10" t="e">
        <f t="shared" ca="1" si="14"/>
        <v>#NAME?</v>
      </c>
      <c r="BG60" s="10" t="e">
        <f t="shared" ca="1" si="14"/>
        <v>#NAME?</v>
      </c>
      <c r="BH60" s="10" t="e">
        <f t="shared" ca="1" si="14"/>
        <v>#NAME?</v>
      </c>
      <c r="BI60" s="10" t="e">
        <f t="shared" ca="1" si="14"/>
        <v>#NAME?</v>
      </c>
      <c r="BJ60" s="10" t="e">
        <f t="shared" ca="1" si="14"/>
        <v>#NAME?</v>
      </c>
      <c r="BK60" s="10" t="e">
        <f t="shared" ca="1" si="14"/>
        <v>#NAME?</v>
      </c>
      <c r="BL60" s="10" t="e">
        <f t="shared" ca="1" si="14"/>
        <v>#NAME?</v>
      </c>
      <c r="BM60" s="10" t="e">
        <f t="shared" ca="1" si="14"/>
        <v>#NAME?</v>
      </c>
      <c r="BN60" s="10" t="e">
        <f t="shared" ca="1" si="14"/>
        <v>#NAME?</v>
      </c>
      <c r="BO60" s="10" t="e">
        <f t="shared" ca="1" si="14"/>
        <v>#NAME?</v>
      </c>
      <c r="BP60" s="10" t="e">
        <f t="shared" ca="1" si="14"/>
        <v>#NAME?</v>
      </c>
      <c r="BQ60" s="10" t="e">
        <f t="shared" ca="1" si="14"/>
        <v>#NAME?</v>
      </c>
      <c r="BR60" s="10" t="e">
        <f t="shared" ca="1" si="14"/>
        <v>#NAME?</v>
      </c>
      <c r="BS60" s="10" t="e">
        <f t="shared" ca="1" si="14"/>
        <v>#NAME?</v>
      </c>
    </row>
    <row r="61" spans="1:71" ht="12.75" customHeight="1" x14ac:dyDescent="0.2">
      <c r="A61" s="83"/>
      <c r="B61" s="84"/>
      <c r="C61" s="84"/>
      <c r="D61" s="84"/>
      <c r="E61" s="84"/>
      <c r="F61" s="84"/>
      <c r="G61" s="84"/>
      <c r="H61" s="85"/>
      <c r="I61" s="85"/>
      <c r="J61" s="84"/>
      <c r="K61" s="84"/>
      <c r="L61" s="84"/>
      <c r="M61" s="84"/>
      <c r="N61" s="84"/>
      <c r="O61" s="85"/>
      <c r="P61" s="84"/>
      <c r="Q61" s="84"/>
      <c r="R61" s="85"/>
      <c r="S61" s="85"/>
      <c r="T61" s="85"/>
      <c r="U61" s="84"/>
      <c r="V61" s="85"/>
      <c r="W61" s="85"/>
      <c r="X61" s="84"/>
      <c r="Y61" s="84"/>
      <c r="Z61" s="85"/>
      <c r="AA61" s="85"/>
      <c r="AB61" s="84"/>
      <c r="AC61" s="84"/>
      <c r="AD61" s="84"/>
      <c r="AE61" s="84"/>
      <c r="AF61" s="84"/>
      <c r="AG61" s="84"/>
      <c r="AH61" s="84"/>
      <c r="AI61" s="84"/>
      <c r="AJ61" s="85"/>
      <c r="AK61" s="84"/>
      <c r="AL61" s="84"/>
      <c r="AM61" s="84"/>
      <c r="AN61" s="84"/>
      <c r="AO61" s="92" t="s">
        <v>53</v>
      </c>
      <c r="AP61" s="89"/>
      <c r="AQ61" s="90"/>
      <c r="AR61" s="51"/>
      <c r="AS61" s="93"/>
      <c r="AT61" s="51"/>
      <c r="AU61" s="94">
        <v>266</v>
      </c>
      <c r="AV61" s="94">
        <v>271</v>
      </c>
      <c r="AW61" s="94">
        <v>249</v>
      </c>
      <c r="AX61" s="94">
        <v>271</v>
      </c>
      <c r="AY61" s="94">
        <v>274</v>
      </c>
      <c r="AZ61" s="94">
        <v>251</v>
      </c>
      <c r="BA61" s="94">
        <v>263</v>
      </c>
      <c r="BB61" s="94">
        <v>255</v>
      </c>
      <c r="BC61" s="21">
        <v>266</v>
      </c>
      <c r="BD61" s="88">
        <v>264</v>
      </c>
      <c r="BE61" s="88">
        <v>256</v>
      </c>
      <c r="BF61" s="88">
        <v>240</v>
      </c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</row>
    <row r="62" spans="1:71" ht="12.75" customHeight="1" x14ac:dyDescent="0.2">
      <c r="A62" s="83"/>
      <c r="B62" s="84"/>
      <c r="C62" s="84"/>
      <c r="D62" s="84"/>
      <c r="E62" s="84"/>
      <c r="F62" s="84"/>
      <c r="G62" s="84"/>
      <c r="H62" s="85"/>
      <c r="I62" s="85"/>
      <c r="J62" s="84"/>
      <c r="K62" s="84"/>
      <c r="L62" s="84"/>
      <c r="M62" s="84"/>
      <c r="N62" s="84"/>
      <c r="O62" s="85"/>
      <c r="P62" s="84"/>
      <c r="Q62" s="84"/>
      <c r="R62" s="85"/>
      <c r="S62" s="85"/>
      <c r="T62" s="85"/>
      <c r="U62" s="84"/>
      <c r="V62" s="85"/>
      <c r="W62" s="85"/>
      <c r="X62" s="84"/>
      <c r="Y62" s="84"/>
      <c r="Z62" s="85"/>
      <c r="AA62" s="85"/>
      <c r="AB62" s="84"/>
      <c r="AC62" s="84"/>
      <c r="AD62" s="84"/>
      <c r="AE62" s="84"/>
      <c r="AF62" s="84"/>
      <c r="AG62" s="84"/>
      <c r="AH62" s="84"/>
      <c r="AI62" s="84"/>
      <c r="AJ62" s="85"/>
      <c r="AK62" s="84"/>
      <c r="AL62" s="84"/>
      <c r="AM62" s="84"/>
      <c r="AN62" s="84"/>
      <c r="AO62" s="92" t="s">
        <v>54</v>
      </c>
      <c r="AP62" s="89"/>
      <c r="AQ62" s="90"/>
      <c r="AR62" s="51"/>
      <c r="AS62" s="93"/>
      <c r="AT62" s="51"/>
      <c r="AU62" s="94">
        <v>688</v>
      </c>
      <c r="AV62" s="94">
        <v>745</v>
      </c>
      <c r="AW62" s="94">
        <v>679</v>
      </c>
      <c r="AX62" s="94">
        <v>767</v>
      </c>
      <c r="AY62" s="94">
        <v>718</v>
      </c>
      <c r="AZ62" s="94">
        <v>686</v>
      </c>
      <c r="BA62" s="94">
        <v>722</v>
      </c>
      <c r="BB62" s="94">
        <v>682</v>
      </c>
      <c r="BC62" s="21">
        <v>482</v>
      </c>
      <c r="BD62" s="88">
        <v>427</v>
      </c>
      <c r="BE62" s="88">
        <v>472</v>
      </c>
      <c r="BF62" s="88">
        <v>423</v>
      </c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</row>
    <row r="63" spans="1:71" ht="12.75" customHeight="1" x14ac:dyDescent="0.25">
      <c r="A63" s="83"/>
      <c r="B63" s="84"/>
      <c r="C63" s="84"/>
      <c r="D63" s="84"/>
      <c r="E63" s="84"/>
      <c r="F63" s="84"/>
      <c r="G63" s="84"/>
      <c r="H63" s="85"/>
      <c r="I63" s="85"/>
      <c r="J63" s="84"/>
      <c r="K63" s="84"/>
      <c r="L63" s="84"/>
      <c r="M63" s="84"/>
      <c r="N63" s="84"/>
      <c r="O63" s="85"/>
      <c r="P63" s="84"/>
      <c r="Q63" s="84"/>
      <c r="R63" s="85"/>
      <c r="S63" s="85"/>
      <c r="T63" s="85"/>
      <c r="U63" s="84"/>
      <c r="V63" s="85"/>
      <c r="W63" s="85"/>
      <c r="X63" s="84"/>
      <c r="Y63" s="84"/>
      <c r="Z63" s="85"/>
      <c r="AA63" s="85"/>
      <c r="AB63" s="84"/>
      <c r="AC63" s="84"/>
      <c r="AD63" s="84"/>
      <c r="AE63" s="84"/>
      <c r="AF63" s="84"/>
      <c r="AG63" s="84"/>
      <c r="AH63" s="84"/>
      <c r="AI63" s="84"/>
      <c r="AJ63" s="85"/>
      <c r="AK63" s="84"/>
      <c r="AL63" s="84"/>
      <c r="AM63" s="84"/>
      <c r="AN63" s="84"/>
      <c r="AO63" s="65" t="s">
        <v>22</v>
      </c>
      <c r="AP63" s="89"/>
      <c r="AQ63" s="90"/>
      <c r="AR63" s="95"/>
      <c r="AS63" s="96">
        <f t="shared" ref="AS63:BB63" si="15">IFERROR((AS61/AS62),0)</f>
        <v>0</v>
      </c>
      <c r="AT63" s="95">
        <f t="shared" si="15"/>
        <v>0</v>
      </c>
      <c r="AU63" s="97">
        <f t="shared" si="15"/>
        <v>0.38662790697674421</v>
      </c>
      <c r="AV63" s="97">
        <f t="shared" si="15"/>
        <v>0.36375838926174497</v>
      </c>
      <c r="AW63" s="97">
        <f t="shared" si="15"/>
        <v>0.36671575846833576</v>
      </c>
      <c r="AX63" s="97">
        <f t="shared" si="15"/>
        <v>0.35332464146023468</v>
      </c>
      <c r="AY63" s="97">
        <f t="shared" si="15"/>
        <v>0.38161559888579388</v>
      </c>
      <c r="AZ63" s="97">
        <f t="shared" si="15"/>
        <v>0.36588921282798836</v>
      </c>
      <c r="BA63" s="97">
        <f t="shared" si="15"/>
        <v>0.36426592797783935</v>
      </c>
      <c r="BB63" s="97">
        <f t="shared" si="15"/>
        <v>0.37390029325513197</v>
      </c>
      <c r="BC63" s="39">
        <f>SUM(BC61:BC62)</f>
        <v>748</v>
      </c>
      <c r="BD63" s="39">
        <f t="shared" ref="BD63:BS63" si="16">SUM(BD61:BD62)</f>
        <v>691</v>
      </c>
      <c r="BE63" s="39">
        <f t="shared" si="16"/>
        <v>728</v>
      </c>
      <c r="BF63" s="39">
        <f t="shared" si="16"/>
        <v>663</v>
      </c>
      <c r="BG63" s="39">
        <f t="shared" si="16"/>
        <v>0</v>
      </c>
      <c r="BH63" s="39">
        <f t="shared" si="16"/>
        <v>0</v>
      </c>
      <c r="BI63" s="39">
        <f t="shared" si="16"/>
        <v>0</v>
      </c>
      <c r="BJ63" s="39">
        <f t="shared" si="16"/>
        <v>0</v>
      </c>
      <c r="BK63" s="39">
        <f t="shared" si="16"/>
        <v>0</v>
      </c>
      <c r="BL63" s="39">
        <f t="shared" si="16"/>
        <v>0</v>
      </c>
      <c r="BM63" s="39">
        <f t="shared" si="16"/>
        <v>0</v>
      </c>
      <c r="BN63" s="39">
        <f t="shared" si="16"/>
        <v>0</v>
      </c>
      <c r="BO63" s="39">
        <f t="shared" si="16"/>
        <v>0</v>
      </c>
      <c r="BP63" s="39">
        <f t="shared" si="16"/>
        <v>0</v>
      </c>
      <c r="BQ63" s="39">
        <f t="shared" si="16"/>
        <v>0</v>
      </c>
      <c r="BR63" s="39">
        <f t="shared" si="16"/>
        <v>0</v>
      </c>
      <c r="BS63" s="39">
        <f t="shared" si="16"/>
        <v>0</v>
      </c>
    </row>
    <row r="64" spans="1:71" s="98" customFormat="1" ht="12.75" customHeight="1" x14ac:dyDescent="0.2"/>
    <row r="65" spans="41:71" s="98" customFormat="1" ht="12.75" customHeight="1" x14ac:dyDescent="0.2">
      <c r="AO65" s="47" t="s">
        <v>55</v>
      </c>
      <c r="AP65" s="99"/>
      <c r="AQ65" s="99"/>
      <c r="AR65" s="48"/>
      <c r="AS65" s="91" t="e">
        <f t="shared" ref="AS65:BS65" ca="1" si="17">AS$11</f>
        <v>#NAME?</v>
      </c>
      <c r="AT65" s="48" t="e">
        <f t="shared" ca="1" si="17"/>
        <v>#NAME?</v>
      </c>
      <c r="AU65" s="10" t="e">
        <f t="shared" ca="1" si="17"/>
        <v>#NAME?</v>
      </c>
      <c r="AV65" s="10" t="e">
        <f t="shared" ca="1" si="17"/>
        <v>#NAME?</v>
      </c>
      <c r="AW65" s="10" t="e">
        <f t="shared" ca="1" si="17"/>
        <v>#NAME?</v>
      </c>
      <c r="AX65" s="10" t="e">
        <f t="shared" ca="1" si="17"/>
        <v>#NAME?</v>
      </c>
      <c r="AY65" s="10" t="e">
        <f t="shared" ca="1" si="17"/>
        <v>#NAME?</v>
      </c>
      <c r="AZ65" s="10" t="e">
        <f t="shared" ca="1" si="17"/>
        <v>#NAME?</v>
      </c>
      <c r="BA65" s="10" t="e">
        <f t="shared" ca="1" si="17"/>
        <v>#NAME?</v>
      </c>
      <c r="BB65" s="49" t="e">
        <f t="shared" ca="1" si="17"/>
        <v>#NAME?</v>
      </c>
      <c r="BC65" s="10" t="e">
        <f t="shared" ca="1" si="17"/>
        <v>#NAME?</v>
      </c>
      <c r="BD65" s="10" t="e">
        <f t="shared" ca="1" si="17"/>
        <v>#NAME?</v>
      </c>
      <c r="BE65" s="10" t="e">
        <f t="shared" ca="1" si="17"/>
        <v>#NAME?</v>
      </c>
      <c r="BF65" s="10" t="e">
        <f t="shared" ca="1" si="17"/>
        <v>#NAME?</v>
      </c>
      <c r="BG65" s="10" t="e">
        <f t="shared" ca="1" si="17"/>
        <v>#NAME?</v>
      </c>
      <c r="BH65" s="10" t="e">
        <f t="shared" ca="1" si="17"/>
        <v>#NAME?</v>
      </c>
      <c r="BI65" s="10" t="e">
        <f t="shared" ca="1" si="17"/>
        <v>#NAME?</v>
      </c>
      <c r="BJ65" s="10" t="e">
        <f t="shared" ca="1" si="17"/>
        <v>#NAME?</v>
      </c>
      <c r="BK65" s="10" t="e">
        <f t="shared" ca="1" si="17"/>
        <v>#NAME?</v>
      </c>
      <c r="BL65" s="10" t="e">
        <f t="shared" ca="1" si="17"/>
        <v>#NAME?</v>
      </c>
      <c r="BM65" s="10" t="e">
        <f t="shared" ca="1" si="17"/>
        <v>#NAME?</v>
      </c>
      <c r="BN65" s="10" t="e">
        <f t="shared" ca="1" si="17"/>
        <v>#NAME?</v>
      </c>
      <c r="BO65" s="10" t="e">
        <f t="shared" ca="1" si="17"/>
        <v>#NAME?</v>
      </c>
      <c r="BP65" s="10" t="e">
        <f t="shared" ca="1" si="17"/>
        <v>#NAME?</v>
      </c>
      <c r="BQ65" s="10" t="e">
        <f t="shared" ca="1" si="17"/>
        <v>#NAME?</v>
      </c>
      <c r="BR65" s="10" t="e">
        <f t="shared" ca="1" si="17"/>
        <v>#NAME?</v>
      </c>
      <c r="BS65" s="10" t="e">
        <f t="shared" ca="1" si="17"/>
        <v>#NAME?</v>
      </c>
    </row>
    <row r="66" spans="41:71" s="98" customFormat="1" ht="12.75" customHeight="1" x14ac:dyDescent="0.2">
      <c r="AO66" s="50" t="s">
        <v>39</v>
      </c>
      <c r="AR66" s="51"/>
      <c r="AS66" s="93"/>
      <c r="AT66" s="51"/>
      <c r="AU66" s="94">
        <v>266</v>
      </c>
      <c r="AV66" s="100">
        <v>101</v>
      </c>
      <c r="AW66" s="101">
        <v>97</v>
      </c>
      <c r="AX66" s="101">
        <v>107</v>
      </c>
      <c r="AY66" s="101">
        <v>97</v>
      </c>
      <c r="AZ66" s="101">
        <v>105</v>
      </c>
      <c r="BA66" s="101">
        <v>98</v>
      </c>
      <c r="BB66" s="102">
        <v>92</v>
      </c>
      <c r="BC66" s="78">
        <v>101</v>
      </c>
      <c r="BD66" s="78">
        <v>103</v>
      </c>
      <c r="BE66" s="78">
        <v>108</v>
      </c>
      <c r="BF66" s="78">
        <v>94</v>
      </c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</row>
    <row r="67" spans="41:71" s="98" customFormat="1" ht="12.75" customHeight="1" x14ac:dyDescent="0.2">
      <c r="AO67" s="50" t="s">
        <v>40</v>
      </c>
      <c r="AR67" s="51"/>
      <c r="AS67" s="93"/>
      <c r="AT67" s="51"/>
      <c r="AU67" s="94">
        <v>266</v>
      </c>
      <c r="AV67" s="103">
        <v>0</v>
      </c>
      <c r="AW67" s="103">
        <v>0</v>
      </c>
      <c r="AX67" s="103">
        <v>0</v>
      </c>
      <c r="AY67" s="103">
        <v>0</v>
      </c>
      <c r="AZ67" s="103">
        <v>0</v>
      </c>
      <c r="BA67" s="103">
        <v>0</v>
      </c>
      <c r="BB67" s="104">
        <v>0</v>
      </c>
      <c r="BC67" s="78">
        <v>0</v>
      </c>
      <c r="BD67" s="78">
        <v>0</v>
      </c>
      <c r="BE67" s="78">
        <v>0</v>
      </c>
      <c r="BF67" s="78">
        <v>0</v>
      </c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</row>
    <row r="68" spans="41:71" s="98" customFormat="1" ht="12.75" customHeight="1" x14ac:dyDescent="0.2">
      <c r="AO68" s="50" t="s">
        <v>41</v>
      </c>
      <c r="AR68" s="51"/>
      <c r="AS68" s="93"/>
      <c r="AT68" s="51"/>
      <c r="AU68" s="94">
        <v>266</v>
      </c>
      <c r="AV68" s="100">
        <v>9</v>
      </c>
      <c r="AW68" s="101">
        <v>3</v>
      </c>
      <c r="AX68" s="101">
        <v>0</v>
      </c>
      <c r="AY68" s="101">
        <v>0</v>
      </c>
      <c r="AZ68" s="101">
        <v>4</v>
      </c>
      <c r="BA68" s="101">
        <v>2</v>
      </c>
      <c r="BB68" s="102">
        <v>0</v>
      </c>
      <c r="BC68" s="78">
        <v>2</v>
      </c>
      <c r="BD68" s="78">
        <v>2</v>
      </c>
      <c r="BE68" s="78">
        <v>1</v>
      </c>
      <c r="BF68" s="78">
        <v>0</v>
      </c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</row>
    <row r="69" spans="41:71" s="98" customFormat="1" ht="12.75" customHeight="1" x14ac:dyDescent="0.2">
      <c r="AO69" s="50" t="s">
        <v>42</v>
      </c>
      <c r="AR69" s="51"/>
      <c r="AS69" s="93"/>
      <c r="AT69" s="51"/>
      <c r="AU69" s="94">
        <v>266</v>
      </c>
      <c r="AV69" s="100">
        <v>48</v>
      </c>
      <c r="AW69" s="101">
        <v>51</v>
      </c>
      <c r="AX69" s="101">
        <v>50</v>
      </c>
      <c r="AY69" s="101">
        <v>57</v>
      </c>
      <c r="AZ69" s="101">
        <v>40</v>
      </c>
      <c r="BA69" s="101">
        <v>51</v>
      </c>
      <c r="BB69" s="102">
        <v>60</v>
      </c>
      <c r="BC69" s="78">
        <v>56</v>
      </c>
      <c r="BD69" s="78">
        <v>46</v>
      </c>
      <c r="BE69" s="78">
        <v>40</v>
      </c>
      <c r="BF69" s="78">
        <v>38</v>
      </c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</row>
    <row r="70" spans="41:71" s="98" customFormat="1" ht="12.75" customHeight="1" x14ac:dyDescent="0.2">
      <c r="AO70" s="50" t="s">
        <v>43</v>
      </c>
      <c r="AR70" s="51"/>
      <c r="AS70" s="93"/>
      <c r="AT70" s="51"/>
      <c r="AU70" s="94">
        <v>266</v>
      </c>
      <c r="AV70" s="100">
        <v>6</v>
      </c>
      <c r="AW70" s="101">
        <v>6</v>
      </c>
      <c r="AX70" s="101">
        <v>6</v>
      </c>
      <c r="AY70" s="101">
        <v>6</v>
      </c>
      <c r="AZ70" s="101">
        <v>6</v>
      </c>
      <c r="BA70" s="101">
        <v>6</v>
      </c>
      <c r="BB70" s="102">
        <v>6</v>
      </c>
      <c r="BC70" s="78">
        <v>6</v>
      </c>
      <c r="BD70" s="78">
        <v>6</v>
      </c>
      <c r="BE70" s="78">
        <v>6</v>
      </c>
      <c r="BF70" s="78">
        <v>5</v>
      </c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</row>
    <row r="71" spans="41:71" s="98" customFormat="1" ht="12.75" customHeight="1" x14ac:dyDescent="0.2">
      <c r="AO71" s="50" t="s">
        <v>44</v>
      </c>
      <c r="AR71" s="51"/>
      <c r="AS71" s="93"/>
      <c r="AT71" s="51"/>
      <c r="AU71" s="94">
        <v>266</v>
      </c>
      <c r="AV71" s="100">
        <v>8</v>
      </c>
      <c r="AW71" s="101">
        <v>11</v>
      </c>
      <c r="AX71" s="101">
        <v>10</v>
      </c>
      <c r="AY71" s="101">
        <v>7</v>
      </c>
      <c r="AZ71" s="101">
        <v>9</v>
      </c>
      <c r="BA71" s="101">
        <v>7</v>
      </c>
      <c r="BB71" s="102">
        <v>5</v>
      </c>
      <c r="BC71" s="78">
        <v>7</v>
      </c>
      <c r="BD71" s="78">
        <v>6</v>
      </c>
      <c r="BE71" s="78">
        <v>7</v>
      </c>
      <c r="BF71" s="78">
        <v>2</v>
      </c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</row>
    <row r="72" spans="41:71" s="98" customFormat="1" ht="12.75" customHeight="1" x14ac:dyDescent="0.2">
      <c r="AO72" s="50" t="s">
        <v>45</v>
      </c>
      <c r="AR72" s="51"/>
      <c r="AS72" s="93"/>
      <c r="AT72" s="51"/>
      <c r="AU72" s="94">
        <v>266</v>
      </c>
      <c r="AV72" s="100">
        <v>5</v>
      </c>
      <c r="AW72" s="101">
        <v>15</v>
      </c>
      <c r="AX72" s="101">
        <v>13</v>
      </c>
      <c r="AY72" s="101">
        <v>9</v>
      </c>
      <c r="AZ72" s="101">
        <v>8</v>
      </c>
      <c r="BA72" s="101">
        <v>7</v>
      </c>
      <c r="BB72" s="102">
        <v>8</v>
      </c>
      <c r="BC72" s="78">
        <v>10</v>
      </c>
      <c r="BD72" s="78">
        <v>12</v>
      </c>
      <c r="BE72" s="78">
        <v>8</v>
      </c>
      <c r="BF72" s="78">
        <v>8</v>
      </c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</row>
    <row r="73" spans="41:71" s="98" customFormat="1" ht="12.75" customHeight="1" x14ac:dyDescent="0.2">
      <c r="AO73" s="64" t="s">
        <v>46</v>
      </c>
      <c r="AR73" s="51"/>
      <c r="AS73" s="93"/>
      <c r="AT73" s="51"/>
      <c r="AU73" s="94">
        <v>266</v>
      </c>
      <c r="AV73" s="100">
        <v>8</v>
      </c>
      <c r="AW73" s="101">
        <v>9</v>
      </c>
      <c r="AX73" s="101">
        <v>15</v>
      </c>
      <c r="AY73" s="101">
        <v>18</v>
      </c>
      <c r="AZ73" s="101">
        <v>19</v>
      </c>
      <c r="BA73" s="101">
        <v>19</v>
      </c>
      <c r="BB73" s="102">
        <v>18</v>
      </c>
      <c r="BC73" s="88">
        <v>11</v>
      </c>
      <c r="BD73" s="88">
        <v>17</v>
      </c>
      <c r="BE73" s="88">
        <v>23</v>
      </c>
      <c r="BF73" s="88">
        <v>18</v>
      </c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</row>
    <row r="74" spans="41:71" s="98" customFormat="1" ht="12.75" customHeight="1" x14ac:dyDescent="0.2">
      <c r="AO74" s="50" t="s">
        <v>47</v>
      </c>
      <c r="AR74" s="51"/>
      <c r="AS74" s="93"/>
      <c r="AT74" s="51"/>
      <c r="AU74" s="94">
        <v>266</v>
      </c>
      <c r="AV74" s="100">
        <v>59</v>
      </c>
      <c r="AW74" s="101">
        <v>50</v>
      </c>
      <c r="AX74" s="101">
        <v>49</v>
      </c>
      <c r="AY74" s="101">
        <v>51</v>
      </c>
      <c r="AZ74" s="101">
        <v>46</v>
      </c>
      <c r="BA74" s="101">
        <v>45</v>
      </c>
      <c r="BB74" s="102">
        <v>39</v>
      </c>
      <c r="BC74" s="78">
        <v>43</v>
      </c>
      <c r="BD74" s="78">
        <v>38</v>
      </c>
      <c r="BE74" s="78">
        <v>30</v>
      </c>
      <c r="BF74" s="78">
        <v>48</v>
      </c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</row>
    <row r="75" spans="41:71" s="98" customFormat="1" ht="12.75" customHeight="1" x14ac:dyDescent="0.2">
      <c r="AO75" s="50" t="s">
        <v>48</v>
      </c>
      <c r="AR75" s="51"/>
      <c r="AS75" s="93"/>
      <c r="AT75" s="51"/>
      <c r="AU75" s="94">
        <v>266</v>
      </c>
      <c r="AV75" s="100">
        <v>12</v>
      </c>
      <c r="AW75" s="101">
        <v>17</v>
      </c>
      <c r="AX75" s="101">
        <v>11</v>
      </c>
      <c r="AY75" s="101">
        <v>9</v>
      </c>
      <c r="AZ75" s="101">
        <v>13</v>
      </c>
      <c r="BA75" s="101">
        <v>9</v>
      </c>
      <c r="BB75" s="102">
        <v>10</v>
      </c>
      <c r="BC75" s="78">
        <v>9</v>
      </c>
      <c r="BD75" s="78">
        <v>13</v>
      </c>
      <c r="BE75" s="78">
        <v>13</v>
      </c>
      <c r="BF75" s="78">
        <v>12</v>
      </c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</row>
    <row r="76" spans="41:71" s="98" customFormat="1" ht="12.75" customHeight="1" x14ac:dyDescent="0.2">
      <c r="AO76" s="50" t="s">
        <v>49</v>
      </c>
      <c r="AR76" s="51"/>
      <c r="AS76" s="93"/>
      <c r="AT76" s="51"/>
      <c r="AU76" s="94">
        <v>266</v>
      </c>
      <c r="AV76" s="100">
        <v>9</v>
      </c>
      <c r="AW76" s="101">
        <v>10</v>
      </c>
      <c r="AX76" s="101">
        <v>7</v>
      </c>
      <c r="AY76" s="101">
        <v>5</v>
      </c>
      <c r="AZ76" s="101">
        <v>3</v>
      </c>
      <c r="BA76" s="101">
        <v>6</v>
      </c>
      <c r="BB76" s="102">
        <v>8</v>
      </c>
      <c r="BC76" s="78">
        <v>7</v>
      </c>
      <c r="BD76" s="78">
        <v>6</v>
      </c>
      <c r="BE76" s="78">
        <v>7</v>
      </c>
      <c r="BF76" s="78">
        <v>4</v>
      </c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</row>
    <row r="77" spans="41:71" s="98" customFormat="1" ht="12.75" customHeight="1" x14ac:dyDescent="0.2">
      <c r="AO77" s="64" t="s">
        <v>50</v>
      </c>
      <c r="AR77" s="51"/>
      <c r="AS77" s="93"/>
      <c r="AT77" s="51"/>
      <c r="AU77" s="94">
        <v>266</v>
      </c>
      <c r="AV77" s="100">
        <v>2</v>
      </c>
      <c r="AW77" s="101">
        <v>2</v>
      </c>
      <c r="AX77" s="101">
        <v>2</v>
      </c>
      <c r="AY77" s="101">
        <v>4</v>
      </c>
      <c r="AZ77" s="101">
        <v>5</v>
      </c>
      <c r="BA77" s="101">
        <v>4</v>
      </c>
      <c r="BB77" s="102">
        <v>6</v>
      </c>
      <c r="BC77" s="88">
        <v>5</v>
      </c>
      <c r="BD77" s="88">
        <v>6</v>
      </c>
      <c r="BE77" s="88">
        <v>4</v>
      </c>
      <c r="BF77" s="88">
        <v>5</v>
      </c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</row>
    <row r="78" spans="41:71" s="98" customFormat="1" ht="12.75" customHeight="1" x14ac:dyDescent="0.2">
      <c r="AO78" s="64" t="s">
        <v>51</v>
      </c>
      <c r="AR78" s="51"/>
      <c r="AS78" s="93"/>
      <c r="AT78" s="51"/>
      <c r="AU78" s="94">
        <v>266</v>
      </c>
      <c r="AV78" s="100">
        <v>5</v>
      </c>
      <c r="AW78" s="101">
        <v>5</v>
      </c>
      <c r="AX78" s="101">
        <v>6</v>
      </c>
      <c r="AY78" s="101">
        <v>7</v>
      </c>
      <c r="AZ78" s="101">
        <v>5</v>
      </c>
      <c r="BA78" s="101">
        <v>8</v>
      </c>
      <c r="BB78" s="102">
        <v>12</v>
      </c>
      <c r="BC78" s="88">
        <v>9</v>
      </c>
      <c r="BD78" s="88">
        <v>9</v>
      </c>
      <c r="BE78" s="88">
        <v>9</v>
      </c>
      <c r="BF78" s="88">
        <v>6</v>
      </c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</row>
    <row r="79" spans="41:71" s="98" customFormat="1" ht="12.75" customHeight="1" x14ac:dyDescent="0.2">
      <c r="AO79" s="65" t="s">
        <v>22</v>
      </c>
      <c r="AP79" s="105"/>
      <c r="AQ79" s="105"/>
      <c r="AR79" s="95"/>
      <c r="AS79" s="96">
        <f>IFERROR((AS77/AS78),0)</f>
        <v>0</v>
      </c>
      <c r="AT79" s="95">
        <f>IFERROR((AT77/AT78),0)</f>
        <v>0</v>
      </c>
      <c r="AU79" s="97">
        <f>IFERROR((AU77/AU78),0)</f>
        <v>1</v>
      </c>
      <c r="AV79" s="106">
        <f>SUM(AV66:AV78)</f>
        <v>272</v>
      </c>
      <c r="AW79" s="106">
        <f t="shared" ref="AW79:BB79" si="18">SUM(AW66:AW78)</f>
        <v>276</v>
      </c>
      <c r="AX79" s="106">
        <f t="shared" si="18"/>
        <v>276</v>
      </c>
      <c r="AY79" s="106">
        <f t="shared" si="18"/>
        <v>270</v>
      </c>
      <c r="AZ79" s="106">
        <f t="shared" si="18"/>
        <v>263</v>
      </c>
      <c r="BA79" s="106">
        <f t="shared" si="18"/>
        <v>262</v>
      </c>
      <c r="BB79" s="107">
        <f t="shared" si="18"/>
        <v>264</v>
      </c>
      <c r="BC79" s="39">
        <f>SUM(BC66:BC78)</f>
        <v>266</v>
      </c>
      <c r="BD79" s="39">
        <f t="shared" ref="BD79:BS79" si="19">SUM(BD66:BD78)</f>
        <v>264</v>
      </c>
      <c r="BE79" s="39">
        <f t="shared" si="19"/>
        <v>256</v>
      </c>
      <c r="BF79" s="39">
        <f t="shared" si="19"/>
        <v>240</v>
      </c>
      <c r="BG79" s="39">
        <f t="shared" si="19"/>
        <v>0</v>
      </c>
      <c r="BH79" s="39">
        <f t="shared" si="19"/>
        <v>0</v>
      </c>
      <c r="BI79" s="39">
        <f t="shared" si="19"/>
        <v>0</v>
      </c>
      <c r="BJ79" s="39">
        <f t="shared" si="19"/>
        <v>0</v>
      </c>
      <c r="BK79" s="39">
        <f t="shared" si="19"/>
        <v>0</v>
      </c>
      <c r="BL79" s="39">
        <f t="shared" si="19"/>
        <v>0</v>
      </c>
      <c r="BM79" s="39">
        <f t="shared" si="19"/>
        <v>0</v>
      </c>
      <c r="BN79" s="39">
        <f t="shared" si="19"/>
        <v>0</v>
      </c>
      <c r="BO79" s="39">
        <f t="shared" si="19"/>
        <v>0</v>
      </c>
      <c r="BP79" s="39">
        <f t="shared" si="19"/>
        <v>0</v>
      </c>
      <c r="BQ79" s="39">
        <f t="shared" si="19"/>
        <v>0</v>
      </c>
      <c r="BR79" s="39">
        <f t="shared" si="19"/>
        <v>0</v>
      </c>
      <c r="BS79" s="39">
        <f t="shared" si="19"/>
        <v>0</v>
      </c>
    </row>
    <row r="80" spans="41:71" s="98" customFormat="1" ht="12.75" customHeight="1" x14ac:dyDescent="0.2"/>
    <row r="81" spans="41:71" s="98" customFormat="1" ht="12.75" customHeight="1" x14ac:dyDescent="0.2">
      <c r="AO81" s="47" t="s">
        <v>56</v>
      </c>
      <c r="AP81" s="99"/>
      <c r="AQ81" s="99"/>
      <c r="AR81" s="48"/>
      <c r="AS81" s="91" t="e">
        <f t="shared" ref="AS81:BS81" ca="1" si="20">AS$11</f>
        <v>#NAME?</v>
      </c>
      <c r="AT81" s="48" t="e">
        <f t="shared" ca="1" si="20"/>
        <v>#NAME?</v>
      </c>
      <c r="AU81" s="10" t="e">
        <f t="shared" ca="1" si="20"/>
        <v>#NAME?</v>
      </c>
      <c r="AV81" s="10" t="e">
        <f t="shared" ca="1" si="20"/>
        <v>#NAME?</v>
      </c>
      <c r="AW81" s="10" t="e">
        <f t="shared" ca="1" si="20"/>
        <v>#NAME?</v>
      </c>
      <c r="AX81" s="10" t="e">
        <f t="shared" ca="1" si="20"/>
        <v>#NAME?</v>
      </c>
      <c r="AY81" s="10" t="e">
        <f t="shared" ca="1" si="20"/>
        <v>#NAME?</v>
      </c>
      <c r="AZ81" s="10" t="e">
        <f t="shared" ca="1" si="20"/>
        <v>#NAME?</v>
      </c>
      <c r="BA81" s="10" t="e">
        <f t="shared" ca="1" si="20"/>
        <v>#NAME?</v>
      </c>
      <c r="BB81" s="10" t="e">
        <f t="shared" ca="1" si="20"/>
        <v>#NAME?</v>
      </c>
      <c r="BC81" s="10" t="e">
        <f t="shared" ca="1" si="20"/>
        <v>#NAME?</v>
      </c>
      <c r="BD81" s="10" t="e">
        <f t="shared" ca="1" si="20"/>
        <v>#NAME?</v>
      </c>
      <c r="BE81" s="10" t="e">
        <f t="shared" ca="1" si="20"/>
        <v>#NAME?</v>
      </c>
      <c r="BF81" s="10" t="e">
        <f t="shared" ca="1" si="20"/>
        <v>#NAME?</v>
      </c>
      <c r="BG81" s="10" t="e">
        <f t="shared" ca="1" si="20"/>
        <v>#NAME?</v>
      </c>
      <c r="BH81" s="10" t="e">
        <f t="shared" ca="1" si="20"/>
        <v>#NAME?</v>
      </c>
      <c r="BI81" s="10" t="e">
        <f t="shared" ca="1" si="20"/>
        <v>#NAME?</v>
      </c>
      <c r="BJ81" s="10" t="e">
        <f t="shared" ca="1" si="20"/>
        <v>#NAME?</v>
      </c>
      <c r="BK81" s="10" t="e">
        <f t="shared" ca="1" si="20"/>
        <v>#NAME?</v>
      </c>
      <c r="BL81" s="10" t="e">
        <f t="shared" ca="1" si="20"/>
        <v>#NAME?</v>
      </c>
      <c r="BM81" s="10" t="e">
        <f t="shared" ca="1" si="20"/>
        <v>#NAME?</v>
      </c>
      <c r="BN81" s="10" t="e">
        <f t="shared" ca="1" si="20"/>
        <v>#NAME?</v>
      </c>
      <c r="BO81" s="10" t="e">
        <f t="shared" ca="1" si="20"/>
        <v>#NAME?</v>
      </c>
      <c r="BP81" s="10" t="e">
        <f t="shared" ca="1" si="20"/>
        <v>#NAME?</v>
      </c>
      <c r="BQ81" s="10" t="e">
        <f t="shared" ca="1" si="20"/>
        <v>#NAME?</v>
      </c>
      <c r="BR81" s="10" t="e">
        <f t="shared" ca="1" si="20"/>
        <v>#NAME?</v>
      </c>
      <c r="BS81" s="10" t="e">
        <f t="shared" ca="1" si="20"/>
        <v>#NAME?</v>
      </c>
    </row>
    <row r="82" spans="41:71" s="98" customFormat="1" ht="12.75" customHeight="1" x14ac:dyDescent="0.2">
      <c r="AO82" s="50" t="s">
        <v>39</v>
      </c>
      <c r="AR82" s="51"/>
      <c r="AS82" s="93"/>
      <c r="AT82" s="51"/>
      <c r="AU82" s="94">
        <v>266</v>
      </c>
      <c r="AV82" s="108">
        <v>107</v>
      </c>
      <c r="AW82" s="109">
        <v>95</v>
      </c>
      <c r="AX82" s="109">
        <v>110</v>
      </c>
      <c r="AY82" s="109">
        <v>117</v>
      </c>
      <c r="AZ82" s="109">
        <v>80</v>
      </c>
      <c r="BA82" s="109">
        <v>94</v>
      </c>
      <c r="BB82" s="109">
        <v>81</v>
      </c>
      <c r="BC82" s="108">
        <v>110</v>
      </c>
      <c r="BD82" s="88">
        <v>82</v>
      </c>
      <c r="BE82" s="88">
        <v>107</v>
      </c>
      <c r="BF82" s="88">
        <v>129</v>
      </c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</row>
    <row r="83" spans="41:71" s="98" customFormat="1" ht="12.75" customHeight="1" x14ac:dyDescent="0.2">
      <c r="AO83" s="50" t="s">
        <v>40</v>
      </c>
      <c r="AR83" s="51"/>
      <c r="AS83" s="93"/>
      <c r="AT83" s="51"/>
      <c r="AU83" s="94">
        <v>266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1">
        <v>0</v>
      </c>
      <c r="BD83" s="88">
        <v>0</v>
      </c>
      <c r="BE83" s="88">
        <v>0</v>
      </c>
      <c r="BF83" s="88">
        <v>0</v>
      </c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</row>
    <row r="84" spans="41:71" s="98" customFormat="1" ht="12.75" customHeight="1" x14ac:dyDescent="0.2">
      <c r="AO84" s="50" t="s">
        <v>41</v>
      </c>
      <c r="AR84" s="51"/>
      <c r="AS84" s="93"/>
      <c r="AT84" s="51"/>
      <c r="AU84" s="94">
        <v>266</v>
      </c>
      <c r="AV84" s="108">
        <v>0</v>
      </c>
      <c r="AW84" s="109">
        <v>0</v>
      </c>
      <c r="AX84" s="109">
        <v>0</v>
      </c>
      <c r="AY84" s="109">
        <v>0</v>
      </c>
      <c r="AZ84" s="109">
        <v>0</v>
      </c>
      <c r="BA84" s="109">
        <v>0</v>
      </c>
      <c r="BB84" s="109">
        <v>1</v>
      </c>
      <c r="BC84" s="108">
        <v>0</v>
      </c>
      <c r="BD84" s="88">
        <v>0</v>
      </c>
      <c r="BE84" s="88">
        <v>0</v>
      </c>
      <c r="BF84" s="88">
        <v>0</v>
      </c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</row>
    <row r="85" spans="41:71" s="98" customFormat="1" ht="12.75" customHeight="1" x14ac:dyDescent="0.2">
      <c r="AO85" s="50" t="s">
        <v>42</v>
      </c>
      <c r="AR85" s="51"/>
      <c r="AS85" s="93"/>
      <c r="AT85" s="51"/>
      <c r="AU85" s="94">
        <v>266</v>
      </c>
      <c r="AV85" s="108">
        <v>223</v>
      </c>
      <c r="AW85" s="109">
        <v>198</v>
      </c>
      <c r="AX85" s="109">
        <v>221</v>
      </c>
      <c r="AY85" s="109">
        <v>217</v>
      </c>
      <c r="AZ85" s="109">
        <v>211</v>
      </c>
      <c r="BA85" s="109">
        <v>212</v>
      </c>
      <c r="BB85" s="109">
        <v>195</v>
      </c>
      <c r="BC85" s="108">
        <v>241</v>
      </c>
      <c r="BD85" s="88">
        <v>225</v>
      </c>
      <c r="BE85" s="88">
        <v>228</v>
      </c>
      <c r="BF85" s="88">
        <v>193</v>
      </c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</row>
    <row r="86" spans="41:71" s="98" customFormat="1" ht="12.75" customHeight="1" x14ac:dyDescent="0.2">
      <c r="AO86" s="50" t="s">
        <v>57</v>
      </c>
      <c r="AR86" s="51"/>
      <c r="AS86" s="93"/>
      <c r="AT86" s="51"/>
      <c r="AU86" s="94"/>
      <c r="AV86" s="108">
        <v>1</v>
      </c>
      <c r="AW86" s="109">
        <v>0</v>
      </c>
      <c r="AX86" s="109">
        <v>0</v>
      </c>
      <c r="AY86" s="109">
        <v>0</v>
      </c>
      <c r="AZ86" s="109">
        <v>0</v>
      </c>
      <c r="BA86" s="109">
        <v>0</v>
      </c>
      <c r="BB86" s="109">
        <v>0</v>
      </c>
      <c r="BC86" s="108">
        <v>0</v>
      </c>
      <c r="BD86" s="88">
        <v>0</v>
      </c>
      <c r="BE86" s="88">
        <v>0</v>
      </c>
      <c r="BF86" s="88">
        <v>0</v>
      </c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</row>
    <row r="87" spans="41:71" s="98" customFormat="1" ht="12.75" customHeight="1" x14ac:dyDescent="0.2">
      <c r="AO87" s="50" t="s">
        <v>43</v>
      </c>
      <c r="AR87" s="51"/>
      <c r="AS87" s="93"/>
      <c r="AT87" s="51"/>
      <c r="AU87" s="94">
        <v>266</v>
      </c>
      <c r="AV87" s="108">
        <v>0</v>
      </c>
      <c r="AW87" s="109">
        <v>0</v>
      </c>
      <c r="AX87" s="109">
        <v>0</v>
      </c>
      <c r="AY87" s="109">
        <v>0</v>
      </c>
      <c r="AZ87" s="109">
        <v>0</v>
      </c>
      <c r="BA87" s="109">
        <v>0</v>
      </c>
      <c r="BB87" s="109">
        <v>0</v>
      </c>
      <c r="BC87" s="108">
        <v>0</v>
      </c>
      <c r="BD87" s="88">
        <v>0</v>
      </c>
      <c r="BE87" s="88">
        <v>0</v>
      </c>
      <c r="BF87" s="88">
        <v>0</v>
      </c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</row>
    <row r="88" spans="41:71" s="98" customFormat="1" ht="12.75" customHeight="1" x14ac:dyDescent="0.2">
      <c r="AO88" s="50" t="s">
        <v>44</v>
      </c>
      <c r="AR88" s="51"/>
      <c r="AS88" s="93"/>
      <c r="AT88" s="51"/>
      <c r="AU88" s="94">
        <v>266</v>
      </c>
      <c r="AV88" s="108">
        <v>7</v>
      </c>
      <c r="AW88" s="109">
        <v>8</v>
      </c>
      <c r="AX88" s="109">
        <v>19</v>
      </c>
      <c r="AY88" s="109">
        <v>16</v>
      </c>
      <c r="AZ88" s="109">
        <v>9</v>
      </c>
      <c r="BA88" s="109">
        <v>8</v>
      </c>
      <c r="BB88" s="109">
        <v>10</v>
      </c>
      <c r="BC88" s="108">
        <v>9</v>
      </c>
      <c r="BD88" s="88">
        <v>12</v>
      </c>
      <c r="BE88" s="88">
        <v>15</v>
      </c>
      <c r="BF88" s="88">
        <v>16</v>
      </c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</row>
    <row r="89" spans="41:71" s="98" customFormat="1" ht="12.75" customHeight="1" x14ac:dyDescent="0.2">
      <c r="AO89" s="50" t="s">
        <v>45</v>
      </c>
      <c r="AR89" s="51"/>
      <c r="AS89" s="93"/>
      <c r="AT89" s="51"/>
      <c r="AU89" s="94">
        <v>266</v>
      </c>
      <c r="AV89" s="108">
        <v>16</v>
      </c>
      <c r="AW89" s="109">
        <v>6</v>
      </c>
      <c r="AX89" s="109">
        <v>10</v>
      </c>
      <c r="AY89" s="109">
        <v>8</v>
      </c>
      <c r="AZ89" s="109">
        <v>9</v>
      </c>
      <c r="BA89" s="109">
        <v>11</v>
      </c>
      <c r="BB89" s="109">
        <v>24</v>
      </c>
      <c r="BC89" s="108">
        <v>8</v>
      </c>
      <c r="BD89" s="88">
        <v>12</v>
      </c>
      <c r="BE89" s="88">
        <v>13</v>
      </c>
      <c r="BF89" s="88">
        <v>9</v>
      </c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</row>
    <row r="90" spans="41:71" s="98" customFormat="1" ht="12.75" customHeight="1" x14ac:dyDescent="0.2">
      <c r="AO90" s="64" t="s">
        <v>58</v>
      </c>
      <c r="AR90" s="51"/>
      <c r="AS90" s="93"/>
      <c r="AT90" s="51"/>
      <c r="AU90" s="94">
        <v>266</v>
      </c>
      <c r="AV90" s="108">
        <v>28</v>
      </c>
      <c r="AW90" s="109">
        <v>8</v>
      </c>
      <c r="AX90" s="109">
        <v>34</v>
      </c>
      <c r="AY90" s="109">
        <v>15</v>
      </c>
      <c r="AZ90" s="109">
        <v>26</v>
      </c>
      <c r="BA90" s="109">
        <v>38</v>
      </c>
      <c r="BB90" s="109">
        <v>21</v>
      </c>
      <c r="BC90" s="108">
        <v>33</v>
      </c>
      <c r="BD90" s="88">
        <v>38</v>
      </c>
      <c r="BE90" s="88">
        <v>31</v>
      </c>
      <c r="BF90" s="88">
        <v>15</v>
      </c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</row>
    <row r="91" spans="41:71" s="98" customFormat="1" ht="12.75" customHeight="1" x14ac:dyDescent="0.2">
      <c r="AO91" s="64" t="s">
        <v>59</v>
      </c>
      <c r="AR91" s="51"/>
      <c r="AS91" s="93"/>
      <c r="AT91" s="51"/>
      <c r="AU91" s="94"/>
      <c r="AV91" s="108">
        <v>42</v>
      </c>
      <c r="AW91" s="109">
        <v>39</v>
      </c>
      <c r="AX91" s="109">
        <v>42</v>
      </c>
      <c r="AY91" s="109">
        <v>30</v>
      </c>
      <c r="AZ91" s="109">
        <v>26</v>
      </c>
      <c r="BA91" s="109">
        <v>46</v>
      </c>
      <c r="BB91" s="109">
        <v>31</v>
      </c>
      <c r="BC91" s="108">
        <v>52</v>
      </c>
      <c r="BD91" s="88">
        <v>16</v>
      </c>
      <c r="BE91" s="88">
        <v>35</v>
      </c>
      <c r="BF91" s="88">
        <v>16</v>
      </c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</row>
    <row r="92" spans="41:71" s="98" customFormat="1" ht="12.75" customHeight="1" x14ac:dyDescent="0.2">
      <c r="AO92" s="64" t="s">
        <v>60</v>
      </c>
      <c r="AR92" s="51"/>
      <c r="AS92" s="93"/>
      <c r="AT92" s="51"/>
      <c r="AU92" s="94"/>
      <c r="AV92" s="108">
        <v>5</v>
      </c>
      <c r="AW92" s="109">
        <v>1</v>
      </c>
      <c r="AX92" s="109">
        <v>10</v>
      </c>
      <c r="AY92" s="109">
        <v>6</v>
      </c>
      <c r="AZ92" s="109">
        <v>3</v>
      </c>
      <c r="BA92" s="109">
        <v>8</v>
      </c>
      <c r="BB92" s="109">
        <v>4</v>
      </c>
      <c r="BC92" s="108">
        <v>4</v>
      </c>
      <c r="BD92" s="88">
        <v>9</v>
      </c>
      <c r="BE92" s="88">
        <v>2</v>
      </c>
      <c r="BF92" s="88">
        <v>3</v>
      </c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</row>
    <row r="93" spans="41:71" s="98" customFormat="1" ht="12.75" customHeight="1" x14ac:dyDescent="0.2">
      <c r="AO93" s="64" t="s">
        <v>61</v>
      </c>
      <c r="AR93" s="51"/>
      <c r="AS93" s="93"/>
      <c r="AT93" s="51"/>
      <c r="AU93" s="94"/>
      <c r="AV93" s="108">
        <v>17</v>
      </c>
      <c r="AW93" s="109">
        <v>18</v>
      </c>
      <c r="AX93" s="109">
        <v>15</v>
      </c>
      <c r="AY93" s="109">
        <v>16</v>
      </c>
      <c r="AZ93" s="109">
        <v>18</v>
      </c>
      <c r="BA93" s="109">
        <v>12</v>
      </c>
      <c r="BB93" s="109">
        <v>28</v>
      </c>
      <c r="BC93" s="108">
        <v>12</v>
      </c>
      <c r="BD93" s="88">
        <v>14</v>
      </c>
      <c r="BE93" s="88">
        <v>16</v>
      </c>
      <c r="BF93" s="88">
        <v>22</v>
      </c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</row>
    <row r="94" spans="41:71" s="98" customFormat="1" ht="12.75" customHeight="1" x14ac:dyDescent="0.2">
      <c r="AO94" s="64" t="s">
        <v>62</v>
      </c>
      <c r="AR94" s="51"/>
      <c r="AS94" s="93"/>
      <c r="AT94" s="51"/>
      <c r="AU94" s="94"/>
      <c r="AV94" s="108">
        <v>27</v>
      </c>
      <c r="AW94" s="109">
        <v>30</v>
      </c>
      <c r="AX94" s="109">
        <v>30</v>
      </c>
      <c r="AY94" s="109">
        <v>18</v>
      </c>
      <c r="AZ94" s="109">
        <v>41</v>
      </c>
      <c r="BA94" s="109">
        <v>31</v>
      </c>
      <c r="BB94" s="109">
        <v>23</v>
      </c>
      <c r="BC94" s="108">
        <v>13</v>
      </c>
      <c r="BD94" s="88">
        <v>19</v>
      </c>
      <c r="BE94" s="88">
        <v>25</v>
      </c>
      <c r="BF94" s="88">
        <v>20</v>
      </c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</row>
    <row r="95" spans="41:71" s="98" customFormat="1" ht="12.75" customHeight="1" x14ac:dyDescent="0.2">
      <c r="AO95" s="65" t="s">
        <v>22</v>
      </c>
      <c r="AP95" s="105"/>
      <c r="AQ95" s="105"/>
      <c r="AR95" s="95"/>
      <c r="AS95" s="96">
        <f>IFERROR((#REF!/#REF!),0)</f>
        <v>0</v>
      </c>
      <c r="AT95" s="95">
        <f>IFERROR((#REF!/#REF!),0)</f>
        <v>0</v>
      </c>
      <c r="AU95" s="97">
        <f>IFERROR((#REF!/#REF!),0)</f>
        <v>0</v>
      </c>
      <c r="AV95" s="106">
        <f>SUM(AV82:AV94)</f>
        <v>473</v>
      </c>
      <c r="AW95" s="106">
        <f t="shared" ref="AW95:BS95" si="21">SUM(AW82:AW94)</f>
        <v>403</v>
      </c>
      <c r="AX95" s="106">
        <f t="shared" si="21"/>
        <v>491</v>
      </c>
      <c r="AY95" s="106">
        <f t="shared" si="21"/>
        <v>443</v>
      </c>
      <c r="AZ95" s="106">
        <f t="shared" si="21"/>
        <v>423</v>
      </c>
      <c r="BA95" s="106">
        <f t="shared" si="21"/>
        <v>460</v>
      </c>
      <c r="BB95" s="106">
        <f t="shared" si="21"/>
        <v>418</v>
      </c>
      <c r="BC95" s="39">
        <f t="shared" si="21"/>
        <v>482</v>
      </c>
      <c r="BD95" s="39">
        <f t="shared" si="21"/>
        <v>427</v>
      </c>
      <c r="BE95" s="39">
        <f t="shared" si="21"/>
        <v>472</v>
      </c>
      <c r="BF95" s="39">
        <f t="shared" si="21"/>
        <v>423</v>
      </c>
      <c r="BG95" s="39">
        <f t="shared" si="21"/>
        <v>0</v>
      </c>
      <c r="BH95" s="39">
        <f t="shared" si="21"/>
        <v>0</v>
      </c>
      <c r="BI95" s="39">
        <f t="shared" si="21"/>
        <v>0</v>
      </c>
      <c r="BJ95" s="39">
        <f t="shared" si="21"/>
        <v>0</v>
      </c>
      <c r="BK95" s="39">
        <f t="shared" si="21"/>
        <v>0</v>
      </c>
      <c r="BL95" s="39">
        <f t="shared" si="21"/>
        <v>0</v>
      </c>
      <c r="BM95" s="39">
        <f t="shared" si="21"/>
        <v>0</v>
      </c>
      <c r="BN95" s="39">
        <f t="shared" si="21"/>
        <v>0</v>
      </c>
      <c r="BO95" s="39">
        <f t="shared" si="21"/>
        <v>0</v>
      </c>
      <c r="BP95" s="39">
        <f t="shared" si="21"/>
        <v>0</v>
      </c>
      <c r="BQ95" s="39">
        <f t="shared" si="21"/>
        <v>0</v>
      </c>
      <c r="BR95" s="39">
        <f t="shared" si="21"/>
        <v>0</v>
      </c>
      <c r="BS95" s="39">
        <f t="shared" si="21"/>
        <v>0</v>
      </c>
    </row>
    <row r="96" spans="41:71" s="98" customFormat="1" ht="12.75" customHeight="1" x14ac:dyDescent="0.2"/>
    <row r="97" spans="1:71" s="98" customFormat="1" ht="12.75" customHeight="1" x14ac:dyDescent="0.2">
      <c r="AO97" s="47" t="s">
        <v>63</v>
      </c>
      <c r="AP97" s="99"/>
      <c r="AQ97" s="99"/>
      <c r="AR97" s="48"/>
      <c r="AS97" s="91" t="e">
        <f t="shared" ref="AS97:BS97" ca="1" si="22">AS$11</f>
        <v>#NAME?</v>
      </c>
      <c r="AT97" s="48" t="e">
        <f t="shared" ca="1" si="22"/>
        <v>#NAME?</v>
      </c>
      <c r="AU97" s="10" t="e">
        <f t="shared" ca="1" si="22"/>
        <v>#NAME?</v>
      </c>
      <c r="AV97" s="10" t="e">
        <f t="shared" ca="1" si="22"/>
        <v>#NAME?</v>
      </c>
      <c r="AW97" s="10" t="e">
        <f t="shared" ca="1" si="22"/>
        <v>#NAME?</v>
      </c>
      <c r="AX97" s="10" t="e">
        <f t="shared" ca="1" si="22"/>
        <v>#NAME?</v>
      </c>
      <c r="AY97" s="10" t="e">
        <f t="shared" ca="1" si="22"/>
        <v>#NAME?</v>
      </c>
      <c r="AZ97" s="10" t="e">
        <f t="shared" ca="1" si="22"/>
        <v>#NAME?</v>
      </c>
      <c r="BA97" s="10" t="e">
        <f t="shared" ca="1" si="22"/>
        <v>#NAME?</v>
      </c>
      <c r="BB97" s="10" t="e">
        <f t="shared" ca="1" si="22"/>
        <v>#NAME?</v>
      </c>
      <c r="BC97" s="10" t="e">
        <f t="shared" ca="1" si="22"/>
        <v>#NAME?</v>
      </c>
      <c r="BD97" s="10" t="e">
        <f t="shared" ca="1" si="22"/>
        <v>#NAME?</v>
      </c>
      <c r="BE97" s="10" t="e">
        <f t="shared" ca="1" si="22"/>
        <v>#NAME?</v>
      </c>
      <c r="BF97" s="10" t="e">
        <f t="shared" ca="1" si="22"/>
        <v>#NAME?</v>
      </c>
      <c r="BG97" s="10" t="e">
        <f t="shared" ca="1" si="22"/>
        <v>#NAME?</v>
      </c>
      <c r="BH97" s="10" t="e">
        <f t="shared" ca="1" si="22"/>
        <v>#NAME?</v>
      </c>
      <c r="BI97" s="10" t="e">
        <f t="shared" ca="1" si="22"/>
        <v>#NAME?</v>
      </c>
      <c r="BJ97" s="10" t="e">
        <f t="shared" ca="1" si="22"/>
        <v>#NAME?</v>
      </c>
      <c r="BK97" s="10" t="e">
        <f t="shared" ca="1" si="22"/>
        <v>#NAME?</v>
      </c>
      <c r="BL97" s="10" t="e">
        <f t="shared" ca="1" si="22"/>
        <v>#NAME?</v>
      </c>
      <c r="BM97" s="10" t="e">
        <f t="shared" ca="1" si="22"/>
        <v>#NAME?</v>
      </c>
      <c r="BN97" s="10" t="e">
        <f t="shared" ca="1" si="22"/>
        <v>#NAME?</v>
      </c>
      <c r="BO97" s="10" t="e">
        <f t="shared" ca="1" si="22"/>
        <v>#NAME?</v>
      </c>
      <c r="BP97" s="10" t="e">
        <f t="shared" ca="1" si="22"/>
        <v>#NAME?</v>
      </c>
      <c r="BQ97" s="10" t="e">
        <f t="shared" ca="1" si="22"/>
        <v>#NAME?</v>
      </c>
      <c r="BR97" s="10" t="e">
        <f t="shared" ca="1" si="22"/>
        <v>#NAME?</v>
      </c>
      <c r="BS97" s="10" t="e">
        <f t="shared" ca="1" si="22"/>
        <v>#NAME?</v>
      </c>
    </row>
    <row r="98" spans="1:71" s="98" customFormat="1" ht="12.75" customHeight="1" x14ac:dyDescent="0.2">
      <c r="AO98" s="50" t="s">
        <v>64</v>
      </c>
      <c r="AR98" s="51"/>
      <c r="AS98" s="93"/>
      <c r="AT98" s="51"/>
      <c r="AU98" s="94">
        <v>266</v>
      </c>
      <c r="AV98" s="94">
        <v>271</v>
      </c>
      <c r="AW98" s="94">
        <v>249</v>
      </c>
      <c r="AX98" s="94">
        <v>271</v>
      </c>
      <c r="AY98" s="94">
        <v>274</v>
      </c>
      <c r="AZ98" s="94">
        <v>251</v>
      </c>
      <c r="BA98" s="94">
        <v>263</v>
      </c>
      <c r="BB98" s="94">
        <v>255</v>
      </c>
      <c r="BC98" s="88">
        <v>72</v>
      </c>
      <c r="BD98" s="88">
        <v>45</v>
      </c>
      <c r="BE98" s="88">
        <v>49</v>
      </c>
      <c r="BF98" s="88">
        <v>47</v>
      </c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</row>
    <row r="99" spans="1:71" s="98" customFormat="1" ht="12.75" customHeight="1" x14ac:dyDescent="0.2">
      <c r="AO99" s="50" t="s">
        <v>65</v>
      </c>
      <c r="AR99" s="51"/>
      <c r="AS99" s="93"/>
      <c r="AT99" s="51"/>
      <c r="AU99" s="94">
        <v>266</v>
      </c>
      <c r="AV99" s="94">
        <v>271</v>
      </c>
      <c r="AW99" s="94">
        <v>249</v>
      </c>
      <c r="AX99" s="94">
        <v>271</v>
      </c>
      <c r="AY99" s="94">
        <v>274</v>
      </c>
      <c r="AZ99" s="94">
        <v>251</v>
      </c>
      <c r="BA99" s="94">
        <v>263</v>
      </c>
      <c r="BB99" s="94">
        <v>255</v>
      </c>
      <c r="BC99" s="88">
        <v>51</v>
      </c>
      <c r="BD99" s="88">
        <v>66</v>
      </c>
      <c r="BE99" s="88">
        <v>57</v>
      </c>
      <c r="BF99" s="88">
        <v>61</v>
      </c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</row>
    <row r="100" spans="1:71" s="98" customFormat="1" ht="12.75" customHeight="1" x14ac:dyDescent="0.2">
      <c r="AO100" s="65" t="s">
        <v>22</v>
      </c>
      <c r="AP100" s="105"/>
      <c r="AQ100" s="105"/>
      <c r="AR100" s="95"/>
      <c r="AS100" s="96">
        <f>IFERROR((#REF!/#REF!),0)</f>
        <v>0</v>
      </c>
      <c r="AT100" s="95">
        <f>IFERROR((#REF!/#REF!),0)</f>
        <v>0</v>
      </c>
      <c r="AU100" s="97">
        <f>IFERROR((#REF!/#REF!),0)</f>
        <v>0</v>
      </c>
      <c r="AV100" s="39">
        <f t="shared" ref="AV100:BB100" si="23">SUM(AV98:AV99)</f>
        <v>542</v>
      </c>
      <c r="AW100" s="39">
        <f t="shared" si="23"/>
        <v>498</v>
      </c>
      <c r="AX100" s="39">
        <f t="shared" si="23"/>
        <v>542</v>
      </c>
      <c r="AY100" s="39">
        <f t="shared" si="23"/>
        <v>548</v>
      </c>
      <c r="AZ100" s="39">
        <f t="shared" si="23"/>
        <v>502</v>
      </c>
      <c r="BA100" s="39">
        <f t="shared" si="23"/>
        <v>526</v>
      </c>
      <c r="BB100" s="39">
        <f t="shared" si="23"/>
        <v>510</v>
      </c>
      <c r="BC100" s="39">
        <f t="shared" ref="BC100:BS100" si="24">SUM(BC98:BC99)</f>
        <v>123</v>
      </c>
      <c r="BD100" s="39">
        <f t="shared" si="24"/>
        <v>111</v>
      </c>
      <c r="BE100" s="39">
        <f t="shared" si="24"/>
        <v>106</v>
      </c>
      <c r="BF100" s="39">
        <f t="shared" si="24"/>
        <v>108</v>
      </c>
      <c r="BG100" s="39">
        <f t="shared" si="24"/>
        <v>0</v>
      </c>
      <c r="BH100" s="39">
        <f t="shared" si="24"/>
        <v>0</v>
      </c>
      <c r="BI100" s="39">
        <f t="shared" si="24"/>
        <v>0</v>
      </c>
      <c r="BJ100" s="39">
        <f t="shared" si="24"/>
        <v>0</v>
      </c>
      <c r="BK100" s="39">
        <f t="shared" si="24"/>
        <v>0</v>
      </c>
      <c r="BL100" s="39">
        <f t="shared" si="24"/>
        <v>0</v>
      </c>
      <c r="BM100" s="39">
        <f t="shared" si="24"/>
        <v>0</v>
      </c>
      <c r="BN100" s="39">
        <f t="shared" si="24"/>
        <v>0</v>
      </c>
      <c r="BO100" s="39">
        <f t="shared" si="24"/>
        <v>0</v>
      </c>
      <c r="BP100" s="39">
        <f t="shared" si="24"/>
        <v>0</v>
      </c>
      <c r="BQ100" s="39">
        <f t="shared" si="24"/>
        <v>0</v>
      </c>
      <c r="BR100" s="39">
        <f t="shared" si="24"/>
        <v>0</v>
      </c>
      <c r="BS100" s="39">
        <f t="shared" si="24"/>
        <v>0</v>
      </c>
    </row>
    <row r="101" spans="1:71" s="98" customFormat="1" ht="12.75" customHeight="1" x14ac:dyDescent="0.2"/>
    <row r="102" spans="1:71" s="69" customFormat="1" ht="12.75" customHeight="1" x14ac:dyDescent="0.25">
      <c r="A102" s="8" t="s">
        <v>66</v>
      </c>
      <c r="B102" s="9" t="s">
        <v>6</v>
      </c>
      <c r="C102" s="10">
        <f>$C$11</f>
        <v>44531</v>
      </c>
      <c r="D102" s="9" t="s">
        <v>6</v>
      </c>
      <c r="E102" s="10" t="e">
        <f ca="1">$E$11</f>
        <v>#NAME?</v>
      </c>
      <c r="F102" s="10" t="e">
        <f ca="1">$F$11</f>
        <v>#NAME?</v>
      </c>
      <c r="G102" s="10" t="e">
        <f ca="1">$G$11</f>
        <v>#NAME?</v>
      </c>
      <c r="H102" s="10" t="e">
        <f ca="1">$H$11</f>
        <v>#NAME?</v>
      </c>
      <c r="I102" s="10" t="e">
        <f ca="1">$I$11</f>
        <v>#NAME?</v>
      </c>
      <c r="J102" s="10" t="e">
        <f ca="1">$J$11</f>
        <v>#NAME?</v>
      </c>
      <c r="K102" s="10" t="e">
        <f ca="1">$K$11</f>
        <v>#NAME?</v>
      </c>
      <c r="L102" s="10" t="e">
        <f ca="1">$L$11</f>
        <v>#NAME?</v>
      </c>
      <c r="M102" s="10" t="e">
        <f ca="1">$M$11</f>
        <v>#NAME?</v>
      </c>
      <c r="N102" s="10" t="e">
        <f ca="1">$N$11</f>
        <v>#NAME?</v>
      </c>
      <c r="O102" s="10" t="e">
        <f ca="1">$O$11</f>
        <v>#NAME?</v>
      </c>
      <c r="P102" s="10" t="e">
        <f ca="1">$P$11</f>
        <v>#NAME?</v>
      </c>
      <c r="Q102" s="9" t="s">
        <v>6</v>
      </c>
      <c r="R102" s="10" t="e">
        <f t="shared" ref="R102:AK102" ca="1" si="25">R11</f>
        <v>#NAME?</v>
      </c>
      <c r="S102" s="10" t="e">
        <f t="shared" ca="1" si="25"/>
        <v>#NAME?</v>
      </c>
      <c r="T102" s="10" t="e">
        <f t="shared" ca="1" si="25"/>
        <v>#NAME?</v>
      </c>
      <c r="U102" s="10" t="e">
        <f t="shared" ca="1" si="25"/>
        <v>#NAME?</v>
      </c>
      <c r="V102" s="10" t="e">
        <f t="shared" ca="1" si="25"/>
        <v>#NAME?</v>
      </c>
      <c r="W102" s="10" t="e">
        <f t="shared" ca="1" si="25"/>
        <v>#NAME?</v>
      </c>
      <c r="X102" s="10" t="e">
        <f t="shared" ca="1" si="25"/>
        <v>#NAME?</v>
      </c>
      <c r="Y102" s="10" t="e">
        <f t="shared" ca="1" si="25"/>
        <v>#NAME?</v>
      </c>
      <c r="Z102" s="10" t="e">
        <f t="shared" ca="1" si="25"/>
        <v>#NAME?</v>
      </c>
      <c r="AA102" s="10" t="e">
        <f t="shared" ca="1" si="25"/>
        <v>#NAME?</v>
      </c>
      <c r="AB102" s="10" t="e">
        <f t="shared" ca="1" si="25"/>
        <v>#NAME?</v>
      </c>
      <c r="AC102" s="10" t="e">
        <f t="shared" ca="1" si="25"/>
        <v>#NAME?</v>
      </c>
      <c r="AD102" s="10" t="e">
        <f t="shared" ca="1" si="25"/>
        <v>#NAME?</v>
      </c>
      <c r="AE102" s="10" t="e">
        <f t="shared" ca="1" si="25"/>
        <v>#NAME?</v>
      </c>
      <c r="AF102" s="10" t="e">
        <f t="shared" ca="1" si="25"/>
        <v>#NAME?</v>
      </c>
      <c r="AG102" s="10" t="e">
        <f t="shared" ca="1" si="25"/>
        <v>#NAME?</v>
      </c>
      <c r="AH102" s="10" t="e">
        <f t="shared" ca="1" si="25"/>
        <v>#NAME?</v>
      </c>
      <c r="AI102" s="10" t="e">
        <f t="shared" ca="1" si="25"/>
        <v>#NAME?</v>
      </c>
      <c r="AJ102" s="10" t="e">
        <f t="shared" ca="1" si="25"/>
        <v>#NAME?</v>
      </c>
      <c r="AK102" s="10" t="e">
        <f t="shared" ca="1" si="25"/>
        <v>#NAME?</v>
      </c>
      <c r="AL102" s="10" t="e">
        <f ca="1">AL$11</f>
        <v>#NAME?</v>
      </c>
      <c r="AM102" s="10" t="str">
        <f t="shared" ref="AM102:BS102" si="26">AM$11</f>
        <v>Meta Parcial</v>
      </c>
      <c r="AN102" s="10" t="str">
        <f t="shared" si="26"/>
        <v>1-10-out-24</v>
      </c>
      <c r="AO102" s="8" t="s">
        <v>67</v>
      </c>
      <c r="AP102" s="10" t="str">
        <f t="shared" si="26"/>
        <v>Meta Parcial</v>
      </c>
      <c r="AQ102" s="10" t="str">
        <f t="shared" si="26"/>
        <v>11-31-out-24</v>
      </c>
      <c r="AR102" s="10" t="str">
        <f t="shared" si="26"/>
        <v>Meta Mensal</v>
      </c>
      <c r="AS102" s="10" t="e">
        <f t="shared" ca="1" si="26"/>
        <v>#NAME?</v>
      </c>
      <c r="AT102" s="10" t="e">
        <f t="shared" ca="1" si="26"/>
        <v>#NAME?</v>
      </c>
      <c r="AU102" s="10" t="e">
        <f t="shared" ca="1" si="26"/>
        <v>#NAME?</v>
      </c>
      <c r="AV102" s="10" t="e">
        <f t="shared" ca="1" si="26"/>
        <v>#NAME?</v>
      </c>
      <c r="AW102" s="10" t="e">
        <f t="shared" ca="1" si="26"/>
        <v>#NAME?</v>
      </c>
      <c r="AX102" s="10" t="e">
        <f t="shared" ca="1" si="26"/>
        <v>#NAME?</v>
      </c>
      <c r="AY102" s="10" t="e">
        <f t="shared" ca="1" si="26"/>
        <v>#NAME?</v>
      </c>
      <c r="AZ102" s="10" t="e">
        <f t="shared" ca="1" si="26"/>
        <v>#NAME?</v>
      </c>
      <c r="BA102" s="10" t="e">
        <f t="shared" ca="1" si="26"/>
        <v>#NAME?</v>
      </c>
      <c r="BB102" s="10" t="e">
        <f t="shared" ca="1" si="26"/>
        <v>#NAME?</v>
      </c>
      <c r="BC102" s="10" t="e">
        <f t="shared" ca="1" si="26"/>
        <v>#NAME?</v>
      </c>
      <c r="BD102" s="10" t="e">
        <f t="shared" ca="1" si="26"/>
        <v>#NAME?</v>
      </c>
      <c r="BE102" s="10" t="e">
        <f t="shared" ca="1" si="26"/>
        <v>#NAME?</v>
      </c>
      <c r="BF102" s="10" t="e">
        <f t="shared" ca="1" si="26"/>
        <v>#NAME?</v>
      </c>
      <c r="BG102" s="10" t="e">
        <f t="shared" ca="1" si="26"/>
        <v>#NAME?</v>
      </c>
      <c r="BH102" s="10" t="e">
        <f t="shared" ca="1" si="26"/>
        <v>#NAME?</v>
      </c>
      <c r="BI102" s="10" t="e">
        <f t="shared" ca="1" si="26"/>
        <v>#NAME?</v>
      </c>
      <c r="BJ102" s="10" t="e">
        <f t="shared" ca="1" si="26"/>
        <v>#NAME?</v>
      </c>
      <c r="BK102" s="10" t="e">
        <f t="shared" ca="1" si="26"/>
        <v>#NAME?</v>
      </c>
      <c r="BL102" s="10" t="e">
        <f t="shared" ca="1" si="26"/>
        <v>#NAME?</v>
      </c>
      <c r="BM102" s="10" t="e">
        <f t="shared" ca="1" si="26"/>
        <v>#NAME?</v>
      </c>
      <c r="BN102" s="10" t="e">
        <f t="shared" ca="1" si="26"/>
        <v>#NAME?</v>
      </c>
      <c r="BO102" s="10" t="e">
        <f t="shared" ca="1" si="26"/>
        <v>#NAME?</v>
      </c>
      <c r="BP102" s="10" t="e">
        <f t="shared" ca="1" si="26"/>
        <v>#NAME?</v>
      </c>
      <c r="BQ102" s="10" t="e">
        <f t="shared" ca="1" si="26"/>
        <v>#NAME?</v>
      </c>
      <c r="BR102" s="10" t="e">
        <f t="shared" ca="1" si="26"/>
        <v>#NAME?</v>
      </c>
      <c r="BS102" s="10" t="e">
        <f t="shared" ca="1" si="26"/>
        <v>#NAME?</v>
      </c>
    </row>
    <row r="103" spans="1:71" ht="12.75" customHeight="1" x14ac:dyDescent="0.2">
      <c r="A103" s="35" t="s">
        <v>68</v>
      </c>
      <c r="B103" s="94">
        <v>2000</v>
      </c>
      <c r="C103" s="71">
        <v>141</v>
      </c>
      <c r="D103" s="86">
        <v>2000</v>
      </c>
      <c r="E103" s="71">
        <v>513</v>
      </c>
      <c r="F103" s="71">
        <v>1175</v>
      </c>
      <c r="G103" s="71">
        <f>G399</f>
        <v>1197</v>
      </c>
      <c r="H103" s="71">
        <f>H399</f>
        <v>1026</v>
      </c>
      <c r="I103" s="71">
        <f>I399</f>
        <v>1553</v>
      </c>
      <c r="J103" s="71">
        <v>1658</v>
      </c>
      <c r="K103" s="71">
        <v>1762</v>
      </c>
      <c r="L103" s="71">
        <v>2014</v>
      </c>
      <c r="M103" s="71">
        <v>1854</v>
      </c>
      <c r="N103" s="71">
        <v>1965</v>
      </c>
      <c r="O103" s="71">
        <f>O399-O106</f>
        <v>2427</v>
      </c>
      <c r="P103" s="112">
        <v>1998</v>
      </c>
      <c r="Q103" s="86">
        <v>2000</v>
      </c>
      <c r="R103" s="71">
        <f t="shared" ref="R103:AC103" si="27">R399-R106</f>
        <v>2725</v>
      </c>
      <c r="S103" s="71">
        <f t="shared" si="27"/>
        <v>2533</v>
      </c>
      <c r="T103" s="71">
        <f t="shared" si="27"/>
        <v>3291</v>
      </c>
      <c r="U103" s="71">
        <f t="shared" si="27"/>
        <v>2553</v>
      </c>
      <c r="V103" s="71">
        <f t="shared" si="27"/>
        <v>2922</v>
      </c>
      <c r="W103" s="71">
        <f t="shared" si="27"/>
        <v>2874</v>
      </c>
      <c r="X103" s="71">
        <f t="shared" si="27"/>
        <v>2912</v>
      </c>
      <c r="Y103" s="71">
        <f t="shared" si="27"/>
        <v>3402</v>
      </c>
      <c r="Z103" s="71">
        <f t="shared" si="27"/>
        <v>2903</v>
      </c>
      <c r="AA103" s="71">
        <f t="shared" si="27"/>
        <v>3689</v>
      </c>
      <c r="AB103" s="71">
        <f t="shared" si="27"/>
        <v>3182</v>
      </c>
      <c r="AC103" s="71">
        <f t="shared" si="27"/>
        <v>3050</v>
      </c>
      <c r="AD103" s="113">
        <v>2340</v>
      </c>
      <c r="AE103" s="112">
        <v>2280</v>
      </c>
      <c r="AF103" s="71">
        <v>2135</v>
      </c>
      <c r="AG103" s="112">
        <v>2218</v>
      </c>
      <c r="AH103" s="112">
        <v>2214</v>
      </c>
      <c r="AI103" s="112">
        <v>2115</v>
      </c>
      <c r="AJ103" s="112">
        <v>2207</v>
      </c>
      <c r="AK103" s="71">
        <v>2224</v>
      </c>
      <c r="AL103" s="56">
        <v>2194</v>
      </c>
      <c r="AM103" s="70">
        <f>ROUND(((Q103/31)*10),0)</f>
        <v>645</v>
      </c>
      <c r="AN103" s="56">
        <v>829</v>
      </c>
      <c r="AO103" s="35" t="s">
        <v>68</v>
      </c>
      <c r="AP103" s="70">
        <f>ROUND(((AR103/31)*21),0)</f>
        <v>1897</v>
      </c>
      <c r="AQ103" s="56">
        <v>1596</v>
      </c>
      <c r="AR103" s="70">
        <v>2800</v>
      </c>
      <c r="AS103" s="18">
        <f>IF(AQ103="","",(SUM(AQ103,AN103)))</f>
        <v>2425</v>
      </c>
      <c r="AT103" s="71">
        <v>2165</v>
      </c>
      <c r="AU103" s="56">
        <v>2311</v>
      </c>
      <c r="AV103" s="56">
        <v>2254</v>
      </c>
      <c r="AW103" s="71">
        <v>2531</v>
      </c>
      <c r="AX103" s="56">
        <v>2546</v>
      </c>
      <c r="AY103" s="56">
        <v>2553</v>
      </c>
      <c r="AZ103" s="56">
        <v>2533</v>
      </c>
      <c r="BA103" s="56">
        <v>2704</v>
      </c>
      <c r="BB103" s="71">
        <v>2618</v>
      </c>
      <c r="BC103" s="56">
        <v>2597</v>
      </c>
      <c r="BD103" s="71">
        <v>2613</v>
      </c>
      <c r="BE103" s="71">
        <v>2702</v>
      </c>
      <c r="BF103" s="71">
        <v>2527</v>
      </c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</row>
    <row r="104" spans="1:71" ht="12.75" customHeight="1" x14ac:dyDescent="0.2">
      <c r="A104" s="12" t="s">
        <v>69</v>
      </c>
      <c r="B104" s="71">
        <v>528</v>
      </c>
      <c r="C104" s="71">
        <v>0</v>
      </c>
      <c r="D104" s="13">
        <v>528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71">
        <v>29</v>
      </c>
      <c r="K104" s="71">
        <v>141</v>
      </c>
      <c r="L104" s="71">
        <v>201</v>
      </c>
      <c r="M104" s="71">
        <v>229</v>
      </c>
      <c r="N104" s="71">
        <v>583</v>
      </c>
      <c r="O104" s="71">
        <v>478</v>
      </c>
      <c r="P104" s="112">
        <v>586</v>
      </c>
      <c r="Q104" s="13">
        <v>528</v>
      </c>
      <c r="R104" s="71">
        <v>570</v>
      </c>
      <c r="S104" s="71">
        <v>561</v>
      </c>
      <c r="T104" s="71">
        <v>833</v>
      </c>
      <c r="U104" s="71">
        <v>638</v>
      </c>
      <c r="V104" s="71">
        <v>860</v>
      </c>
      <c r="W104" s="71">
        <v>792</v>
      </c>
      <c r="X104" s="71">
        <v>950</v>
      </c>
      <c r="Y104" s="71">
        <v>1144</v>
      </c>
      <c r="Z104" s="71">
        <v>937</v>
      </c>
      <c r="AA104" s="71">
        <v>1551</v>
      </c>
      <c r="AB104" s="71">
        <v>1219</v>
      </c>
      <c r="AC104" s="71">
        <v>1137</v>
      </c>
      <c r="AD104" s="113">
        <v>1360</v>
      </c>
      <c r="AE104" s="112">
        <v>1175</v>
      </c>
      <c r="AF104" s="71">
        <v>1285</v>
      </c>
      <c r="AG104" s="112">
        <v>1446</v>
      </c>
      <c r="AH104" s="112">
        <v>1406</v>
      </c>
      <c r="AI104" s="112">
        <v>1274</v>
      </c>
      <c r="AJ104" s="112">
        <v>1390</v>
      </c>
      <c r="AK104" s="71">
        <v>1557</v>
      </c>
      <c r="AL104" s="56">
        <v>1478</v>
      </c>
      <c r="AM104" s="70">
        <f>ROUND(((Q104/31)*10),0)</f>
        <v>170</v>
      </c>
      <c r="AN104" s="56">
        <v>604</v>
      </c>
      <c r="AO104" s="12" t="s">
        <v>69</v>
      </c>
      <c r="AP104" s="70">
        <f>ROUND(((AR104/31)*21),0)</f>
        <v>813</v>
      </c>
      <c r="AQ104" s="56">
        <v>1084</v>
      </c>
      <c r="AR104" s="70">
        <v>1200</v>
      </c>
      <c r="AS104" s="18">
        <f>IF(AQ104="","",(SUM(AQ104,AN104)))</f>
        <v>1688</v>
      </c>
      <c r="AT104" s="71">
        <v>1508</v>
      </c>
      <c r="AU104" s="56">
        <v>1449</v>
      </c>
      <c r="AV104" s="56">
        <v>1453</v>
      </c>
      <c r="AW104" s="71">
        <v>1324</v>
      </c>
      <c r="AX104" s="56">
        <v>1472</v>
      </c>
      <c r="AY104" s="56">
        <v>1415</v>
      </c>
      <c r="AZ104" s="56">
        <v>1339</v>
      </c>
      <c r="BA104" s="56">
        <v>1421</v>
      </c>
      <c r="BB104" s="71">
        <v>1473</v>
      </c>
      <c r="BC104" s="56">
        <v>1405</v>
      </c>
      <c r="BD104" s="71">
        <v>1457</v>
      </c>
      <c r="BE104" s="71">
        <v>1500</v>
      </c>
      <c r="BF104" s="71">
        <v>1335</v>
      </c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</row>
    <row r="105" spans="1:71" ht="12.75" customHeight="1" x14ac:dyDescent="0.2">
      <c r="A105" s="35" t="s">
        <v>70</v>
      </c>
      <c r="B105" s="94">
        <v>2000</v>
      </c>
      <c r="C105" s="71">
        <v>83</v>
      </c>
      <c r="D105" s="86">
        <v>2000</v>
      </c>
      <c r="E105" s="71">
        <v>467</v>
      </c>
      <c r="F105" s="71">
        <v>1048</v>
      </c>
      <c r="G105" s="71">
        <f>G413</f>
        <v>1532</v>
      </c>
      <c r="H105" s="71">
        <f>H413</f>
        <v>1660</v>
      </c>
      <c r="I105" s="71">
        <f>I413</f>
        <v>2750</v>
      </c>
      <c r="J105" s="71">
        <v>2503</v>
      </c>
      <c r="K105" s="71">
        <v>2585</v>
      </c>
      <c r="L105" s="71">
        <v>2692</v>
      </c>
      <c r="M105" s="71">
        <f>M413</f>
        <v>2390</v>
      </c>
      <c r="N105" s="71">
        <v>2776</v>
      </c>
      <c r="O105" s="71">
        <f>O413</f>
        <v>2573</v>
      </c>
      <c r="P105" s="112">
        <v>2914</v>
      </c>
      <c r="Q105" s="86">
        <v>2000</v>
      </c>
      <c r="R105" s="71">
        <f t="shared" ref="R105:AC105" si="28">R413</f>
        <v>2836</v>
      </c>
      <c r="S105" s="71">
        <f t="shared" si="28"/>
        <v>2535</v>
      </c>
      <c r="T105" s="71">
        <f t="shared" si="28"/>
        <v>3067</v>
      </c>
      <c r="U105" s="71">
        <f t="shared" si="28"/>
        <v>2652</v>
      </c>
      <c r="V105" s="71">
        <f t="shared" si="28"/>
        <v>3336</v>
      </c>
      <c r="W105" s="71">
        <f t="shared" si="28"/>
        <v>3438</v>
      </c>
      <c r="X105" s="71">
        <f t="shared" si="28"/>
        <v>3176</v>
      </c>
      <c r="Y105" s="71">
        <f t="shared" si="28"/>
        <v>3704</v>
      </c>
      <c r="Z105" s="71">
        <f t="shared" si="28"/>
        <v>3254</v>
      </c>
      <c r="AA105" s="71">
        <f t="shared" si="28"/>
        <v>4181</v>
      </c>
      <c r="AB105" s="71">
        <f t="shared" si="28"/>
        <v>3406</v>
      </c>
      <c r="AC105" s="71">
        <f t="shared" si="28"/>
        <v>3396</v>
      </c>
      <c r="AD105" s="113">
        <v>4105</v>
      </c>
      <c r="AE105" s="112">
        <v>3692</v>
      </c>
      <c r="AF105" s="71">
        <v>3488</v>
      </c>
      <c r="AG105" s="112">
        <v>3889</v>
      </c>
      <c r="AH105" s="112">
        <v>3874</v>
      </c>
      <c r="AI105" s="112">
        <v>3838</v>
      </c>
      <c r="AJ105" s="112">
        <v>3988</v>
      </c>
      <c r="AK105" s="71">
        <v>3999</v>
      </c>
      <c r="AL105" s="56">
        <v>3896</v>
      </c>
      <c r="AM105" s="70">
        <f>ROUND(((Q105/31)*10),0)</f>
        <v>645</v>
      </c>
      <c r="AN105" s="56">
        <v>1486</v>
      </c>
      <c r="AO105" s="35" t="s">
        <v>70</v>
      </c>
      <c r="AP105" s="70">
        <f>ROUND(((AR105/31)*21),0)</f>
        <v>2032</v>
      </c>
      <c r="AQ105" s="56">
        <v>2833</v>
      </c>
      <c r="AR105" s="70">
        <v>3000</v>
      </c>
      <c r="AS105" s="18">
        <f>IF(AQ105="","",(SUM(AQ105,AN105)))</f>
        <v>4319</v>
      </c>
      <c r="AT105" s="71">
        <v>3792</v>
      </c>
      <c r="AU105" s="56">
        <v>3741</v>
      </c>
      <c r="AV105" s="56">
        <v>3515</v>
      </c>
      <c r="AW105" s="71">
        <v>3172</v>
      </c>
      <c r="AX105" s="56">
        <v>3050</v>
      </c>
      <c r="AY105" s="56">
        <v>3181</v>
      </c>
      <c r="AZ105" s="56">
        <v>3279</v>
      </c>
      <c r="BA105" s="56">
        <v>3264</v>
      </c>
      <c r="BB105" s="71">
        <v>3234</v>
      </c>
      <c r="BC105" s="56">
        <v>3493</v>
      </c>
      <c r="BD105" s="71">
        <v>3350</v>
      </c>
      <c r="BE105" s="71">
        <v>3267</v>
      </c>
      <c r="BF105" s="71">
        <v>2801</v>
      </c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</row>
    <row r="106" spans="1:71" ht="12.75" customHeight="1" x14ac:dyDescent="0.2">
      <c r="A106" s="26"/>
      <c r="B106" s="71"/>
      <c r="C106" s="71"/>
      <c r="D106" s="13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112"/>
      <c r="Q106" s="26"/>
      <c r="R106" s="29"/>
      <c r="S106" s="27"/>
      <c r="T106" s="29"/>
      <c r="U106" s="27"/>
      <c r="V106" s="29"/>
      <c r="W106" s="29"/>
      <c r="X106" s="28"/>
      <c r="Y106" s="28"/>
      <c r="Z106" s="28"/>
      <c r="AA106" s="29"/>
      <c r="AB106" s="27"/>
      <c r="AC106" s="28"/>
      <c r="AD106" s="28"/>
      <c r="AE106" s="28"/>
      <c r="AF106" s="28"/>
      <c r="AG106" s="28"/>
      <c r="AH106" s="28"/>
      <c r="AI106" s="28"/>
      <c r="AJ106" s="28"/>
      <c r="AK106" s="28"/>
      <c r="AL106" s="30"/>
      <c r="AM106" s="31"/>
      <c r="AN106" s="30"/>
      <c r="AO106" s="12" t="s">
        <v>71</v>
      </c>
      <c r="AP106" s="70">
        <f>ROUND(((AR106/31)*21),0)</f>
        <v>169</v>
      </c>
      <c r="AQ106" s="56">
        <v>206</v>
      </c>
      <c r="AR106" s="70">
        <v>250</v>
      </c>
      <c r="AS106" s="18">
        <f>IF(AQ106="","",(SUM(AQ106,AN106)))</f>
        <v>206</v>
      </c>
      <c r="AT106" s="71">
        <v>283</v>
      </c>
      <c r="AU106" s="57">
        <v>341</v>
      </c>
      <c r="AV106" s="57">
        <v>391</v>
      </c>
      <c r="AW106" s="71">
        <v>288</v>
      </c>
      <c r="AX106" s="57">
        <v>315</v>
      </c>
      <c r="AY106" s="57">
        <v>358</v>
      </c>
      <c r="AZ106" s="57">
        <v>278</v>
      </c>
      <c r="BA106" s="57">
        <v>292</v>
      </c>
      <c r="BB106" s="71">
        <v>255</v>
      </c>
      <c r="BC106" s="57">
        <v>282</v>
      </c>
      <c r="BD106" s="71">
        <v>356</v>
      </c>
      <c r="BE106" s="71">
        <v>397</v>
      </c>
      <c r="BF106" s="71">
        <v>292</v>
      </c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</row>
    <row r="107" spans="1:71" ht="12.75" customHeight="1" x14ac:dyDescent="0.25">
      <c r="A107" s="37" t="s">
        <v>22</v>
      </c>
      <c r="B107" s="38">
        <f t="shared" ref="B107:AN107" si="29">SUM(B103:B106)</f>
        <v>4528</v>
      </c>
      <c r="C107" s="39">
        <f t="shared" si="29"/>
        <v>224</v>
      </c>
      <c r="D107" s="38">
        <f t="shared" si="29"/>
        <v>4528</v>
      </c>
      <c r="E107" s="39">
        <f t="shared" si="29"/>
        <v>980</v>
      </c>
      <c r="F107" s="39">
        <f t="shared" si="29"/>
        <v>2223</v>
      </c>
      <c r="G107" s="39">
        <f t="shared" si="29"/>
        <v>2729</v>
      </c>
      <c r="H107" s="39">
        <f t="shared" si="29"/>
        <v>2686</v>
      </c>
      <c r="I107" s="39">
        <f t="shared" si="29"/>
        <v>4303</v>
      </c>
      <c r="J107" s="39">
        <f t="shared" si="29"/>
        <v>4190</v>
      </c>
      <c r="K107" s="39">
        <f t="shared" si="29"/>
        <v>4488</v>
      </c>
      <c r="L107" s="39">
        <f t="shared" si="29"/>
        <v>4907</v>
      </c>
      <c r="M107" s="39">
        <f t="shared" si="29"/>
        <v>4473</v>
      </c>
      <c r="N107" s="39">
        <f t="shared" si="29"/>
        <v>5324</v>
      </c>
      <c r="O107" s="39">
        <f t="shared" si="29"/>
        <v>5478</v>
      </c>
      <c r="P107" s="39">
        <f t="shared" si="29"/>
        <v>5498</v>
      </c>
      <c r="Q107" s="38">
        <f t="shared" si="29"/>
        <v>4528</v>
      </c>
      <c r="R107" s="39">
        <f t="shared" si="29"/>
        <v>6131</v>
      </c>
      <c r="S107" s="39">
        <f t="shared" si="29"/>
        <v>5629</v>
      </c>
      <c r="T107" s="39">
        <f t="shared" si="29"/>
        <v>7191</v>
      </c>
      <c r="U107" s="39">
        <f t="shared" si="29"/>
        <v>5843</v>
      </c>
      <c r="V107" s="39">
        <f t="shared" si="29"/>
        <v>7118</v>
      </c>
      <c r="W107" s="39">
        <f t="shared" si="29"/>
        <v>7104</v>
      </c>
      <c r="X107" s="39">
        <f t="shared" si="29"/>
        <v>7038</v>
      </c>
      <c r="Y107" s="39">
        <f t="shared" si="29"/>
        <v>8250</v>
      </c>
      <c r="Z107" s="39">
        <f t="shared" si="29"/>
        <v>7094</v>
      </c>
      <c r="AA107" s="39">
        <f t="shared" si="29"/>
        <v>9421</v>
      </c>
      <c r="AB107" s="39">
        <f t="shared" si="29"/>
        <v>7807</v>
      </c>
      <c r="AC107" s="39">
        <f t="shared" si="29"/>
        <v>7583</v>
      </c>
      <c r="AD107" s="39">
        <f t="shared" si="29"/>
        <v>7805</v>
      </c>
      <c r="AE107" s="39">
        <f t="shared" si="29"/>
        <v>7147</v>
      </c>
      <c r="AF107" s="39">
        <f t="shared" si="29"/>
        <v>6908</v>
      </c>
      <c r="AG107" s="39">
        <f t="shared" si="29"/>
        <v>7553</v>
      </c>
      <c r="AH107" s="39">
        <f t="shared" si="29"/>
        <v>7494</v>
      </c>
      <c r="AI107" s="39">
        <f t="shared" si="29"/>
        <v>7227</v>
      </c>
      <c r="AJ107" s="39">
        <f t="shared" si="29"/>
        <v>7585</v>
      </c>
      <c r="AK107" s="39">
        <f t="shared" si="29"/>
        <v>7780</v>
      </c>
      <c r="AL107" s="39">
        <f t="shared" si="29"/>
        <v>7568</v>
      </c>
      <c r="AM107" s="39">
        <f t="shared" si="29"/>
        <v>1460</v>
      </c>
      <c r="AN107" s="39">
        <f t="shared" si="29"/>
        <v>2919</v>
      </c>
      <c r="AO107" s="37" t="s">
        <v>22</v>
      </c>
      <c r="AP107" s="39">
        <f t="shared" ref="AP107:BS107" si="30">SUM(AP103:AP106)</f>
        <v>4911</v>
      </c>
      <c r="AQ107" s="39">
        <f t="shared" si="30"/>
        <v>5719</v>
      </c>
      <c r="AR107" s="39">
        <f t="shared" si="30"/>
        <v>7250</v>
      </c>
      <c r="AS107" s="39">
        <f t="shared" si="30"/>
        <v>8638</v>
      </c>
      <c r="AT107" s="39">
        <f t="shared" si="30"/>
        <v>7748</v>
      </c>
      <c r="AU107" s="39">
        <f t="shared" si="30"/>
        <v>7842</v>
      </c>
      <c r="AV107" s="39">
        <f t="shared" si="30"/>
        <v>7613</v>
      </c>
      <c r="AW107" s="39">
        <f t="shared" si="30"/>
        <v>7315</v>
      </c>
      <c r="AX107" s="39">
        <f t="shared" si="30"/>
        <v>7383</v>
      </c>
      <c r="AY107" s="39">
        <f t="shared" si="30"/>
        <v>7507</v>
      </c>
      <c r="AZ107" s="39">
        <f t="shared" si="30"/>
        <v>7429</v>
      </c>
      <c r="BA107" s="39">
        <f t="shared" si="30"/>
        <v>7681</v>
      </c>
      <c r="BB107" s="39">
        <f t="shared" si="30"/>
        <v>7580</v>
      </c>
      <c r="BC107" s="39">
        <f t="shared" si="30"/>
        <v>7777</v>
      </c>
      <c r="BD107" s="39">
        <f t="shared" si="30"/>
        <v>7776</v>
      </c>
      <c r="BE107" s="39">
        <f t="shared" si="30"/>
        <v>7866</v>
      </c>
      <c r="BF107" s="39">
        <f t="shared" si="30"/>
        <v>6955</v>
      </c>
      <c r="BG107" s="39">
        <f t="shared" si="30"/>
        <v>0</v>
      </c>
      <c r="BH107" s="39">
        <f t="shared" si="30"/>
        <v>0</v>
      </c>
      <c r="BI107" s="39">
        <f t="shared" si="30"/>
        <v>0</v>
      </c>
      <c r="BJ107" s="39">
        <f t="shared" si="30"/>
        <v>0</v>
      </c>
      <c r="BK107" s="39">
        <f t="shared" si="30"/>
        <v>0</v>
      </c>
      <c r="BL107" s="39">
        <f t="shared" si="30"/>
        <v>0</v>
      </c>
      <c r="BM107" s="39">
        <f t="shared" si="30"/>
        <v>0</v>
      </c>
      <c r="BN107" s="39">
        <f t="shared" si="30"/>
        <v>0</v>
      </c>
      <c r="BO107" s="39">
        <f t="shared" si="30"/>
        <v>0</v>
      </c>
      <c r="BP107" s="39">
        <f t="shared" si="30"/>
        <v>0</v>
      </c>
      <c r="BQ107" s="39">
        <f t="shared" si="30"/>
        <v>0</v>
      </c>
      <c r="BR107" s="39">
        <f t="shared" si="30"/>
        <v>0</v>
      </c>
      <c r="BS107" s="39">
        <f t="shared" si="30"/>
        <v>0</v>
      </c>
    </row>
    <row r="108" spans="1:71" ht="12.75" customHeight="1" x14ac:dyDescent="0.25">
      <c r="A108" s="114"/>
      <c r="B108" s="115"/>
      <c r="C108" s="115"/>
      <c r="D108" s="115"/>
      <c r="E108" s="115"/>
      <c r="F108" s="115"/>
      <c r="G108" s="115"/>
      <c r="H108" s="116"/>
      <c r="I108" s="116"/>
      <c r="J108" s="115"/>
      <c r="K108" s="115"/>
      <c r="L108" s="115"/>
      <c r="M108" s="115"/>
      <c r="N108" s="115"/>
      <c r="O108" s="116"/>
      <c r="P108" s="115"/>
      <c r="Q108" s="115"/>
      <c r="R108" s="116"/>
      <c r="S108" s="116"/>
      <c r="T108" s="116"/>
      <c r="U108" s="115"/>
      <c r="V108" s="116"/>
      <c r="W108" s="116"/>
      <c r="X108" s="115"/>
      <c r="Y108" s="115"/>
      <c r="Z108" s="116"/>
      <c r="AA108" s="116"/>
      <c r="AB108" s="115"/>
      <c r="AC108" s="115"/>
      <c r="AD108" s="115"/>
      <c r="AE108" s="115"/>
      <c r="AF108" s="115"/>
      <c r="AG108" s="115"/>
      <c r="AH108" s="115"/>
      <c r="AI108" s="115"/>
      <c r="AJ108" s="116"/>
      <c r="AK108" s="115"/>
      <c r="AL108" s="115"/>
      <c r="AM108" s="115"/>
      <c r="AN108" s="115"/>
      <c r="AO108" s="80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</row>
    <row r="109" spans="1:71" s="98" customFormat="1" ht="12.75" customHeight="1" x14ac:dyDescent="0.2">
      <c r="AO109" s="8" t="s">
        <v>72</v>
      </c>
      <c r="AP109" s="117"/>
      <c r="AQ109" s="117"/>
      <c r="AR109" s="10" t="s">
        <v>6</v>
      </c>
      <c r="AS109" s="10" t="e">
        <f t="shared" ref="AS109:BS109" ca="1" si="31">AS$11</f>
        <v>#NAME?</v>
      </c>
      <c r="AT109" s="10" t="e">
        <f t="shared" ca="1" si="31"/>
        <v>#NAME?</v>
      </c>
      <c r="AU109" s="10" t="e">
        <f t="shared" ca="1" si="31"/>
        <v>#NAME?</v>
      </c>
      <c r="AV109" s="10" t="e">
        <f t="shared" ca="1" si="31"/>
        <v>#NAME?</v>
      </c>
      <c r="AW109" s="10" t="e">
        <f t="shared" ca="1" si="31"/>
        <v>#NAME?</v>
      </c>
      <c r="AX109" s="10" t="e">
        <f t="shared" ca="1" si="31"/>
        <v>#NAME?</v>
      </c>
      <c r="AY109" s="10" t="e">
        <f t="shared" ca="1" si="31"/>
        <v>#NAME?</v>
      </c>
      <c r="AZ109" s="10" t="e">
        <f t="shared" ca="1" si="31"/>
        <v>#NAME?</v>
      </c>
      <c r="BA109" s="10" t="e">
        <f t="shared" ca="1" si="31"/>
        <v>#NAME?</v>
      </c>
      <c r="BB109" s="10" t="e">
        <f t="shared" ca="1" si="31"/>
        <v>#NAME?</v>
      </c>
      <c r="BC109" s="10" t="e">
        <f t="shared" ca="1" si="31"/>
        <v>#NAME?</v>
      </c>
      <c r="BD109" s="10" t="e">
        <f t="shared" ca="1" si="31"/>
        <v>#NAME?</v>
      </c>
      <c r="BE109" s="10" t="e">
        <f t="shared" ca="1" si="31"/>
        <v>#NAME?</v>
      </c>
      <c r="BF109" s="10" t="e">
        <f t="shared" ca="1" si="31"/>
        <v>#NAME?</v>
      </c>
      <c r="BG109" s="10" t="e">
        <f t="shared" ca="1" si="31"/>
        <v>#NAME?</v>
      </c>
      <c r="BH109" s="10" t="e">
        <f t="shared" ca="1" si="31"/>
        <v>#NAME?</v>
      </c>
      <c r="BI109" s="10" t="e">
        <f t="shared" ca="1" si="31"/>
        <v>#NAME?</v>
      </c>
      <c r="BJ109" s="10" t="e">
        <f t="shared" ca="1" si="31"/>
        <v>#NAME?</v>
      </c>
      <c r="BK109" s="10" t="e">
        <f t="shared" ca="1" si="31"/>
        <v>#NAME?</v>
      </c>
      <c r="BL109" s="10" t="e">
        <f t="shared" ca="1" si="31"/>
        <v>#NAME?</v>
      </c>
      <c r="BM109" s="10" t="e">
        <f t="shared" ca="1" si="31"/>
        <v>#NAME?</v>
      </c>
      <c r="BN109" s="10" t="e">
        <f t="shared" ca="1" si="31"/>
        <v>#NAME?</v>
      </c>
      <c r="BO109" s="10" t="e">
        <f t="shared" ca="1" si="31"/>
        <v>#NAME?</v>
      </c>
      <c r="BP109" s="10" t="e">
        <f t="shared" ca="1" si="31"/>
        <v>#NAME?</v>
      </c>
      <c r="BQ109" s="10" t="e">
        <f t="shared" ca="1" si="31"/>
        <v>#NAME?</v>
      </c>
      <c r="BR109" s="10" t="e">
        <f t="shared" ca="1" si="31"/>
        <v>#NAME?</v>
      </c>
      <c r="BS109" s="10" t="e">
        <f t="shared" ca="1" si="31"/>
        <v>#NAME?</v>
      </c>
    </row>
    <row r="110" spans="1:71" s="98" customFormat="1" ht="12.75" customHeight="1" x14ac:dyDescent="0.2">
      <c r="AO110" s="20" t="s">
        <v>73</v>
      </c>
      <c r="AP110" s="117"/>
      <c r="AQ110" s="117"/>
      <c r="AR110" s="428">
        <f>AR103</f>
        <v>2800</v>
      </c>
      <c r="AS110" s="94"/>
      <c r="AT110" s="94"/>
      <c r="AU110" s="94">
        <v>266</v>
      </c>
      <c r="AV110" s="87">
        <v>169</v>
      </c>
      <c r="AW110" s="87">
        <v>247</v>
      </c>
      <c r="AX110" s="87">
        <v>297</v>
      </c>
      <c r="AY110" s="87">
        <v>306</v>
      </c>
      <c r="AZ110" s="87">
        <v>285</v>
      </c>
      <c r="BA110" s="87">
        <v>446</v>
      </c>
      <c r="BB110" s="87">
        <v>334</v>
      </c>
      <c r="BC110" s="87">
        <v>295</v>
      </c>
      <c r="BD110" s="88">
        <v>359</v>
      </c>
      <c r="BE110" s="88">
        <v>358</v>
      </c>
      <c r="BF110" s="88">
        <v>287</v>
      </c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</row>
    <row r="111" spans="1:71" s="98" customFormat="1" ht="12.75" customHeight="1" x14ac:dyDescent="0.2">
      <c r="AO111" s="20" t="s">
        <v>74</v>
      </c>
      <c r="AP111" s="117"/>
      <c r="AQ111" s="117"/>
      <c r="AR111" s="428"/>
      <c r="AS111" s="94"/>
      <c r="AT111" s="94"/>
      <c r="AU111" s="94">
        <v>266</v>
      </c>
      <c r="AV111" s="87">
        <v>421</v>
      </c>
      <c r="AW111" s="87">
        <v>434</v>
      </c>
      <c r="AX111" s="87">
        <v>410</v>
      </c>
      <c r="AY111" s="87">
        <v>405</v>
      </c>
      <c r="AZ111" s="87">
        <v>445</v>
      </c>
      <c r="BA111" s="87">
        <v>406</v>
      </c>
      <c r="BB111" s="87">
        <v>418</v>
      </c>
      <c r="BC111" s="87">
        <v>420</v>
      </c>
      <c r="BD111" s="88">
        <v>449</v>
      </c>
      <c r="BE111" s="88">
        <v>482</v>
      </c>
      <c r="BF111" s="88">
        <v>408</v>
      </c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</row>
    <row r="112" spans="1:71" s="98" customFormat="1" ht="12.75" customHeight="1" x14ac:dyDescent="0.2">
      <c r="AO112" s="20" t="s">
        <v>75</v>
      </c>
      <c r="AP112" s="117"/>
      <c r="AQ112" s="117"/>
      <c r="AR112" s="428"/>
      <c r="AS112" s="94"/>
      <c r="AT112" s="94"/>
      <c r="AU112" s="94">
        <v>266</v>
      </c>
      <c r="AV112" s="87">
        <v>47</v>
      </c>
      <c r="AW112" s="87">
        <v>218</v>
      </c>
      <c r="AX112" s="87">
        <v>282</v>
      </c>
      <c r="AY112" s="87">
        <v>283</v>
      </c>
      <c r="AZ112" s="87">
        <v>186</v>
      </c>
      <c r="BA112" s="87">
        <v>223</v>
      </c>
      <c r="BB112" s="87">
        <v>164</v>
      </c>
      <c r="BC112" s="87">
        <v>244</v>
      </c>
      <c r="BD112" s="88">
        <v>49</v>
      </c>
      <c r="BE112" s="88">
        <v>60</v>
      </c>
      <c r="BF112" s="88">
        <v>301</v>
      </c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</row>
    <row r="113" spans="41:71" s="98" customFormat="1" ht="12.75" customHeight="1" x14ac:dyDescent="0.2">
      <c r="AO113" s="20" t="s">
        <v>40</v>
      </c>
      <c r="AP113" s="117"/>
      <c r="AQ113" s="117"/>
      <c r="AR113" s="428"/>
      <c r="AS113" s="94"/>
      <c r="AT113" s="94"/>
      <c r="AU113" s="94">
        <v>266</v>
      </c>
      <c r="AV113" s="87">
        <v>17</v>
      </c>
      <c r="AW113" s="87">
        <v>14</v>
      </c>
      <c r="AX113" s="87">
        <v>15</v>
      </c>
      <c r="AY113" s="87">
        <v>16</v>
      </c>
      <c r="AZ113" s="87">
        <v>16</v>
      </c>
      <c r="BA113" s="87">
        <v>13</v>
      </c>
      <c r="BB113" s="87">
        <v>16</v>
      </c>
      <c r="BC113" s="87">
        <v>12</v>
      </c>
      <c r="BD113" s="88">
        <v>13</v>
      </c>
      <c r="BE113" s="88">
        <v>15</v>
      </c>
      <c r="BF113" s="88">
        <v>16</v>
      </c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</row>
    <row r="114" spans="41:71" s="98" customFormat="1" ht="12.75" customHeight="1" x14ac:dyDescent="0.2">
      <c r="AO114" s="20" t="s">
        <v>41</v>
      </c>
      <c r="AP114" s="117"/>
      <c r="AQ114" s="117"/>
      <c r="AR114" s="428"/>
      <c r="AS114" s="94"/>
      <c r="AT114" s="94"/>
      <c r="AU114" s="94">
        <v>266</v>
      </c>
      <c r="AV114" s="87">
        <v>69</v>
      </c>
      <c r="AW114" s="87">
        <v>148</v>
      </c>
      <c r="AX114" s="87">
        <v>109</v>
      </c>
      <c r="AY114" s="87">
        <v>121</v>
      </c>
      <c r="AZ114" s="87">
        <v>99</v>
      </c>
      <c r="BA114" s="87">
        <v>86</v>
      </c>
      <c r="BB114" s="87">
        <v>88</v>
      </c>
      <c r="BC114" s="87">
        <v>139</v>
      </c>
      <c r="BD114" s="88">
        <v>144</v>
      </c>
      <c r="BE114" s="88">
        <v>108</v>
      </c>
      <c r="BF114" s="88">
        <v>115</v>
      </c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</row>
    <row r="115" spans="41:71" s="98" customFormat="1" ht="12.75" customHeight="1" x14ac:dyDescent="0.2">
      <c r="AO115" s="20" t="s">
        <v>76</v>
      </c>
      <c r="AP115" s="117"/>
      <c r="AQ115" s="117"/>
      <c r="AR115" s="428"/>
      <c r="AS115" s="94"/>
      <c r="AT115" s="94"/>
      <c r="AU115" s="94">
        <v>266</v>
      </c>
      <c r="AV115" s="87">
        <v>0</v>
      </c>
      <c r="AW115" s="87">
        <v>0</v>
      </c>
      <c r="AX115" s="87">
        <v>0</v>
      </c>
      <c r="AY115" s="87">
        <v>0</v>
      </c>
      <c r="AZ115" s="87">
        <v>0</v>
      </c>
      <c r="BA115" s="87">
        <v>0</v>
      </c>
      <c r="BB115" s="87">
        <v>0</v>
      </c>
      <c r="BC115" s="87">
        <v>0</v>
      </c>
      <c r="BD115" s="88">
        <v>0</v>
      </c>
      <c r="BE115" s="88">
        <v>0</v>
      </c>
      <c r="BF115" s="88">
        <v>0</v>
      </c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</row>
    <row r="116" spans="41:71" s="98" customFormat="1" ht="12.75" customHeight="1" x14ac:dyDescent="0.2">
      <c r="AO116" s="20" t="s">
        <v>77</v>
      </c>
      <c r="AP116" s="117"/>
      <c r="AQ116" s="117"/>
      <c r="AR116" s="428"/>
      <c r="AS116" s="94"/>
      <c r="AT116" s="94"/>
      <c r="AU116" s="94">
        <v>266</v>
      </c>
      <c r="AV116" s="87">
        <v>10</v>
      </c>
      <c r="AW116" s="87">
        <v>10</v>
      </c>
      <c r="AX116" s="87">
        <v>8</v>
      </c>
      <c r="AY116" s="87">
        <v>18</v>
      </c>
      <c r="AZ116" s="87">
        <v>9</v>
      </c>
      <c r="BA116" s="87">
        <v>10</v>
      </c>
      <c r="BB116" s="87">
        <v>11</v>
      </c>
      <c r="BC116" s="87">
        <v>13</v>
      </c>
      <c r="BD116" s="88">
        <v>12</v>
      </c>
      <c r="BE116" s="88">
        <v>9</v>
      </c>
      <c r="BF116" s="88">
        <v>10</v>
      </c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</row>
    <row r="117" spans="41:71" s="98" customFormat="1" ht="12.75" customHeight="1" x14ac:dyDescent="0.2">
      <c r="AO117" s="36" t="s">
        <v>78</v>
      </c>
      <c r="AP117" s="117"/>
      <c r="AQ117" s="117"/>
      <c r="AR117" s="428"/>
      <c r="AS117" s="94"/>
      <c r="AT117" s="94"/>
      <c r="AU117" s="94">
        <v>266</v>
      </c>
      <c r="AV117" s="87">
        <v>27</v>
      </c>
      <c r="AW117" s="87">
        <v>21</v>
      </c>
      <c r="AX117" s="87">
        <v>30</v>
      </c>
      <c r="AY117" s="87">
        <v>30</v>
      </c>
      <c r="AZ117" s="87">
        <v>26</v>
      </c>
      <c r="BA117" s="87">
        <v>25</v>
      </c>
      <c r="BB117" s="87">
        <v>14</v>
      </c>
      <c r="BC117" s="87">
        <v>14</v>
      </c>
      <c r="BD117" s="88">
        <v>23</v>
      </c>
      <c r="BE117" s="88">
        <v>31</v>
      </c>
      <c r="BF117" s="88">
        <v>13</v>
      </c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</row>
    <row r="118" spans="41:71" s="98" customFormat="1" ht="12.75" customHeight="1" x14ac:dyDescent="0.2">
      <c r="AO118" s="20" t="s">
        <v>79</v>
      </c>
      <c r="AP118" s="117"/>
      <c r="AQ118" s="117"/>
      <c r="AR118" s="428"/>
      <c r="AS118" s="94"/>
      <c r="AT118" s="94"/>
      <c r="AU118" s="94">
        <v>266</v>
      </c>
      <c r="AV118" s="87">
        <v>20</v>
      </c>
      <c r="AW118" s="87">
        <v>25</v>
      </c>
      <c r="AX118" s="87">
        <v>26</v>
      </c>
      <c r="AY118" s="87">
        <v>20</v>
      </c>
      <c r="AZ118" s="87">
        <v>30</v>
      </c>
      <c r="BA118" s="87">
        <v>22</v>
      </c>
      <c r="BB118" s="87">
        <v>23</v>
      </c>
      <c r="BC118" s="87">
        <v>25</v>
      </c>
      <c r="BD118" s="88">
        <v>23</v>
      </c>
      <c r="BE118" s="88">
        <v>20</v>
      </c>
      <c r="BF118" s="88">
        <v>28</v>
      </c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</row>
    <row r="119" spans="41:71" s="98" customFormat="1" ht="12.75" customHeight="1" x14ac:dyDescent="0.2">
      <c r="AO119" s="20" t="s">
        <v>80</v>
      </c>
      <c r="AP119" s="117"/>
      <c r="AQ119" s="117"/>
      <c r="AR119" s="428"/>
      <c r="AS119" s="94"/>
      <c r="AT119" s="94"/>
      <c r="AU119" s="94">
        <v>266</v>
      </c>
      <c r="AV119" s="87">
        <v>65</v>
      </c>
      <c r="AW119" s="87">
        <v>64</v>
      </c>
      <c r="AX119" s="87">
        <v>54</v>
      </c>
      <c r="AY119" s="87">
        <v>60</v>
      </c>
      <c r="AZ119" s="87">
        <v>70</v>
      </c>
      <c r="BA119" s="87">
        <v>84</v>
      </c>
      <c r="BB119" s="87">
        <v>56</v>
      </c>
      <c r="BC119" s="87">
        <v>66</v>
      </c>
      <c r="BD119" s="88">
        <v>62</v>
      </c>
      <c r="BE119" s="88">
        <v>54</v>
      </c>
      <c r="BF119" s="88">
        <v>64</v>
      </c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</row>
    <row r="120" spans="41:71" s="98" customFormat="1" ht="12.75" customHeight="1" x14ac:dyDescent="0.2">
      <c r="AO120" s="20" t="s">
        <v>81</v>
      </c>
      <c r="AP120" s="117"/>
      <c r="AQ120" s="117"/>
      <c r="AR120" s="428"/>
      <c r="AS120" s="94"/>
      <c r="AT120" s="94"/>
      <c r="AU120" s="94">
        <v>266</v>
      </c>
      <c r="AV120" s="87">
        <v>32</v>
      </c>
      <c r="AW120" s="87">
        <v>38</v>
      </c>
      <c r="AX120" s="87">
        <v>37</v>
      </c>
      <c r="AY120" s="87">
        <v>28</v>
      </c>
      <c r="AZ120" s="87">
        <v>40</v>
      </c>
      <c r="BA120" s="87">
        <v>28</v>
      </c>
      <c r="BB120" s="87">
        <v>48</v>
      </c>
      <c r="BC120" s="87">
        <v>38</v>
      </c>
      <c r="BD120" s="88">
        <v>40</v>
      </c>
      <c r="BE120" s="88">
        <v>43</v>
      </c>
      <c r="BF120" s="88">
        <v>32</v>
      </c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</row>
    <row r="121" spans="41:71" s="98" customFormat="1" ht="12.75" customHeight="1" x14ac:dyDescent="0.2">
      <c r="AO121" s="20" t="s">
        <v>82</v>
      </c>
      <c r="AP121" s="117"/>
      <c r="AQ121" s="117"/>
      <c r="AR121" s="428"/>
      <c r="AS121" s="94"/>
      <c r="AT121" s="94"/>
      <c r="AU121" s="94">
        <v>266</v>
      </c>
      <c r="AV121" s="87">
        <v>35</v>
      </c>
      <c r="AW121" s="87">
        <v>53</v>
      </c>
      <c r="AX121" s="87">
        <v>73</v>
      </c>
      <c r="AY121" s="87">
        <v>53</v>
      </c>
      <c r="AZ121" s="87">
        <v>53</v>
      </c>
      <c r="BA121" s="87">
        <v>61</v>
      </c>
      <c r="BB121" s="87">
        <v>51</v>
      </c>
      <c r="BC121" s="87">
        <v>53</v>
      </c>
      <c r="BD121" s="88">
        <v>62</v>
      </c>
      <c r="BE121" s="88">
        <v>60</v>
      </c>
      <c r="BF121" s="88">
        <v>72</v>
      </c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</row>
    <row r="122" spans="41:71" s="98" customFormat="1" ht="12.75" customHeight="1" x14ac:dyDescent="0.2">
      <c r="AO122" s="20" t="s">
        <v>83</v>
      </c>
      <c r="AP122" s="117"/>
      <c r="AQ122" s="117"/>
      <c r="AR122" s="428"/>
      <c r="AS122" s="94"/>
      <c r="AT122" s="94"/>
      <c r="AU122" s="94">
        <v>266</v>
      </c>
      <c r="AV122" s="87">
        <v>821</v>
      </c>
      <c r="AW122" s="87">
        <v>786</v>
      </c>
      <c r="AX122" s="87">
        <v>752</v>
      </c>
      <c r="AY122" s="87">
        <v>735</v>
      </c>
      <c r="AZ122" s="87">
        <v>821</v>
      </c>
      <c r="BA122" s="87">
        <v>820</v>
      </c>
      <c r="BB122" s="87">
        <v>869</v>
      </c>
      <c r="BC122" s="87">
        <v>825</v>
      </c>
      <c r="BD122" s="88">
        <v>860</v>
      </c>
      <c r="BE122" s="88">
        <v>930</v>
      </c>
      <c r="BF122" s="88">
        <v>759</v>
      </c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</row>
    <row r="123" spans="41:71" s="98" customFormat="1" ht="12.75" customHeight="1" x14ac:dyDescent="0.2">
      <c r="AO123" s="20" t="s">
        <v>84</v>
      </c>
      <c r="AP123" s="117"/>
      <c r="AQ123" s="117"/>
      <c r="AR123" s="428"/>
      <c r="AS123" s="94"/>
      <c r="AT123" s="94"/>
      <c r="AU123" s="94">
        <v>266</v>
      </c>
      <c r="AV123" s="94">
        <v>0</v>
      </c>
      <c r="AW123" s="94">
        <v>0</v>
      </c>
      <c r="AX123" s="94">
        <v>0</v>
      </c>
      <c r="AY123" s="94">
        <v>0</v>
      </c>
      <c r="AZ123" s="94">
        <v>0</v>
      </c>
      <c r="BA123" s="94">
        <v>0</v>
      </c>
      <c r="BB123" s="94">
        <v>0</v>
      </c>
      <c r="BC123" s="88">
        <v>0</v>
      </c>
      <c r="BD123" s="88">
        <v>0</v>
      </c>
      <c r="BE123" s="88">
        <v>0</v>
      </c>
      <c r="BF123" s="88">
        <v>0</v>
      </c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</row>
    <row r="124" spans="41:71" s="98" customFormat="1" ht="12.75" customHeight="1" x14ac:dyDescent="0.2">
      <c r="AO124" s="20" t="s">
        <v>85</v>
      </c>
      <c r="AP124" s="117"/>
      <c r="AQ124" s="117"/>
      <c r="AR124" s="428"/>
      <c r="AS124" s="94"/>
      <c r="AT124" s="94"/>
      <c r="AU124" s="94">
        <v>266</v>
      </c>
      <c r="AV124" s="87">
        <v>61</v>
      </c>
      <c r="AW124" s="87">
        <v>49</v>
      </c>
      <c r="AX124" s="87">
        <v>61</v>
      </c>
      <c r="AY124" s="87">
        <v>62</v>
      </c>
      <c r="AZ124" s="87">
        <v>61</v>
      </c>
      <c r="BA124" s="87">
        <v>44</v>
      </c>
      <c r="BB124" s="87">
        <v>79</v>
      </c>
      <c r="BC124" s="87">
        <v>60</v>
      </c>
      <c r="BD124" s="88">
        <v>53</v>
      </c>
      <c r="BE124" s="88">
        <v>80</v>
      </c>
      <c r="BF124" s="88">
        <v>46</v>
      </c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</row>
    <row r="125" spans="41:71" s="98" customFormat="1" ht="12.75" customHeight="1" x14ac:dyDescent="0.2">
      <c r="AO125" s="20" t="s">
        <v>86</v>
      </c>
      <c r="AP125" s="117"/>
      <c r="AQ125" s="117"/>
      <c r="AR125" s="428"/>
      <c r="AS125" s="94"/>
      <c r="AT125" s="94"/>
      <c r="AU125" s="94">
        <v>266</v>
      </c>
      <c r="AV125" s="87">
        <v>20</v>
      </c>
      <c r="AW125" s="87">
        <v>18</v>
      </c>
      <c r="AX125" s="87">
        <v>16</v>
      </c>
      <c r="AY125" s="87">
        <v>21</v>
      </c>
      <c r="AZ125" s="87">
        <v>22</v>
      </c>
      <c r="BA125" s="87">
        <v>22</v>
      </c>
      <c r="BB125" s="87">
        <v>24</v>
      </c>
      <c r="BC125" s="87">
        <v>17</v>
      </c>
      <c r="BD125" s="88">
        <v>15</v>
      </c>
      <c r="BE125" s="88">
        <v>20</v>
      </c>
      <c r="BF125" s="88">
        <v>19</v>
      </c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</row>
    <row r="126" spans="41:71" s="98" customFormat="1" ht="12.75" customHeight="1" x14ac:dyDescent="0.2">
      <c r="AO126" s="20" t="s">
        <v>87</v>
      </c>
      <c r="AP126" s="117"/>
      <c r="AQ126" s="117"/>
      <c r="AR126" s="428"/>
      <c r="AS126" s="94"/>
      <c r="AT126" s="94"/>
      <c r="AU126" s="94">
        <v>266</v>
      </c>
      <c r="AV126" s="87">
        <v>46</v>
      </c>
      <c r="AW126" s="87">
        <v>41</v>
      </c>
      <c r="AX126" s="87">
        <v>41</v>
      </c>
      <c r="AY126" s="87">
        <v>48</v>
      </c>
      <c r="AZ126" s="87">
        <v>37</v>
      </c>
      <c r="BA126" s="87">
        <v>59</v>
      </c>
      <c r="BB126" s="87">
        <v>61</v>
      </c>
      <c r="BC126" s="87">
        <v>53</v>
      </c>
      <c r="BD126" s="88">
        <v>65</v>
      </c>
      <c r="BE126" s="88">
        <v>55</v>
      </c>
      <c r="BF126" s="88">
        <v>50</v>
      </c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</row>
    <row r="127" spans="41:71" s="98" customFormat="1" ht="12.75" customHeight="1" x14ac:dyDescent="0.2">
      <c r="AO127" s="36" t="s">
        <v>88</v>
      </c>
      <c r="AP127" s="117"/>
      <c r="AQ127" s="117"/>
      <c r="AR127" s="428"/>
      <c r="AS127" s="94"/>
      <c r="AT127" s="94"/>
      <c r="AU127" s="94">
        <v>266</v>
      </c>
      <c r="AV127" s="94">
        <v>0</v>
      </c>
      <c r="AW127" s="94">
        <v>0</v>
      </c>
      <c r="AX127" s="94">
        <v>0</v>
      </c>
      <c r="AY127" s="94">
        <v>0</v>
      </c>
      <c r="AZ127" s="94">
        <v>0</v>
      </c>
      <c r="BA127" s="94">
        <v>0</v>
      </c>
      <c r="BB127" s="94">
        <v>0</v>
      </c>
      <c r="BC127" s="88">
        <v>0</v>
      </c>
      <c r="BD127" s="88">
        <v>0</v>
      </c>
      <c r="BE127" s="88">
        <v>0</v>
      </c>
      <c r="BF127" s="88">
        <v>0</v>
      </c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</row>
    <row r="128" spans="41:71" s="98" customFormat="1" ht="12.75" customHeight="1" x14ac:dyDescent="0.2">
      <c r="AO128" s="20" t="s">
        <v>44</v>
      </c>
      <c r="AP128" s="117"/>
      <c r="AQ128" s="117"/>
      <c r="AR128" s="428"/>
      <c r="AS128" s="94"/>
      <c r="AT128" s="94"/>
      <c r="AU128" s="94">
        <v>266</v>
      </c>
      <c r="AV128" s="87">
        <v>155</v>
      </c>
      <c r="AW128" s="87">
        <v>153</v>
      </c>
      <c r="AX128" s="87">
        <v>162</v>
      </c>
      <c r="AY128" s="87">
        <v>177</v>
      </c>
      <c r="AZ128" s="87">
        <v>180</v>
      </c>
      <c r="BA128" s="87">
        <v>181</v>
      </c>
      <c r="BB128" s="87">
        <v>190</v>
      </c>
      <c r="BC128" s="87">
        <v>178</v>
      </c>
      <c r="BD128" s="88">
        <v>199</v>
      </c>
      <c r="BE128" s="88">
        <v>179</v>
      </c>
      <c r="BF128" s="88">
        <v>151</v>
      </c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</row>
    <row r="129" spans="41:71" s="98" customFormat="1" ht="12.75" customHeight="1" x14ac:dyDescent="0.2">
      <c r="AO129" s="20" t="s">
        <v>89</v>
      </c>
      <c r="AP129" s="117"/>
      <c r="AQ129" s="117"/>
      <c r="AR129" s="428"/>
      <c r="AS129" s="94"/>
      <c r="AT129" s="94"/>
      <c r="AU129" s="94">
        <v>266</v>
      </c>
      <c r="AV129" s="87">
        <v>136</v>
      </c>
      <c r="AW129" s="87">
        <v>139</v>
      </c>
      <c r="AX129" s="87">
        <v>158</v>
      </c>
      <c r="AY129" s="87">
        <v>153</v>
      </c>
      <c r="AZ129" s="87">
        <v>140</v>
      </c>
      <c r="BA129" s="87">
        <v>155</v>
      </c>
      <c r="BB129" s="87">
        <v>155</v>
      </c>
      <c r="BC129" s="87">
        <v>131</v>
      </c>
      <c r="BD129" s="88">
        <v>170</v>
      </c>
      <c r="BE129" s="88">
        <v>185</v>
      </c>
      <c r="BF129" s="88">
        <v>136</v>
      </c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</row>
    <row r="130" spans="41:71" s="98" customFormat="1" ht="12.75" customHeight="1" x14ac:dyDescent="0.2">
      <c r="AO130" s="20" t="s">
        <v>90</v>
      </c>
      <c r="AP130" s="117"/>
      <c r="AQ130" s="117"/>
      <c r="AR130" s="428"/>
      <c r="AS130" s="94"/>
      <c r="AT130" s="94"/>
      <c r="AU130" s="94">
        <v>266</v>
      </c>
      <c r="AV130" s="87">
        <v>100</v>
      </c>
      <c r="AW130" s="87">
        <v>62</v>
      </c>
      <c r="AX130" s="87">
        <v>0</v>
      </c>
      <c r="AY130" s="87">
        <v>0</v>
      </c>
      <c r="AZ130" s="87">
        <v>0</v>
      </c>
      <c r="BA130" s="87">
        <v>0</v>
      </c>
      <c r="BB130" s="87">
        <v>0</v>
      </c>
      <c r="BC130" s="87">
        <v>0</v>
      </c>
      <c r="BD130" s="88">
        <v>0</v>
      </c>
      <c r="BE130" s="88">
        <v>0</v>
      </c>
      <c r="BF130" s="88">
        <v>0</v>
      </c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</row>
    <row r="131" spans="41:71" s="98" customFormat="1" ht="12.75" customHeight="1" x14ac:dyDescent="0.2">
      <c r="AO131" s="36" t="s">
        <v>91</v>
      </c>
      <c r="AP131" s="117"/>
      <c r="AQ131" s="117"/>
      <c r="AR131" s="428"/>
      <c r="AS131" s="94"/>
      <c r="AT131" s="94"/>
      <c r="AU131" s="94">
        <v>266</v>
      </c>
      <c r="AV131" s="87">
        <v>1</v>
      </c>
      <c r="AW131" s="87">
        <v>2</v>
      </c>
      <c r="AX131" s="87">
        <v>4</v>
      </c>
      <c r="AY131" s="87">
        <v>7</v>
      </c>
      <c r="AZ131" s="87">
        <v>4</v>
      </c>
      <c r="BA131" s="87">
        <v>3</v>
      </c>
      <c r="BB131" s="87">
        <v>6</v>
      </c>
      <c r="BC131" s="87">
        <v>5</v>
      </c>
      <c r="BD131" s="88">
        <v>8</v>
      </c>
      <c r="BE131" s="88">
        <v>4</v>
      </c>
      <c r="BF131" s="88">
        <v>3</v>
      </c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</row>
    <row r="132" spans="41:71" s="98" customFormat="1" ht="12.75" customHeight="1" x14ac:dyDescent="0.2">
      <c r="AO132" s="36" t="s">
        <v>92</v>
      </c>
      <c r="AP132" s="117"/>
      <c r="AQ132" s="117"/>
      <c r="AR132" s="428"/>
      <c r="AS132" s="94"/>
      <c r="AT132" s="94"/>
      <c r="AU132" s="94">
        <v>266</v>
      </c>
      <c r="AV132" s="87">
        <v>2</v>
      </c>
      <c r="AW132" s="87">
        <v>9</v>
      </c>
      <c r="AX132" s="87">
        <v>11</v>
      </c>
      <c r="AY132" s="87">
        <v>10</v>
      </c>
      <c r="AZ132" s="87">
        <v>9</v>
      </c>
      <c r="BA132" s="87">
        <v>16</v>
      </c>
      <c r="BB132" s="87">
        <v>11</v>
      </c>
      <c r="BC132" s="87">
        <v>9</v>
      </c>
      <c r="BD132" s="88">
        <v>7</v>
      </c>
      <c r="BE132" s="88">
        <v>9</v>
      </c>
      <c r="BF132" s="88">
        <v>17</v>
      </c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</row>
    <row r="133" spans="41:71" s="98" customFormat="1" ht="12.75" customHeight="1" x14ac:dyDescent="0.2">
      <c r="AO133" s="37" t="s">
        <v>22</v>
      </c>
      <c r="AP133" s="117"/>
      <c r="AQ133" s="117"/>
      <c r="AR133" s="39">
        <f>SUM(AR110:AR132)</f>
        <v>2800</v>
      </c>
      <c r="AS133" s="39">
        <f t="shared" ref="AS133:BS133" si="32">SUM(AS110:AS132)</f>
        <v>0</v>
      </c>
      <c r="AT133" s="39">
        <f t="shared" si="32"/>
        <v>0</v>
      </c>
      <c r="AU133" s="39">
        <f t="shared" si="32"/>
        <v>6118</v>
      </c>
      <c r="AV133" s="39">
        <f t="shared" si="32"/>
        <v>2254</v>
      </c>
      <c r="AW133" s="39">
        <f t="shared" si="32"/>
        <v>2531</v>
      </c>
      <c r="AX133" s="39">
        <f t="shared" si="32"/>
        <v>2546</v>
      </c>
      <c r="AY133" s="39">
        <f t="shared" si="32"/>
        <v>2553</v>
      </c>
      <c r="AZ133" s="39">
        <f t="shared" si="32"/>
        <v>2533</v>
      </c>
      <c r="BA133" s="39">
        <f t="shared" si="32"/>
        <v>2704</v>
      </c>
      <c r="BB133" s="39">
        <f t="shared" si="32"/>
        <v>2618</v>
      </c>
      <c r="BC133" s="39">
        <f t="shared" si="32"/>
        <v>2597</v>
      </c>
      <c r="BD133" s="39">
        <f t="shared" si="32"/>
        <v>2613</v>
      </c>
      <c r="BE133" s="39">
        <f t="shared" si="32"/>
        <v>2702</v>
      </c>
      <c r="BF133" s="39">
        <f t="shared" si="32"/>
        <v>2527</v>
      </c>
      <c r="BG133" s="39">
        <f t="shared" si="32"/>
        <v>0</v>
      </c>
      <c r="BH133" s="39">
        <f t="shared" si="32"/>
        <v>0</v>
      </c>
      <c r="BI133" s="39">
        <f t="shared" si="32"/>
        <v>0</v>
      </c>
      <c r="BJ133" s="39">
        <f t="shared" si="32"/>
        <v>0</v>
      </c>
      <c r="BK133" s="39">
        <f t="shared" si="32"/>
        <v>0</v>
      </c>
      <c r="BL133" s="39">
        <f t="shared" si="32"/>
        <v>0</v>
      </c>
      <c r="BM133" s="39">
        <f t="shared" si="32"/>
        <v>0</v>
      </c>
      <c r="BN133" s="39">
        <f t="shared" si="32"/>
        <v>0</v>
      </c>
      <c r="BO133" s="39">
        <f t="shared" si="32"/>
        <v>0</v>
      </c>
      <c r="BP133" s="39">
        <f t="shared" si="32"/>
        <v>0</v>
      </c>
      <c r="BQ133" s="39">
        <f t="shared" si="32"/>
        <v>0</v>
      </c>
      <c r="BR133" s="39">
        <f t="shared" si="32"/>
        <v>0</v>
      </c>
      <c r="BS133" s="39">
        <f t="shared" si="32"/>
        <v>0</v>
      </c>
    </row>
    <row r="134" spans="41:71" s="98" customFormat="1" ht="12.75" customHeight="1" x14ac:dyDescent="0.2"/>
    <row r="135" spans="41:71" s="98" customFormat="1" ht="12.75" customHeight="1" x14ac:dyDescent="0.2">
      <c r="AO135" s="8" t="s">
        <v>93</v>
      </c>
      <c r="AP135" s="117"/>
      <c r="AQ135" s="117"/>
      <c r="AR135" s="10" t="s">
        <v>6</v>
      </c>
      <c r="AS135" s="10" t="e">
        <f t="shared" ref="AS135:BS135" ca="1" si="33">AS$11</f>
        <v>#NAME?</v>
      </c>
      <c r="AT135" s="10" t="e">
        <f t="shared" ca="1" si="33"/>
        <v>#NAME?</v>
      </c>
      <c r="AU135" s="10" t="e">
        <f t="shared" ca="1" si="33"/>
        <v>#NAME?</v>
      </c>
      <c r="AV135" s="10" t="e">
        <f t="shared" ca="1" si="33"/>
        <v>#NAME?</v>
      </c>
      <c r="AW135" s="10" t="e">
        <f t="shared" ca="1" si="33"/>
        <v>#NAME?</v>
      </c>
      <c r="AX135" s="10" t="e">
        <f t="shared" ca="1" si="33"/>
        <v>#NAME?</v>
      </c>
      <c r="AY135" s="10" t="e">
        <f t="shared" ca="1" si="33"/>
        <v>#NAME?</v>
      </c>
      <c r="AZ135" s="10" t="e">
        <f t="shared" ca="1" si="33"/>
        <v>#NAME?</v>
      </c>
      <c r="BA135" s="10" t="e">
        <f t="shared" ca="1" si="33"/>
        <v>#NAME?</v>
      </c>
      <c r="BB135" s="10" t="e">
        <f t="shared" ca="1" si="33"/>
        <v>#NAME?</v>
      </c>
      <c r="BC135" s="10" t="e">
        <f t="shared" ca="1" si="33"/>
        <v>#NAME?</v>
      </c>
      <c r="BD135" s="10" t="e">
        <f t="shared" ca="1" si="33"/>
        <v>#NAME?</v>
      </c>
      <c r="BE135" s="10" t="e">
        <f t="shared" ca="1" si="33"/>
        <v>#NAME?</v>
      </c>
      <c r="BF135" s="10" t="e">
        <f t="shared" ca="1" si="33"/>
        <v>#NAME?</v>
      </c>
      <c r="BG135" s="10" t="e">
        <f t="shared" ca="1" si="33"/>
        <v>#NAME?</v>
      </c>
      <c r="BH135" s="10" t="e">
        <f t="shared" ca="1" si="33"/>
        <v>#NAME?</v>
      </c>
      <c r="BI135" s="10" t="e">
        <f t="shared" ca="1" si="33"/>
        <v>#NAME?</v>
      </c>
      <c r="BJ135" s="10" t="e">
        <f t="shared" ca="1" si="33"/>
        <v>#NAME?</v>
      </c>
      <c r="BK135" s="10" t="e">
        <f t="shared" ca="1" si="33"/>
        <v>#NAME?</v>
      </c>
      <c r="BL135" s="10" t="e">
        <f t="shared" ca="1" si="33"/>
        <v>#NAME?</v>
      </c>
      <c r="BM135" s="10" t="e">
        <f t="shared" ca="1" si="33"/>
        <v>#NAME?</v>
      </c>
      <c r="BN135" s="10" t="e">
        <f t="shared" ca="1" si="33"/>
        <v>#NAME?</v>
      </c>
      <c r="BO135" s="10" t="e">
        <f t="shared" ca="1" si="33"/>
        <v>#NAME?</v>
      </c>
      <c r="BP135" s="10" t="e">
        <f t="shared" ca="1" si="33"/>
        <v>#NAME?</v>
      </c>
      <c r="BQ135" s="10" t="e">
        <f t="shared" ca="1" si="33"/>
        <v>#NAME?</v>
      </c>
      <c r="BR135" s="10" t="e">
        <f t="shared" ca="1" si="33"/>
        <v>#NAME?</v>
      </c>
      <c r="BS135" s="10" t="e">
        <f t="shared" ca="1" si="33"/>
        <v>#NAME?</v>
      </c>
    </row>
    <row r="136" spans="41:71" s="98" customFormat="1" ht="12.75" customHeight="1" x14ac:dyDescent="0.2">
      <c r="AO136" s="20" t="s">
        <v>47</v>
      </c>
      <c r="AP136" s="117"/>
      <c r="AQ136" s="117"/>
      <c r="AR136" s="428">
        <f>AR104</f>
        <v>1200</v>
      </c>
      <c r="AS136" s="94"/>
      <c r="AT136" s="94"/>
      <c r="AU136" s="94">
        <v>266</v>
      </c>
      <c r="AV136" s="87">
        <v>74</v>
      </c>
      <c r="AW136" s="87">
        <v>53</v>
      </c>
      <c r="AX136" s="87">
        <v>123</v>
      </c>
      <c r="AY136" s="87">
        <v>124</v>
      </c>
      <c r="AZ136" s="87">
        <v>140</v>
      </c>
      <c r="BA136" s="87">
        <v>130</v>
      </c>
      <c r="BB136" s="87">
        <v>108</v>
      </c>
      <c r="BC136" s="87">
        <v>127</v>
      </c>
      <c r="BD136" s="88">
        <v>112</v>
      </c>
      <c r="BE136" s="88">
        <v>127</v>
      </c>
      <c r="BF136" s="88">
        <v>121</v>
      </c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</row>
    <row r="137" spans="41:71" s="98" customFormat="1" ht="12.75" customHeight="1" x14ac:dyDescent="0.2">
      <c r="AO137" s="20" t="s">
        <v>48</v>
      </c>
      <c r="AP137" s="117"/>
      <c r="AQ137" s="117"/>
      <c r="AR137" s="428"/>
      <c r="AS137" s="94"/>
      <c r="AT137" s="94"/>
      <c r="AU137" s="94">
        <v>266</v>
      </c>
      <c r="AV137" s="87">
        <v>43</v>
      </c>
      <c r="AW137" s="87">
        <v>40</v>
      </c>
      <c r="AX137" s="87">
        <v>66</v>
      </c>
      <c r="AY137" s="87">
        <v>69</v>
      </c>
      <c r="AZ137" s="87">
        <v>56</v>
      </c>
      <c r="BA137" s="87">
        <v>48</v>
      </c>
      <c r="BB137" s="87">
        <v>56</v>
      </c>
      <c r="BC137" s="87">
        <v>71</v>
      </c>
      <c r="BD137" s="88">
        <v>60</v>
      </c>
      <c r="BE137" s="88">
        <v>53</v>
      </c>
      <c r="BF137" s="88">
        <v>43</v>
      </c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</row>
    <row r="138" spans="41:71" s="98" customFormat="1" ht="12.75" customHeight="1" x14ac:dyDescent="0.2">
      <c r="AO138" s="20" t="s">
        <v>49</v>
      </c>
      <c r="AP138" s="117"/>
      <c r="AQ138" s="117"/>
      <c r="AR138" s="428"/>
      <c r="AS138" s="94"/>
      <c r="AT138" s="94"/>
      <c r="AU138" s="94">
        <v>266</v>
      </c>
      <c r="AV138" s="87">
        <v>59</v>
      </c>
      <c r="AW138" s="87">
        <v>68</v>
      </c>
      <c r="AX138" s="87">
        <v>67</v>
      </c>
      <c r="AY138" s="87">
        <v>46</v>
      </c>
      <c r="AZ138" s="87">
        <v>37</v>
      </c>
      <c r="BA138" s="87">
        <v>47</v>
      </c>
      <c r="BB138" s="87">
        <v>55</v>
      </c>
      <c r="BC138" s="87">
        <v>57</v>
      </c>
      <c r="BD138" s="88">
        <v>61</v>
      </c>
      <c r="BE138" s="88">
        <v>50</v>
      </c>
      <c r="BF138" s="88">
        <v>42</v>
      </c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</row>
    <row r="139" spans="41:71" s="98" customFormat="1" ht="12.75" customHeight="1" x14ac:dyDescent="0.2">
      <c r="AO139" s="20" t="s">
        <v>94</v>
      </c>
      <c r="AP139" s="117"/>
      <c r="AQ139" s="117"/>
      <c r="AR139" s="428"/>
      <c r="AS139" s="94"/>
      <c r="AT139" s="94"/>
      <c r="AU139" s="94">
        <v>266</v>
      </c>
      <c r="AV139" s="112">
        <v>1133</v>
      </c>
      <c r="AW139" s="112">
        <v>1039</v>
      </c>
      <c r="AX139" s="112">
        <v>1061</v>
      </c>
      <c r="AY139" s="112">
        <v>1008</v>
      </c>
      <c r="AZ139" s="87">
        <v>986</v>
      </c>
      <c r="BA139" s="112">
        <v>1035</v>
      </c>
      <c r="BB139" s="112">
        <v>1065</v>
      </c>
      <c r="BC139" s="112">
        <v>1019</v>
      </c>
      <c r="BD139" s="88">
        <v>1058</v>
      </c>
      <c r="BE139" s="88">
        <v>1078</v>
      </c>
      <c r="BF139" s="88">
        <v>964</v>
      </c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</row>
    <row r="140" spans="41:71" s="98" customFormat="1" ht="12.75" customHeight="1" x14ac:dyDescent="0.2">
      <c r="AO140" s="20" t="s">
        <v>95</v>
      </c>
      <c r="AP140" s="117"/>
      <c r="AQ140" s="117"/>
      <c r="AR140" s="428"/>
      <c r="AS140" s="94"/>
      <c r="AT140" s="94"/>
      <c r="AU140" s="94">
        <v>266</v>
      </c>
      <c r="AV140" s="88">
        <v>0</v>
      </c>
      <c r="AW140" s="88">
        <v>0</v>
      </c>
      <c r="AX140" s="88">
        <v>0</v>
      </c>
      <c r="AY140" s="88">
        <v>0</v>
      </c>
      <c r="AZ140" s="88">
        <v>0</v>
      </c>
      <c r="BA140" s="88">
        <v>0</v>
      </c>
      <c r="BB140" s="88">
        <v>0</v>
      </c>
      <c r="BC140" s="88">
        <v>0</v>
      </c>
      <c r="BD140" s="88">
        <v>0</v>
      </c>
      <c r="BE140" s="88">
        <v>0</v>
      </c>
      <c r="BF140" s="88">
        <v>0</v>
      </c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</row>
    <row r="141" spans="41:71" s="98" customFormat="1" ht="12.75" customHeight="1" x14ac:dyDescent="0.2">
      <c r="AO141" s="20" t="s">
        <v>50</v>
      </c>
      <c r="AP141" s="117"/>
      <c r="AQ141" s="117"/>
      <c r="AR141" s="428"/>
      <c r="AS141" s="94"/>
      <c r="AT141" s="94"/>
      <c r="AU141" s="94">
        <v>266</v>
      </c>
      <c r="AV141" s="87">
        <v>29</v>
      </c>
      <c r="AW141" s="87">
        <v>23</v>
      </c>
      <c r="AX141" s="87">
        <v>32</v>
      </c>
      <c r="AY141" s="87">
        <v>32</v>
      </c>
      <c r="AZ141" s="87">
        <v>33</v>
      </c>
      <c r="BA141" s="87">
        <v>42</v>
      </c>
      <c r="BB141" s="87">
        <v>40</v>
      </c>
      <c r="BC141" s="87">
        <v>34</v>
      </c>
      <c r="BD141" s="88">
        <v>42</v>
      </c>
      <c r="BE141" s="88">
        <v>45</v>
      </c>
      <c r="BF141" s="88">
        <v>40</v>
      </c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</row>
    <row r="142" spans="41:71" s="98" customFormat="1" ht="12.75" customHeight="1" x14ac:dyDescent="0.2">
      <c r="AO142" s="20" t="s">
        <v>51</v>
      </c>
      <c r="AP142" s="117"/>
      <c r="AQ142" s="117"/>
      <c r="AR142" s="428"/>
      <c r="AS142" s="94"/>
      <c r="AT142" s="94"/>
      <c r="AU142" s="94">
        <v>266</v>
      </c>
      <c r="AV142" s="87">
        <v>92</v>
      </c>
      <c r="AW142" s="87">
        <v>75</v>
      </c>
      <c r="AX142" s="87">
        <v>78</v>
      </c>
      <c r="AY142" s="87">
        <v>93</v>
      </c>
      <c r="AZ142" s="87">
        <v>52</v>
      </c>
      <c r="BA142" s="87">
        <v>78</v>
      </c>
      <c r="BB142" s="87">
        <v>108</v>
      </c>
      <c r="BC142" s="87">
        <v>69</v>
      </c>
      <c r="BD142" s="88">
        <v>73</v>
      </c>
      <c r="BE142" s="88">
        <v>113</v>
      </c>
      <c r="BF142" s="88">
        <v>79</v>
      </c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</row>
    <row r="143" spans="41:71" s="98" customFormat="1" ht="12.75" customHeight="1" x14ac:dyDescent="0.2">
      <c r="AO143" s="36" t="s">
        <v>96</v>
      </c>
      <c r="AP143" s="117"/>
      <c r="AQ143" s="117"/>
      <c r="AR143" s="428"/>
      <c r="AS143" s="94"/>
      <c r="AT143" s="94"/>
      <c r="AU143" s="94">
        <v>266</v>
      </c>
      <c r="AV143" s="87">
        <v>18</v>
      </c>
      <c r="AW143" s="87">
        <v>22</v>
      </c>
      <c r="AX143" s="87">
        <v>23</v>
      </c>
      <c r="AY143" s="87">
        <v>24</v>
      </c>
      <c r="AZ143" s="87">
        <v>26</v>
      </c>
      <c r="BA143" s="87">
        <v>25</v>
      </c>
      <c r="BB143" s="87">
        <v>22</v>
      </c>
      <c r="BC143" s="87">
        <v>19</v>
      </c>
      <c r="BD143" s="88">
        <v>31</v>
      </c>
      <c r="BE143" s="88">
        <v>21</v>
      </c>
      <c r="BF143" s="88">
        <v>28</v>
      </c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</row>
    <row r="144" spans="41:71" s="98" customFormat="1" ht="12.75" customHeight="1" x14ac:dyDescent="0.2">
      <c r="AO144" s="20" t="s">
        <v>97</v>
      </c>
      <c r="AP144" s="117"/>
      <c r="AQ144" s="117"/>
      <c r="AR144" s="428"/>
      <c r="AS144" s="94"/>
      <c r="AT144" s="94"/>
      <c r="AU144" s="94">
        <v>266</v>
      </c>
      <c r="AV144" s="87">
        <v>5</v>
      </c>
      <c r="AW144" s="87">
        <v>4</v>
      </c>
      <c r="AX144" s="87">
        <v>22</v>
      </c>
      <c r="AY144" s="87">
        <v>19</v>
      </c>
      <c r="AZ144" s="87">
        <v>9</v>
      </c>
      <c r="BA144" s="87">
        <v>16</v>
      </c>
      <c r="BB144" s="87">
        <v>19</v>
      </c>
      <c r="BC144" s="87">
        <v>9</v>
      </c>
      <c r="BD144" s="88">
        <v>20</v>
      </c>
      <c r="BE144" s="88">
        <v>13</v>
      </c>
      <c r="BF144" s="88">
        <v>18</v>
      </c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</row>
    <row r="145" spans="41:71" s="98" customFormat="1" ht="12.75" customHeight="1" x14ac:dyDescent="0.2">
      <c r="AO145" s="20" t="s">
        <v>92</v>
      </c>
      <c r="AP145" s="117"/>
      <c r="AQ145" s="117"/>
      <c r="AR145" s="428"/>
      <c r="AS145" s="94"/>
      <c r="AT145" s="94"/>
      <c r="AU145" s="94">
        <v>266</v>
      </c>
      <c r="AV145" s="88">
        <v>0</v>
      </c>
      <c r="AW145" s="88">
        <v>0</v>
      </c>
      <c r="AX145" s="88">
        <v>0</v>
      </c>
      <c r="AY145" s="88">
        <v>0</v>
      </c>
      <c r="AZ145" s="88">
        <v>0</v>
      </c>
      <c r="BA145" s="88">
        <v>0</v>
      </c>
      <c r="BB145" s="88">
        <v>0</v>
      </c>
      <c r="BC145" s="88">
        <v>0</v>
      </c>
      <c r="BD145" s="88">
        <v>0</v>
      </c>
      <c r="BE145" s="88">
        <v>0</v>
      </c>
      <c r="BF145" s="88">
        <v>0</v>
      </c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</row>
    <row r="146" spans="41:71" s="98" customFormat="1" ht="12.75" customHeight="1" x14ac:dyDescent="0.2">
      <c r="AO146" s="37" t="s">
        <v>22</v>
      </c>
      <c r="AP146" s="117"/>
      <c r="AQ146" s="117"/>
      <c r="AR146" s="39">
        <f t="shared" ref="AR146:BS146" si="34">SUM(AR136:AR145)</f>
        <v>1200</v>
      </c>
      <c r="AS146" s="39">
        <f t="shared" si="34"/>
        <v>0</v>
      </c>
      <c r="AT146" s="39">
        <f t="shared" si="34"/>
        <v>0</v>
      </c>
      <c r="AU146" s="39">
        <f t="shared" si="34"/>
        <v>2660</v>
      </c>
      <c r="AV146" s="39">
        <f t="shared" si="34"/>
        <v>1453</v>
      </c>
      <c r="AW146" s="39">
        <f t="shared" si="34"/>
        <v>1324</v>
      </c>
      <c r="AX146" s="39">
        <f t="shared" si="34"/>
        <v>1472</v>
      </c>
      <c r="AY146" s="39">
        <f t="shared" si="34"/>
        <v>1415</v>
      </c>
      <c r="AZ146" s="39">
        <f t="shared" si="34"/>
        <v>1339</v>
      </c>
      <c r="BA146" s="39">
        <f t="shared" si="34"/>
        <v>1421</v>
      </c>
      <c r="BB146" s="39">
        <f t="shared" si="34"/>
        <v>1473</v>
      </c>
      <c r="BC146" s="39">
        <f t="shared" si="34"/>
        <v>1405</v>
      </c>
      <c r="BD146" s="39">
        <f t="shared" si="34"/>
        <v>1457</v>
      </c>
      <c r="BE146" s="39">
        <f t="shared" si="34"/>
        <v>1500</v>
      </c>
      <c r="BF146" s="39">
        <f t="shared" si="34"/>
        <v>1335</v>
      </c>
      <c r="BG146" s="39">
        <f t="shared" si="34"/>
        <v>0</v>
      </c>
      <c r="BH146" s="39">
        <f t="shared" si="34"/>
        <v>0</v>
      </c>
      <c r="BI146" s="39">
        <f t="shared" si="34"/>
        <v>0</v>
      </c>
      <c r="BJ146" s="39">
        <f t="shared" si="34"/>
        <v>0</v>
      </c>
      <c r="BK146" s="39">
        <f t="shared" si="34"/>
        <v>0</v>
      </c>
      <c r="BL146" s="39">
        <f t="shared" si="34"/>
        <v>0</v>
      </c>
      <c r="BM146" s="39">
        <f t="shared" si="34"/>
        <v>0</v>
      </c>
      <c r="BN146" s="39">
        <f t="shared" si="34"/>
        <v>0</v>
      </c>
      <c r="BO146" s="39">
        <f t="shared" si="34"/>
        <v>0</v>
      </c>
      <c r="BP146" s="39">
        <f t="shared" si="34"/>
        <v>0</v>
      </c>
      <c r="BQ146" s="39">
        <f t="shared" si="34"/>
        <v>0</v>
      </c>
      <c r="BR146" s="39">
        <f t="shared" si="34"/>
        <v>0</v>
      </c>
      <c r="BS146" s="39">
        <f t="shared" si="34"/>
        <v>0</v>
      </c>
    </row>
    <row r="147" spans="41:71" s="98" customFormat="1" ht="12.75" customHeight="1" x14ac:dyDescent="0.2"/>
    <row r="148" spans="41:71" s="98" customFormat="1" ht="12.75" customHeight="1" x14ac:dyDescent="0.2">
      <c r="AO148" s="8" t="s">
        <v>98</v>
      </c>
      <c r="AP148" s="117"/>
      <c r="AQ148" s="117"/>
      <c r="AR148" s="10" t="s">
        <v>6</v>
      </c>
      <c r="AS148" s="10" t="e">
        <f t="shared" ref="AS148:BS148" ca="1" si="35">AS$11</f>
        <v>#NAME?</v>
      </c>
      <c r="AT148" s="10" t="e">
        <f t="shared" ca="1" si="35"/>
        <v>#NAME?</v>
      </c>
      <c r="AU148" s="10" t="e">
        <f t="shared" ca="1" si="35"/>
        <v>#NAME?</v>
      </c>
      <c r="AV148" s="10" t="e">
        <f t="shared" ca="1" si="35"/>
        <v>#NAME?</v>
      </c>
      <c r="AW148" s="10" t="e">
        <f t="shared" ca="1" si="35"/>
        <v>#NAME?</v>
      </c>
      <c r="AX148" s="10" t="e">
        <f t="shared" ca="1" si="35"/>
        <v>#NAME?</v>
      </c>
      <c r="AY148" s="10" t="e">
        <f t="shared" ca="1" si="35"/>
        <v>#NAME?</v>
      </c>
      <c r="AZ148" s="10" t="e">
        <f t="shared" ca="1" si="35"/>
        <v>#NAME?</v>
      </c>
      <c r="BA148" s="10" t="e">
        <f t="shared" ca="1" si="35"/>
        <v>#NAME?</v>
      </c>
      <c r="BB148" s="10" t="e">
        <f t="shared" ca="1" si="35"/>
        <v>#NAME?</v>
      </c>
      <c r="BC148" s="10" t="e">
        <f t="shared" ca="1" si="35"/>
        <v>#NAME?</v>
      </c>
      <c r="BD148" s="10" t="e">
        <f t="shared" ca="1" si="35"/>
        <v>#NAME?</v>
      </c>
      <c r="BE148" s="10" t="e">
        <f t="shared" ca="1" si="35"/>
        <v>#NAME?</v>
      </c>
      <c r="BF148" s="10" t="e">
        <f t="shared" ca="1" si="35"/>
        <v>#NAME?</v>
      </c>
      <c r="BG148" s="10" t="e">
        <f t="shared" ca="1" si="35"/>
        <v>#NAME?</v>
      </c>
      <c r="BH148" s="10" t="e">
        <f t="shared" ca="1" si="35"/>
        <v>#NAME?</v>
      </c>
      <c r="BI148" s="10" t="e">
        <f t="shared" ca="1" si="35"/>
        <v>#NAME?</v>
      </c>
      <c r="BJ148" s="10" t="e">
        <f t="shared" ca="1" si="35"/>
        <v>#NAME?</v>
      </c>
      <c r="BK148" s="10" t="e">
        <f t="shared" ca="1" si="35"/>
        <v>#NAME?</v>
      </c>
      <c r="BL148" s="10" t="e">
        <f t="shared" ca="1" si="35"/>
        <v>#NAME?</v>
      </c>
      <c r="BM148" s="10" t="e">
        <f t="shared" ca="1" si="35"/>
        <v>#NAME?</v>
      </c>
      <c r="BN148" s="10" t="e">
        <f t="shared" ca="1" si="35"/>
        <v>#NAME?</v>
      </c>
      <c r="BO148" s="10" t="e">
        <f t="shared" ca="1" si="35"/>
        <v>#NAME?</v>
      </c>
      <c r="BP148" s="10" t="e">
        <f t="shared" ca="1" si="35"/>
        <v>#NAME?</v>
      </c>
      <c r="BQ148" s="10" t="e">
        <f t="shared" ca="1" si="35"/>
        <v>#NAME?</v>
      </c>
      <c r="BR148" s="10" t="e">
        <f t="shared" ca="1" si="35"/>
        <v>#NAME?</v>
      </c>
      <c r="BS148" s="10" t="e">
        <f t="shared" ca="1" si="35"/>
        <v>#NAME?</v>
      </c>
    </row>
    <row r="149" spans="41:71" s="98" customFormat="1" ht="12.75" customHeight="1" x14ac:dyDescent="0.2">
      <c r="AO149" s="20" t="s">
        <v>99</v>
      </c>
      <c r="AP149" s="117"/>
      <c r="AQ149" s="117"/>
      <c r="AR149" s="428">
        <f>AR105</f>
        <v>3000</v>
      </c>
      <c r="AS149" s="94"/>
      <c r="AT149" s="94"/>
      <c r="AU149" s="94">
        <v>266</v>
      </c>
      <c r="AV149" s="87">
        <v>184</v>
      </c>
      <c r="AW149" s="87">
        <v>0</v>
      </c>
      <c r="AX149" s="87">
        <v>0</v>
      </c>
      <c r="AY149" s="87">
        <v>0</v>
      </c>
      <c r="AZ149" s="87">
        <v>0</v>
      </c>
      <c r="BA149" s="87">
        <v>0</v>
      </c>
      <c r="BB149" s="87">
        <v>34</v>
      </c>
      <c r="BC149" s="87">
        <v>0</v>
      </c>
      <c r="BD149" s="88">
        <v>0</v>
      </c>
      <c r="BE149" s="88">
        <v>0</v>
      </c>
      <c r="BF149" s="88">
        <v>0</v>
      </c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</row>
    <row r="150" spans="41:71" s="98" customFormat="1" ht="12.75" customHeight="1" x14ac:dyDescent="0.2">
      <c r="AO150" s="20" t="s">
        <v>100</v>
      </c>
      <c r="AP150" s="117"/>
      <c r="AQ150" s="117"/>
      <c r="AR150" s="428"/>
      <c r="AS150" s="94"/>
      <c r="AT150" s="94"/>
      <c r="AU150" s="94">
        <v>266</v>
      </c>
      <c r="AV150" s="88">
        <v>0</v>
      </c>
      <c r="AW150" s="88">
        <v>0</v>
      </c>
      <c r="AX150" s="88">
        <v>0</v>
      </c>
      <c r="AY150" s="88">
        <v>0</v>
      </c>
      <c r="AZ150" s="88">
        <v>0</v>
      </c>
      <c r="BA150" s="88">
        <v>0</v>
      </c>
      <c r="BB150" s="88">
        <v>0</v>
      </c>
      <c r="BC150" s="88">
        <v>0</v>
      </c>
      <c r="BD150" s="88">
        <v>0</v>
      </c>
      <c r="BE150" s="88">
        <v>0</v>
      </c>
      <c r="BF150" s="88">
        <v>0</v>
      </c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</row>
    <row r="151" spans="41:71" s="98" customFormat="1" ht="12.75" customHeight="1" x14ac:dyDescent="0.2">
      <c r="AO151" s="20" t="s">
        <v>101</v>
      </c>
      <c r="AP151" s="117"/>
      <c r="AQ151" s="117"/>
      <c r="AR151" s="428"/>
      <c r="AS151" s="94"/>
      <c r="AT151" s="94"/>
      <c r="AU151" s="94">
        <v>266</v>
      </c>
      <c r="AV151" s="87">
        <v>5</v>
      </c>
      <c r="AW151" s="87">
        <v>21</v>
      </c>
      <c r="AX151" s="87">
        <v>12</v>
      </c>
      <c r="AY151" s="87">
        <v>10</v>
      </c>
      <c r="AZ151" s="87">
        <v>8</v>
      </c>
      <c r="BA151" s="87">
        <v>17</v>
      </c>
      <c r="BB151" s="87">
        <v>11</v>
      </c>
      <c r="BC151" s="87">
        <v>10</v>
      </c>
      <c r="BD151" s="88">
        <v>10</v>
      </c>
      <c r="BE151" s="88">
        <v>8</v>
      </c>
      <c r="BF151" s="88">
        <v>8</v>
      </c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</row>
    <row r="152" spans="41:71" s="98" customFormat="1" ht="12.75" customHeight="1" x14ac:dyDescent="0.2">
      <c r="AO152" s="20" t="s">
        <v>102</v>
      </c>
      <c r="AP152" s="117"/>
      <c r="AQ152" s="117"/>
      <c r="AR152" s="428"/>
      <c r="AS152" s="94"/>
      <c r="AT152" s="94"/>
      <c r="AU152" s="94">
        <v>266</v>
      </c>
      <c r="AV152" s="112">
        <v>1708</v>
      </c>
      <c r="AW152" s="112">
        <v>1327</v>
      </c>
      <c r="AX152" s="112">
        <v>1447</v>
      </c>
      <c r="AY152" s="112">
        <v>1462</v>
      </c>
      <c r="AZ152" s="112">
        <v>1114</v>
      </c>
      <c r="BA152" s="112">
        <v>1359</v>
      </c>
      <c r="BB152" s="112">
        <v>1222</v>
      </c>
      <c r="BC152" s="112">
        <v>1465</v>
      </c>
      <c r="BD152" s="88">
        <v>1418</v>
      </c>
      <c r="BE152" s="88">
        <v>1415</v>
      </c>
      <c r="BF152" s="88">
        <v>1240</v>
      </c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</row>
    <row r="153" spans="41:71" s="98" customFormat="1" ht="12.75" customHeight="1" x14ac:dyDescent="0.2">
      <c r="AO153" s="20" t="s">
        <v>25</v>
      </c>
      <c r="AP153" s="117"/>
      <c r="AQ153" s="117"/>
      <c r="AR153" s="428"/>
      <c r="AS153" s="94"/>
      <c r="AT153" s="94"/>
      <c r="AU153" s="94"/>
      <c r="AV153" s="87">
        <v>121</v>
      </c>
      <c r="AW153" s="87">
        <v>120</v>
      </c>
      <c r="AX153" s="87">
        <v>102</v>
      </c>
      <c r="AY153" s="87">
        <v>111</v>
      </c>
      <c r="AZ153" s="87">
        <v>112</v>
      </c>
      <c r="BA153" s="87">
        <v>116</v>
      </c>
      <c r="BB153" s="87">
        <v>130</v>
      </c>
      <c r="BC153" s="87">
        <v>127</v>
      </c>
      <c r="BD153" s="88">
        <v>127</v>
      </c>
      <c r="BE153" s="88">
        <v>141</v>
      </c>
      <c r="BF153" s="88">
        <v>119</v>
      </c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</row>
    <row r="154" spans="41:71" s="98" customFormat="1" ht="12.75" customHeight="1" x14ac:dyDescent="0.2">
      <c r="AO154" s="20" t="s">
        <v>103</v>
      </c>
      <c r="AP154" s="117"/>
      <c r="AQ154" s="117"/>
      <c r="AR154" s="428"/>
      <c r="AS154" s="94"/>
      <c r="AT154" s="94"/>
      <c r="AU154" s="94">
        <v>266</v>
      </c>
      <c r="AV154" s="88">
        <v>0</v>
      </c>
      <c r="AW154" s="88">
        <v>0</v>
      </c>
      <c r="AX154" s="88">
        <v>0</v>
      </c>
      <c r="AY154" s="88">
        <v>0</v>
      </c>
      <c r="AZ154" s="88">
        <v>0</v>
      </c>
      <c r="BA154" s="88">
        <v>0</v>
      </c>
      <c r="BB154" s="88">
        <v>0</v>
      </c>
      <c r="BC154" s="88">
        <v>0</v>
      </c>
      <c r="BD154" s="88">
        <v>0</v>
      </c>
      <c r="BE154" s="88">
        <v>0</v>
      </c>
      <c r="BF154" s="88">
        <v>0</v>
      </c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</row>
    <row r="155" spans="41:71" s="98" customFormat="1" ht="12.75" customHeight="1" x14ac:dyDescent="0.2">
      <c r="AO155" s="20" t="s">
        <v>104</v>
      </c>
      <c r="AP155" s="117"/>
      <c r="AQ155" s="117"/>
      <c r="AR155" s="428"/>
      <c r="AS155" s="94"/>
      <c r="AT155" s="94"/>
      <c r="AU155" s="94">
        <v>266</v>
      </c>
      <c r="AV155" s="88">
        <v>0</v>
      </c>
      <c r="AW155" s="88">
        <v>0</v>
      </c>
      <c r="AX155" s="88">
        <v>0</v>
      </c>
      <c r="AY155" s="88">
        <v>0</v>
      </c>
      <c r="AZ155" s="88">
        <v>0</v>
      </c>
      <c r="BA155" s="88">
        <v>0</v>
      </c>
      <c r="BB155" s="88">
        <v>0</v>
      </c>
      <c r="BC155" s="88">
        <v>0</v>
      </c>
      <c r="BD155" s="88">
        <v>0</v>
      </c>
      <c r="BE155" s="88">
        <v>0</v>
      </c>
      <c r="BF155" s="88">
        <v>0</v>
      </c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</row>
    <row r="156" spans="41:71" s="98" customFormat="1" ht="12.75" customHeight="1" x14ac:dyDescent="0.2">
      <c r="AO156" s="20" t="s">
        <v>28</v>
      </c>
      <c r="AP156" s="117"/>
      <c r="AQ156" s="117"/>
      <c r="AR156" s="428"/>
      <c r="AS156" s="94"/>
      <c r="AT156" s="94"/>
      <c r="AU156" s="94">
        <v>266</v>
      </c>
      <c r="AV156" s="87">
        <v>119</v>
      </c>
      <c r="AW156" s="87">
        <v>286</v>
      </c>
      <c r="AX156" s="87">
        <v>313</v>
      </c>
      <c r="AY156" s="87">
        <v>307</v>
      </c>
      <c r="AZ156" s="87">
        <v>329</v>
      </c>
      <c r="BA156" s="87">
        <v>326</v>
      </c>
      <c r="BB156" s="87">
        <v>98</v>
      </c>
      <c r="BC156" s="87">
        <v>310</v>
      </c>
      <c r="BD156" s="88">
        <v>318</v>
      </c>
      <c r="BE156" s="88">
        <v>301</v>
      </c>
      <c r="BF156" s="88">
        <v>241</v>
      </c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</row>
    <row r="157" spans="41:71" s="98" customFormat="1" ht="12.75" customHeight="1" x14ac:dyDescent="0.2">
      <c r="AO157" s="36" t="s">
        <v>105</v>
      </c>
      <c r="AP157" s="117"/>
      <c r="AQ157" s="117"/>
      <c r="AR157" s="428"/>
      <c r="AS157" s="94"/>
      <c r="AT157" s="94"/>
      <c r="AU157" s="94">
        <v>266</v>
      </c>
      <c r="AV157" s="87">
        <v>36</v>
      </c>
      <c r="AW157" s="87">
        <v>36</v>
      </c>
      <c r="AX157" s="87">
        <v>35</v>
      </c>
      <c r="AY157" s="87">
        <v>36</v>
      </c>
      <c r="AZ157" s="87">
        <v>31</v>
      </c>
      <c r="BA157" s="87">
        <v>43</v>
      </c>
      <c r="BB157" s="87">
        <v>35</v>
      </c>
      <c r="BC157" s="87">
        <v>47</v>
      </c>
      <c r="BD157" s="88">
        <v>30</v>
      </c>
      <c r="BE157" s="88">
        <v>35</v>
      </c>
      <c r="BF157" s="88">
        <v>31</v>
      </c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</row>
    <row r="158" spans="41:71" s="98" customFormat="1" ht="12.75" customHeight="1" x14ac:dyDescent="0.2">
      <c r="AO158" s="20" t="s">
        <v>106</v>
      </c>
      <c r="AP158" s="117"/>
      <c r="AQ158" s="117"/>
      <c r="AR158" s="428"/>
      <c r="AS158" s="94"/>
      <c r="AT158" s="94"/>
      <c r="AU158" s="94">
        <v>266</v>
      </c>
      <c r="AV158" s="87">
        <v>911</v>
      </c>
      <c r="AW158" s="87">
        <v>919</v>
      </c>
      <c r="AX158" s="87">
        <v>834</v>
      </c>
      <c r="AY158" s="87">
        <v>731</v>
      </c>
      <c r="AZ158" s="87">
        <v>771</v>
      </c>
      <c r="BA158" s="87">
        <v>735</v>
      </c>
      <c r="BB158" s="87">
        <v>821</v>
      </c>
      <c r="BC158" s="87">
        <v>748</v>
      </c>
      <c r="BD158" s="88">
        <v>715</v>
      </c>
      <c r="BE158" s="88">
        <v>661</v>
      </c>
      <c r="BF158" s="88">
        <v>560</v>
      </c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</row>
    <row r="159" spans="41:71" s="98" customFormat="1" ht="12.75" customHeight="1" x14ac:dyDescent="0.2">
      <c r="AO159" s="20" t="s">
        <v>107</v>
      </c>
      <c r="AP159" s="117"/>
      <c r="AQ159" s="117"/>
      <c r="AR159" s="428"/>
      <c r="AS159" s="94"/>
      <c r="AT159" s="94"/>
      <c r="AU159" s="94">
        <v>266</v>
      </c>
      <c r="AV159" s="87">
        <v>431</v>
      </c>
      <c r="AW159" s="87">
        <v>463</v>
      </c>
      <c r="AX159" s="87">
        <v>307</v>
      </c>
      <c r="AY159" s="87">
        <v>524</v>
      </c>
      <c r="AZ159" s="87">
        <v>914</v>
      </c>
      <c r="BA159" s="87">
        <v>668</v>
      </c>
      <c r="BB159" s="87">
        <v>883</v>
      </c>
      <c r="BC159" s="87">
        <v>786</v>
      </c>
      <c r="BD159" s="88">
        <v>732</v>
      </c>
      <c r="BE159" s="88">
        <v>706</v>
      </c>
      <c r="BF159" s="88">
        <v>602</v>
      </c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</row>
    <row r="160" spans="41:71" s="98" customFormat="1" ht="12.75" customHeight="1" x14ac:dyDescent="0.2">
      <c r="AO160" s="37" t="s">
        <v>22</v>
      </c>
      <c r="AP160" s="117"/>
      <c r="AQ160" s="117"/>
      <c r="AR160" s="39">
        <f t="shared" ref="AR160:BS160" si="36">SUM(AR149:AR159)</f>
        <v>3000</v>
      </c>
      <c r="AS160" s="39">
        <f t="shared" si="36"/>
        <v>0</v>
      </c>
      <c r="AT160" s="39">
        <f t="shared" si="36"/>
        <v>0</v>
      </c>
      <c r="AU160" s="39">
        <f t="shared" si="36"/>
        <v>2660</v>
      </c>
      <c r="AV160" s="39">
        <f t="shared" si="36"/>
        <v>3515</v>
      </c>
      <c r="AW160" s="39">
        <f t="shared" si="36"/>
        <v>3172</v>
      </c>
      <c r="AX160" s="39">
        <f t="shared" si="36"/>
        <v>3050</v>
      </c>
      <c r="AY160" s="39">
        <f t="shared" si="36"/>
        <v>3181</v>
      </c>
      <c r="AZ160" s="39">
        <f t="shared" si="36"/>
        <v>3279</v>
      </c>
      <c r="BA160" s="39">
        <f t="shared" si="36"/>
        <v>3264</v>
      </c>
      <c r="BB160" s="39">
        <f t="shared" si="36"/>
        <v>3234</v>
      </c>
      <c r="BC160" s="39">
        <f t="shared" si="36"/>
        <v>3493</v>
      </c>
      <c r="BD160" s="39">
        <f t="shared" si="36"/>
        <v>3350</v>
      </c>
      <c r="BE160" s="39">
        <f t="shared" si="36"/>
        <v>3267</v>
      </c>
      <c r="BF160" s="39">
        <f t="shared" si="36"/>
        <v>2801</v>
      </c>
      <c r="BG160" s="39">
        <f t="shared" si="36"/>
        <v>0</v>
      </c>
      <c r="BH160" s="39">
        <f t="shared" si="36"/>
        <v>0</v>
      </c>
      <c r="BI160" s="39">
        <f t="shared" si="36"/>
        <v>0</v>
      </c>
      <c r="BJ160" s="39">
        <f t="shared" si="36"/>
        <v>0</v>
      </c>
      <c r="BK160" s="39">
        <f t="shared" si="36"/>
        <v>0</v>
      </c>
      <c r="BL160" s="39">
        <f t="shared" si="36"/>
        <v>0</v>
      </c>
      <c r="BM160" s="39">
        <f t="shared" si="36"/>
        <v>0</v>
      </c>
      <c r="BN160" s="39">
        <f t="shared" si="36"/>
        <v>0</v>
      </c>
      <c r="BO160" s="39">
        <f t="shared" si="36"/>
        <v>0</v>
      </c>
      <c r="BP160" s="39">
        <f t="shared" si="36"/>
        <v>0</v>
      </c>
      <c r="BQ160" s="39">
        <f t="shared" si="36"/>
        <v>0</v>
      </c>
      <c r="BR160" s="39">
        <f t="shared" si="36"/>
        <v>0</v>
      </c>
      <c r="BS160" s="39">
        <f t="shared" si="36"/>
        <v>0</v>
      </c>
    </row>
    <row r="161" spans="1:71" s="98" customFormat="1" ht="12.75" customHeight="1" x14ac:dyDescent="0.2"/>
    <row r="162" spans="1:71" s="69" customFormat="1" ht="12.75" customHeight="1" x14ac:dyDescent="0.25">
      <c r="A162" s="118" t="s">
        <v>108</v>
      </c>
      <c r="B162" s="119" t="s">
        <v>6</v>
      </c>
      <c r="C162" s="120">
        <f>$C$11</f>
        <v>44531</v>
      </c>
      <c r="D162" s="119" t="s">
        <v>6</v>
      </c>
      <c r="E162" s="120" t="e">
        <f ca="1">$E$11</f>
        <v>#NAME?</v>
      </c>
      <c r="F162" s="120" t="e">
        <f ca="1">$F$11</f>
        <v>#NAME?</v>
      </c>
      <c r="G162" s="120" t="e">
        <f ca="1">$G$11</f>
        <v>#NAME?</v>
      </c>
      <c r="H162" s="120" t="e">
        <f ca="1">$H$11</f>
        <v>#NAME?</v>
      </c>
      <c r="I162" s="120" t="e">
        <f ca="1">$I$11</f>
        <v>#NAME?</v>
      </c>
      <c r="J162" s="120" t="e">
        <f ca="1">$J$11</f>
        <v>#NAME?</v>
      </c>
      <c r="K162" s="120" t="e">
        <f ca="1">$K$11</f>
        <v>#NAME?</v>
      </c>
      <c r="L162" s="120" t="e">
        <f ca="1">$L$11</f>
        <v>#NAME?</v>
      </c>
      <c r="M162" s="120" t="e">
        <f ca="1">$M$11</f>
        <v>#NAME?</v>
      </c>
      <c r="N162" s="120" t="e">
        <f ca="1">$N$11</f>
        <v>#NAME?</v>
      </c>
      <c r="O162" s="120" t="e">
        <f ca="1">$O$11</f>
        <v>#NAME?</v>
      </c>
      <c r="P162" s="120" t="e">
        <f ca="1">$P$11</f>
        <v>#NAME?</v>
      </c>
      <c r="Q162" s="119" t="s">
        <v>6</v>
      </c>
      <c r="R162" s="120" t="e">
        <f t="shared" ref="R162:AK162" ca="1" si="37">R11</f>
        <v>#NAME?</v>
      </c>
      <c r="S162" s="120" t="e">
        <f t="shared" ca="1" si="37"/>
        <v>#NAME?</v>
      </c>
      <c r="T162" s="120" t="e">
        <f t="shared" ca="1" si="37"/>
        <v>#NAME?</v>
      </c>
      <c r="U162" s="120" t="e">
        <f t="shared" ca="1" si="37"/>
        <v>#NAME?</v>
      </c>
      <c r="V162" s="120" t="e">
        <f t="shared" ca="1" si="37"/>
        <v>#NAME?</v>
      </c>
      <c r="W162" s="120" t="e">
        <f t="shared" ca="1" si="37"/>
        <v>#NAME?</v>
      </c>
      <c r="X162" s="120" t="e">
        <f t="shared" ca="1" si="37"/>
        <v>#NAME?</v>
      </c>
      <c r="Y162" s="120" t="e">
        <f t="shared" ca="1" si="37"/>
        <v>#NAME?</v>
      </c>
      <c r="Z162" s="120" t="e">
        <f t="shared" ca="1" si="37"/>
        <v>#NAME?</v>
      </c>
      <c r="AA162" s="120" t="e">
        <f t="shared" ca="1" si="37"/>
        <v>#NAME?</v>
      </c>
      <c r="AB162" s="120" t="e">
        <f t="shared" ca="1" si="37"/>
        <v>#NAME?</v>
      </c>
      <c r="AC162" s="120" t="e">
        <f t="shared" ca="1" si="37"/>
        <v>#NAME?</v>
      </c>
      <c r="AD162" s="120" t="e">
        <f t="shared" ca="1" si="37"/>
        <v>#NAME?</v>
      </c>
      <c r="AE162" s="120" t="e">
        <f t="shared" ca="1" si="37"/>
        <v>#NAME?</v>
      </c>
      <c r="AF162" s="120" t="e">
        <f t="shared" ca="1" si="37"/>
        <v>#NAME?</v>
      </c>
      <c r="AG162" s="120" t="e">
        <f t="shared" ca="1" si="37"/>
        <v>#NAME?</v>
      </c>
      <c r="AH162" s="120" t="e">
        <f t="shared" ca="1" si="37"/>
        <v>#NAME?</v>
      </c>
      <c r="AI162" s="120" t="e">
        <f t="shared" ca="1" si="37"/>
        <v>#NAME?</v>
      </c>
      <c r="AJ162" s="120" t="e">
        <f t="shared" ca="1" si="37"/>
        <v>#NAME?</v>
      </c>
      <c r="AK162" s="120" t="e">
        <f t="shared" ca="1" si="37"/>
        <v>#NAME?</v>
      </c>
      <c r="AL162" s="120" t="e">
        <f ca="1">AL$11</f>
        <v>#NAME?</v>
      </c>
      <c r="AM162" s="120" t="str">
        <f t="shared" ref="AM162:BS162" si="38">AM$11</f>
        <v>Meta Parcial</v>
      </c>
      <c r="AN162" s="121" t="str">
        <f t="shared" si="38"/>
        <v>1-10-out-24</v>
      </c>
      <c r="AO162" s="8" t="s">
        <v>109</v>
      </c>
      <c r="AP162" s="10" t="str">
        <f t="shared" si="38"/>
        <v>Meta Parcial</v>
      </c>
      <c r="AQ162" s="10" t="str">
        <f t="shared" si="38"/>
        <v>11-31-out-24</v>
      </c>
      <c r="AR162" s="10" t="str">
        <f t="shared" si="38"/>
        <v>Meta Mensal</v>
      </c>
      <c r="AS162" s="10" t="e">
        <f t="shared" ca="1" si="38"/>
        <v>#NAME?</v>
      </c>
      <c r="AT162" s="10" t="e">
        <f t="shared" ca="1" si="38"/>
        <v>#NAME?</v>
      </c>
      <c r="AU162" s="10" t="e">
        <f t="shared" ca="1" si="38"/>
        <v>#NAME?</v>
      </c>
      <c r="AV162" s="10" t="e">
        <f t="shared" ca="1" si="38"/>
        <v>#NAME?</v>
      </c>
      <c r="AW162" s="10" t="e">
        <f t="shared" ca="1" si="38"/>
        <v>#NAME?</v>
      </c>
      <c r="AX162" s="10" t="e">
        <f t="shared" ca="1" si="38"/>
        <v>#NAME?</v>
      </c>
      <c r="AY162" s="10" t="e">
        <f t="shared" ca="1" si="38"/>
        <v>#NAME?</v>
      </c>
      <c r="AZ162" s="10" t="e">
        <f t="shared" ca="1" si="38"/>
        <v>#NAME?</v>
      </c>
      <c r="BA162" s="10" t="e">
        <f t="shared" ca="1" si="38"/>
        <v>#NAME?</v>
      </c>
      <c r="BB162" s="10" t="e">
        <f t="shared" ca="1" si="38"/>
        <v>#NAME?</v>
      </c>
      <c r="BC162" s="10" t="e">
        <f t="shared" ca="1" si="38"/>
        <v>#NAME?</v>
      </c>
      <c r="BD162" s="10" t="e">
        <f t="shared" ca="1" si="38"/>
        <v>#NAME?</v>
      </c>
      <c r="BE162" s="10" t="e">
        <f t="shared" ca="1" si="38"/>
        <v>#NAME?</v>
      </c>
      <c r="BF162" s="10" t="e">
        <f t="shared" ca="1" si="38"/>
        <v>#NAME?</v>
      </c>
      <c r="BG162" s="10" t="e">
        <f t="shared" ca="1" si="38"/>
        <v>#NAME?</v>
      </c>
      <c r="BH162" s="10" t="e">
        <f t="shared" ca="1" si="38"/>
        <v>#NAME?</v>
      </c>
      <c r="BI162" s="10" t="e">
        <f t="shared" ca="1" si="38"/>
        <v>#NAME?</v>
      </c>
      <c r="BJ162" s="10" t="e">
        <f t="shared" ca="1" si="38"/>
        <v>#NAME?</v>
      </c>
      <c r="BK162" s="10" t="e">
        <f t="shared" ca="1" si="38"/>
        <v>#NAME?</v>
      </c>
      <c r="BL162" s="10" t="e">
        <f t="shared" ca="1" si="38"/>
        <v>#NAME?</v>
      </c>
      <c r="BM162" s="10" t="e">
        <f t="shared" ca="1" si="38"/>
        <v>#NAME?</v>
      </c>
      <c r="BN162" s="10" t="e">
        <f t="shared" ca="1" si="38"/>
        <v>#NAME?</v>
      </c>
      <c r="BO162" s="10" t="e">
        <f t="shared" ca="1" si="38"/>
        <v>#NAME?</v>
      </c>
      <c r="BP162" s="10" t="e">
        <f t="shared" ca="1" si="38"/>
        <v>#NAME?</v>
      </c>
      <c r="BQ162" s="10" t="e">
        <f t="shared" ca="1" si="38"/>
        <v>#NAME?</v>
      </c>
      <c r="BR162" s="10" t="e">
        <f t="shared" ca="1" si="38"/>
        <v>#NAME?</v>
      </c>
      <c r="BS162" s="10" t="e">
        <f t="shared" ca="1" si="38"/>
        <v>#NAME?</v>
      </c>
    </row>
    <row r="163" spans="1:71" ht="12.75" hidden="1" customHeight="1" x14ac:dyDescent="0.2">
      <c r="A163" s="122" t="s">
        <v>110</v>
      </c>
      <c r="B163" s="123">
        <v>192</v>
      </c>
      <c r="C163" s="123">
        <v>10</v>
      </c>
      <c r="D163" s="124">
        <v>192</v>
      </c>
      <c r="E163" s="123">
        <v>78</v>
      </c>
      <c r="F163" s="123">
        <v>1486</v>
      </c>
      <c r="G163" s="123">
        <v>1648</v>
      </c>
      <c r="H163" s="123">
        <v>1571</v>
      </c>
      <c r="I163" s="125">
        <v>3426</v>
      </c>
      <c r="J163" s="123">
        <v>2023</v>
      </c>
      <c r="K163" s="123">
        <v>1915</v>
      </c>
      <c r="L163" s="123">
        <v>2187</v>
      </c>
      <c r="M163" s="125">
        <v>2199</v>
      </c>
      <c r="N163" s="125">
        <v>2308</v>
      </c>
      <c r="O163" s="123">
        <v>2300</v>
      </c>
      <c r="P163" s="125">
        <v>1950</v>
      </c>
      <c r="Q163" s="124">
        <v>192</v>
      </c>
      <c r="R163" s="126">
        <v>2598</v>
      </c>
      <c r="S163" s="125">
        <v>1819</v>
      </c>
      <c r="T163" s="123">
        <v>2387</v>
      </c>
      <c r="U163" s="125">
        <v>2157</v>
      </c>
      <c r="V163" s="125">
        <v>2761</v>
      </c>
      <c r="W163" s="123">
        <v>2108</v>
      </c>
      <c r="X163" s="123">
        <v>2569</v>
      </c>
      <c r="Y163" s="125">
        <v>3258</v>
      </c>
      <c r="Z163" s="125">
        <v>3074</v>
      </c>
      <c r="AA163" s="123">
        <v>3642</v>
      </c>
      <c r="AB163" s="123">
        <v>4340</v>
      </c>
      <c r="AC163" s="125">
        <v>2516</v>
      </c>
      <c r="AD163" s="127">
        <v>2639</v>
      </c>
      <c r="AE163" s="125">
        <v>3042</v>
      </c>
      <c r="AF163" s="125">
        <v>3131</v>
      </c>
      <c r="AG163" s="125">
        <v>2266</v>
      </c>
      <c r="AH163" s="125">
        <v>3209</v>
      </c>
      <c r="AI163" s="125">
        <v>3811</v>
      </c>
      <c r="AJ163" s="125">
        <v>4119</v>
      </c>
      <c r="AK163" s="125">
        <v>3727</v>
      </c>
      <c r="AL163" s="52">
        <v>4099</v>
      </c>
      <c r="AM163" s="128">
        <f>ROUND(((Q163/31)*10),0)</f>
        <v>62</v>
      </c>
      <c r="AN163" s="61">
        <v>1825</v>
      </c>
      <c r="AO163" s="31"/>
      <c r="AP163" s="31"/>
      <c r="AQ163" s="30"/>
      <c r="AR163" s="31"/>
      <c r="AS163" s="18" t="str">
        <f t="shared" ref="AS163:AS181" si="39">IF(AQ163="","",(SUM(AQ163,AN163)))</f>
        <v/>
      </c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</row>
    <row r="164" spans="1:71" ht="12.75" customHeight="1" x14ac:dyDescent="0.2">
      <c r="A164" s="26"/>
      <c r="B164" s="123"/>
      <c r="C164" s="129"/>
      <c r="D164" s="124"/>
      <c r="E164" s="129"/>
      <c r="F164" s="129"/>
      <c r="G164" s="129"/>
      <c r="H164" s="129"/>
      <c r="I164" s="130"/>
      <c r="J164" s="123"/>
      <c r="K164" s="123"/>
      <c r="L164" s="123"/>
      <c r="M164" s="130"/>
      <c r="N164" s="130"/>
      <c r="O164" s="123"/>
      <c r="P164" s="130"/>
      <c r="Q164" s="26"/>
      <c r="R164" s="131"/>
      <c r="S164" s="27"/>
      <c r="T164" s="131"/>
      <c r="U164" s="27"/>
      <c r="V164" s="131"/>
      <c r="W164" s="131"/>
      <c r="X164" s="132"/>
      <c r="Y164" s="132"/>
      <c r="Z164" s="132"/>
      <c r="AA164" s="131"/>
      <c r="AB164" s="27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3"/>
      <c r="AM164" s="134"/>
      <c r="AN164" s="135"/>
      <c r="AO164" s="12" t="s">
        <v>111</v>
      </c>
      <c r="AP164" s="70">
        <f>ROUND(((AR164/31)*21),0)</f>
        <v>7</v>
      </c>
      <c r="AQ164" s="56">
        <v>0</v>
      </c>
      <c r="AR164" s="70">
        <v>10</v>
      </c>
      <c r="AS164" s="18">
        <f t="shared" si="39"/>
        <v>0</v>
      </c>
      <c r="AT164" s="56">
        <v>0</v>
      </c>
      <c r="AU164" s="57">
        <v>0</v>
      </c>
      <c r="AV164" s="57">
        <v>0</v>
      </c>
      <c r="AW164" s="57">
        <v>0</v>
      </c>
      <c r="AX164" s="57">
        <v>0</v>
      </c>
      <c r="AY164" s="57">
        <v>0</v>
      </c>
      <c r="AZ164" s="57">
        <v>0</v>
      </c>
      <c r="BA164" s="57">
        <v>0</v>
      </c>
      <c r="BB164" s="57">
        <v>0</v>
      </c>
      <c r="BC164" s="57">
        <v>0</v>
      </c>
      <c r="BD164" s="62">
        <v>0</v>
      </c>
      <c r="BE164" s="112">
        <v>0</v>
      </c>
      <c r="BF164" s="112">
        <v>0</v>
      </c>
      <c r="BG164" s="112"/>
      <c r="BH164" s="112"/>
      <c r="BI164" s="112"/>
      <c r="BJ164" s="112"/>
      <c r="BK164" s="112"/>
      <c r="BL164" s="112"/>
      <c r="BM164" s="112"/>
      <c r="BN164" s="112"/>
      <c r="BO164" s="112"/>
      <c r="BP164" s="112"/>
      <c r="BQ164" s="112"/>
      <c r="BR164" s="112"/>
      <c r="BS164" s="112"/>
    </row>
    <row r="165" spans="1:71" ht="12.75" customHeight="1" x14ac:dyDescent="0.2">
      <c r="A165" s="122" t="s">
        <v>112</v>
      </c>
      <c r="B165" s="123">
        <v>100</v>
      </c>
      <c r="C165" s="129">
        <v>0</v>
      </c>
      <c r="D165" s="124">
        <v>100</v>
      </c>
      <c r="E165" s="129">
        <v>3</v>
      </c>
      <c r="F165" s="129">
        <v>21</v>
      </c>
      <c r="G165" s="129">
        <v>25</v>
      </c>
      <c r="H165" s="129">
        <v>18</v>
      </c>
      <c r="I165" s="130">
        <v>32</v>
      </c>
      <c r="J165" s="123">
        <v>33</v>
      </c>
      <c r="K165" s="123">
        <v>27</v>
      </c>
      <c r="L165" s="123">
        <v>10</v>
      </c>
      <c r="M165" s="130">
        <v>6</v>
      </c>
      <c r="N165" s="130">
        <v>6</v>
      </c>
      <c r="O165" s="123">
        <v>22</v>
      </c>
      <c r="P165" s="130">
        <v>21</v>
      </c>
      <c r="Q165" s="124">
        <v>100</v>
      </c>
      <c r="R165" s="126">
        <v>17</v>
      </c>
      <c r="S165" s="125">
        <v>26</v>
      </c>
      <c r="T165" s="125">
        <v>13</v>
      </c>
      <c r="U165" s="130">
        <v>16</v>
      </c>
      <c r="V165" s="125">
        <v>51</v>
      </c>
      <c r="W165" s="136">
        <v>51</v>
      </c>
      <c r="X165" s="123">
        <v>78</v>
      </c>
      <c r="Y165" s="130">
        <v>103</v>
      </c>
      <c r="Z165" s="130">
        <v>100</v>
      </c>
      <c r="AA165" s="125">
        <v>102</v>
      </c>
      <c r="AB165" s="125">
        <v>98</v>
      </c>
      <c r="AC165" s="130">
        <v>98</v>
      </c>
      <c r="AD165" s="130">
        <v>99</v>
      </c>
      <c r="AE165" s="130">
        <v>91</v>
      </c>
      <c r="AF165" s="130">
        <v>90</v>
      </c>
      <c r="AG165" s="130">
        <v>91</v>
      </c>
      <c r="AH165" s="130">
        <v>94</v>
      </c>
      <c r="AI165" s="130">
        <v>90</v>
      </c>
      <c r="AJ165" s="130">
        <v>91</v>
      </c>
      <c r="AK165" s="130">
        <v>90</v>
      </c>
      <c r="AL165" s="137">
        <v>91</v>
      </c>
      <c r="AM165" s="138">
        <f t="shared" ref="AM165:AM181" si="40">ROUND(((Q165/31)*10),0)</f>
        <v>32</v>
      </c>
      <c r="AN165" s="139">
        <v>23</v>
      </c>
      <c r="AO165" s="12" t="s">
        <v>112</v>
      </c>
      <c r="AP165" s="70">
        <f>ROUND(((AR165/31)*21),0)</f>
        <v>14</v>
      </c>
      <c r="AQ165" s="56">
        <v>25</v>
      </c>
      <c r="AR165" s="70">
        <v>20</v>
      </c>
      <c r="AS165" s="18">
        <f t="shared" si="39"/>
        <v>48</v>
      </c>
      <c r="AT165" s="56">
        <v>20</v>
      </c>
      <c r="AU165" s="57">
        <v>13</v>
      </c>
      <c r="AV165" s="57">
        <v>18</v>
      </c>
      <c r="AW165" s="57">
        <v>18</v>
      </c>
      <c r="AX165" s="57">
        <v>20</v>
      </c>
      <c r="AY165" s="57">
        <v>18</v>
      </c>
      <c r="AZ165" s="57">
        <v>20</v>
      </c>
      <c r="BA165" s="57">
        <v>18</v>
      </c>
      <c r="BB165" s="57">
        <v>20</v>
      </c>
      <c r="BC165" s="57">
        <v>20</v>
      </c>
      <c r="BD165" s="140">
        <v>20</v>
      </c>
      <c r="BE165" s="112">
        <v>20</v>
      </c>
      <c r="BF165" s="112">
        <v>20</v>
      </c>
      <c r="BG165" s="112"/>
      <c r="BH165" s="112"/>
      <c r="BI165" s="112"/>
      <c r="BJ165" s="112"/>
      <c r="BK165" s="112"/>
      <c r="BL165" s="112"/>
      <c r="BM165" s="112"/>
      <c r="BN165" s="112"/>
      <c r="BO165" s="112"/>
      <c r="BP165" s="112"/>
      <c r="BQ165" s="112"/>
      <c r="BR165" s="112"/>
      <c r="BS165" s="112"/>
    </row>
    <row r="166" spans="1:71" s="141" customFormat="1" ht="12.75" customHeight="1" x14ac:dyDescent="0.2">
      <c r="A166" s="122" t="s">
        <v>113</v>
      </c>
      <c r="B166" s="123">
        <v>60</v>
      </c>
      <c r="C166" s="129">
        <v>0</v>
      </c>
      <c r="D166" s="124">
        <v>60</v>
      </c>
      <c r="E166" s="129">
        <v>0</v>
      </c>
      <c r="F166" s="129">
        <v>0</v>
      </c>
      <c r="G166" s="129">
        <v>0</v>
      </c>
      <c r="H166" s="129">
        <v>0</v>
      </c>
      <c r="I166" s="130">
        <v>0</v>
      </c>
      <c r="J166" s="123">
        <v>0</v>
      </c>
      <c r="K166" s="123">
        <v>0</v>
      </c>
      <c r="L166" s="123">
        <v>0</v>
      </c>
      <c r="M166" s="130">
        <v>0</v>
      </c>
      <c r="N166" s="130">
        <v>0</v>
      </c>
      <c r="O166" s="123">
        <v>0</v>
      </c>
      <c r="P166" s="130">
        <v>0</v>
      </c>
      <c r="Q166" s="124">
        <v>60</v>
      </c>
      <c r="R166" s="126">
        <v>0</v>
      </c>
      <c r="S166" s="125">
        <v>0</v>
      </c>
      <c r="T166" s="125">
        <v>0</v>
      </c>
      <c r="U166" s="130">
        <v>0</v>
      </c>
      <c r="V166" s="125">
        <v>0</v>
      </c>
      <c r="W166" s="136">
        <v>0</v>
      </c>
      <c r="X166" s="123">
        <v>0</v>
      </c>
      <c r="Y166" s="130">
        <v>0</v>
      </c>
      <c r="Z166" s="130">
        <v>0</v>
      </c>
      <c r="AA166" s="125">
        <v>0</v>
      </c>
      <c r="AB166" s="130">
        <v>0</v>
      </c>
      <c r="AC166" s="130">
        <v>0</v>
      </c>
      <c r="AD166" s="130">
        <v>0</v>
      </c>
      <c r="AE166" s="130">
        <v>0</v>
      </c>
      <c r="AF166" s="130">
        <v>0</v>
      </c>
      <c r="AG166" s="130">
        <v>0</v>
      </c>
      <c r="AH166" s="130">
        <v>0</v>
      </c>
      <c r="AI166" s="130">
        <v>0</v>
      </c>
      <c r="AJ166" s="130">
        <v>0</v>
      </c>
      <c r="AK166" s="130">
        <v>0</v>
      </c>
      <c r="AL166" s="137">
        <v>0</v>
      </c>
      <c r="AM166" s="138">
        <f t="shared" si="40"/>
        <v>19</v>
      </c>
      <c r="AN166" s="139">
        <v>0</v>
      </c>
      <c r="AO166" s="12" t="s">
        <v>113</v>
      </c>
      <c r="AP166" s="70">
        <f>ROUND(((AR166/31)*21),0)</f>
        <v>3</v>
      </c>
      <c r="AQ166" s="56">
        <v>0</v>
      </c>
      <c r="AR166" s="70">
        <v>5</v>
      </c>
      <c r="AS166" s="18">
        <f t="shared" si="39"/>
        <v>0</v>
      </c>
      <c r="AT166" s="56">
        <v>0</v>
      </c>
      <c r="AU166" s="57">
        <v>5</v>
      </c>
      <c r="AV166" s="57">
        <v>0</v>
      </c>
      <c r="AW166" s="57">
        <v>5</v>
      </c>
      <c r="AX166" s="57">
        <v>9</v>
      </c>
      <c r="AY166" s="57">
        <v>9</v>
      </c>
      <c r="AZ166" s="57">
        <v>8</v>
      </c>
      <c r="BA166" s="57">
        <v>7</v>
      </c>
      <c r="BB166" s="57">
        <v>7</v>
      </c>
      <c r="BC166" s="57">
        <v>8</v>
      </c>
      <c r="BD166" s="140">
        <v>6</v>
      </c>
      <c r="BE166" s="112">
        <v>10</v>
      </c>
      <c r="BF166" s="112">
        <v>7</v>
      </c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12"/>
      <c r="BR166" s="112"/>
      <c r="BS166" s="112"/>
    </row>
    <row r="167" spans="1:71" ht="12.75" customHeight="1" x14ac:dyDescent="0.2">
      <c r="A167" s="122" t="s">
        <v>114</v>
      </c>
      <c r="B167" s="123">
        <v>60</v>
      </c>
      <c r="C167" s="123">
        <v>0</v>
      </c>
      <c r="D167" s="124">
        <v>60</v>
      </c>
      <c r="E167" s="123">
        <v>20</v>
      </c>
      <c r="F167" s="123">
        <v>22</v>
      </c>
      <c r="G167" s="123">
        <v>42</v>
      </c>
      <c r="H167" s="123">
        <v>31</v>
      </c>
      <c r="I167" s="130">
        <v>33</v>
      </c>
      <c r="J167" s="123">
        <v>29</v>
      </c>
      <c r="K167" s="123">
        <v>24</v>
      </c>
      <c r="L167" s="123">
        <v>35</v>
      </c>
      <c r="M167" s="130">
        <v>18</v>
      </c>
      <c r="N167" s="130">
        <v>41</v>
      </c>
      <c r="O167" s="123">
        <v>37</v>
      </c>
      <c r="P167" s="130">
        <v>60</v>
      </c>
      <c r="Q167" s="124">
        <v>60</v>
      </c>
      <c r="R167" s="126">
        <v>60</v>
      </c>
      <c r="S167" s="125">
        <v>70</v>
      </c>
      <c r="T167" s="125">
        <v>65</v>
      </c>
      <c r="U167" s="130">
        <v>81</v>
      </c>
      <c r="V167" s="125">
        <v>79</v>
      </c>
      <c r="W167" s="136">
        <v>70</v>
      </c>
      <c r="X167" s="123">
        <v>68</v>
      </c>
      <c r="Y167" s="130">
        <v>63</v>
      </c>
      <c r="Z167" s="130">
        <v>75</v>
      </c>
      <c r="AA167" s="125">
        <v>63</v>
      </c>
      <c r="AB167" s="130">
        <v>61</v>
      </c>
      <c r="AC167" s="130">
        <v>67</v>
      </c>
      <c r="AD167" s="130">
        <v>63</v>
      </c>
      <c r="AE167" s="130">
        <v>57</v>
      </c>
      <c r="AF167" s="130">
        <v>65</v>
      </c>
      <c r="AG167" s="130">
        <v>84</v>
      </c>
      <c r="AH167" s="130">
        <v>55</v>
      </c>
      <c r="AI167" s="130">
        <v>55</v>
      </c>
      <c r="AJ167" s="130">
        <v>56</v>
      </c>
      <c r="AK167" s="130">
        <v>56</v>
      </c>
      <c r="AL167" s="137">
        <v>60</v>
      </c>
      <c r="AM167" s="138">
        <f t="shared" si="40"/>
        <v>19</v>
      </c>
      <c r="AN167" s="139">
        <v>23</v>
      </c>
      <c r="AO167" s="12" t="s">
        <v>114</v>
      </c>
      <c r="AP167" s="70">
        <f>ROUND(((AR167/31)*21),0)</f>
        <v>54</v>
      </c>
      <c r="AQ167" s="56">
        <v>44</v>
      </c>
      <c r="AR167" s="70">
        <v>80</v>
      </c>
      <c r="AS167" s="18">
        <f t="shared" si="39"/>
        <v>67</v>
      </c>
      <c r="AT167" s="56">
        <v>28</v>
      </c>
      <c r="AU167" s="57">
        <v>54</v>
      </c>
      <c r="AV167" s="57">
        <v>35</v>
      </c>
      <c r="AW167" s="57">
        <v>36</v>
      </c>
      <c r="AX167" s="57">
        <v>41</v>
      </c>
      <c r="AY167" s="57">
        <v>42</v>
      </c>
      <c r="AZ167" s="57">
        <v>44</v>
      </c>
      <c r="BA167" s="57">
        <v>47</v>
      </c>
      <c r="BB167" s="57">
        <v>43</v>
      </c>
      <c r="BC167" s="57">
        <v>49</v>
      </c>
      <c r="BD167" s="140">
        <v>73</v>
      </c>
      <c r="BE167" s="112">
        <v>62</v>
      </c>
      <c r="BF167" s="112">
        <v>57</v>
      </c>
      <c r="BG167" s="112"/>
      <c r="BH167" s="112"/>
      <c r="BI167" s="112"/>
      <c r="BJ167" s="112"/>
      <c r="BK167" s="112"/>
      <c r="BL167" s="112"/>
      <c r="BM167" s="112"/>
      <c r="BN167" s="112"/>
      <c r="BO167" s="112"/>
      <c r="BP167" s="112"/>
      <c r="BQ167" s="112"/>
      <c r="BR167" s="112"/>
      <c r="BS167" s="112"/>
    </row>
    <row r="168" spans="1:71" ht="12.75" customHeight="1" x14ac:dyDescent="0.2">
      <c r="A168" s="122" t="s">
        <v>115</v>
      </c>
      <c r="B168" s="123">
        <v>200</v>
      </c>
      <c r="C168" s="129">
        <v>6</v>
      </c>
      <c r="D168" s="124">
        <v>200</v>
      </c>
      <c r="E168" s="129">
        <v>81</v>
      </c>
      <c r="F168" s="129">
        <v>88</v>
      </c>
      <c r="G168" s="129">
        <v>93</v>
      </c>
      <c r="H168" s="129">
        <v>46</v>
      </c>
      <c r="I168" s="130">
        <v>78</v>
      </c>
      <c r="J168" s="123">
        <v>69</v>
      </c>
      <c r="K168" s="123">
        <v>38</v>
      </c>
      <c r="L168" s="123">
        <v>113</v>
      </c>
      <c r="M168" s="130">
        <v>90</v>
      </c>
      <c r="N168" s="130">
        <v>132</v>
      </c>
      <c r="O168" s="123">
        <v>137</v>
      </c>
      <c r="P168" s="130">
        <v>177</v>
      </c>
      <c r="Q168" s="124">
        <v>200</v>
      </c>
      <c r="R168" s="126">
        <v>159</v>
      </c>
      <c r="S168" s="125">
        <v>154</v>
      </c>
      <c r="T168" s="125">
        <v>75</v>
      </c>
      <c r="U168" s="130">
        <v>93</v>
      </c>
      <c r="V168" s="125">
        <v>156</v>
      </c>
      <c r="W168" s="136">
        <v>204</v>
      </c>
      <c r="X168" s="123">
        <v>200</v>
      </c>
      <c r="Y168" s="130">
        <v>193</v>
      </c>
      <c r="Z168" s="130">
        <v>206</v>
      </c>
      <c r="AA168" s="125">
        <v>208</v>
      </c>
      <c r="AB168" s="130">
        <v>200</v>
      </c>
      <c r="AC168" s="130">
        <v>181</v>
      </c>
      <c r="AD168" s="130">
        <v>204</v>
      </c>
      <c r="AE168" s="130">
        <v>198</v>
      </c>
      <c r="AF168" s="130">
        <v>180</v>
      </c>
      <c r="AG168" s="130">
        <v>182</v>
      </c>
      <c r="AH168" s="130">
        <v>181</v>
      </c>
      <c r="AI168" s="130">
        <v>180</v>
      </c>
      <c r="AJ168" s="130">
        <v>186</v>
      </c>
      <c r="AK168" s="130">
        <v>180</v>
      </c>
      <c r="AL168" s="137">
        <v>182</v>
      </c>
      <c r="AM168" s="138">
        <f t="shared" si="40"/>
        <v>65</v>
      </c>
      <c r="AN168" s="139">
        <v>29</v>
      </c>
      <c r="AO168" s="12" t="s">
        <v>115</v>
      </c>
      <c r="AP168" s="70">
        <f>ROUND(((AR168/31)*21),0)</f>
        <v>102</v>
      </c>
      <c r="AQ168" s="56">
        <v>139</v>
      </c>
      <c r="AR168" s="70">
        <v>150</v>
      </c>
      <c r="AS168" s="18">
        <f t="shared" si="39"/>
        <v>168</v>
      </c>
      <c r="AT168" s="56">
        <v>53</v>
      </c>
      <c r="AU168" s="57">
        <v>68</v>
      </c>
      <c r="AV168" s="57">
        <v>118</v>
      </c>
      <c r="AW168" s="57">
        <v>126</v>
      </c>
      <c r="AX168" s="57">
        <v>149</v>
      </c>
      <c r="AY168" s="57">
        <v>146</v>
      </c>
      <c r="AZ168" s="57">
        <v>118</v>
      </c>
      <c r="BA168" s="57">
        <v>94</v>
      </c>
      <c r="BB168" s="57">
        <v>105</v>
      </c>
      <c r="BC168" s="57">
        <v>118</v>
      </c>
      <c r="BD168" s="140">
        <v>97</v>
      </c>
      <c r="BE168" s="112">
        <v>95</v>
      </c>
      <c r="BF168" s="112">
        <v>125</v>
      </c>
      <c r="BG168" s="112"/>
      <c r="BH168" s="112"/>
      <c r="BI168" s="112"/>
      <c r="BJ168" s="112"/>
      <c r="BK168" s="112"/>
      <c r="BL168" s="112"/>
      <c r="BM168" s="112"/>
      <c r="BN168" s="112"/>
      <c r="BO168" s="112"/>
      <c r="BP168" s="112"/>
      <c r="BQ168" s="112"/>
      <c r="BR168" s="112"/>
      <c r="BS168" s="112"/>
    </row>
    <row r="169" spans="1:71" ht="12.75" hidden="1" customHeight="1" x14ac:dyDescent="0.25">
      <c r="A169" s="122" t="s">
        <v>116</v>
      </c>
      <c r="B169" s="123">
        <v>600</v>
      </c>
      <c r="C169" s="129">
        <v>8</v>
      </c>
      <c r="D169" s="124">
        <v>600</v>
      </c>
      <c r="E169" s="129">
        <v>42</v>
      </c>
      <c r="F169" s="129">
        <v>153</v>
      </c>
      <c r="G169" s="129">
        <v>171</v>
      </c>
      <c r="H169" s="129">
        <v>112</v>
      </c>
      <c r="I169" s="130">
        <v>339</v>
      </c>
      <c r="J169" s="123">
        <v>142</v>
      </c>
      <c r="K169" s="123">
        <v>147</v>
      </c>
      <c r="L169" s="123">
        <v>157</v>
      </c>
      <c r="M169" s="130">
        <v>161</v>
      </c>
      <c r="N169" s="130">
        <v>337</v>
      </c>
      <c r="O169" s="123">
        <v>122</v>
      </c>
      <c r="P169" s="130">
        <v>91</v>
      </c>
      <c r="Q169" s="124">
        <v>600</v>
      </c>
      <c r="R169" s="126">
        <v>124</v>
      </c>
      <c r="S169" s="125">
        <v>67</v>
      </c>
      <c r="T169" s="125">
        <v>96</v>
      </c>
      <c r="U169" s="130">
        <v>113</v>
      </c>
      <c r="V169" s="125">
        <v>198</v>
      </c>
      <c r="W169" s="136">
        <v>191</v>
      </c>
      <c r="X169" s="123">
        <v>144</v>
      </c>
      <c r="Y169" s="130">
        <v>207</v>
      </c>
      <c r="Z169" s="130">
        <v>229</v>
      </c>
      <c r="AA169" s="125">
        <v>190</v>
      </c>
      <c r="AB169" s="130">
        <v>164</v>
      </c>
      <c r="AC169" s="130">
        <v>128</v>
      </c>
      <c r="AD169" s="130">
        <v>156</v>
      </c>
      <c r="AE169" s="130">
        <v>177</v>
      </c>
      <c r="AF169" s="130">
        <v>204</v>
      </c>
      <c r="AG169" s="130">
        <v>205</v>
      </c>
      <c r="AH169" s="130">
        <v>220</v>
      </c>
      <c r="AI169" s="130">
        <v>207</v>
      </c>
      <c r="AJ169" s="130">
        <v>192</v>
      </c>
      <c r="AK169" s="130">
        <v>185</v>
      </c>
      <c r="AL169" s="137">
        <v>195</v>
      </c>
      <c r="AM169" s="138">
        <f t="shared" si="40"/>
        <v>194</v>
      </c>
      <c r="AN169" s="139">
        <v>77</v>
      </c>
      <c r="AO169" s="31"/>
      <c r="AP169" s="31"/>
      <c r="AQ169" s="30"/>
      <c r="AR169" s="31"/>
      <c r="AS169" s="18" t="str">
        <f t="shared" si="39"/>
        <v/>
      </c>
      <c r="AT169" s="142"/>
      <c r="AU169" s="33"/>
      <c r="AV169" s="33"/>
      <c r="AW169" s="33"/>
      <c r="AX169" s="33"/>
      <c r="AY169" s="33"/>
      <c r="AZ169" s="33"/>
      <c r="BA169" s="33"/>
      <c r="BB169" s="28"/>
      <c r="BC169" s="33"/>
      <c r="BD169" s="143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</row>
    <row r="170" spans="1:71" ht="12.75" customHeight="1" x14ac:dyDescent="0.2">
      <c r="A170" s="122" t="s">
        <v>117</v>
      </c>
      <c r="B170" s="123">
        <v>40</v>
      </c>
      <c r="C170" s="123">
        <v>0</v>
      </c>
      <c r="D170" s="124">
        <v>40</v>
      </c>
      <c r="E170" s="123">
        <v>0</v>
      </c>
      <c r="F170" s="123">
        <v>0</v>
      </c>
      <c r="G170" s="123">
        <v>2</v>
      </c>
      <c r="H170" s="123">
        <v>4</v>
      </c>
      <c r="I170" s="130">
        <v>0</v>
      </c>
      <c r="J170" s="123">
        <v>3</v>
      </c>
      <c r="K170" s="123">
        <v>0</v>
      </c>
      <c r="L170" s="123">
        <v>0</v>
      </c>
      <c r="M170" s="130">
        <v>0</v>
      </c>
      <c r="N170" s="130">
        <v>2</v>
      </c>
      <c r="O170" s="123">
        <v>4</v>
      </c>
      <c r="P170" s="130">
        <v>4</v>
      </c>
      <c r="Q170" s="124">
        <v>40</v>
      </c>
      <c r="R170" s="126">
        <v>4</v>
      </c>
      <c r="S170" s="125">
        <v>11</v>
      </c>
      <c r="T170" s="125">
        <v>4</v>
      </c>
      <c r="U170" s="130">
        <v>4</v>
      </c>
      <c r="V170" s="125">
        <v>1</v>
      </c>
      <c r="W170" s="136">
        <v>4</v>
      </c>
      <c r="X170" s="123">
        <v>4</v>
      </c>
      <c r="Y170" s="130">
        <v>8</v>
      </c>
      <c r="Z170" s="130">
        <v>15</v>
      </c>
      <c r="AA170" s="125">
        <v>12</v>
      </c>
      <c r="AB170" s="130">
        <v>24</v>
      </c>
      <c r="AC170" s="130">
        <v>22</v>
      </c>
      <c r="AD170" s="130">
        <v>36</v>
      </c>
      <c r="AE170" s="130">
        <v>39</v>
      </c>
      <c r="AF170" s="130">
        <v>36</v>
      </c>
      <c r="AG170" s="130">
        <v>36</v>
      </c>
      <c r="AH170" s="130">
        <v>36</v>
      </c>
      <c r="AI170" s="130">
        <v>36</v>
      </c>
      <c r="AJ170" s="130">
        <v>36</v>
      </c>
      <c r="AK170" s="130">
        <v>36</v>
      </c>
      <c r="AL170" s="137">
        <v>36</v>
      </c>
      <c r="AM170" s="138">
        <f t="shared" si="40"/>
        <v>13</v>
      </c>
      <c r="AN170" s="139">
        <v>16</v>
      </c>
      <c r="AO170" s="12" t="s">
        <v>117</v>
      </c>
      <c r="AP170" s="70">
        <f>ROUND(((AR170/31)*21),0)</f>
        <v>14</v>
      </c>
      <c r="AQ170" s="56">
        <v>13</v>
      </c>
      <c r="AR170" s="70">
        <v>20</v>
      </c>
      <c r="AS170" s="18">
        <f t="shared" si="39"/>
        <v>29</v>
      </c>
      <c r="AT170" s="56">
        <v>0</v>
      </c>
      <c r="AU170" s="57">
        <v>20</v>
      </c>
      <c r="AV170" s="57">
        <v>20</v>
      </c>
      <c r="AW170" s="57">
        <v>18</v>
      </c>
      <c r="AX170" s="57">
        <v>20</v>
      </c>
      <c r="AY170" s="57">
        <v>4</v>
      </c>
      <c r="AZ170" s="57">
        <v>18</v>
      </c>
      <c r="BA170" s="57">
        <v>8</v>
      </c>
      <c r="BB170" s="57">
        <v>5</v>
      </c>
      <c r="BC170" s="57">
        <v>0</v>
      </c>
      <c r="BD170" s="140">
        <v>0</v>
      </c>
      <c r="BE170" s="112">
        <v>1</v>
      </c>
      <c r="BF170" s="112">
        <v>0</v>
      </c>
      <c r="BG170" s="112"/>
      <c r="BH170" s="112"/>
      <c r="BI170" s="112"/>
      <c r="BJ170" s="112"/>
      <c r="BK170" s="112"/>
      <c r="BL170" s="112"/>
      <c r="BM170" s="112"/>
      <c r="BN170" s="112"/>
      <c r="BO170" s="112"/>
      <c r="BP170" s="112"/>
      <c r="BQ170" s="112"/>
      <c r="BR170" s="112"/>
      <c r="BS170" s="112"/>
    </row>
    <row r="171" spans="1:71" ht="12.75" customHeight="1" x14ac:dyDescent="0.2">
      <c r="A171" s="122" t="s">
        <v>118</v>
      </c>
      <c r="B171" s="123">
        <v>100</v>
      </c>
      <c r="C171" s="129">
        <v>1</v>
      </c>
      <c r="D171" s="124">
        <v>100</v>
      </c>
      <c r="E171" s="129">
        <v>36</v>
      </c>
      <c r="F171" s="129">
        <v>54</v>
      </c>
      <c r="G171" s="129">
        <v>71</v>
      </c>
      <c r="H171" s="129">
        <v>70</v>
      </c>
      <c r="I171" s="130">
        <v>69</v>
      </c>
      <c r="J171" s="123">
        <v>61</v>
      </c>
      <c r="K171" s="123">
        <v>33</v>
      </c>
      <c r="L171" s="123">
        <v>69</v>
      </c>
      <c r="M171" s="130">
        <v>72</v>
      </c>
      <c r="N171" s="130">
        <v>74</v>
      </c>
      <c r="O171" s="123">
        <v>101</v>
      </c>
      <c r="P171" s="130">
        <v>111</v>
      </c>
      <c r="Q171" s="124">
        <v>100</v>
      </c>
      <c r="R171" s="126">
        <v>90</v>
      </c>
      <c r="S171" s="125">
        <v>91</v>
      </c>
      <c r="T171" s="125">
        <v>107</v>
      </c>
      <c r="U171" s="130">
        <v>101</v>
      </c>
      <c r="V171" s="125">
        <v>111</v>
      </c>
      <c r="W171" s="136">
        <v>124</v>
      </c>
      <c r="X171" s="123">
        <v>123</v>
      </c>
      <c r="Y171" s="130">
        <v>127</v>
      </c>
      <c r="Z171" s="130">
        <v>110</v>
      </c>
      <c r="AA171" s="125">
        <v>106</v>
      </c>
      <c r="AB171" s="130">
        <v>105</v>
      </c>
      <c r="AC171" s="130">
        <v>94</v>
      </c>
      <c r="AD171" s="130">
        <v>100</v>
      </c>
      <c r="AE171" s="130">
        <v>98</v>
      </c>
      <c r="AF171" s="130">
        <v>105</v>
      </c>
      <c r="AG171" s="130">
        <v>95</v>
      </c>
      <c r="AH171" s="130">
        <v>92</v>
      </c>
      <c r="AI171" s="130">
        <v>90</v>
      </c>
      <c r="AJ171" s="130">
        <v>90</v>
      </c>
      <c r="AK171" s="130">
        <v>92</v>
      </c>
      <c r="AL171" s="137">
        <v>90</v>
      </c>
      <c r="AM171" s="138">
        <f t="shared" si="40"/>
        <v>32</v>
      </c>
      <c r="AN171" s="139">
        <v>41</v>
      </c>
      <c r="AO171" s="12" t="s">
        <v>118</v>
      </c>
      <c r="AP171" s="70">
        <f>ROUND(((AR171/31)*21),0)</f>
        <v>68</v>
      </c>
      <c r="AQ171" s="56">
        <v>52</v>
      </c>
      <c r="AR171" s="70">
        <v>100</v>
      </c>
      <c r="AS171" s="18">
        <f t="shared" si="39"/>
        <v>93</v>
      </c>
      <c r="AT171" s="56">
        <v>33</v>
      </c>
      <c r="AU171" s="57">
        <v>66</v>
      </c>
      <c r="AV171" s="57">
        <v>75</v>
      </c>
      <c r="AW171" s="57">
        <v>56</v>
      </c>
      <c r="AX171" s="57">
        <v>78</v>
      </c>
      <c r="AY171" s="57">
        <v>71</v>
      </c>
      <c r="AZ171" s="57">
        <v>64</v>
      </c>
      <c r="BA171" s="57">
        <v>60</v>
      </c>
      <c r="BB171" s="57">
        <v>94</v>
      </c>
      <c r="BC171" s="57">
        <v>59</v>
      </c>
      <c r="BD171" s="140">
        <v>77</v>
      </c>
      <c r="BE171" s="112">
        <v>83</v>
      </c>
      <c r="BF171" s="112">
        <v>60</v>
      </c>
      <c r="BG171" s="112"/>
      <c r="BH171" s="112"/>
      <c r="BI171" s="112"/>
      <c r="BJ171" s="112"/>
      <c r="BK171" s="112"/>
      <c r="BL171" s="112"/>
      <c r="BM171" s="112"/>
      <c r="BN171" s="112"/>
      <c r="BO171" s="112"/>
      <c r="BP171" s="112"/>
      <c r="BQ171" s="112"/>
      <c r="BR171" s="112"/>
      <c r="BS171" s="112"/>
    </row>
    <row r="172" spans="1:71" ht="12.75" customHeight="1" x14ac:dyDescent="0.2">
      <c r="A172" s="122" t="s">
        <v>119</v>
      </c>
      <c r="B172" s="123">
        <v>100</v>
      </c>
      <c r="C172" s="129">
        <v>0</v>
      </c>
      <c r="D172" s="124">
        <v>100</v>
      </c>
      <c r="E172" s="129">
        <v>0</v>
      </c>
      <c r="F172" s="129">
        <v>0</v>
      </c>
      <c r="G172" s="129">
        <v>0</v>
      </c>
      <c r="H172" s="129">
        <v>0</v>
      </c>
      <c r="I172" s="130">
        <v>0</v>
      </c>
      <c r="J172" s="123">
        <v>0</v>
      </c>
      <c r="K172" s="123">
        <v>0</v>
      </c>
      <c r="L172" s="123">
        <v>0</v>
      </c>
      <c r="M172" s="130">
        <v>0</v>
      </c>
      <c r="N172" s="130">
        <v>0</v>
      </c>
      <c r="O172" s="123">
        <v>0</v>
      </c>
      <c r="P172" s="130">
        <v>0</v>
      </c>
      <c r="Q172" s="124">
        <v>100</v>
      </c>
      <c r="R172" s="126">
        <v>0</v>
      </c>
      <c r="S172" s="125">
        <v>0</v>
      </c>
      <c r="T172" s="125">
        <v>0</v>
      </c>
      <c r="U172" s="130">
        <v>0</v>
      </c>
      <c r="V172" s="125">
        <v>0</v>
      </c>
      <c r="W172" s="136">
        <v>0</v>
      </c>
      <c r="X172" s="123">
        <v>0</v>
      </c>
      <c r="Y172" s="130">
        <v>0</v>
      </c>
      <c r="Z172" s="130">
        <v>0</v>
      </c>
      <c r="AA172" s="125">
        <v>0</v>
      </c>
      <c r="AB172" s="130">
        <v>3</v>
      </c>
      <c r="AC172" s="130">
        <v>2</v>
      </c>
      <c r="AD172" s="130">
        <v>8</v>
      </c>
      <c r="AE172" s="130">
        <v>2</v>
      </c>
      <c r="AF172" s="130">
        <v>6</v>
      </c>
      <c r="AG172" s="130">
        <v>1</v>
      </c>
      <c r="AH172" s="130">
        <v>2</v>
      </c>
      <c r="AI172" s="130">
        <v>1</v>
      </c>
      <c r="AJ172" s="130">
        <v>1</v>
      </c>
      <c r="AK172" s="130">
        <v>4</v>
      </c>
      <c r="AL172" s="137">
        <v>0</v>
      </c>
      <c r="AM172" s="138">
        <f t="shared" si="40"/>
        <v>32</v>
      </c>
      <c r="AN172" s="139">
        <v>0</v>
      </c>
      <c r="AO172" s="12" t="s">
        <v>119</v>
      </c>
      <c r="AP172" s="70">
        <f>ROUND(((AR172/31)*21),0)</f>
        <v>7</v>
      </c>
      <c r="AQ172" s="56">
        <v>4</v>
      </c>
      <c r="AR172" s="70">
        <v>10</v>
      </c>
      <c r="AS172" s="18">
        <f t="shared" si="39"/>
        <v>4</v>
      </c>
      <c r="AT172" s="56">
        <v>3</v>
      </c>
      <c r="AU172" s="57">
        <v>2</v>
      </c>
      <c r="AV172" s="57">
        <v>1</v>
      </c>
      <c r="AW172" s="57">
        <v>0</v>
      </c>
      <c r="AX172" s="57">
        <v>0</v>
      </c>
      <c r="AY172" s="57">
        <v>5</v>
      </c>
      <c r="AZ172" s="57">
        <v>4</v>
      </c>
      <c r="BA172" s="57">
        <v>3</v>
      </c>
      <c r="BB172" s="57">
        <v>2</v>
      </c>
      <c r="BC172" s="57">
        <v>2</v>
      </c>
      <c r="BD172" s="140">
        <v>5</v>
      </c>
      <c r="BE172" s="112">
        <v>1</v>
      </c>
      <c r="BF172" s="112">
        <v>0</v>
      </c>
      <c r="BG172" s="112"/>
      <c r="BH172" s="112"/>
      <c r="BI172" s="112"/>
      <c r="BJ172" s="112"/>
      <c r="BK172" s="112"/>
      <c r="BL172" s="112"/>
      <c r="BM172" s="112"/>
      <c r="BN172" s="112"/>
      <c r="BO172" s="112"/>
      <c r="BP172" s="112"/>
      <c r="BQ172" s="112"/>
      <c r="BR172" s="112"/>
      <c r="BS172" s="112"/>
    </row>
    <row r="173" spans="1:71" ht="12.75" hidden="1" customHeight="1" x14ac:dyDescent="0.25">
      <c r="A173" s="122" t="s">
        <v>120</v>
      </c>
      <c r="B173" s="123">
        <v>100</v>
      </c>
      <c r="C173" s="123">
        <v>0</v>
      </c>
      <c r="D173" s="124">
        <v>100</v>
      </c>
      <c r="E173" s="123">
        <v>0</v>
      </c>
      <c r="F173" s="123">
        <v>0</v>
      </c>
      <c r="G173" s="123">
        <v>0</v>
      </c>
      <c r="H173" s="123">
        <v>0</v>
      </c>
      <c r="I173" s="130">
        <v>0</v>
      </c>
      <c r="J173" s="123">
        <v>0</v>
      </c>
      <c r="K173" s="123">
        <v>0</v>
      </c>
      <c r="L173" s="123">
        <v>0</v>
      </c>
      <c r="M173" s="130">
        <v>0</v>
      </c>
      <c r="N173" s="130">
        <v>0</v>
      </c>
      <c r="O173" s="123">
        <v>0</v>
      </c>
      <c r="P173" s="130">
        <v>0</v>
      </c>
      <c r="Q173" s="124">
        <v>100</v>
      </c>
      <c r="R173" s="126">
        <v>0</v>
      </c>
      <c r="S173" s="125">
        <v>0</v>
      </c>
      <c r="T173" s="125">
        <v>0</v>
      </c>
      <c r="U173" s="130">
        <v>0</v>
      </c>
      <c r="V173" s="125">
        <v>0</v>
      </c>
      <c r="W173" s="136">
        <v>0</v>
      </c>
      <c r="X173" s="123">
        <v>0</v>
      </c>
      <c r="Y173" s="130">
        <v>0</v>
      </c>
      <c r="Z173" s="130">
        <v>0</v>
      </c>
      <c r="AA173" s="125">
        <v>0</v>
      </c>
      <c r="AB173" s="130">
        <v>0</v>
      </c>
      <c r="AC173" s="130">
        <v>0</v>
      </c>
      <c r="AD173" s="130">
        <v>0</v>
      </c>
      <c r="AE173" s="130">
        <v>0</v>
      </c>
      <c r="AF173" s="130">
        <v>0</v>
      </c>
      <c r="AG173" s="130">
        <v>0</v>
      </c>
      <c r="AH173" s="130">
        <v>0</v>
      </c>
      <c r="AI173" s="130">
        <v>0</v>
      </c>
      <c r="AJ173" s="130">
        <v>0</v>
      </c>
      <c r="AK173" s="130">
        <v>0</v>
      </c>
      <c r="AL173" s="137">
        <v>0</v>
      </c>
      <c r="AM173" s="138">
        <f t="shared" si="40"/>
        <v>32</v>
      </c>
      <c r="AN173" s="139">
        <v>0</v>
      </c>
      <c r="AO173" s="31"/>
      <c r="AP173" s="31"/>
      <c r="AQ173" s="30"/>
      <c r="AR173" s="31"/>
      <c r="AS173" s="18" t="str">
        <f t="shared" si="39"/>
        <v/>
      </c>
      <c r="AT173" s="142"/>
      <c r="AU173" s="33"/>
      <c r="AV173" s="33"/>
      <c r="AW173" s="33"/>
      <c r="AX173" s="33"/>
      <c r="AY173" s="33"/>
      <c r="AZ173" s="33"/>
      <c r="BA173" s="33"/>
      <c r="BB173" s="28"/>
      <c r="BC173" s="33"/>
      <c r="BD173" s="143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</row>
    <row r="174" spans="1:71" ht="12.75" customHeight="1" x14ac:dyDescent="0.2">
      <c r="A174" s="122" t="s">
        <v>121</v>
      </c>
      <c r="B174" s="123">
        <v>20</v>
      </c>
      <c r="C174" s="129">
        <v>0</v>
      </c>
      <c r="D174" s="124">
        <v>20</v>
      </c>
      <c r="E174" s="129">
        <v>3</v>
      </c>
      <c r="F174" s="129">
        <v>7</v>
      </c>
      <c r="G174" s="129">
        <v>17</v>
      </c>
      <c r="H174" s="129">
        <v>5</v>
      </c>
      <c r="I174" s="130">
        <v>6</v>
      </c>
      <c r="J174" s="123">
        <v>19</v>
      </c>
      <c r="K174" s="123">
        <v>22</v>
      </c>
      <c r="L174" s="123">
        <v>31</v>
      </c>
      <c r="M174" s="130">
        <v>32</v>
      </c>
      <c r="N174" s="130">
        <v>25</v>
      </c>
      <c r="O174" s="123">
        <v>31</v>
      </c>
      <c r="P174" s="130">
        <v>27</v>
      </c>
      <c r="Q174" s="124">
        <v>20</v>
      </c>
      <c r="R174" s="126">
        <v>24</v>
      </c>
      <c r="S174" s="125">
        <v>22</v>
      </c>
      <c r="T174" s="125">
        <v>20</v>
      </c>
      <c r="U174" s="130">
        <v>21</v>
      </c>
      <c r="V174" s="125">
        <v>21</v>
      </c>
      <c r="W174" s="136">
        <v>23</v>
      </c>
      <c r="X174" s="123">
        <v>31</v>
      </c>
      <c r="Y174" s="130">
        <v>22</v>
      </c>
      <c r="Z174" s="130">
        <v>22</v>
      </c>
      <c r="AA174" s="125">
        <v>25</v>
      </c>
      <c r="AB174" s="130">
        <v>24</v>
      </c>
      <c r="AC174" s="130">
        <v>20</v>
      </c>
      <c r="AD174" s="130">
        <v>21</v>
      </c>
      <c r="AE174" s="130">
        <v>23</v>
      </c>
      <c r="AF174" s="130">
        <v>20</v>
      </c>
      <c r="AG174" s="130">
        <v>26</v>
      </c>
      <c r="AH174" s="130">
        <v>25</v>
      </c>
      <c r="AI174" s="130">
        <v>20</v>
      </c>
      <c r="AJ174" s="130">
        <v>22</v>
      </c>
      <c r="AK174" s="130">
        <v>20</v>
      </c>
      <c r="AL174" s="137">
        <v>19</v>
      </c>
      <c r="AM174" s="138">
        <f t="shared" si="40"/>
        <v>6</v>
      </c>
      <c r="AN174" s="139">
        <v>9</v>
      </c>
      <c r="AO174" s="12" t="s">
        <v>121</v>
      </c>
      <c r="AP174" s="70">
        <f t="shared" ref="AP174:AP181" si="41">ROUND(((AR174/31)*21),0)</f>
        <v>14</v>
      </c>
      <c r="AQ174" s="56">
        <v>22</v>
      </c>
      <c r="AR174" s="70">
        <v>20</v>
      </c>
      <c r="AS174" s="18">
        <f t="shared" si="39"/>
        <v>31</v>
      </c>
      <c r="AT174" s="56">
        <v>2</v>
      </c>
      <c r="AU174" s="57">
        <v>8</v>
      </c>
      <c r="AV174" s="57">
        <v>7</v>
      </c>
      <c r="AW174" s="57">
        <v>18</v>
      </c>
      <c r="AX174" s="57">
        <v>16</v>
      </c>
      <c r="AY174" s="57">
        <v>8</v>
      </c>
      <c r="AZ174" s="57">
        <v>20</v>
      </c>
      <c r="BA174" s="57">
        <v>20</v>
      </c>
      <c r="BB174" s="57">
        <v>20</v>
      </c>
      <c r="BC174" s="57">
        <v>20</v>
      </c>
      <c r="BD174" s="140">
        <v>19</v>
      </c>
      <c r="BE174" s="112">
        <v>18</v>
      </c>
      <c r="BF174" s="112">
        <v>14</v>
      </c>
      <c r="BG174" s="112"/>
      <c r="BH174" s="112"/>
      <c r="BI174" s="112"/>
      <c r="BJ174" s="112"/>
      <c r="BK174" s="112"/>
      <c r="BL174" s="112"/>
      <c r="BM174" s="112"/>
      <c r="BN174" s="112"/>
      <c r="BO174" s="112"/>
      <c r="BP174" s="112"/>
      <c r="BQ174" s="112"/>
      <c r="BR174" s="112"/>
      <c r="BS174" s="112"/>
    </row>
    <row r="175" spans="1:71" s="141" customFormat="1" ht="12.75" customHeight="1" x14ac:dyDescent="0.2">
      <c r="A175" s="122" t="s">
        <v>122</v>
      </c>
      <c r="B175" s="123">
        <v>20</v>
      </c>
      <c r="C175" s="129">
        <v>0</v>
      </c>
      <c r="D175" s="124">
        <v>20</v>
      </c>
      <c r="E175" s="129">
        <v>3</v>
      </c>
      <c r="F175" s="129">
        <v>6</v>
      </c>
      <c r="G175" s="129">
        <v>10</v>
      </c>
      <c r="H175" s="129">
        <v>12</v>
      </c>
      <c r="I175" s="130">
        <v>13</v>
      </c>
      <c r="J175" s="123">
        <v>18</v>
      </c>
      <c r="K175" s="123">
        <v>5</v>
      </c>
      <c r="L175" s="123">
        <v>24</v>
      </c>
      <c r="M175" s="130">
        <v>21</v>
      </c>
      <c r="N175" s="130">
        <v>31</v>
      </c>
      <c r="O175" s="123">
        <v>32</v>
      </c>
      <c r="P175" s="130">
        <v>33</v>
      </c>
      <c r="Q175" s="124">
        <v>20</v>
      </c>
      <c r="R175" s="126">
        <v>25</v>
      </c>
      <c r="S175" s="125">
        <v>15</v>
      </c>
      <c r="T175" s="125">
        <v>15</v>
      </c>
      <c r="U175" s="130">
        <v>11</v>
      </c>
      <c r="V175" s="125">
        <v>19</v>
      </c>
      <c r="W175" s="136">
        <v>19</v>
      </c>
      <c r="X175" s="123">
        <v>20</v>
      </c>
      <c r="Y175" s="130">
        <v>19</v>
      </c>
      <c r="Z175" s="130">
        <v>21</v>
      </c>
      <c r="AA175" s="125">
        <v>21</v>
      </c>
      <c r="AB175" s="130">
        <v>20</v>
      </c>
      <c r="AC175" s="130">
        <v>20</v>
      </c>
      <c r="AD175" s="130">
        <v>20</v>
      </c>
      <c r="AE175" s="130">
        <v>22</v>
      </c>
      <c r="AF175" s="130">
        <v>20</v>
      </c>
      <c r="AG175" s="130">
        <v>27</v>
      </c>
      <c r="AH175" s="130">
        <v>25</v>
      </c>
      <c r="AI175" s="130">
        <v>25</v>
      </c>
      <c r="AJ175" s="130">
        <v>24</v>
      </c>
      <c r="AK175" s="130">
        <v>20</v>
      </c>
      <c r="AL175" s="137">
        <v>18</v>
      </c>
      <c r="AM175" s="138">
        <f t="shared" si="40"/>
        <v>6</v>
      </c>
      <c r="AN175" s="139">
        <v>5</v>
      </c>
      <c r="AO175" s="12" t="s">
        <v>122</v>
      </c>
      <c r="AP175" s="70">
        <f t="shared" si="41"/>
        <v>14</v>
      </c>
      <c r="AQ175" s="56">
        <v>15</v>
      </c>
      <c r="AR175" s="70">
        <v>20</v>
      </c>
      <c r="AS175" s="18">
        <f t="shared" si="39"/>
        <v>20</v>
      </c>
      <c r="AT175" s="56">
        <v>10</v>
      </c>
      <c r="AU175" s="57">
        <v>8</v>
      </c>
      <c r="AV175" s="57">
        <v>19</v>
      </c>
      <c r="AW175" s="57">
        <v>18</v>
      </c>
      <c r="AX175" s="57">
        <v>20</v>
      </c>
      <c r="AY175" s="57">
        <v>20</v>
      </c>
      <c r="AZ175" s="57">
        <v>20</v>
      </c>
      <c r="BA175" s="57">
        <v>20</v>
      </c>
      <c r="BB175" s="57">
        <v>20</v>
      </c>
      <c r="BC175" s="57">
        <v>20</v>
      </c>
      <c r="BD175" s="140">
        <v>20</v>
      </c>
      <c r="BE175" s="112">
        <v>20</v>
      </c>
      <c r="BF175" s="112">
        <v>10</v>
      </c>
      <c r="BG175" s="112"/>
      <c r="BH175" s="112"/>
      <c r="BI175" s="112"/>
      <c r="BJ175" s="112"/>
      <c r="BK175" s="112"/>
      <c r="BL175" s="112"/>
      <c r="BM175" s="112"/>
      <c r="BN175" s="112"/>
      <c r="BO175" s="112"/>
      <c r="BP175" s="112"/>
      <c r="BQ175" s="112"/>
      <c r="BR175" s="112"/>
      <c r="BS175" s="112"/>
    </row>
    <row r="176" spans="1:71" ht="12.75" customHeight="1" x14ac:dyDescent="0.2">
      <c r="A176" s="122" t="s">
        <v>123</v>
      </c>
      <c r="B176" s="123">
        <v>660</v>
      </c>
      <c r="C176" s="123">
        <v>0</v>
      </c>
      <c r="D176" s="124">
        <v>660</v>
      </c>
      <c r="E176" s="123">
        <v>0</v>
      </c>
      <c r="F176" s="123">
        <v>0</v>
      </c>
      <c r="G176" s="123">
        <v>0</v>
      </c>
      <c r="H176" s="123">
        <v>0</v>
      </c>
      <c r="I176" s="130">
        <v>0</v>
      </c>
      <c r="J176" s="123">
        <v>0</v>
      </c>
      <c r="K176" s="123">
        <v>0</v>
      </c>
      <c r="L176" s="123">
        <v>0</v>
      </c>
      <c r="M176" s="130">
        <v>0</v>
      </c>
      <c r="N176" s="130">
        <v>84</v>
      </c>
      <c r="O176" s="123">
        <v>192</v>
      </c>
      <c r="P176" s="130">
        <v>0</v>
      </c>
      <c r="Q176" s="124">
        <v>660</v>
      </c>
      <c r="R176" s="126">
        <v>0</v>
      </c>
      <c r="S176" s="125">
        <v>0</v>
      </c>
      <c r="T176" s="125">
        <v>0</v>
      </c>
      <c r="U176" s="130">
        <v>0</v>
      </c>
      <c r="V176" s="125">
        <v>23</v>
      </c>
      <c r="W176" s="136">
        <v>27</v>
      </c>
      <c r="X176" s="123">
        <v>7</v>
      </c>
      <c r="Y176" s="130">
        <v>15</v>
      </c>
      <c r="Z176" s="130">
        <v>207</v>
      </c>
      <c r="AA176" s="125">
        <v>570</v>
      </c>
      <c r="AB176" s="130">
        <v>232</v>
      </c>
      <c r="AC176" s="130">
        <v>105</v>
      </c>
      <c r="AD176" s="130">
        <v>0</v>
      </c>
      <c r="AE176" s="130">
        <v>0</v>
      </c>
      <c r="AF176" s="130">
        <v>39</v>
      </c>
      <c r="AG176" s="130">
        <v>78</v>
      </c>
      <c r="AH176" s="130">
        <v>54</v>
      </c>
      <c r="AI176" s="130">
        <v>40</v>
      </c>
      <c r="AJ176" s="130">
        <v>43</v>
      </c>
      <c r="AK176" s="130">
        <v>31</v>
      </c>
      <c r="AL176" s="137">
        <v>41</v>
      </c>
      <c r="AM176" s="138">
        <f t="shared" si="40"/>
        <v>213</v>
      </c>
      <c r="AN176" s="139">
        <v>24</v>
      </c>
      <c r="AO176" s="12" t="s">
        <v>123</v>
      </c>
      <c r="AP176" s="70">
        <f t="shared" si="41"/>
        <v>34</v>
      </c>
      <c r="AQ176" s="56">
        <v>61</v>
      </c>
      <c r="AR176" s="70">
        <v>50</v>
      </c>
      <c r="AS176" s="18">
        <f t="shared" si="39"/>
        <v>85</v>
      </c>
      <c r="AT176" s="56">
        <v>11</v>
      </c>
      <c r="AU176" s="57">
        <v>35</v>
      </c>
      <c r="AV176" s="57">
        <v>36</v>
      </c>
      <c r="AW176" s="57">
        <v>30</v>
      </c>
      <c r="AX176" s="57">
        <v>57</v>
      </c>
      <c r="AY176" s="57">
        <v>50</v>
      </c>
      <c r="AZ176" s="57">
        <v>50</v>
      </c>
      <c r="BA176" s="57">
        <v>61</v>
      </c>
      <c r="BB176" s="57">
        <v>57</v>
      </c>
      <c r="BC176" s="57">
        <v>50</v>
      </c>
      <c r="BD176" s="140">
        <v>50</v>
      </c>
      <c r="BE176" s="112">
        <v>52</v>
      </c>
      <c r="BF176" s="112">
        <v>35</v>
      </c>
      <c r="BG176" s="112"/>
      <c r="BH176" s="112"/>
      <c r="BI176" s="112"/>
      <c r="BJ176" s="112"/>
      <c r="BK176" s="112"/>
      <c r="BL176" s="112"/>
      <c r="BM176" s="112"/>
      <c r="BN176" s="112"/>
      <c r="BO176" s="112"/>
      <c r="BP176" s="112"/>
      <c r="BQ176" s="112"/>
      <c r="BR176" s="112"/>
      <c r="BS176" s="112"/>
    </row>
    <row r="177" spans="1:71" ht="12.75" customHeight="1" x14ac:dyDescent="0.2">
      <c r="A177" s="122" t="s">
        <v>124</v>
      </c>
      <c r="B177" s="123">
        <v>2400</v>
      </c>
      <c r="C177" s="129">
        <v>92</v>
      </c>
      <c r="D177" s="124">
        <v>2400</v>
      </c>
      <c r="E177" s="129">
        <v>123</v>
      </c>
      <c r="F177" s="129">
        <v>255</v>
      </c>
      <c r="G177" s="129">
        <v>345</v>
      </c>
      <c r="H177" s="129">
        <v>343</v>
      </c>
      <c r="I177" s="130">
        <v>752</v>
      </c>
      <c r="J177" s="123">
        <v>542</v>
      </c>
      <c r="K177" s="123">
        <v>465</v>
      </c>
      <c r="L177" s="123">
        <v>646</v>
      </c>
      <c r="M177" s="130">
        <v>635</v>
      </c>
      <c r="N177" s="130">
        <v>642</v>
      </c>
      <c r="O177" s="123">
        <v>623</v>
      </c>
      <c r="P177" s="130">
        <v>706</v>
      </c>
      <c r="Q177" s="124">
        <v>2400</v>
      </c>
      <c r="R177" s="126">
        <v>681</v>
      </c>
      <c r="S177" s="125">
        <v>737</v>
      </c>
      <c r="T177" s="125">
        <v>990</v>
      </c>
      <c r="U177" s="130">
        <v>905</v>
      </c>
      <c r="V177" s="125">
        <v>1027</v>
      </c>
      <c r="W177" s="136">
        <v>1035</v>
      </c>
      <c r="X177" s="123">
        <v>984</v>
      </c>
      <c r="Y177" s="130">
        <v>1160</v>
      </c>
      <c r="Z177" s="130">
        <v>933</v>
      </c>
      <c r="AA177" s="125">
        <v>937</v>
      </c>
      <c r="AB177" s="130">
        <v>878</v>
      </c>
      <c r="AC177" s="130">
        <v>837</v>
      </c>
      <c r="AD177" s="130">
        <v>1181</v>
      </c>
      <c r="AE177" s="130">
        <v>1026</v>
      </c>
      <c r="AF177" s="130">
        <v>1224</v>
      </c>
      <c r="AG177" s="130">
        <v>1411</v>
      </c>
      <c r="AH177" s="130">
        <v>1241</v>
      </c>
      <c r="AI177" s="130">
        <v>1103</v>
      </c>
      <c r="AJ177" s="130">
        <v>1137</v>
      </c>
      <c r="AK177" s="130">
        <v>1124</v>
      </c>
      <c r="AL177" s="137">
        <v>1196</v>
      </c>
      <c r="AM177" s="138">
        <f t="shared" si="40"/>
        <v>774</v>
      </c>
      <c r="AN177" s="139">
        <v>443</v>
      </c>
      <c r="AO177" s="12" t="s">
        <v>124</v>
      </c>
      <c r="AP177" s="70">
        <f t="shared" si="41"/>
        <v>7</v>
      </c>
      <c r="AQ177" s="56">
        <v>784</v>
      </c>
      <c r="AR177" s="70">
        <v>10</v>
      </c>
      <c r="AS177" s="18">
        <f t="shared" si="39"/>
        <v>1227</v>
      </c>
      <c r="AT177" s="56">
        <v>0</v>
      </c>
      <c r="AU177" s="57">
        <v>11</v>
      </c>
      <c r="AV177" s="57">
        <v>18</v>
      </c>
      <c r="AW177" s="57">
        <v>15</v>
      </c>
      <c r="AX177" s="57">
        <v>42</v>
      </c>
      <c r="AY177" s="57">
        <v>10</v>
      </c>
      <c r="AZ177" s="57">
        <v>14</v>
      </c>
      <c r="BA177" s="57">
        <v>14</v>
      </c>
      <c r="BB177" s="57">
        <v>11</v>
      </c>
      <c r="BC177" s="57">
        <v>6</v>
      </c>
      <c r="BD177" s="140">
        <v>9</v>
      </c>
      <c r="BE177" s="112">
        <v>5</v>
      </c>
      <c r="BF177" s="112">
        <v>11</v>
      </c>
      <c r="BG177" s="112"/>
      <c r="BH177" s="112"/>
      <c r="BI177" s="112"/>
      <c r="BJ177" s="112"/>
      <c r="BK177" s="112"/>
      <c r="BL177" s="112"/>
      <c r="BM177" s="112"/>
      <c r="BN177" s="112"/>
      <c r="BO177" s="112"/>
      <c r="BP177" s="112"/>
      <c r="BQ177" s="112"/>
      <c r="BR177" s="112"/>
      <c r="BS177" s="112"/>
    </row>
    <row r="178" spans="1:71" s="144" customFormat="1" ht="12.75" customHeight="1" x14ac:dyDescent="0.2">
      <c r="A178" s="122" t="s">
        <v>125</v>
      </c>
      <c r="B178" s="123">
        <v>600</v>
      </c>
      <c r="C178" s="129">
        <v>0</v>
      </c>
      <c r="D178" s="124">
        <v>600</v>
      </c>
      <c r="E178" s="129">
        <v>0</v>
      </c>
      <c r="F178" s="129">
        <v>5</v>
      </c>
      <c r="G178" s="129">
        <v>2</v>
      </c>
      <c r="H178" s="129">
        <v>1</v>
      </c>
      <c r="I178" s="130">
        <v>6</v>
      </c>
      <c r="J178" s="123">
        <v>45</v>
      </c>
      <c r="K178" s="123">
        <v>4</v>
      </c>
      <c r="L178" s="123">
        <v>42</v>
      </c>
      <c r="M178" s="130">
        <v>6</v>
      </c>
      <c r="N178" s="130">
        <v>19</v>
      </c>
      <c r="O178" s="123">
        <v>14</v>
      </c>
      <c r="P178" s="130">
        <v>10</v>
      </c>
      <c r="Q178" s="124">
        <v>600</v>
      </c>
      <c r="R178" s="126">
        <v>13</v>
      </c>
      <c r="S178" s="125">
        <v>75</v>
      </c>
      <c r="T178" s="125">
        <v>284</v>
      </c>
      <c r="U178" s="130">
        <v>312</v>
      </c>
      <c r="V178" s="125">
        <v>580</v>
      </c>
      <c r="W178" s="136">
        <v>562</v>
      </c>
      <c r="X178" s="123">
        <v>652</v>
      </c>
      <c r="Y178" s="130">
        <v>685</v>
      </c>
      <c r="Z178" s="130">
        <v>565</v>
      </c>
      <c r="AA178" s="125">
        <v>649</v>
      </c>
      <c r="AB178" s="130">
        <v>611</v>
      </c>
      <c r="AC178" s="130">
        <v>542</v>
      </c>
      <c r="AD178" s="130">
        <v>552</v>
      </c>
      <c r="AE178" s="130">
        <v>556</v>
      </c>
      <c r="AF178" s="130">
        <v>543</v>
      </c>
      <c r="AG178" s="130">
        <v>568</v>
      </c>
      <c r="AH178" s="130">
        <v>571</v>
      </c>
      <c r="AI178" s="130">
        <v>542</v>
      </c>
      <c r="AJ178" s="130">
        <v>554</v>
      </c>
      <c r="AK178" s="130">
        <v>548</v>
      </c>
      <c r="AL178" s="137">
        <v>551</v>
      </c>
      <c r="AM178" s="138">
        <f t="shared" si="40"/>
        <v>194</v>
      </c>
      <c r="AN178" s="139">
        <v>198</v>
      </c>
      <c r="AO178" s="12" t="s">
        <v>125</v>
      </c>
      <c r="AP178" s="70">
        <f t="shared" si="41"/>
        <v>339</v>
      </c>
      <c r="AQ178" s="56">
        <v>301</v>
      </c>
      <c r="AR178" s="70">
        <v>500</v>
      </c>
      <c r="AS178" s="18">
        <f t="shared" si="39"/>
        <v>499</v>
      </c>
      <c r="AT178" s="56">
        <v>443</v>
      </c>
      <c r="AU178" s="57">
        <v>384</v>
      </c>
      <c r="AV178" s="57">
        <v>390</v>
      </c>
      <c r="AW178" s="57">
        <v>410</v>
      </c>
      <c r="AX178" s="57">
        <v>426</v>
      </c>
      <c r="AY178" s="57">
        <v>422</v>
      </c>
      <c r="AZ178" s="57">
        <v>386</v>
      </c>
      <c r="BA178" s="57">
        <v>536</v>
      </c>
      <c r="BB178" s="57">
        <v>473</v>
      </c>
      <c r="BC178" s="57">
        <v>489</v>
      </c>
      <c r="BD178" s="140">
        <v>464</v>
      </c>
      <c r="BE178" s="112">
        <v>436</v>
      </c>
      <c r="BF178" s="112">
        <v>369</v>
      </c>
      <c r="BG178" s="112"/>
      <c r="BH178" s="112"/>
      <c r="BI178" s="112"/>
      <c r="BJ178" s="112"/>
      <c r="BK178" s="112"/>
      <c r="BL178" s="112"/>
      <c r="BM178" s="112"/>
      <c r="BN178" s="112"/>
      <c r="BO178" s="112"/>
      <c r="BP178" s="112"/>
      <c r="BQ178" s="112"/>
      <c r="BR178" s="112"/>
      <c r="BS178" s="112"/>
    </row>
    <row r="179" spans="1:71" s="144" customFormat="1" ht="12.75" customHeight="1" x14ac:dyDescent="0.2">
      <c r="A179" s="122" t="s">
        <v>126</v>
      </c>
      <c r="B179" s="123">
        <v>700</v>
      </c>
      <c r="C179" s="123">
        <v>46</v>
      </c>
      <c r="D179" s="124">
        <v>700</v>
      </c>
      <c r="E179" s="123">
        <v>103</v>
      </c>
      <c r="F179" s="123">
        <v>153</v>
      </c>
      <c r="G179" s="123">
        <v>292</v>
      </c>
      <c r="H179" s="123">
        <v>255</v>
      </c>
      <c r="I179" s="130">
        <v>211</v>
      </c>
      <c r="J179" s="123">
        <v>247</v>
      </c>
      <c r="K179" s="123">
        <v>230</v>
      </c>
      <c r="L179" s="123">
        <v>286</v>
      </c>
      <c r="M179" s="130">
        <v>188</v>
      </c>
      <c r="N179" s="130">
        <v>317</v>
      </c>
      <c r="O179" s="123">
        <v>269</v>
      </c>
      <c r="P179" s="130">
        <v>345</v>
      </c>
      <c r="Q179" s="124">
        <v>700</v>
      </c>
      <c r="R179" s="126">
        <v>367</v>
      </c>
      <c r="S179" s="125">
        <v>371</v>
      </c>
      <c r="T179" s="125">
        <v>384</v>
      </c>
      <c r="U179" s="130">
        <v>393</v>
      </c>
      <c r="V179" s="125">
        <v>472</v>
      </c>
      <c r="W179" s="136">
        <v>543</v>
      </c>
      <c r="X179" s="123">
        <v>472</v>
      </c>
      <c r="Y179" s="130">
        <v>700</v>
      </c>
      <c r="Z179" s="130">
        <v>792</v>
      </c>
      <c r="AA179" s="125">
        <v>774</v>
      </c>
      <c r="AB179" s="130">
        <v>770</v>
      </c>
      <c r="AC179" s="130">
        <v>696</v>
      </c>
      <c r="AD179" s="130">
        <v>705</v>
      </c>
      <c r="AE179" s="130">
        <v>718</v>
      </c>
      <c r="AF179" s="130">
        <v>745</v>
      </c>
      <c r="AG179" s="130">
        <v>679</v>
      </c>
      <c r="AH179" s="130">
        <v>788</v>
      </c>
      <c r="AI179" s="130">
        <v>733</v>
      </c>
      <c r="AJ179" s="130">
        <v>706</v>
      </c>
      <c r="AK179" s="130">
        <v>704</v>
      </c>
      <c r="AL179" s="137">
        <v>648</v>
      </c>
      <c r="AM179" s="138">
        <f t="shared" si="40"/>
        <v>226</v>
      </c>
      <c r="AN179" s="139">
        <v>312</v>
      </c>
      <c r="AO179" s="12" t="s">
        <v>126</v>
      </c>
      <c r="AP179" s="70">
        <f t="shared" si="41"/>
        <v>237</v>
      </c>
      <c r="AQ179" s="56">
        <v>465</v>
      </c>
      <c r="AR179" s="70">
        <v>350</v>
      </c>
      <c r="AS179" s="18">
        <f t="shared" si="39"/>
        <v>777</v>
      </c>
      <c r="AT179" s="56">
        <v>256</v>
      </c>
      <c r="AU179" s="57">
        <v>260</v>
      </c>
      <c r="AV179" s="57">
        <v>217</v>
      </c>
      <c r="AW179" s="57">
        <v>326</v>
      </c>
      <c r="AX179" s="57">
        <v>362</v>
      </c>
      <c r="AY179" s="57">
        <v>253</v>
      </c>
      <c r="AZ179" s="57">
        <v>55</v>
      </c>
      <c r="BA179" s="57">
        <v>251</v>
      </c>
      <c r="BB179" s="57">
        <v>273</v>
      </c>
      <c r="BC179" s="57">
        <v>261</v>
      </c>
      <c r="BD179" s="140">
        <v>347</v>
      </c>
      <c r="BE179" s="112">
        <v>352</v>
      </c>
      <c r="BF179" s="112">
        <v>304</v>
      </c>
      <c r="BG179" s="112"/>
      <c r="BH179" s="112"/>
      <c r="BI179" s="112"/>
      <c r="BJ179" s="112"/>
      <c r="BK179" s="112"/>
      <c r="BL179" s="112"/>
      <c r="BM179" s="112"/>
      <c r="BN179" s="112"/>
      <c r="BO179" s="112"/>
      <c r="BP179" s="112"/>
      <c r="BQ179" s="112"/>
      <c r="BR179" s="112"/>
      <c r="BS179" s="112"/>
    </row>
    <row r="180" spans="1:71" s="144" customFormat="1" ht="12.75" customHeight="1" x14ac:dyDescent="0.2">
      <c r="A180" s="122" t="s">
        <v>127</v>
      </c>
      <c r="B180" s="123">
        <v>200</v>
      </c>
      <c r="C180" s="129">
        <v>18</v>
      </c>
      <c r="D180" s="124">
        <v>200</v>
      </c>
      <c r="E180" s="129">
        <v>60</v>
      </c>
      <c r="F180" s="129">
        <v>119</v>
      </c>
      <c r="G180" s="129">
        <v>158</v>
      </c>
      <c r="H180" s="129">
        <v>126</v>
      </c>
      <c r="I180" s="130">
        <v>129</v>
      </c>
      <c r="J180" s="123">
        <v>112</v>
      </c>
      <c r="K180" s="123">
        <v>124</v>
      </c>
      <c r="L180" s="123">
        <v>145</v>
      </c>
      <c r="M180" s="130">
        <v>162</v>
      </c>
      <c r="N180" s="130">
        <v>140</v>
      </c>
      <c r="O180" s="123">
        <v>214</v>
      </c>
      <c r="P180" s="130">
        <v>211</v>
      </c>
      <c r="Q180" s="124">
        <v>200</v>
      </c>
      <c r="R180" s="126">
        <v>202</v>
      </c>
      <c r="S180" s="125">
        <v>253</v>
      </c>
      <c r="T180" s="125">
        <v>236</v>
      </c>
      <c r="U180" s="130">
        <v>210</v>
      </c>
      <c r="V180" s="125">
        <v>234</v>
      </c>
      <c r="W180" s="136">
        <v>265</v>
      </c>
      <c r="X180" s="123">
        <v>273</v>
      </c>
      <c r="Y180" s="130">
        <v>306</v>
      </c>
      <c r="Z180" s="130">
        <v>287</v>
      </c>
      <c r="AA180" s="125">
        <v>240</v>
      </c>
      <c r="AB180" s="130">
        <v>250</v>
      </c>
      <c r="AC180" s="130">
        <v>205</v>
      </c>
      <c r="AD180" s="130">
        <v>269</v>
      </c>
      <c r="AE180" s="130">
        <v>269</v>
      </c>
      <c r="AF180" s="130">
        <v>244</v>
      </c>
      <c r="AG180" s="130">
        <v>185</v>
      </c>
      <c r="AH180" s="130">
        <v>238</v>
      </c>
      <c r="AI180" s="130">
        <v>222</v>
      </c>
      <c r="AJ180" s="130">
        <v>182</v>
      </c>
      <c r="AK180" s="130">
        <v>182</v>
      </c>
      <c r="AL180" s="137">
        <v>180</v>
      </c>
      <c r="AM180" s="138">
        <f t="shared" si="40"/>
        <v>65</v>
      </c>
      <c r="AN180" s="139">
        <v>127</v>
      </c>
      <c r="AO180" s="12" t="s">
        <v>127</v>
      </c>
      <c r="AP180" s="70">
        <f t="shared" si="41"/>
        <v>135</v>
      </c>
      <c r="AQ180" s="56">
        <v>113</v>
      </c>
      <c r="AR180" s="70">
        <v>200</v>
      </c>
      <c r="AS180" s="18">
        <f t="shared" si="39"/>
        <v>240</v>
      </c>
      <c r="AT180" s="56">
        <v>39</v>
      </c>
      <c r="AU180" s="57">
        <v>83</v>
      </c>
      <c r="AV180" s="57">
        <v>66</v>
      </c>
      <c r="AW180" s="57">
        <v>70</v>
      </c>
      <c r="AX180" s="57">
        <v>54</v>
      </c>
      <c r="AY180" s="57">
        <v>94</v>
      </c>
      <c r="AZ180" s="57">
        <v>74</v>
      </c>
      <c r="BA180" s="57">
        <v>101</v>
      </c>
      <c r="BB180" s="57">
        <v>95</v>
      </c>
      <c r="BC180" s="57">
        <v>121</v>
      </c>
      <c r="BD180" s="140">
        <v>169</v>
      </c>
      <c r="BE180" s="112">
        <v>186</v>
      </c>
      <c r="BF180" s="112">
        <v>122</v>
      </c>
      <c r="BG180" s="112"/>
      <c r="BH180" s="112"/>
      <c r="BI180" s="112"/>
      <c r="BJ180" s="112"/>
      <c r="BK180" s="112"/>
      <c r="BL180" s="112"/>
      <c r="BM180" s="112"/>
      <c r="BN180" s="112"/>
      <c r="BO180" s="112"/>
      <c r="BP180" s="112"/>
      <c r="BQ180" s="112"/>
      <c r="BR180" s="112"/>
      <c r="BS180" s="112"/>
    </row>
    <row r="181" spans="1:71" s="144" customFormat="1" ht="12.75" customHeight="1" x14ac:dyDescent="0.2">
      <c r="A181" s="122" t="s">
        <v>128</v>
      </c>
      <c r="B181" s="123">
        <v>200</v>
      </c>
      <c r="C181" s="129">
        <v>14</v>
      </c>
      <c r="D181" s="124">
        <v>200</v>
      </c>
      <c r="E181" s="129">
        <v>6</v>
      </c>
      <c r="F181" s="129">
        <v>76</v>
      </c>
      <c r="G181" s="129">
        <v>287</v>
      </c>
      <c r="H181" s="129">
        <v>96</v>
      </c>
      <c r="I181" s="130">
        <v>201</v>
      </c>
      <c r="J181" s="123">
        <v>228</v>
      </c>
      <c r="K181" s="123">
        <v>218</v>
      </c>
      <c r="L181" s="123">
        <v>204</v>
      </c>
      <c r="M181" s="130">
        <v>263</v>
      </c>
      <c r="N181" s="130">
        <v>292</v>
      </c>
      <c r="O181" s="123">
        <v>224</v>
      </c>
      <c r="P181" s="130">
        <v>216</v>
      </c>
      <c r="Q181" s="124">
        <v>200</v>
      </c>
      <c r="R181" s="126">
        <v>226</v>
      </c>
      <c r="S181" s="125">
        <v>207</v>
      </c>
      <c r="T181" s="125">
        <v>249</v>
      </c>
      <c r="U181" s="130">
        <v>216</v>
      </c>
      <c r="V181" s="125">
        <v>282</v>
      </c>
      <c r="W181" s="136">
        <v>209</v>
      </c>
      <c r="X181" s="123">
        <v>267</v>
      </c>
      <c r="Y181" s="130">
        <v>256</v>
      </c>
      <c r="Z181" s="130">
        <v>215</v>
      </c>
      <c r="AA181" s="125">
        <v>201</v>
      </c>
      <c r="AB181" s="130">
        <v>211</v>
      </c>
      <c r="AC181" s="130">
        <v>182</v>
      </c>
      <c r="AD181" s="130">
        <v>289</v>
      </c>
      <c r="AE181" s="130">
        <v>199</v>
      </c>
      <c r="AF181" s="130">
        <v>221</v>
      </c>
      <c r="AG181" s="130">
        <v>220</v>
      </c>
      <c r="AH181" s="130">
        <v>218</v>
      </c>
      <c r="AI181" s="130">
        <v>184</v>
      </c>
      <c r="AJ181" s="130">
        <v>206</v>
      </c>
      <c r="AK181" s="130">
        <v>208</v>
      </c>
      <c r="AL181" s="137">
        <v>209</v>
      </c>
      <c r="AM181" s="138">
        <f t="shared" si="40"/>
        <v>65</v>
      </c>
      <c r="AN181" s="139">
        <v>24</v>
      </c>
      <c r="AO181" s="12" t="s">
        <v>128</v>
      </c>
      <c r="AP181" s="70">
        <f t="shared" si="41"/>
        <v>102</v>
      </c>
      <c r="AQ181" s="56">
        <v>155</v>
      </c>
      <c r="AR181" s="70">
        <v>150</v>
      </c>
      <c r="AS181" s="18">
        <f t="shared" si="39"/>
        <v>179</v>
      </c>
      <c r="AT181" s="56">
        <v>88</v>
      </c>
      <c r="AU181" s="57">
        <v>143</v>
      </c>
      <c r="AV181" s="57">
        <v>118</v>
      </c>
      <c r="AW181" s="57">
        <v>128</v>
      </c>
      <c r="AX181" s="57">
        <v>132</v>
      </c>
      <c r="AY181" s="57">
        <v>121</v>
      </c>
      <c r="AZ181" s="57">
        <v>126</v>
      </c>
      <c r="BA181" s="57">
        <v>138</v>
      </c>
      <c r="BB181" s="57">
        <v>128</v>
      </c>
      <c r="BC181" s="57">
        <v>137</v>
      </c>
      <c r="BD181" s="140">
        <v>141</v>
      </c>
      <c r="BE181" s="112">
        <v>131</v>
      </c>
      <c r="BF181" s="112">
        <v>153</v>
      </c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</row>
    <row r="182" spans="1:71" s="144" customFormat="1" ht="12.75" customHeight="1" x14ac:dyDescent="0.25">
      <c r="A182" s="145" t="s">
        <v>129</v>
      </c>
      <c r="B182" s="146">
        <f t="shared" ref="B182:P182" si="42">SUM(B163:B181)</f>
        <v>6352</v>
      </c>
      <c r="C182" s="146">
        <f t="shared" si="42"/>
        <v>195</v>
      </c>
      <c r="D182" s="146">
        <f t="shared" si="42"/>
        <v>6352</v>
      </c>
      <c r="E182" s="146">
        <f t="shared" si="42"/>
        <v>558</v>
      </c>
      <c r="F182" s="146">
        <f t="shared" si="42"/>
        <v>2445</v>
      </c>
      <c r="G182" s="146">
        <f t="shared" si="42"/>
        <v>3163</v>
      </c>
      <c r="H182" s="146">
        <f t="shared" si="42"/>
        <v>2690</v>
      </c>
      <c r="I182" s="146">
        <f t="shared" si="42"/>
        <v>5295</v>
      </c>
      <c r="J182" s="146">
        <f t="shared" si="42"/>
        <v>3571</v>
      </c>
      <c r="K182" s="146">
        <f t="shared" si="42"/>
        <v>3252</v>
      </c>
      <c r="L182" s="146">
        <f t="shared" si="42"/>
        <v>3949</v>
      </c>
      <c r="M182" s="146">
        <f t="shared" si="42"/>
        <v>3853</v>
      </c>
      <c r="N182" s="146">
        <f t="shared" si="42"/>
        <v>4450</v>
      </c>
      <c r="O182" s="146">
        <f t="shared" si="42"/>
        <v>4322</v>
      </c>
      <c r="P182" s="146">
        <f t="shared" si="42"/>
        <v>3962</v>
      </c>
      <c r="Q182" s="146">
        <f>SUM(Q163:Q181)</f>
        <v>6352</v>
      </c>
      <c r="R182" s="146">
        <f t="shared" ref="R182:BS182" si="43">SUM(R163:R181)</f>
        <v>4590</v>
      </c>
      <c r="S182" s="146">
        <f t="shared" si="43"/>
        <v>3918</v>
      </c>
      <c r="T182" s="146">
        <f t="shared" si="43"/>
        <v>4925</v>
      </c>
      <c r="U182" s="146">
        <f t="shared" si="43"/>
        <v>4633</v>
      </c>
      <c r="V182" s="146">
        <f t="shared" si="43"/>
        <v>6015</v>
      </c>
      <c r="W182" s="146">
        <f t="shared" si="43"/>
        <v>5435</v>
      </c>
      <c r="X182" s="146">
        <f t="shared" si="43"/>
        <v>5892</v>
      </c>
      <c r="Y182" s="146">
        <f t="shared" si="43"/>
        <v>7122</v>
      </c>
      <c r="Z182" s="146">
        <f t="shared" si="43"/>
        <v>6851</v>
      </c>
      <c r="AA182" s="146">
        <f t="shared" si="43"/>
        <v>7740</v>
      </c>
      <c r="AB182" s="146">
        <f t="shared" si="43"/>
        <v>7991</v>
      </c>
      <c r="AC182" s="146">
        <f t="shared" si="43"/>
        <v>5715</v>
      </c>
      <c r="AD182" s="146">
        <f t="shared" si="43"/>
        <v>6342</v>
      </c>
      <c r="AE182" s="146">
        <f t="shared" si="43"/>
        <v>6517</v>
      </c>
      <c r="AF182" s="146">
        <f t="shared" si="43"/>
        <v>6873</v>
      </c>
      <c r="AG182" s="146">
        <f t="shared" si="43"/>
        <v>6154</v>
      </c>
      <c r="AH182" s="146">
        <f t="shared" si="43"/>
        <v>7049</v>
      </c>
      <c r="AI182" s="146">
        <f t="shared" si="43"/>
        <v>7339</v>
      </c>
      <c r="AJ182" s="146">
        <f t="shared" si="43"/>
        <v>7645</v>
      </c>
      <c r="AK182" s="146">
        <f t="shared" si="43"/>
        <v>7207</v>
      </c>
      <c r="AL182" s="146">
        <f t="shared" si="43"/>
        <v>7615</v>
      </c>
      <c r="AM182" s="146">
        <f t="shared" si="43"/>
        <v>2049</v>
      </c>
      <c r="AN182" s="147">
        <f t="shared" si="43"/>
        <v>3176</v>
      </c>
      <c r="AO182" s="37" t="s">
        <v>129</v>
      </c>
      <c r="AP182" s="148">
        <f t="shared" si="43"/>
        <v>1151</v>
      </c>
      <c r="AQ182" s="148">
        <f t="shared" si="43"/>
        <v>2193</v>
      </c>
      <c r="AR182" s="148">
        <f t="shared" si="43"/>
        <v>1695</v>
      </c>
      <c r="AS182" s="148">
        <f t="shared" si="43"/>
        <v>3467</v>
      </c>
      <c r="AT182" s="148">
        <f t="shared" si="43"/>
        <v>986</v>
      </c>
      <c r="AU182" s="148">
        <f t="shared" si="43"/>
        <v>1160</v>
      </c>
      <c r="AV182" s="148">
        <f t="shared" si="43"/>
        <v>1138</v>
      </c>
      <c r="AW182" s="148">
        <f t="shared" si="43"/>
        <v>1274</v>
      </c>
      <c r="AX182" s="148">
        <f t="shared" si="43"/>
        <v>1426</v>
      </c>
      <c r="AY182" s="148">
        <f t="shared" si="43"/>
        <v>1273</v>
      </c>
      <c r="AZ182" s="148">
        <f t="shared" si="43"/>
        <v>1021</v>
      </c>
      <c r="BA182" s="148">
        <f t="shared" si="43"/>
        <v>1378</v>
      </c>
      <c r="BB182" s="148">
        <f t="shared" si="43"/>
        <v>1353</v>
      </c>
      <c r="BC182" s="148">
        <f t="shared" si="43"/>
        <v>1360</v>
      </c>
      <c r="BD182" s="148">
        <f t="shared" si="43"/>
        <v>1497</v>
      </c>
      <c r="BE182" s="148">
        <f t="shared" si="43"/>
        <v>1472</v>
      </c>
      <c r="BF182" s="148">
        <f t="shared" si="43"/>
        <v>1287</v>
      </c>
      <c r="BG182" s="148">
        <f t="shared" si="43"/>
        <v>0</v>
      </c>
      <c r="BH182" s="148">
        <f t="shared" si="43"/>
        <v>0</v>
      </c>
      <c r="BI182" s="148">
        <f t="shared" si="43"/>
        <v>0</v>
      </c>
      <c r="BJ182" s="148">
        <f t="shared" si="43"/>
        <v>0</v>
      </c>
      <c r="BK182" s="148">
        <f t="shared" si="43"/>
        <v>0</v>
      </c>
      <c r="BL182" s="148">
        <f t="shared" si="43"/>
        <v>0</v>
      </c>
      <c r="BM182" s="148">
        <f t="shared" si="43"/>
        <v>0</v>
      </c>
      <c r="BN182" s="148">
        <f t="shared" si="43"/>
        <v>0</v>
      </c>
      <c r="BO182" s="148">
        <f t="shared" si="43"/>
        <v>0</v>
      </c>
      <c r="BP182" s="148">
        <f t="shared" si="43"/>
        <v>0</v>
      </c>
      <c r="BQ182" s="148">
        <f t="shared" si="43"/>
        <v>0</v>
      </c>
      <c r="BR182" s="148">
        <f t="shared" si="43"/>
        <v>0</v>
      </c>
      <c r="BS182" s="148">
        <f t="shared" si="43"/>
        <v>0</v>
      </c>
    </row>
    <row r="183" spans="1:71" s="144" customFormat="1" ht="12.75" customHeight="1" x14ac:dyDescent="0.25">
      <c r="A183" s="149"/>
      <c r="B183" s="150"/>
      <c r="C183" s="150"/>
      <c r="D183" s="150"/>
      <c r="E183" s="150"/>
      <c r="F183" s="150"/>
      <c r="G183" s="150"/>
      <c r="H183" s="151"/>
      <c r="I183" s="151"/>
      <c r="J183" s="150"/>
      <c r="K183" s="150"/>
      <c r="L183" s="150"/>
      <c r="M183" s="150"/>
      <c r="N183" s="150"/>
      <c r="O183" s="151"/>
      <c r="P183" s="150"/>
      <c r="Q183" s="150"/>
      <c r="R183" s="151"/>
      <c r="S183" s="151"/>
      <c r="T183" s="151"/>
      <c r="U183" s="150"/>
      <c r="V183" s="151"/>
      <c r="W183" s="151"/>
      <c r="X183" s="150"/>
      <c r="Y183" s="150"/>
      <c r="Z183" s="151"/>
      <c r="AA183" s="151"/>
      <c r="AB183" s="150"/>
      <c r="AC183" s="150"/>
      <c r="AD183" s="150"/>
      <c r="AE183" s="150"/>
      <c r="AF183" s="150"/>
      <c r="AG183" s="150"/>
      <c r="AH183" s="150"/>
      <c r="AI183" s="150"/>
      <c r="AJ183" s="151"/>
      <c r="AK183" s="150"/>
      <c r="AL183" s="150"/>
      <c r="AM183" s="150"/>
      <c r="AN183" s="150"/>
      <c r="AO183" s="114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</row>
    <row r="184" spans="1:71" s="69" customFormat="1" ht="12.75" customHeight="1" x14ac:dyDescent="0.25">
      <c r="A184" s="8" t="s">
        <v>130</v>
      </c>
      <c r="B184" s="9" t="s">
        <v>6</v>
      </c>
      <c r="C184" s="10">
        <f>$C$11</f>
        <v>44531</v>
      </c>
      <c r="D184" s="9" t="s">
        <v>6</v>
      </c>
      <c r="E184" s="10" t="e">
        <f ca="1">$E$11</f>
        <v>#NAME?</v>
      </c>
      <c r="F184" s="10" t="e">
        <f ca="1">$F$11</f>
        <v>#NAME?</v>
      </c>
      <c r="G184" s="10" t="e">
        <f ca="1">$G$11</f>
        <v>#NAME?</v>
      </c>
      <c r="H184" s="10" t="e">
        <f ca="1">$H$11</f>
        <v>#NAME?</v>
      </c>
      <c r="I184" s="10" t="e">
        <f ca="1">$I$11</f>
        <v>#NAME?</v>
      </c>
      <c r="J184" s="10" t="e">
        <f ca="1">$J$11</f>
        <v>#NAME?</v>
      </c>
      <c r="K184" s="10" t="e">
        <f ca="1">$K$11</f>
        <v>#NAME?</v>
      </c>
      <c r="L184" s="10" t="e">
        <f ca="1">$L$11</f>
        <v>#NAME?</v>
      </c>
      <c r="M184" s="10" t="e">
        <f ca="1">$M$11</f>
        <v>#NAME?</v>
      </c>
      <c r="N184" s="10" t="e">
        <f ca="1">$N$11</f>
        <v>#NAME?</v>
      </c>
      <c r="O184" s="10" t="e">
        <f ca="1">$O$11</f>
        <v>#NAME?</v>
      </c>
      <c r="P184" s="10" t="e">
        <f ca="1">$P$11</f>
        <v>#NAME?</v>
      </c>
      <c r="Q184" s="9" t="s">
        <v>6</v>
      </c>
      <c r="R184" s="10" t="e">
        <f t="shared" ref="R184:AK184" ca="1" si="44">R11</f>
        <v>#NAME?</v>
      </c>
      <c r="S184" s="10" t="e">
        <f t="shared" ca="1" si="44"/>
        <v>#NAME?</v>
      </c>
      <c r="T184" s="10" t="e">
        <f t="shared" ca="1" si="44"/>
        <v>#NAME?</v>
      </c>
      <c r="U184" s="10" t="e">
        <f t="shared" ca="1" si="44"/>
        <v>#NAME?</v>
      </c>
      <c r="V184" s="10" t="e">
        <f t="shared" ca="1" si="44"/>
        <v>#NAME?</v>
      </c>
      <c r="W184" s="10" t="e">
        <f t="shared" ca="1" si="44"/>
        <v>#NAME?</v>
      </c>
      <c r="X184" s="10" t="e">
        <f t="shared" ca="1" si="44"/>
        <v>#NAME?</v>
      </c>
      <c r="Y184" s="10" t="e">
        <f t="shared" ca="1" si="44"/>
        <v>#NAME?</v>
      </c>
      <c r="Z184" s="10" t="e">
        <f t="shared" ca="1" si="44"/>
        <v>#NAME?</v>
      </c>
      <c r="AA184" s="10" t="e">
        <f t="shared" ca="1" si="44"/>
        <v>#NAME?</v>
      </c>
      <c r="AB184" s="10" t="e">
        <f t="shared" ca="1" si="44"/>
        <v>#NAME?</v>
      </c>
      <c r="AC184" s="10" t="e">
        <f t="shared" ca="1" si="44"/>
        <v>#NAME?</v>
      </c>
      <c r="AD184" s="10" t="e">
        <f t="shared" ca="1" si="44"/>
        <v>#NAME?</v>
      </c>
      <c r="AE184" s="10" t="e">
        <f t="shared" ca="1" si="44"/>
        <v>#NAME?</v>
      </c>
      <c r="AF184" s="10" t="e">
        <f t="shared" ca="1" si="44"/>
        <v>#NAME?</v>
      </c>
      <c r="AG184" s="10" t="e">
        <f t="shared" ca="1" si="44"/>
        <v>#NAME?</v>
      </c>
      <c r="AH184" s="10" t="e">
        <f t="shared" ca="1" si="44"/>
        <v>#NAME?</v>
      </c>
      <c r="AI184" s="10" t="e">
        <f t="shared" ca="1" si="44"/>
        <v>#NAME?</v>
      </c>
      <c r="AJ184" s="10" t="e">
        <f t="shared" ca="1" si="44"/>
        <v>#NAME?</v>
      </c>
      <c r="AK184" s="10" t="e">
        <f t="shared" ca="1" si="44"/>
        <v>#NAME?</v>
      </c>
      <c r="AL184" s="10" t="e">
        <f ca="1">AL$11</f>
        <v>#NAME?</v>
      </c>
      <c r="AM184" s="10" t="str">
        <f t="shared" ref="AM184:BS184" si="45">AM$11</f>
        <v>Meta Parcial</v>
      </c>
      <c r="AN184" s="49" t="str">
        <f t="shared" si="45"/>
        <v>1-10-out-24</v>
      </c>
      <c r="AO184" s="8" t="s">
        <v>131</v>
      </c>
      <c r="AP184" s="10" t="str">
        <f t="shared" si="45"/>
        <v>Meta Parcial</v>
      </c>
      <c r="AQ184" s="10" t="str">
        <f t="shared" si="45"/>
        <v>11-31-out-24</v>
      </c>
      <c r="AR184" s="10" t="str">
        <f t="shared" si="45"/>
        <v>Meta Mensal</v>
      </c>
      <c r="AS184" s="10" t="e">
        <f t="shared" ca="1" si="45"/>
        <v>#NAME?</v>
      </c>
      <c r="AT184" s="10" t="e">
        <f t="shared" ca="1" si="45"/>
        <v>#NAME?</v>
      </c>
      <c r="AU184" s="10" t="e">
        <f t="shared" ca="1" si="45"/>
        <v>#NAME?</v>
      </c>
      <c r="AV184" s="10" t="e">
        <f t="shared" ca="1" si="45"/>
        <v>#NAME?</v>
      </c>
      <c r="AW184" s="10" t="e">
        <f t="shared" ca="1" si="45"/>
        <v>#NAME?</v>
      </c>
      <c r="AX184" s="10" t="e">
        <f t="shared" ca="1" si="45"/>
        <v>#NAME?</v>
      </c>
      <c r="AY184" s="10" t="e">
        <f t="shared" ca="1" si="45"/>
        <v>#NAME?</v>
      </c>
      <c r="AZ184" s="10" t="e">
        <f t="shared" ca="1" si="45"/>
        <v>#NAME?</v>
      </c>
      <c r="BA184" s="10" t="e">
        <f t="shared" ca="1" si="45"/>
        <v>#NAME?</v>
      </c>
      <c r="BB184" s="49" t="e">
        <f t="shared" ca="1" si="45"/>
        <v>#NAME?</v>
      </c>
      <c r="BC184" s="10" t="e">
        <f t="shared" ca="1" si="45"/>
        <v>#NAME?</v>
      </c>
      <c r="BD184" s="10" t="e">
        <f t="shared" ca="1" si="45"/>
        <v>#NAME?</v>
      </c>
      <c r="BE184" s="10" t="e">
        <f t="shared" ca="1" si="45"/>
        <v>#NAME?</v>
      </c>
      <c r="BF184" s="10" t="e">
        <f t="shared" ca="1" si="45"/>
        <v>#NAME?</v>
      </c>
      <c r="BG184" s="10" t="e">
        <f t="shared" ca="1" si="45"/>
        <v>#NAME?</v>
      </c>
      <c r="BH184" s="10" t="e">
        <f t="shared" ca="1" si="45"/>
        <v>#NAME?</v>
      </c>
      <c r="BI184" s="10" t="e">
        <f t="shared" ca="1" si="45"/>
        <v>#NAME?</v>
      </c>
      <c r="BJ184" s="10" t="e">
        <f t="shared" ca="1" si="45"/>
        <v>#NAME?</v>
      </c>
      <c r="BK184" s="10" t="e">
        <f t="shared" ca="1" si="45"/>
        <v>#NAME?</v>
      </c>
      <c r="BL184" s="10" t="e">
        <f t="shared" ca="1" si="45"/>
        <v>#NAME?</v>
      </c>
      <c r="BM184" s="10" t="e">
        <f t="shared" ca="1" si="45"/>
        <v>#NAME?</v>
      </c>
      <c r="BN184" s="10" t="e">
        <f t="shared" ca="1" si="45"/>
        <v>#NAME?</v>
      </c>
      <c r="BO184" s="10" t="e">
        <f t="shared" ca="1" si="45"/>
        <v>#NAME?</v>
      </c>
      <c r="BP184" s="10" t="e">
        <f t="shared" ca="1" si="45"/>
        <v>#NAME?</v>
      </c>
      <c r="BQ184" s="10" t="e">
        <f t="shared" ca="1" si="45"/>
        <v>#NAME?</v>
      </c>
      <c r="BR184" s="10" t="e">
        <f t="shared" ca="1" si="45"/>
        <v>#NAME?</v>
      </c>
      <c r="BS184" s="10" t="e">
        <f t="shared" ca="1" si="45"/>
        <v>#NAME?</v>
      </c>
    </row>
    <row r="185" spans="1:71" ht="12.75" hidden="1" customHeight="1" x14ac:dyDescent="0.2">
      <c r="A185" s="12" t="s">
        <v>110</v>
      </c>
      <c r="B185" s="71">
        <v>192</v>
      </c>
      <c r="C185" s="71">
        <v>10</v>
      </c>
      <c r="D185" s="13">
        <v>192</v>
      </c>
      <c r="E185" s="71">
        <v>78</v>
      </c>
      <c r="F185" s="71">
        <v>1486</v>
      </c>
      <c r="G185" s="71">
        <v>1648</v>
      </c>
      <c r="H185" s="71">
        <v>1571</v>
      </c>
      <c r="I185" s="112">
        <v>3426</v>
      </c>
      <c r="J185" s="71">
        <v>2023</v>
      </c>
      <c r="K185" s="71">
        <v>1915</v>
      </c>
      <c r="L185" s="71">
        <v>525</v>
      </c>
      <c r="M185" s="71">
        <v>550</v>
      </c>
      <c r="N185" s="71">
        <v>525</v>
      </c>
      <c r="O185" s="71">
        <v>550</v>
      </c>
      <c r="P185" s="71">
        <v>550</v>
      </c>
      <c r="Q185" s="13">
        <v>192</v>
      </c>
      <c r="R185" s="112">
        <v>660</v>
      </c>
      <c r="S185" s="112">
        <v>600</v>
      </c>
      <c r="T185" s="112">
        <v>575</v>
      </c>
      <c r="U185" s="112">
        <v>500</v>
      </c>
      <c r="V185" s="112">
        <v>660</v>
      </c>
      <c r="W185" s="112">
        <v>660</v>
      </c>
      <c r="X185" s="112">
        <v>630</v>
      </c>
      <c r="Y185" s="112">
        <v>690</v>
      </c>
      <c r="Z185" s="112">
        <v>600</v>
      </c>
      <c r="AA185" s="112">
        <v>630</v>
      </c>
      <c r="AB185" s="112">
        <v>600</v>
      </c>
      <c r="AC185" s="112">
        <v>600</v>
      </c>
      <c r="AD185" s="112">
        <v>660</v>
      </c>
      <c r="AE185" s="112">
        <v>600</v>
      </c>
      <c r="AF185" s="112">
        <v>600</v>
      </c>
      <c r="AG185" s="112">
        <v>660</v>
      </c>
      <c r="AH185" s="112">
        <v>660</v>
      </c>
      <c r="AI185" s="112">
        <v>600</v>
      </c>
      <c r="AJ185" s="112">
        <v>690</v>
      </c>
      <c r="AK185" s="112">
        <v>660</v>
      </c>
      <c r="AL185" s="56">
        <v>630</v>
      </c>
      <c r="AM185" s="70">
        <f>ROUND(((Q185/31)*10),0)</f>
        <v>62</v>
      </c>
      <c r="AN185" s="152">
        <v>240</v>
      </c>
      <c r="AO185" s="31"/>
      <c r="AP185" s="31"/>
      <c r="AQ185" s="30"/>
      <c r="AR185" s="31"/>
      <c r="AS185" s="18" t="str">
        <f t="shared" ref="AS185:AS203" si="46">IF(AQ185="","",(SUM(AQ185,AN185)))</f>
        <v/>
      </c>
      <c r="AT185" s="28"/>
      <c r="AU185" s="28"/>
      <c r="AV185" s="28"/>
      <c r="AW185" s="28"/>
      <c r="AX185" s="28"/>
      <c r="AY185" s="28"/>
      <c r="AZ185" s="28"/>
      <c r="BA185" s="28"/>
      <c r="BB185" s="153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</row>
    <row r="186" spans="1:71" ht="12.75" customHeight="1" x14ac:dyDescent="0.2">
      <c r="A186" s="26"/>
      <c r="B186" s="94"/>
      <c r="C186" s="14"/>
      <c r="D186" s="86"/>
      <c r="E186" s="14"/>
      <c r="F186" s="14"/>
      <c r="G186" s="14"/>
      <c r="H186" s="14"/>
      <c r="I186" s="112"/>
      <c r="J186" s="71"/>
      <c r="K186" s="71"/>
      <c r="L186" s="71"/>
      <c r="M186" s="71"/>
      <c r="N186" s="71"/>
      <c r="O186" s="71"/>
      <c r="P186" s="71"/>
      <c r="Q186" s="26"/>
      <c r="R186" s="29"/>
      <c r="S186" s="27"/>
      <c r="T186" s="29"/>
      <c r="U186" s="27"/>
      <c r="V186" s="29"/>
      <c r="W186" s="29"/>
      <c r="X186" s="28"/>
      <c r="Y186" s="28"/>
      <c r="Z186" s="28"/>
      <c r="AA186" s="29"/>
      <c r="AB186" s="27"/>
      <c r="AC186" s="28"/>
      <c r="AD186" s="28"/>
      <c r="AE186" s="28"/>
      <c r="AF186" s="28"/>
      <c r="AG186" s="28"/>
      <c r="AH186" s="28"/>
      <c r="AI186" s="28"/>
      <c r="AJ186" s="28"/>
      <c r="AK186" s="28"/>
      <c r="AL186" s="30"/>
      <c r="AM186" s="31"/>
      <c r="AN186" s="154"/>
      <c r="AO186" s="35" t="s">
        <v>111</v>
      </c>
      <c r="AP186" s="70">
        <f>ROUND(((AR186/31)*21),0)</f>
        <v>7</v>
      </c>
      <c r="AQ186" s="56">
        <v>0</v>
      </c>
      <c r="AR186" s="70">
        <v>10</v>
      </c>
      <c r="AS186" s="18">
        <f t="shared" si="46"/>
        <v>0</v>
      </c>
      <c r="AT186" s="56">
        <v>0</v>
      </c>
      <c r="AU186" s="57">
        <v>0</v>
      </c>
      <c r="AV186" s="57">
        <v>0</v>
      </c>
      <c r="AW186" s="57">
        <v>0</v>
      </c>
      <c r="AX186" s="57">
        <v>0</v>
      </c>
      <c r="AY186" s="57">
        <v>0</v>
      </c>
      <c r="AZ186" s="112">
        <v>0</v>
      </c>
      <c r="BA186" s="23">
        <v>0</v>
      </c>
      <c r="BB186" s="63">
        <v>0</v>
      </c>
      <c r="BC186" s="57">
        <v>0</v>
      </c>
      <c r="BD186" s="62">
        <v>0</v>
      </c>
      <c r="BE186" s="112">
        <v>0</v>
      </c>
      <c r="BF186" s="112">
        <v>0</v>
      </c>
      <c r="BG186" s="112"/>
      <c r="BH186" s="112"/>
      <c r="BI186" s="112"/>
      <c r="BJ186" s="112"/>
      <c r="BK186" s="112"/>
      <c r="BL186" s="112"/>
      <c r="BM186" s="112"/>
      <c r="BN186" s="112"/>
      <c r="BO186" s="112"/>
      <c r="BP186" s="112"/>
      <c r="BQ186" s="112"/>
      <c r="BR186" s="112"/>
      <c r="BS186" s="112"/>
    </row>
    <row r="187" spans="1:71" ht="12.75" customHeight="1" x14ac:dyDescent="0.2">
      <c r="A187" s="35" t="s">
        <v>112</v>
      </c>
      <c r="B187" s="94">
        <v>100</v>
      </c>
      <c r="C187" s="14">
        <v>0</v>
      </c>
      <c r="D187" s="86">
        <v>100</v>
      </c>
      <c r="E187" s="14">
        <v>3</v>
      </c>
      <c r="F187" s="14">
        <v>21</v>
      </c>
      <c r="G187" s="14">
        <v>25</v>
      </c>
      <c r="H187" s="14">
        <v>18</v>
      </c>
      <c r="I187" s="112">
        <v>32</v>
      </c>
      <c r="J187" s="71">
        <v>33</v>
      </c>
      <c r="K187" s="71">
        <v>27</v>
      </c>
      <c r="L187" s="71">
        <v>117</v>
      </c>
      <c r="M187" s="71">
        <v>104</v>
      </c>
      <c r="N187" s="71">
        <v>130</v>
      </c>
      <c r="O187" s="71">
        <v>120</v>
      </c>
      <c r="P187" s="71">
        <v>120</v>
      </c>
      <c r="Q187" s="86">
        <v>100</v>
      </c>
      <c r="R187" s="112">
        <v>150</v>
      </c>
      <c r="S187" s="112">
        <v>120</v>
      </c>
      <c r="T187" s="112">
        <v>120</v>
      </c>
      <c r="U187" s="112">
        <v>120</v>
      </c>
      <c r="V187" s="112">
        <v>100</v>
      </c>
      <c r="W187" s="112">
        <v>120</v>
      </c>
      <c r="X187" s="112">
        <v>150</v>
      </c>
      <c r="Y187" s="112">
        <v>120</v>
      </c>
      <c r="Z187" s="112">
        <v>120</v>
      </c>
      <c r="AA187" s="112">
        <v>120</v>
      </c>
      <c r="AB187" s="112">
        <v>120</v>
      </c>
      <c r="AC187" s="112">
        <v>125</v>
      </c>
      <c r="AD187" s="112">
        <v>100</v>
      </c>
      <c r="AE187" s="112">
        <v>100</v>
      </c>
      <c r="AF187" s="112">
        <v>100</v>
      </c>
      <c r="AG187" s="112">
        <v>100</v>
      </c>
      <c r="AH187" s="112">
        <v>329</v>
      </c>
      <c r="AI187" s="112">
        <v>160</v>
      </c>
      <c r="AJ187" s="112">
        <v>135</v>
      </c>
      <c r="AK187" s="112">
        <v>135</v>
      </c>
      <c r="AL187" s="56">
        <v>150</v>
      </c>
      <c r="AM187" s="70">
        <f>ROUND(((Q187/31)*10),0)</f>
        <v>32</v>
      </c>
      <c r="AN187" s="152">
        <v>100</v>
      </c>
      <c r="AO187" s="35" t="s">
        <v>112</v>
      </c>
      <c r="AP187" s="70">
        <f>ROUND(((AR187/31)*21),0)</f>
        <v>14</v>
      </c>
      <c r="AQ187" s="56">
        <v>100</v>
      </c>
      <c r="AR187" s="70">
        <v>20</v>
      </c>
      <c r="AS187" s="18">
        <f t="shared" si="46"/>
        <v>200</v>
      </c>
      <c r="AT187" s="56">
        <v>30</v>
      </c>
      <c r="AU187" s="57">
        <v>30</v>
      </c>
      <c r="AV187" s="57">
        <v>30</v>
      </c>
      <c r="AW187" s="57">
        <v>30</v>
      </c>
      <c r="AX187" s="57">
        <v>35</v>
      </c>
      <c r="AY187" s="57">
        <v>35</v>
      </c>
      <c r="AZ187" s="57">
        <v>35</v>
      </c>
      <c r="BA187" s="25">
        <v>35</v>
      </c>
      <c r="BB187" s="155">
        <v>35</v>
      </c>
      <c r="BC187" s="57">
        <v>35</v>
      </c>
      <c r="BD187" s="140">
        <v>30</v>
      </c>
      <c r="BE187" s="112">
        <v>30</v>
      </c>
      <c r="BF187" s="112">
        <v>30</v>
      </c>
      <c r="BG187" s="112"/>
      <c r="BH187" s="112"/>
      <c r="BI187" s="112"/>
      <c r="BJ187" s="112"/>
      <c r="BK187" s="112"/>
      <c r="BL187" s="112"/>
      <c r="BM187" s="112"/>
      <c r="BN187" s="112"/>
      <c r="BO187" s="112"/>
      <c r="BP187" s="112"/>
      <c r="BQ187" s="112"/>
      <c r="BR187" s="112"/>
      <c r="BS187" s="112"/>
    </row>
    <row r="188" spans="1:71" s="141" customFormat="1" ht="12.75" customHeight="1" x14ac:dyDescent="0.2">
      <c r="A188" s="35" t="s">
        <v>113</v>
      </c>
      <c r="B188" s="94">
        <v>60</v>
      </c>
      <c r="C188" s="14">
        <v>0</v>
      </c>
      <c r="D188" s="86">
        <v>60</v>
      </c>
      <c r="E188" s="14">
        <v>0</v>
      </c>
      <c r="F188" s="14">
        <v>0</v>
      </c>
      <c r="G188" s="14">
        <v>0</v>
      </c>
      <c r="H188" s="14">
        <v>0</v>
      </c>
      <c r="I188" s="112">
        <v>0</v>
      </c>
      <c r="J188" s="71">
        <v>0</v>
      </c>
      <c r="K188" s="71">
        <v>0</v>
      </c>
      <c r="L188" s="71">
        <v>0</v>
      </c>
      <c r="M188" s="71">
        <v>0</v>
      </c>
      <c r="N188" s="71">
        <v>0</v>
      </c>
      <c r="O188" s="71">
        <v>0</v>
      </c>
      <c r="P188" s="71">
        <v>0</v>
      </c>
      <c r="Q188" s="86">
        <v>60</v>
      </c>
      <c r="R188" s="112">
        <v>0</v>
      </c>
      <c r="S188" s="112">
        <v>0</v>
      </c>
      <c r="T188" s="112">
        <v>0</v>
      </c>
      <c r="U188" s="112">
        <v>0</v>
      </c>
      <c r="V188" s="112">
        <v>10</v>
      </c>
      <c r="W188" s="112">
        <v>0</v>
      </c>
      <c r="X188" s="112">
        <v>0</v>
      </c>
      <c r="Y188" s="112">
        <v>0</v>
      </c>
      <c r="Z188" s="112">
        <v>0</v>
      </c>
      <c r="AA188" s="112">
        <v>0</v>
      </c>
      <c r="AB188" s="112">
        <v>0</v>
      </c>
      <c r="AC188" s="112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0</v>
      </c>
      <c r="AJ188" s="112">
        <v>0</v>
      </c>
      <c r="AK188" s="112">
        <v>0</v>
      </c>
      <c r="AL188" s="56">
        <v>0</v>
      </c>
      <c r="AM188" s="70">
        <f>ROUND(((Q188/31)*10),0)</f>
        <v>19</v>
      </c>
      <c r="AN188" s="152">
        <v>0</v>
      </c>
      <c r="AO188" s="35" t="s">
        <v>113</v>
      </c>
      <c r="AP188" s="70">
        <f>ROUND(((AR188/31)*21),0)</f>
        <v>3</v>
      </c>
      <c r="AQ188" s="56">
        <v>0</v>
      </c>
      <c r="AR188" s="70">
        <v>5</v>
      </c>
      <c r="AS188" s="18">
        <f t="shared" si="46"/>
        <v>0</v>
      </c>
      <c r="AT188" s="56">
        <v>0</v>
      </c>
      <c r="AU188" s="57">
        <v>5</v>
      </c>
      <c r="AV188" s="57">
        <v>5</v>
      </c>
      <c r="AW188" s="57">
        <v>5</v>
      </c>
      <c r="AX188" s="57">
        <v>5</v>
      </c>
      <c r="AY188" s="57">
        <v>5</v>
      </c>
      <c r="AZ188" s="57">
        <v>5</v>
      </c>
      <c r="BA188" s="25">
        <v>5</v>
      </c>
      <c r="BB188" s="155">
        <v>5</v>
      </c>
      <c r="BC188" s="57">
        <v>5</v>
      </c>
      <c r="BD188" s="140">
        <v>5</v>
      </c>
      <c r="BE188" s="112">
        <v>5</v>
      </c>
      <c r="BF188" s="112">
        <v>5</v>
      </c>
      <c r="BG188" s="112"/>
      <c r="BH188" s="112"/>
      <c r="BI188" s="112"/>
      <c r="BJ188" s="112"/>
      <c r="BK188" s="112"/>
      <c r="BL188" s="112"/>
      <c r="BM188" s="112"/>
      <c r="BN188" s="112"/>
      <c r="BO188" s="112"/>
      <c r="BP188" s="112"/>
      <c r="BQ188" s="112"/>
      <c r="BR188" s="112"/>
      <c r="BS188" s="112"/>
    </row>
    <row r="189" spans="1:71" ht="12.75" customHeight="1" x14ac:dyDescent="0.2">
      <c r="A189" s="35" t="s">
        <v>114</v>
      </c>
      <c r="B189" s="94">
        <v>60</v>
      </c>
      <c r="C189" s="71">
        <v>0</v>
      </c>
      <c r="D189" s="86">
        <v>60</v>
      </c>
      <c r="E189" s="71">
        <v>20</v>
      </c>
      <c r="F189" s="71">
        <v>22</v>
      </c>
      <c r="G189" s="71">
        <v>42</v>
      </c>
      <c r="H189" s="71">
        <v>31</v>
      </c>
      <c r="I189" s="112">
        <v>33</v>
      </c>
      <c r="J189" s="71">
        <v>29</v>
      </c>
      <c r="K189" s="71">
        <v>24</v>
      </c>
      <c r="L189" s="71">
        <v>72</v>
      </c>
      <c r="M189" s="71">
        <v>72</v>
      </c>
      <c r="N189" s="71">
        <v>84</v>
      </c>
      <c r="O189" s="71">
        <v>88</v>
      </c>
      <c r="P189" s="71">
        <v>88</v>
      </c>
      <c r="Q189" s="86">
        <v>60</v>
      </c>
      <c r="R189" s="112">
        <v>88</v>
      </c>
      <c r="S189" s="112">
        <v>80</v>
      </c>
      <c r="T189" s="112">
        <v>108</v>
      </c>
      <c r="U189" s="112">
        <v>80</v>
      </c>
      <c r="V189" s="112">
        <v>110</v>
      </c>
      <c r="W189" s="112">
        <v>154</v>
      </c>
      <c r="X189" s="112">
        <v>147</v>
      </c>
      <c r="Y189" s="112">
        <v>161</v>
      </c>
      <c r="Z189" s="112">
        <v>140</v>
      </c>
      <c r="AA189" s="112">
        <v>147</v>
      </c>
      <c r="AB189" s="112">
        <v>140</v>
      </c>
      <c r="AC189" s="112">
        <v>140</v>
      </c>
      <c r="AD189" s="112">
        <v>154</v>
      </c>
      <c r="AE189" s="112">
        <v>140</v>
      </c>
      <c r="AF189" s="112">
        <v>120</v>
      </c>
      <c r="AG189" s="112">
        <v>72</v>
      </c>
      <c r="AH189" s="112">
        <v>68</v>
      </c>
      <c r="AI189" s="112">
        <v>64</v>
      </c>
      <c r="AJ189" s="112">
        <v>133</v>
      </c>
      <c r="AK189" s="112">
        <v>68</v>
      </c>
      <c r="AL189" s="56">
        <v>68</v>
      </c>
      <c r="AM189" s="70">
        <f>ROUNDDOWN(((Q189/31)*10),0)</f>
        <v>19</v>
      </c>
      <c r="AN189" s="152">
        <v>28</v>
      </c>
      <c r="AO189" s="35" t="s">
        <v>114</v>
      </c>
      <c r="AP189" s="70">
        <f>ROUND(((AR189/31)*21),0)</f>
        <v>54</v>
      </c>
      <c r="AQ189" s="56">
        <v>48</v>
      </c>
      <c r="AR189" s="70">
        <v>80</v>
      </c>
      <c r="AS189" s="18">
        <f t="shared" si="46"/>
        <v>76</v>
      </c>
      <c r="AT189" s="56">
        <v>102</v>
      </c>
      <c r="AU189" s="57">
        <v>168</v>
      </c>
      <c r="AV189" s="57">
        <v>114</v>
      </c>
      <c r="AW189" s="57">
        <v>108</v>
      </c>
      <c r="AX189" s="57">
        <v>114</v>
      </c>
      <c r="AY189" s="57">
        <v>114</v>
      </c>
      <c r="AZ189" s="57">
        <v>96</v>
      </c>
      <c r="BA189" s="25">
        <v>96</v>
      </c>
      <c r="BB189" s="155">
        <v>95</v>
      </c>
      <c r="BC189" s="57">
        <v>80</v>
      </c>
      <c r="BD189" s="140">
        <v>126</v>
      </c>
      <c r="BE189" s="112">
        <v>126</v>
      </c>
      <c r="BF189" s="112">
        <v>105</v>
      </c>
      <c r="BG189" s="112"/>
      <c r="BH189" s="112"/>
      <c r="BI189" s="112"/>
      <c r="BJ189" s="112"/>
      <c r="BK189" s="112"/>
      <c r="BL189" s="112"/>
      <c r="BM189" s="112"/>
      <c r="BN189" s="112"/>
      <c r="BO189" s="112"/>
      <c r="BP189" s="112"/>
      <c r="BQ189" s="112"/>
      <c r="BR189" s="112"/>
      <c r="BS189" s="112"/>
    </row>
    <row r="190" spans="1:71" ht="12.75" customHeight="1" x14ac:dyDescent="0.2">
      <c r="A190" s="35" t="s">
        <v>115</v>
      </c>
      <c r="B190" s="94">
        <v>200</v>
      </c>
      <c r="C190" s="14">
        <v>6</v>
      </c>
      <c r="D190" s="86">
        <v>200</v>
      </c>
      <c r="E190" s="14">
        <v>81</v>
      </c>
      <c r="F190" s="14">
        <v>88</v>
      </c>
      <c r="G190" s="14">
        <v>93</v>
      </c>
      <c r="H190" s="14">
        <v>46</v>
      </c>
      <c r="I190" s="112">
        <v>78</v>
      </c>
      <c r="J190" s="71">
        <v>69</v>
      </c>
      <c r="K190" s="71">
        <v>38</v>
      </c>
      <c r="L190" s="71">
        <v>285</v>
      </c>
      <c r="M190" s="71">
        <v>280</v>
      </c>
      <c r="N190" s="71">
        <v>212</v>
      </c>
      <c r="O190" s="71">
        <v>312</v>
      </c>
      <c r="P190" s="71">
        <v>234</v>
      </c>
      <c r="Q190" s="86">
        <v>200</v>
      </c>
      <c r="R190" s="112">
        <v>278</v>
      </c>
      <c r="S190" s="112">
        <v>256</v>
      </c>
      <c r="T190" s="112">
        <v>298</v>
      </c>
      <c r="U190" s="112">
        <v>256</v>
      </c>
      <c r="V190" s="112">
        <v>276</v>
      </c>
      <c r="W190" s="112">
        <v>276</v>
      </c>
      <c r="X190" s="112">
        <v>278</v>
      </c>
      <c r="Y190" s="112">
        <v>278</v>
      </c>
      <c r="Z190" s="112">
        <v>276</v>
      </c>
      <c r="AA190" s="112">
        <v>278</v>
      </c>
      <c r="AB190" s="112">
        <v>256</v>
      </c>
      <c r="AC190" s="112">
        <v>254</v>
      </c>
      <c r="AD190" s="112">
        <v>278</v>
      </c>
      <c r="AE190" s="112">
        <v>256</v>
      </c>
      <c r="AF190" s="112">
        <v>256</v>
      </c>
      <c r="AG190" s="112">
        <v>200</v>
      </c>
      <c r="AH190" s="112">
        <v>213</v>
      </c>
      <c r="AI190" s="112">
        <v>200</v>
      </c>
      <c r="AJ190" s="112">
        <v>225</v>
      </c>
      <c r="AK190" s="112">
        <v>225</v>
      </c>
      <c r="AL190" s="56">
        <v>225</v>
      </c>
      <c r="AM190" s="70">
        <f t="shared" ref="AM190:AM203" si="47">ROUND(((Q190/31)*10),0)</f>
        <v>65</v>
      </c>
      <c r="AN190" s="152">
        <v>50</v>
      </c>
      <c r="AO190" s="35" t="s">
        <v>115</v>
      </c>
      <c r="AP190" s="70">
        <f>ROUND(((AR190/31)*21),0)</f>
        <v>102</v>
      </c>
      <c r="AQ190" s="56">
        <v>150</v>
      </c>
      <c r="AR190" s="70">
        <v>150</v>
      </c>
      <c r="AS190" s="18">
        <f t="shared" si="46"/>
        <v>200</v>
      </c>
      <c r="AT190" s="56">
        <v>165</v>
      </c>
      <c r="AU190" s="57">
        <v>200</v>
      </c>
      <c r="AV190" s="57">
        <v>200</v>
      </c>
      <c r="AW190" s="57">
        <v>200</v>
      </c>
      <c r="AX190" s="57">
        <v>270</v>
      </c>
      <c r="AY190" s="57">
        <v>176</v>
      </c>
      <c r="AZ190" s="57">
        <v>176</v>
      </c>
      <c r="BA190" s="25">
        <v>162</v>
      </c>
      <c r="BB190" s="156">
        <v>162</v>
      </c>
      <c r="BC190" s="57">
        <v>160</v>
      </c>
      <c r="BD190" s="140">
        <v>189</v>
      </c>
      <c r="BE190" s="112">
        <v>168</v>
      </c>
      <c r="BF190" s="112">
        <v>152</v>
      </c>
      <c r="BG190" s="112"/>
      <c r="BH190" s="112"/>
      <c r="BI190" s="112"/>
      <c r="BJ190" s="112"/>
      <c r="BK190" s="112"/>
      <c r="BL190" s="112"/>
      <c r="BM190" s="112"/>
      <c r="BN190" s="112"/>
      <c r="BO190" s="112"/>
      <c r="BP190" s="112"/>
      <c r="BQ190" s="112"/>
      <c r="BR190" s="112"/>
      <c r="BS190" s="112"/>
    </row>
    <row r="191" spans="1:71" ht="12.75" hidden="1" customHeight="1" x14ac:dyDescent="0.25">
      <c r="A191" s="35" t="s">
        <v>116</v>
      </c>
      <c r="B191" s="94">
        <v>600</v>
      </c>
      <c r="C191" s="14">
        <v>8</v>
      </c>
      <c r="D191" s="86">
        <v>600</v>
      </c>
      <c r="E191" s="14">
        <v>42</v>
      </c>
      <c r="F191" s="14">
        <v>153</v>
      </c>
      <c r="G191" s="14">
        <v>171</v>
      </c>
      <c r="H191" s="14">
        <v>112</v>
      </c>
      <c r="I191" s="112">
        <v>339</v>
      </c>
      <c r="J191" s="71">
        <v>142</v>
      </c>
      <c r="K191" s="71">
        <v>147</v>
      </c>
      <c r="L191" s="71">
        <v>920</v>
      </c>
      <c r="M191" s="71">
        <v>880</v>
      </c>
      <c r="N191" s="71">
        <v>840</v>
      </c>
      <c r="O191" s="71">
        <v>888</v>
      </c>
      <c r="P191" s="71">
        <v>880</v>
      </c>
      <c r="Q191" s="86">
        <v>600</v>
      </c>
      <c r="R191" s="112">
        <v>1100</v>
      </c>
      <c r="S191" s="112">
        <v>1000</v>
      </c>
      <c r="T191" s="112">
        <v>1150</v>
      </c>
      <c r="U191" s="112">
        <v>1000</v>
      </c>
      <c r="V191" s="112">
        <v>880</v>
      </c>
      <c r="W191" s="112">
        <v>1100</v>
      </c>
      <c r="X191" s="112">
        <v>1050</v>
      </c>
      <c r="Y191" s="112">
        <v>1150</v>
      </c>
      <c r="Z191" s="112">
        <v>1000</v>
      </c>
      <c r="AA191" s="112">
        <v>1050</v>
      </c>
      <c r="AB191" s="112">
        <v>1000</v>
      </c>
      <c r="AC191" s="112">
        <v>1000</v>
      </c>
      <c r="AD191" s="112">
        <v>660</v>
      </c>
      <c r="AE191" s="112">
        <v>600</v>
      </c>
      <c r="AF191" s="112">
        <v>600</v>
      </c>
      <c r="AG191" s="112">
        <v>660</v>
      </c>
      <c r="AH191" s="112">
        <v>660</v>
      </c>
      <c r="AI191" s="112">
        <v>600</v>
      </c>
      <c r="AJ191" s="112">
        <v>690</v>
      </c>
      <c r="AK191" s="112">
        <v>660</v>
      </c>
      <c r="AL191" s="56">
        <v>630</v>
      </c>
      <c r="AM191" s="70">
        <f t="shared" si="47"/>
        <v>194</v>
      </c>
      <c r="AN191" s="152">
        <v>240</v>
      </c>
      <c r="AO191" s="31"/>
      <c r="AP191" s="31"/>
      <c r="AQ191" s="30"/>
      <c r="AR191" s="31"/>
      <c r="AS191" s="18" t="str">
        <f t="shared" si="46"/>
        <v/>
      </c>
      <c r="AT191" s="142"/>
      <c r="AU191" s="33"/>
      <c r="AV191" s="33"/>
      <c r="AW191" s="33"/>
      <c r="AX191" s="33"/>
      <c r="AY191" s="33"/>
      <c r="AZ191" s="28"/>
      <c r="BA191" s="25"/>
      <c r="BB191" s="153"/>
      <c r="BC191" s="33"/>
      <c r="BD191" s="143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</row>
    <row r="192" spans="1:71" ht="12.75" customHeight="1" x14ac:dyDescent="0.2">
      <c r="A192" s="35" t="s">
        <v>117</v>
      </c>
      <c r="B192" s="94">
        <v>40</v>
      </c>
      <c r="C192" s="71">
        <v>0</v>
      </c>
      <c r="D192" s="86">
        <v>40</v>
      </c>
      <c r="E192" s="71">
        <v>0</v>
      </c>
      <c r="F192" s="71">
        <v>0</v>
      </c>
      <c r="G192" s="71">
        <v>2</v>
      </c>
      <c r="H192" s="71">
        <v>4</v>
      </c>
      <c r="I192" s="112">
        <v>0</v>
      </c>
      <c r="J192" s="71">
        <v>3</v>
      </c>
      <c r="K192" s="71">
        <v>0</v>
      </c>
      <c r="L192" s="71">
        <v>138</v>
      </c>
      <c r="M192" s="71">
        <v>132</v>
      </c>
      <c r="N192" s="71">
        <v>120</v>
      </c>
      <c r="O192" s="71">
        <v>132</v>
      </c>
      <c r="P192" s="71">
        <v>132</v>
      </c>
      <c r="Q192" s="86">
        <v>40</v>
      </c>
      <c r="R192" s="112">
        <v>132</v>
      </c>
      <c r="S192" s="112">
        <v>120</v>
      </c>
      <c r="T192" s="112">
        <v>138</v>
      </c>
      <c r="U192" s="112">
        <v>120</v>
      </c>
      <c r="V192" s="112">
        <v>88</v>
      </c>
      <c r="W192" s="112">
        <v>132</v>
      </c>
      <c r="X192" s="112">
        <v>126</v>
      </c>
      <c r="Y192" s="112">
        <v>138</v>
      </c>
      <c r="Z192" s="112">
        <v>120</v>
      </c>
      <c r="AA192" s="112">
        <v>126</v>
      </c>
      <c r="AB192" s="112">
        <v>120</v>
      </c>
      <c r="AC192" s="112">
        <v>160</v>
      </c>
      <c r="AD192" s="112">
        <v>176</v>
      </c>
      <c r="AE192" s="112">
        <v>240</v>
      </c>
      <c r="AF192" s="112">
        <v>240</v>
      </c>
      <c r="AG192" s="112">
        <v>484</v>
      </c>
      <c r="AH192" s="112">
        <v>484</v>
      </c>
      <c r="AI192" s="112">
        <v>240</v>
      </c>
      <c r="AJ192" s="112">
        <v>276</v>
      </c>
      <c r="AK192" s="112">
        <v>264</v>
      </c>
      <c r="AL192" s="56">
        <v>252</v>
      </c>
      <c r="AM192" s="70">
        <f t="shared" si="47"/>
        <v>13</v>
      </c>
      <c r="AN192" s="152">
        <v>96</v>
      </c>
      <c r="AO192" s="35" t="s">
        <v>117</v>
      </c>
      <c r="AP192" s="70">
        <f>ROUND(((AR192/31)*21),0)</f>
        <v>14</v>
      </c>
      <c r="AQ192" s="56">
        <v>180</v>
      </c>
      <c r="AR192" s="70">
        <v>20</v>
      </c>
      <c r="AS192" s="18">
        <f t="shared" si="46"/>
        <v>276</v>
      </c>
      <c r="AT192" s="56">
        <v>190</v>
      </c>
      <c r="AU192" s="57">
        <v>84</v>
      </c>
      <c r="AV192" s="57">
        <v>87</v>
      </c>
      <c r="AW192" s="57">
        <v>40</v>
      </c>
      <c r="AX192" s="57">
        <v>42</v>
      </c>
      <c r="AY192" s="57">
        <v>40</v>
      </c>
      <c r="AZ192" s="57">
        <v>42</v>
      </c>
      <c r="BA192" s="25">
        <v>40</v>
      </c>
      <c r="BB192" s="156">
        <v>44</v>
      </c>
      <c r="BC192" s="57">
        <v>42</v>
      </c>
      <c r="BD192" s="140">
        <v>28</v>
      </c>
      <c r="BE192" s="112">
        <v>26</v>
      </c>
      <c r="BF192" s="112">
        <v>24</v>
      </c>
      <c r="BG192" s="112"/>
      <c r="BH192" s="112"/>
      <c r="BI192" s="112"/>
      <c r="BJ192" s="112"/>
      <c r="BK192" s="112"/>
      <c r="BL192" s="112"/>
      <c r="BM192" s="112"/>
      <c r="BN192" s="112"/>
      <c r="BO192" s="112"/>
      <c r="BP192" s="112"/>
      <c r="BQ192" s="112"/>
      <c r="BR192" s="112"/>
      <c r="BS192" s="112"/>
    </row>
    <row r="193" spans="1:71" ht="12.75" customHeight="1" x14ac:dyDescent="0.2">
      <c r="A193" s="35" t="s">
        <v>118</v>
      </c>
      <c r="B193" s="94">
        <v>100</v>
      </c>
      <c r="C193" s="14">
        <v>1</v>
      </c>
      <c r="D193" s="86">
        <v>100</v>
      </c>
      <c r="E193" s="14">
        <v>36</v>
      </c>
      <c r="F193" s="14">
        <v>54</v>
      </c>
      <c r="G193" s="14">
        <v>71</v>
      </c>
      <c r="H193" s="14">
        <v>70</v>
      </c>
      <c r="I193" s="112">
        <v>69</v>
      </c>
      <c r="J193" s="71">
        <v>61</v>
      </c>
      <c r="K193" s="71">
        <v>33</v>
      </c>
      <c r="L193" s="71">
        <v>180</v>
      </c>
      <c r="M193" s="71">
        <v>180</v>
      </c>
      <c r="N193" s="71">
        <v>126</v>
      </c>
      <c r="O193" s="71">
        <v>154</v>
      </c>
      <c r="P193" s="71">
        <v>132</v>
      </c>
      <c r="Q193" s="86">
        <v>100</v>
      </c>
      <c r="R193" s="112">
        <v>154</v>
      </c>
      <c r="S193" s="112">
        <v>140</v>
      </c>
      <c r="T193" s="112">
        <v>161</v>
      </c>
      <c r="U193" s="112">
        <v>200</v>
      </c>
      <c r="V193" s="112">
        <v>258</v>
      </c>
      <c r="W193" s="112">
        <v>418</v>
      </c>
      <c r="X193" s="112">
        <v>399</v>
      </c>
      <c r="Y193" s="112">
        <v>276</v>
      </c>
      <c r="Z193" s="112">
        <v>240</v>
      </c>
      <c r="AA193" s="112">
        <v>252</v>
      </c>
      <c r="AB193" s="112">
        <v>240</v>
      </c>
      <c r="AC193" s="112">
        <v>240</v>
      </c>
      <c r="AD193" s="112">
        <v>264</v>
      </c>
      <c r="AE193" s="112">
        <v>240</v>
      </c>
      <c r="AF193" s="112">
        <v>240</v>
      </c>
      <c r="AG193" s="112">
        <v>108</v>
      </c>
      <c r="AH193" s="112">
        <v>119</v>
      </c>
      <c r="AI193" s="112">
        <v>226</v>
      </c>
      <c r="AJ193" s="112">
        <v>233</v>
      </c>
      <c r="AK193" s="112">
        <v>192</v>
      </c>
      <c r="AL193" s="56">
        <v>136</v>
      </c>
      <c r="AM193" s="70">
        <f t="shared" si="47"/>
        <v>32</v>
      </c>
      <c r="AN193" s="152">
        <v>56</v>
      </c>
      <c r="AO193" s="35" t="s">
        <v>118</v>
      </c>
      <c r="AP193" s="70">
        <f>ROUND(((AR193/31)*21),0)</f>
        <v>68</v>
      </c>
      <c r="AQ193" s="56">
        <v>96</v>
      </c>
      <c r="AR193" s="70">
        <v>100</v>
      </c>
      <c r="AS193" s="18">
        <f t="shared" si="46"/>
        <v>152</v>
      </c>
      <c r="AT193" s="56">
        <v>153</v>
      </c>
      <c r="AU193" s="57">
        <v>210</v>
      </c>
      <c r="AV193" s="57">
        <v>171</v>
      </c>
      <c r="AW193" s="57">
        <v>162</v>
      </c>
      <c r="AX193" s="57">
        <v>171</v>
      </c>
      <c r="AY193" s="57">
        <v>171</v>
      </c>
      <c r="AZ193" s="57">
        <v>144</v>
      </c>
      <c r="BA193" s="25">
        <v>144</v>
      </c>
      <c r="BB193" s="156">
        <v>152</v>
      </c>
      <c r="BC193" s="57">
        <v>128</v>
      </c>
      <c r="BD193" s="140">
        <v>144</v>
      </c>
      <c r="BE193" s="112">
        <v>144</v>
      </c>
      <c r="BF193" s="112">
        <v>120</v>
      </c>
      <c r="BG193" s="112"/>
      <c r="BH193" s="112"/>
      <c r="BI193" s="112"/>
      <c r="BJ193" s="112"/>
      <c r="BK193" s="112"/>
      <c r="BL193" s="112"/>
      <c r="BM193" s="112"/>
      <c r="BN193" s="112"/>
      <c r="BO193" s="112"/>
      <c r="BP193" s="112"/>
      <c r="BQ193" s="112"/>
      <c r="BR193" s="112"/>
      <c r="BS193" s="112"/>
    </row>
    <row r="194" spans="1:71" ht="12.75" customHeight="1" x14ac:dyDescent="0.2">
      <c r="A194" s="35" t="s">
        <v>119</v>
      </c>
      <c r="B194" s="94">
        <v>100</v>
      </c>
      <c r="C194" s="14">
        <v>0</v>
      </c>
      <c r="D194" s="86">
        <v>100</v>
      </c>
      <c r="E194" s="14">
        <v>0</v>
      </c>
      <c r="F194" s="14">
        <v>0</v>
      </c>
      <c r="G194" s="14">
        <v>0</v>
      </c>
      <c r="H194" s="14">
        <v>0</v>
      </c>
      <c r="I194" s="112">
        <v>0</v>
      </c>
      <c r="J194" s="71">
        <v>0</v>
      </c>
      <c r="K194" s="71">
        <v>0</v>
      </c>
      <c r="L194" s="71">
        <v>0</v>
      </c>
      <c r="M194" s="71">
        <v>0</v>
      </c>
      <c r="N194" s="71">
        <v>0</v>
      </c>
      <c r="O194" s="71">
        <v>0</v>
      </c>
      <c r="P194" s="71">
        <v>0</v>
      </c>
      <c r="Q194" s="86">
        <v>100</v>
      </c>
      <c r="R194" s="112">
        <v>0</v>
      </c>
      <c r="S194" s="112">
        <v>0</v>
      </c>
      <c r="T194" s="112">
        <v>0</v>
      </c>
      <c r="U194" s="112">
        <v>0</v>
      </c>
      <c r="V194" s="112">
        <v>0</v>
      </c>
      <c r="W194" s="112">
        <v>0</v>
      </c>
      <c r="X194" s="112">
        <v>0</v>
      </c>
      <c r="Y194" s="112">
        <v>0</v>
      </c>
      <c r="Z194" s="112">
        <v>0</v>
      </c>
      <c r="AA194" s="112">
        <v>0</v>
      </c>
      <c r="AB194" s="112">
        <v>10</v>
      </c>
      <c r="AC194" s="112">
        <v>115</v>
      </c>
      <c r="AD194" s="112">
        <v>110</v>
      </c>
      <c r="AE194" s="112">
        <v>100</v>
      </c>
      <c r="AF194" s="112">
        <v>100</v>
      </c>
      <c r="AG194" s="112">
        <v>100</v>
      </c>
      <c r="AH194" s="112">
        <v>100</v>
      </c>
      <c r="AI194" s="112">
        <v>104</v>
      </c>
      <c r="AJ194" s="112">
        <v>116</v>
      </c>
      <c r="AK194" s="112">
        <v>118</v>
      </c>
      <c r="AL194" s="56">
        <v>100</v>
      </c>
      <c r="AM194" s="70">
        <f t="shared" si="47"/>
        <v>32</v>
      </c>
      <c r="AN194" s="152">
        <v>50</v>
      </c>
      <c r="AO194" s="35" t="s">
        <v>119</v>
      </c>
      <c r="AP194" s="70">
        <f>ROUND(((AR194/31)*21),0)</f>
        <v>7</v>
      </c>
      <c r="AQ194" s="56">
        <v>75</v>
      </c>
      <c r="AR194" s="70">
        <v>10</v>
      </c>
      <c r="AS194" s="18">
        <f t="shared" si="46"/>
        <v>125</v>
      </c>
      <c r="AT194" s="56">
        <v>16</v>
      </c>
      <c r="AU194" s="57">
        <v>18</v>
      </c>
      <c r="AV194" s="57">
        <v>18</v>
      </c>
      <c r="AW194" s="57">
        <v>16</v>
      </c>
      <c r="AX194" s="57">
        <v>16</v>
      </c>
      <c r="AY194" s="57">
        <v>18</v>
      </c>
      <c r="AZ194" s="57">
        <v>12</v>
      </c>
      <c r="BA194" s="25">
        <v>12</v>
      </c>
      <c r="BB194" s="156">
        <v>10</v>
      </c>
      <c r="BC194" s="57">
        <v>10</v>
      </c>
      <c r="BD194" s="140">
        <v>15</v>
      </c>
      <c r="BE194" s="112">
        <v>12</v>
      </c>
      <c r="BF194" s="112">
        <v>12</v>
      </c>
      <c r="BG194" s="112"/>
      <c r="BH194" s="112"/>
      <c r="BI194" s="112"/>
      <c r="BJ194" s="112"/>
      <c r="BK194" s="112"/>
      <c r="BL194" s="112"/>
      <c r="BM194" s="112"/>
      <c r="BN194" s="112"/>
      <c r="BO194" s="112"/>
      <c r="BP194" s="112"/>
      <c r="BQ194" s="112"/>
      <c r="BR194" s="112"/>
      <c r="BS194" s="112"/>
    </row>
    <row r="195" spans="1:71" ht="12.75" hidden="1" customHeight="1" x14ac:dyDescent="0.25">
      <c r="A195" s="35" t="s">
        <v>120</v>
      </c>
      <c r="B195" s="94">
        <v>100</v>
      </c>
      <c r="C195" s="71">
        <v>0</v>
      </c>
      <c r="D195" s="86">
        <v>100</v>
      </c>
      <c r="E195" s="71">
        <v>0</v>
      </c>
      <c r="F195" s="71">
        <v>0</v>
      </c>
      <c r="G195" s="71">
        <v>0</v>
      </c>
      <c r="H195" s="71">
        <v>0</v>
      </c>
      <c r="I195" s="112">
        <v>0</v>
      </c>
      <c r="J195" s="71">
        <v>0</v>
      </c>
      <c r="K195" s="71">
        <v>0</v>
      </c>
      <c r="L195" s="71">
        <v>0</v>
      </c>
      <c r="M195" s="71">
        <v>0</v>
      </c>
      <c r="N195" s="71">
        <v>0</v>
      </c>
      <c r="O195" s="71">
        <v>0</v>
      </c>
      <c r="P195" s="71">
        <v>0</v>
      </c>
      <c r="Q195" s="86">
        <v>100</v>
      </c>
      <c r="R195" s="112">
        <v>0</v>
      </c>
      <c r="S195" s="112">
        <v>0</v>
      </c>
      <c r="T195" s="112">
        <v>0</v>
      </c>
      <c r="U195" s="112">
        <v>0</v>
      </c>
      <c r="V195" s="112">
        <v>0</v>
      </c>
      <c r="W195" s="112">
        <v>0</v>
      </c>
      <c r="X195" s="112">
        <v>0</v>
      </c>
      <c r="Y195" s="112">
        <v>0</v>
      </c>
      <c r="Z195" s="112">
        <v>0</v>
      </c>
      <c r="AA195" s="112">
        <v>0</v>
      </c>
      <c r="AB195" s="112">
        <v>0</v>
      </c>
      <c r="AC195" s="112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0</v>
      </c>
      <c r="AJ195" s="112">
        <v>0</v>
      </c>
      <c r="AK195" s="112">
        <v>0</v>
      </c>
      <c r="AL195" s="56">
        <v>0</v>
      </c>
      <c r="AM195" s="70">
        <f t="shared" si="47"/>
        <v>32</v>
      </c>
      <c r="AN195" s="152">
        <v>0</v>
      </c>
      <c r="AO195" s="31"/>
      <c r="AP195" s="31"/>
      <c r="AQ195" s="30"/>
      <c r="AR195" s="31"/>
      <c r="AS195" s="18" t="str">
        <f t="shared" si="46"/>
        <v/>
      </c>
      <c r="AT195" s="142"/>
      <c r="AU195" s="33"/>
      <c r="AV195" s="33"/>
      <c r="AW195" s="33"/>
      <c r="AX195" s="33"/>
      <c r="AY195" s="33"/>
      <c r="AZ195" s="28"/>
      <c r="BA195" s="25"/>
      <c r="BB195" s="153"/>
      <c r="BC195" s="33"/>
      <c r="BD195" s="143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</row>
    <row r="196" spans="1:71" ht="12.75" customHeight="1" x14ac:dyDescent="0.2">
      <c r="A196" s="35" t="s">
        <v>121</v>
      </c>
      <c r="B196" s="94">
        <v>20</v>
      </c>
      <c r="C196" s="14">
        <v>0</v>
      </c>
      <c r="D196" s="86">
        <v>20</v>
      </c>
      <c r="E196" s="14">
        <v>3</v>
      </c>
      <c r="F196" s="14">
        <v>7</v>
      </c>
      <c r="G196" s="14">
        <v>17</v>
      </c>
      <c r="H196" s="14">
        <v>5</v>
      </c>
      <c r="I196" s="112">
        <v>6</v>
      </c>
      <c r="J196" s="71">
        <v>19</v>
      </c>
      <c r="K196" s="71">
        <v>22</v>
      </c>
      <c r="L196" s="71">
        <v>54</v>
      </c>
      <c r="M196" s="71">
        <v>52</v>
      </c>
      <c r="N196" s="71">
        <v>52</v>
      </c>
      <c r="O196" s="71">
        <v>52</v>
      </c>
      <c r="P196" s="71">
        <v>54</v>
      </c>
      <c r="Q196" s="86">
        <v>20</v>
      </c>
      <c r="R196" s="112">
        <v>52</v>
      </c>
      <c r="S196" s="112">
        <v>48</v>
      </c>
      <c r="T196" s="112">
        <v>54</v>
      </c>
      <c r="U196" s="112">
        <v>50</v>
      </c>
      <c r="V196" s="112">
        <v>27</v>
      </c>
      <c r="W196" s="112">
        <v>52</v>
      </c>
      <c r="X196" s="112">
        <v>52</v>
      </c>
      <c r="Y196" s="112">
        <v>27</v>
      </c>
      <c r="Z196" s="112">
        <v>25</v>
      </c>
      <c r="AA196" s="112">
        <v>25</v>
      </c>
      <c r="AB196" s="112">
        <v>48</v>
      </c>
      <c r="AC196" s="112">
        <v>50</v>
      </c>
      <c r="AD196" s="112">
        <v>52</v>
      </c>
      <c r="AE196" s="112">
        <v>48</v>
      </c>
      <c r="AF196" s="112">
        <v>50</v>
      </c>
      <c r="AG196" s="112">
        <v>44</v>
      </c>
      <c r="AH196" s="112">
        <v>20</v>
      </c>
      <c r="AI196" s="112">
        <v>40</v>
      </c>
      <c r="AJ196" s="112">
        <v>20</v>
      </c>
      <c r="AK196" s="112">
        <v>20</v>
      </c>
      <c r="AL196" s="56">
        <v>20</v>
      </c>
      <c r="AM196" s="70">
        <f t="shared" si="47"/>
        <v>6</v>
      </c>
      <c r="AN196" s="152">
        <v>4</v>
      </c>
      <c r="AO196" s="35" t="s">
        <v>121</v>
      </c>
      <c r="AP196" s="70">
        <f t="shared" ref="AP196:AP203" si="48">ROUND(((AR196/31)*21),0)</f>
        <v>14</v>
      </c>
      <c r="AQ196" s="56">
        <v>16</v>
      </c>
      <c r="AR196" s="70">
        <v>20</v>
      </c>
      <c r="AS196" s="18">
        <f t="shared" si="46"/>
        <v>20</v>
      </c>
      <c r="AT196" s="56">
        <v>38</v>
      </c>
      <c r="AU196" s="57">
        <v>50</v>
      </c>
      <c r="AV196" s="57">
        <v>52</v>
      </c>
      <c r="AW196" s="57">
        <v>48</v>
      </c>
      <c r="AX196" s="57">
        <v>52</v>
      </c>
      <c r="AY196" s="57">
        <v>48</v>
      </c>
      <c r="AZ196" s="57">
        <v>52</v>
      </c>
      <c r="BA196" s="25">
        <v>40</v>
      </c>
      <c r="BB196" s="63">
        <v>44</v>
      </c>
      <c r="BC196" s="57">
        <v>42</v>
      </c>
      <c r="BD196" s="140">
        <v>28</v>
      </c>
      <c r="BE196" s="112">
        <v>26</v>
      </c>
      <c r="BF196" s="112">
        <v>24</v>
      </c>
      <c r="BG196" s="112"/>
      <c r="BH196" s="112"/>
      <c r="BI196" s="112"/>
      <c r="BJ196" s="112"/>
      <c r="BK196" s="112"/>
      <c r="BL196" s="112"/>
      <c r="BM196" s="112"/>
      <c r="BN196" s="112"/>
      <c r="BO196" s="112"/>
      <c r="BP196" s="112"/>
      <c r="BQ196" s="112"/>
      <c r="BR196" s="112"/>
      <c r="BS196" s="112"/>
    </row>
    <row r="197" spans="1:71" s="141" customFormat="1" ht="12.75" customHeight="1" x14ac:dyDescent="0.2">
      <c r="A197" s="35" t="s">
        <v>122</v>
      </c>
      <c r="B197" s="94">
        <v>20</v>
      </c>
      <c r="C197" s="14">
        <v>0</v>
      </c>
      <c r="D197" s="86">
        <v>20</v>
      </c>
      <c r="E197" s="14">
        <v>3</v>
      </c>
      <c r="F197" s="14">
        <v>6</v>
      </c>
      <c r="G197" s="14">
        <v>10</v>
      </c>
      <c r="H197" s="14">
        <v>12</v>
      </c>
      <c r="I197" s="112">
        <v>13</v>
      </c>
      <c r="J197" s="71">
        <v>18</v>
      </c>
      <c r="K197" s="71">
        <v>5</v>
      </c>
      <c r="L197" s="71">
        <v>54</v>
      </c>
      <c r="M197" s="71">
        <v>52</v>
      </c>
      <c r="N197" s="71">
        <v>52</v>
      </c>
      <c r="O197" s="71">
        <v>52</v>
      </c>
      <c r="P197" s="71">
        <v>54</v>
      </c>
      <c r="Q197" s="86">
        <v>20</v>
      </c>
      <c r="R197" s="112">
        <v>52</v>
      </c>
      <c r="S197" s="112">
        <v>48</v>
      </c>
      <c r="T197" s="112">
        <v>54</v>
      </c>
      <c r="U197" s="112">
        <v>50</v>
      </c>
      <c r="V197" s="112">
        <v>27</v>
      </c>
      <c r="W197" s="112">
        <v>52</v>
      </c>
      <c r="X197" s="112">
        <v>52</v>
      </c>
      <c r="Y197" s="112">
        <v>27</v>
      </c>
      <c r="Z197" s="112">
        <v>25</v>
      </c>
      <c r="AA197" s="112">
        <v>25</v>
      </c>
      <c r="AB197" s="112">
        <v>48</v>
      </c>
      <c r="AC197" s="112">
        <v>50</v>
      </c>
      <c r="AD197" s="112">
        <v>52</v>
      </c>
      <c r="AE197" s="112">
        <v>48</v>
      </c>
      <c r="AF197" s="112">
        <v>50</v>
      </c>
      <c r="AG197" s="112">
        <v>44</v>
      </c>
      <c r="AH197" s="112">
        <v>20</v>
      </c>
      <c r="AI197" s="112">
        <v>40</v>
      </c>
      <c r="AJ197" s="112">
        <v>20</v>
      </c>
      <c r="AK197" s="112">
        <v>20</v>
      </c>
      <c r="AL197" s="56">
        <v>20</v>
      </c>
      <c r="AM197" s="70">
        <f t="shared" si="47"/>
        <v>6</v>
      </c>
      <c r="AN197" s="152">
        <v>10</v>
      </c>
      <c r="AO197" s="35" t="s">
        <v>122</v>
      </c>
      <c r="AP197" s="70">
        <f t="shared" si="48"/>
        <v>14</v>
      </c>
      <c r="AQ197" s="56">
        <v>25</v>
      </c>
      <c r="AR197" s="70">
        <v>20</v>
      </c>
      <c r="AS197" s="18">
        <f t="shared" si="46"/>
        <v>35</v>
      </c>
      <c r="AT197" s="56">
        <v>38</v>
      </c>
      <c r="AU197" s="57">
        <v>50</v>
      </c>
      <c r="AV197" s="57">
        <v>52</v>
      </c>
      <c r="AW197" s="57">
        <v>48</v>
      </c>
      <c r="AX197" s="57">
        <v>52</v>
      </c>
      <c r="AY197" s="57">
        <v>48</v>
      </c>
      <c r="AZ197" s="57">
        <v>52</v>
      </c>
      <c r="BA197" s="25">
        <v>40</v>
      </c>
      <c r="BB197" s="155">
        <v>44</v>
      </c>
      <c r="BC197" s="57">
        <v>42</v>
      </c>
      <c r="BD197" s="140">
        <v>28</v>
      </c>
      <c r="BE197" s="112">
        <v>26</v>
      </c>
      <c r="BF197" s="112">
        <v>24</v>
      </c>
      <c r="BG197" s="112"/>
      <c r="BH197" s="112"/>
      <c r="BI197" s="112"/>
      <c r="BJ197" s="112"/>
      <c r="BK197" s="112"/>
      <c r="BL197" s="112"/>
      <c r="BM197" s="112"/>
      <c r="BN197" s="112"/>
      <c r="BO197" s="112"/>
      <c r="BP197" s="112"/>
      <c r="BQ197" s="112"/>
      <c r="BR197" s="112"/>
      <c r="BS197" s="112"/>
    </row>
    <row r="198" spans="1:71" ht="12.75" customHeight="1" x14ac:dyDescent="0.2">
      <c r="A198" s="35" t="s">
        <v>123</v>
      </c>
      <c r="B198" s="94">
        <v>660</v>
      </c>
      <c r="C198" s="71">
        <v>0</v>
      </c>
      <c r="D198" s="86">
        <v>660</v>
      </c>
      <c r="E198" s="71">
        <v>0</v>
      </c>
      <c r="F198" s="71">
        <v>0</v>
      </c>
      <c r="G198" s="71">
        <v>0</v>
      </c>
      <c r="H198" s="71">
        <v>0</v>
      </c>
      <c r="I198" s="112">
        <v>0</v>
      </c>
      <c r="J198" s="71">
        <v>0</v>
      </c>
      <c r="K198" s="71">
        <v>0</v>
      </c>
      <c r="L198" s="71">
        <v>0</v>
      </c>
      <c r="M198" s="71">
        <v>0</v>
      </c>
      <c r="N198" s="71">
        <v>0</v>
      </c>
      <c r="O198" s="71">
        <v>0</v>
      </c>
      <c r="P198" s="71">
        <v>0</v>
      </c>
      <c r="Q198" s="86">
        <v>660</v>
      </c>
      <c r="R198" s="112">
        <v>0</v>
      </c>
      <c r="S198" s="112">
        <v>0</v>
      </c>
      <c r="T198" s="112">
        <v>0</v>
      </c>
      <c r="U198" s="112">
        <v>0</v>
      </c>
      <c r="V198" s="112">
        <v>660</v>
      </c>
      <c r="W198" s="112">
        <v>880</v>
      </c>
      <c r="X198" s="112">
        <v>840</v>
      </c>
      <c r="Y198" s="112">
        <v>920</v>
      </c>
      <c r="Z198" s="112">
        <v>800</v>
      </c>
      <c r="AA198" s="112">
        <v>840</v>
      </c>
      <c r="AB198" s="112">
        <v>800</v>
      </c>
      <c r="AC198" s="112">
        <v>800</v>
      </c>
      <c r="AD198" s="112">
        <v>880</v>
      </c>
      <c r="AE198" s="112">
        <v>800</v>
      </c>
      <c r="AF198" s="112">
        <v>800</v>
      </c>
      <c r="AG198" s="112">
        <v>880</v>
      </c>
      <c r="AH198" s="112">
        <v>726</v>
      </c>
      <c r="AI198" s="112">
        <v>700</v>
      </c>
      <c r="AJ198" s="112">
        <v>805</v>
      </c>
      <c r="AK198" s="112">
        <v>770</v>
      </c>
      <c r="AL198" s="56">
        <v>735</v>
      </c>
      <c r="AM198" s="70">
        <f t="shared" si="47"/>
        <v>213</v>
      </c>
      <c r="AN198" s="152">
        <v>280</v>
      </c>
      <c r="AO198" s="35" t="s">
        <v>123</v>
      </c>
      <c r="AP198" s="70">
        <f t="shared" si="48"/>
        <v>34</v>
      </c>
      <c r="AQ198" s="56">
        <v>525</v>
      </c>
      <c r="AR198" s="70">
        <v>50</v>
      </c>
      <c r="AS198" s="18">
        <f t="shared" si="46"/>
        <v>805</v>
      </c>
      <c r="AT198" s="56">
        <v>60</v>
      </c>
      <c r="AU198" s="57">
        <v>150</v>
      </c>
      <c r="AV198" s="57">
        <v>120</v>
      </c>
      <c r="AW198" s="57">
        <v>120</v>
      </c>
      <c r="AX198" s="57">
        <v>180</v>
      </c>
      <c r="AY198" s="57">
        <v>160</v>
      </c>
      <c r="AZ198" s="57">
        <v>160</v>
      </c>
      <c r="BA198" s="25">
        <v>90</v>
      </c>
      <c r="BB198" s="155">
        <v>90</v>
      </c>
      <c r="BC198" s="57">
        <v>80</v>
      </c>
      <c r="BD198" s="140">
        <v>80</v>
      </c>
      <c r="BE198" s="112">
        <v>64</v>
      </c>
      <c r="BF198" s="112">
        <v>64</v>
      </c>
      <c r="BG198" s="112"/>
      <c r="BH198" s="112"/>
      <c r="BI198" s="112"/>
      <c r="BJ198" s="112"/>
      <c r="BK198" s="112"/>
      <c r="BL198" s="112"/>
      <c r="BM198" s="112"/>
      <c r="BN198" s="112"/>
      <c r="BO198" s="112"/>
      <c r="BP198" s="112"/>
      <c r="BQ198" s="112"/>
      <c r="BR198" s="112"/>
      <c r="BS198" s="112"/>
    </row>
    <row r="199" spans="1:71" ht="12.75" customHeight="1" x14ac:dyDescent="0.2">
      <c r="A199" s="35" t="s">
        <v>124</v>
      </c>
      <c r="B199" s="94">
        <v>2400</v>
      </c>
      <c r="C199" s="14">
        <v>92</v>
      </c>
      <c r="D199" s="86">
        <v>2400</v>
      </c>
      <c r="E199" s="14">
        <v>123</v>
      </c>
      <c r="F199" s="14">
        <v>255</v>
      </c>
      <c r="G199" s="14">
        <v>345</v>
      </c>
      <c r="H199" s="14">
        <v>343</v>
      </c>
      <c r="I199" s="112">
        <v>752</v>
      </c>
      <c r="J199" s="71">
        <v>542</v>
      </c>
      <c r="K199" s="71">
        <v>465</v>
      </c>
      <c r="L199" s="71">
        <v>2990</v>
      </c>
      <c r="M199" s="71">
        <v>2860</v>
      </c>
      <c r="N199" s="71">
        <v>2730</v>
      </c>
      <c r="O199" s="71">
        <v>2860</v>
      </c>
      <c r="P199" s="71">
        <v>2860</v>
      </c>
      <c r="Q199" s="86">
        <v>2400</v>
      </c>
      <c r="R199" s="112">
        <v>2860</v>
      </c>
      <c r="S199" s="112">
        <v>2600</v>
      </c>
      <c r="T199" s="112">
        <v>2990</v>
      </c>
      <c r="U199" s="112">
        <v>2600</v>
      </c>
      <c r="V199" s="112">
        <v>2640</v>
      </c>
      <c r="W199" s="112">
        <v>2860</v>
      </c>
      <c r="X199" s="112">
        <v>2730</v>
      </c>
      <c r="Y199" s="112">
        <v>2990</v>
      </c>
      <c r="Z199" s="112">
        <v>2600</v>
      </c>
      <c r="AA199" s="112">
        <v>2730</v>
      </c>
      <c r="AB199" s="112">
        <v>2600</v>
      </c>
      <c r="AC199" s="112">
        <v>2600</v>
      </c>
      <c r="AD199" s="112">
        <v>2860</v>
      </c>
      <c r="AE199" s="112">
        <v>2600</v>
      </c>
      <c r="AF199" s="112">
        <v>2600</v>
      </c>
      <c r="AG199" s="112">
        <v>2860</v>
      </c>
      <c r="AH199" s="112">
        <v>2860</v>
      </c>
      <c r="AI199" s="112">
        <v>2900</v>
      </c>
      <c r="AJ199" s="112">
        <v>3335</v>
      </c>
      <c r="AK199" s="112">
        <v>3190</v>
      </c>
      <c r="AL199" s="56">
        <v>3045</v>
      </c>
      <c r="AM199" s="70">
        <f t="shared" si="47"/>
        <v>774</v>
      </c>
      <c r="AN199" s="152">
        <v>1160</v>
      </c>
      <c r="AO199" s="35" t="s">
        <v>124</v>
      </c>
      <c r="AP199" s="70">
        <f t="shared" si="48"/>
        <v>7</v>
      </c>
      <c r="AQ199" s="56">
        <v>2175</v>
      </c>
      <c r="AR199" s="70">
        <v>10</v>
      </c>
      <c r="AS199" s="18">
        <f t="shared" si="46"/>
        <v>3335</v>
      </c>
      <c r="AT199" s="56">
        <v>95</v>
      </c>
      <c r="AU199" s="57">
        <v>25</v>
      </c>
      <c r="AV199" s="57">
        <v>45</v>
      </c>
      <c r="AW199" s="57">
        <v>40</v>
      </c>
      <c r="AX199" s="57">
        <v>45</v>
      </c>
      <c r="AY199" s="57">
        <v>15</v>
      </c>
      <c r="AZ199" s="57">
        <v>40</v>
      </c>
      <c r="BA199" s="25">
        <v>25</v>
      </c>
      <c r="BB199" s="155">
        <v>20</v>
      </c>
      <c r="BC199" s="57">
        <v>20</v>
      </c>
      <c r="BD199" s="140">
        <v>25</v>
      </c>
      <c r="BE199" s="112">
        <v>20</v>
      </c>
      <c r="BF199" s="112">
        <v>20</v>
      </c>
      <c r="BG199" s="112"/>
      <c r="BH199" s="112"/>
      <c r="BI199" s="112"/>
      <c r="BJ199" s="112"/>
      <c r="BK199" s="112"/>
      <c r="BL199" s="112"/>
      <c r="BM199" s="112"/>
      <c r="BN199" s="112"/>
      <c r="BO199" s="112"/>
      <c r="BP199" s="112"/>
      <c r="BQ199" s="112"/>
      <c r="BR199" s="112"/>
      <c r="BS199" s="112"/>
    </row>
    <row r="200" spans="1:71" s="144" customFormat="1" ht="12.75" customHeight="1" x14ac:dyDescent="0.2">
      <c r="A200" s="35" t="s">
        <v>125</v>
      </c>
      <c r="B200" s="94">
        <v>600</v>
      </c>
      <c r="C200" s="14">
        <v>0</v>
      </c>
      <c r="D200" s="86">
        <v>600</v>
      </c>
      <c r="E200" s="14">
        <v>0</v>
      </c>
      <c r="F200" s="14">
        <v>5</v>
      </c>
      <c r="G200" s="14">
        <v>2</v>
      </c>
      <c r="H200" s="14">
        <v>1</v>
      </c>
      <c r="I200" s="112">
        <v>6</v>
      </c>
      <c r="J200" s="71">
        <v>45</v>
      </c>
      <c r="K200" s="71">
        <v>4</v>
      </c>
      <c r="L200" s="71">
        <v>0</v>
      </c>
      <c r="M200" s="71">
        <v>0</v>
      </c>
      <c r="N200" s="71">
        <v>0</v>
      </c>
      <c r="O200" s="71">
        <v>0</v>
      </c>
      <c r="P200" s="71">
        <v>0</v>
      </c>
      <c r="Q200" s="86">
        <v>600</v>
      </c>
      <c r="R200" s="112">
        <v>0</v>
      </c>
      <c r="S200" s="112">
        <v>0</v>
      </c>
      <c r="T200" s="112">
        <v>575</v>
      </c>
      <c r="U200" s="112">
        <v>700</v>
      </c>
      <c r="V200" s="112">
        <v>660</v>
      </c>
      <c r="W200" s="112">
        <v>880</v>
      </c>
      <c r="X200" s="112">
        <v>840</v>
      </c>
      <c r="Y200" s="112">
        <v>980</v>
      </c>
      <c r="Z200" s="112">
        <v>860</v>
      </c>
      <c r="AA200" s="112">
        <v>900</v>
      </c>
      <c r="AB200" s="112">
        <v>860</v>
      </c>
      <c r="AC200" s="112">
        <v>660</v>
      </c>
      <c r="AD200" s="112">
        <v>726</v>
      </c>
      <c r="AE200" s="112">
        <v>660</v>
      </c>
      <c r="AF200" s="112">
        <v>660</v>
      </c>
      <c r="AG200" s="112">
        <v>726</v>
      </c>
      <c r="AH200" s="112">
        <v>726</v>
      </c>
      <c r="AI200" s="112">
        <v>660</v>
      </c>
      <c r="AJ200" s="112">
        <v>794</v>
      </c>
      <c r="AK200" s="112">
        <v>726</v>
      </c>
      <c r="AL200" s="56">
        <v>693</v>
      </c>
      <c r="AM200" s="70">
        <f t="shared" si="47"/>
        <v>194</v>
      </c>
      <c r="AN200" s="152">
        <v>264</v>
      </c>
      <c r="AO200" s="35" t="s">
        <v>125</v>
      </c>
      <c r="AP200" s="70">
        <f t="shared" si="48"/>
        <v>339</v>
      </c>
      <c r="AQ200" s="56">
        <v>495</v>
      </c>
      <c r="AR200" s="70">
        <v>500</v>
      </c>
      <c r="AS200" s="18">
        <f t="shared" si="46"/>
        <v>759</v>
      </c>
      <c r="AT200" s="56">
        <v>570</v>
      </c>
      <c r="AU200" s="57">
        <v>750</v>
      </c>
      <c r="AV200" s="57">
        <v>704</v>
      </c>
      <c r="AW200" s="57">
        <v>640</v>
      </c>
      <c r="AX200" s="57">
        <v>714</v>
      </c>
      <c r="AY200" s="57">
        <v>660</v>
      </c>
      <c r="AZ200" s="57">
        <v>672</v>
      </c>
      <c r="BA200" s="25">
        <v>640</v>
      </c>
      <c r="BB200" s="155">
        <v>638</v>
      </c>
      <c r="BC200" s="57">
        <v>609</v>
      </c>
      <c r="BD200" s="140">
        <v>594</v>
      </c>
      <c r="BE200" s="112">
        <v>621</v>
      </c>
      <c r="BF200" s="112">
        <v>513</v>
      </c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</row>
    <row r="201" spans="1:71" s="144" customFormat="1" ht="12.75" customHeight="1" x14ac:dyDescent="0.2">
      <c r="A201" s="35" t="s">
        <v>126</v>
      </c>
      <c r="B201" s="94">
        <v>700</v>
      </c>
      <c r="C201" s="71">
        <v>46</v>
      </c>
      <c r="D201" s="86">
        <v>700</v>
      </c>
      <c r="E201" s="71">
        <v>103</v>
      </c>
      <c r="F201" s="71">
        <v>153</v>
      </c>
      <c r="G201" s="71">
        <v>292</v>
      </c>
      <c r="H201" s="71">
        <v>255</v>
      </c>
      <c r="I201" s="112">
        <v>211</v>
      </c>
      <c r="J201" s="71">
        <v>247</v>
      </c>
      <c r="K201" s="71">
        <v>230</v>
      </c>
      <c r="L201" s="71">
        <v>1150</v>
      </c>
      <c r="M201" s="71">
        <v>1100</v>
      </c>
      <c r="N201" s="71">
        <v>1050</v>
      </c>
      <c r="O201" s="71">
        <v>1100</v>
      </c>
      <c r="P201" s="71">
        <v>1100</v>
      </c>
      <c r="Q201" s="86">
        <v>700</v>
      </c>
      <c r="R201" s="112">
        <v>990</v>
      </c>
      <c r="S201" s="112">
        <v>900</v>
      </c>
      <c r="T201" s="112">
        <v>1035</v>
      </c>
      <c r="U201" s="112">
        <v>900</v>
      </c>
      <c r="V201" s="112">
        <v>902</v>
      </c>
      <c r="W201" s="112">
        <v>1034</v>
      </c>
      <c r="X201" s="112">
        <v>987</v>
      </c>
      <c r="Y201" s="112">
        <v>1181</v>
      </c>
      <c r="Z201" s="112">
        <v>1640</v>
      </c>
      <c r="AA201" s="112">
        <v>1717</v>
      </c>
      <c r="AB201" s="112">
        <v>1640</v>
      </c>
      <c r="AC201" s="112">
        <v>1821</v>
      </c>
      <c r="AD201" s="112">
        <v>1794</v>
      </c>
      <c r="AE201" s="112">
        <v>1640</v>
      </c>
      <c r="AF201" s="112">
        <v>1820</v>
      </c>
      <c r="AG201" s="112">
        <v>946</v>
      </c>
      <c r="AH201" s="112">
        <v>858</v>
      </c>
      <c r="AI201" s="112">
        <v>760</v>
      </c>
      <c r="AJ201" s="112">
        <v>874</v>
      </c>
      <c r="AK201" s="112">
        <v>1144</v>
      </c>
      <c r="AL201" s="56">
        <v>1092</v>
      </c>
      <c r="AM201" s="70">
        <f t="shared" si="47"/>
        <v>226</v>
      </c>
      <c r="AN201" s="152">
        <v>456</v>
      </c>
      <c r="AO201" s="35" t="s">
        <v>126</v>
      </c>
      <c r="AP201" s="70">
        <f t="shared" si="48"/>
        <v>237</v>
      </c>
      <c r="AQ201" s="56">
        <v>855</v>
      </c>
      <c r="AR201" s="70">
        <v>350</v>
      </c>
      <c r="AS201" s="18">
        <f t="shared" si="46"/>
        <v>1311</v>
      </c>
      <c r="AT201" s="56">
        <v>475</v>
      </c>
      <c r="AU201" s="57">
        <v>630</v>
      </c>
      <c r="AV201" s="57">
        <v>770</v>
      </c>
      <c r="AW201" s="57">
        <v>700</v>
      </c>
      <c r="AX201" s="57">
        <v>735</v>
      </c>
      <c r="AY201" s="57">
        <v>400</v>
      </c>
      <c r="AZ201" s="57">
        <v>420</v>
      </c>
      <c r="BA201" s="25">
        <v>400</v>
      </c>
      <c r="BB201" s="155">
        <v>374</v>
      </c>
      <c r="BC201" s="57">
        <v>357</v>
      </c>
      <c r="BD201" s="140">
        <v>550</v>
      </c>
      <c r="BE201" s="112">
        <v>575</v>
      </c>
      <c r="BF201" s="112">
        <v>475</v>
      </c>
      <c r="BG201" s="112"/>
      <c r="BH201" s="112"/>
      <c r="BI201" s="112"/>
      <c r="BJ201" s="112"/>
      <c r="BK201" s="112"/>
      <c r="BL201" s="112"/>
      <c r="BM201" s="112"/>
      <c r="BN201" s="112"/>
      <c r="BO201" s="112"/>
      <c r="BP201" s="112"/>
      <c r="BQ201" s="112"/>
      <c r="BR201" s="112"/>
      <c r="BS201" s="112"/>
    </row>
    <row r="202" spans="1:71" s="144" customFormat="1" ht="12.75" customHeight="1" x14ac:dyDescent="0.2">
      <c r="A202" s="35" t="s">
        <v>127</v>
      </c>
      <c r="B202" s="94">
        <v>200</v>
      </c>
      <c r="C202" s="14">
        <v>18</v>
      </c>
      <c r="D202" s="86">
        <v>200</v>
      </c>
      <c r="E202" s="14">
        <v>60</v>
      </c>
      <c r="F202" s="14">
        <v>119</v>
      </c>
      <c r="G202" s="14">
        <v>158</v>
      </c>
      <c r="H202" s="14">
        <v>126</v>
      </c>
      <c r="I202" s="112">
        <v>129</v>
      </c>
      <c r="J202" s="71">
        <v>112</v>
      </c>
      <c r="K202" s="71">
        <v>124</v>
      </c>
      <c r="L202" s="71">
        <v>345</v>
      </c>
      <c r="M202" s="71">
        <v>330</v>
      </c>
      <c r="N202" s="71">
        <v>315</v>
      </c>
      <c r="O202" s="71">
        <v>352</v>
      </c>
      <c r="P202" s="71">
        <v>352</v>
      </c>
      <c r="Q202" s="86">
        <v>200</v>
      </c>
      <c r="R202" s="112">
        <v>440</v>
      </c>
      <c r="S202" s="112">
        <v>400</v>
      </c>
      <c r="T202" s="112">
        <v>460</v>
      </c>
      <c r="U202" s="112">
        <v>400</v>
      </c>
      <c r="V202" s="112">
        <v>440</v>
      </c>
      <c r="W202" s="112">
        <v>440</v>
      </c>
      <c r="X202" s="112">
        <v>420</v>
      </c>
      <c r="Y202" s="112">
        <v>460</v>
      </c>
      <c r="Z202" s="112">
        <v>400</v>
      </c>
      <c r="AA202" s="112">
        <v>420</v>
      </c>
      <c r="AB202" s="112">
        <v>400</v>
      </c>
      <c r="AC202" s="112">
        <v>400</v>
      </c>
      <c r="AD202" s="112">
        <v>440</v>
      </c>
      <c r="AE202" s="112">
        <v>400</v>
      </c>
      <c r="AF202" s="112">
        <v>400</v>
      </c>
      <c r="AG202" s="112">
        <v>330</v>
      </c>
      <c r="AH202" s="112">
        <v>330</v>
      </c>
      <c r="AI202" s="112">
        <v>220</v>
      </c>
      <c r="AJ202" s="112">
        <v>253</v>
      </c>
      <c r="AK202" s="112">
        <v>242</v>
      </c>
      <c r="AL202" s="56">
        <v>210</v>
      </c>
      <c r="AM202" s="70">
        <f t="shared" si="47"/>
        <v>65</v>
      </c>
      <c r="AN202" s="152">
        <v>80</v>
      </c>
      <c r="AO202" s="35" t="s">
        <v>127</v>
      </c>
      <c r="AP202" s="70">
        <f t="shared" si="48"/>
        <v>135</v>
      </c>
      <c r="AQ202" s="56">
        <v>150</v>
      </c>
      <c r="AR202" s="70">
        <v>200</v>
      </c>
      <c r="AS202" s="18">
        <f t="shared" si="46"/>
        <v>230</v>
      </c>
      <c r="AT202" s="56">
        <v>285</v>
      </c>
      <c r="AU202" s="57">
        <v>420</v>
      </c>
      <c r="AV202" s="57">
        <v>440</v>
      </c>
      <c r="AW202" s="57">
        <v>400</v>
      </c>
      <c r="AX202" s="57">
        <v>420</v>
      </c>
      <c r="AY202" s="57">
        <v>240</v>
      </c>
      <c r="AZ202" s="57">
        <v>315</v>
      </c>
      <c r="BA202" s="140">
        <v>300</v>
      </c>
      <c r="BB202" s="155">
        <v>264</v>
      </c>
      <c r="BC202" s="57">
        <v>252</v>
      </c>
      <c r="BD202" s="140">
        <v>330</v>
      </c>
      <c r="BE202" s="112">
        <v>345</v>
      </c>
      <c r="BF202" s="112">
        <v>285</v>
      </c>
      <c r="BG202" s="112"/>
      <c r="BH202" s="112"/>
      <c r="BI202" s="112"/>
      <c r="BJ202" s="112"/>
      <c r="BK202" s="112"/>
      <c r="BL202" s="112"/>
      <c r="BM202" s="112"/>
      <c r="BN202" s="112"/>
      <c r="BO202" s="112"/>
      <c r="BP202" s="112"/>
      <c r="BQ202" s="112"/>
      <c r="BR202" s="112"/>
      <c r="BS202" s="112"/>
    </row>
    <row r="203" spans="1:71" s="144" customFormat="1" ht="12.75" customHeight="1" x14ac:dyDescent="0.2">
      <c r="A203" s="35" t="s">
        <v>132</v>
      </c>
      <c r="B203" s="94">
        <v>200</v>
      </c>
      <c r="C203" s="14">
        <v>14</v>
      </c>
      <c r="D203" s="86">
        <v>200</v>
      </c>
      <c r="E203" s="14">
        <v>6</v>
      </c>
      <c r="F203" s="14">
        <v>76</v>
      </c>
      <c r="G203" s="14">
        <v>287</v>
      </c>
      <c r="H203" s="14">
        <v>96</v>
      </c>
      <c r="I203" s="112">
        <v>201</v>
      </c>
      <c r="J203" s="71">
        <v>228</v>
      </c>
      <c r="K203" s="71">
        <v>218</v>
      </c>
      <c r="L203" s="71">
        <v>200</v>
      </c>
      <c r="M203" s="71">
        <v>200</v>
      </c>
      <c r="N203" s="71">
        <v>200</v>
      </c>
      <c r="O203" s="71">
        <v>240</v>
      </c>
      <c r="P203" s="71">
        <v>240</v>
      </c>
      <c r="Q203" s="86">
        <v>200</v>
      </c>
      <c r="R203" s="112">
        <v>240</v>
      </c>
      <c r="S203" s="112">
        <v>240</v>
      </c>
      <c r="T203" s="112">
        <v>240</v>
      </c>
      <c r="U203" s="112">
        <v>240</v>
      </c>
      <c r="V203" s="112">
        <v>240</v>
      </c>
      <c r="W203" s="112">
        <v>240</v>
      </c>
      <c r="X203" s="112">
        <v>240</v>
      </c>
      <c r="Y203" s="112">
        <v>200</v>
      </c>
      <c r="Z203" s="112">
        <v>200</v>
      </c>
      <c r="AA203" s="112">
        <v>200</v>
      </c>
      <c r="AB203" s="112">
        <v>200</v>
      </c>
      <c r="AC203" s="112">
        <v>200</v>
      </c>
      <c r="AD203" s="112">
        <v>200</v>
      </c>
      <c r="AE203" s="112">
        <v>200</v>
      </c>
      <c r="AF203" s="112">
        <v>200</v>
      </c>
      <c r="AG203" s="112">
        <v>200</v>
      </c>
      <c r="AH203" s="112">
        <v>200</v>
      </c>
      <c r="AI203" s="112">
        <v>200</v>
      </c>
      <c r="AJ203" s="112">
        <v>200</v>
      </c>
      <c r="AK203" s="112">
        <v>200</v>
      </c>
      <c r="AL203" s="56">
        <v>200</v>
      </c>
      <c r="AM203" s="70">
        <f t="shared" si="47"/>
        <v>65</v>
      </c>
      <c r="AN203" s="152">
        <v>100</v>
      </c>
      <c r="AO203" s="35" t="s">
        <v>132</v>
      </c>
      <c r="AP203" s="70">
        <f t="shared" si="48"/>
        <v>102</v>
      </c>
      <c r="AQ203" s="56">
        <v>100</v>
      </c>
      <c r="AR203" s="70">
        <v>150</v>
      </c>
      <c r="AS203" s="18">
        <f t="shared" si="46"/>
        <v>200</v>
      </c>
      <c r="AT203" s="56">
        <v>160</v>
      </c>
      <c r="AU203" s="57">
        <v>160</v>
      </c>
      <c r="AV203" s="57">
        <v>160</v>
      </c>
      <c r="AW203" s="57">
        <v>160</v>
      </c>
      <c r="AX203" s="57">
        <v>160</v>
      </c>
      <c r="AY203" s="57">
        <v>180</v>
      </c>
      <c r="AZ203" s="57">
        <v>192</v>
      </c>
      <c r="BA203" s="140">
        <v>192</v>
      </c>
      <c r="BB203" s="155">
        <v>200</v>
      </c>
      <c r="BC203" s="57">
        <v>200</v>
      </c>
      <c r="BD203" s="140">
        <v>200</v>
      </c>
      <c r="BE203" s="112">
        <v>200</v>
      </c>
      <c r="BF203" s="112">
        <v>200</v>
      </c>
      <c r="BG203" s="112"/>
      <c r="BH203" s="112"/>
      <c r="BI203" s="112"/>
      <c r="BJ203" s="112"/>
      <c r="BK203" s="112"/>
      <c r="BL203" s="112"/>
      <c r="BM203" s="112"/>
      <c r="BN203" s="112"/>
      <c r="BO203" s="112"/>
      <c r="BP203" s="112"/>
      <c r="BQ203" s="112"/>
      <c r="BR203" s="112"/>
      <c r="BS203" s="112"/>
    </row>
    <row r="204" spans="1:71" s="144" customFormat="1" ht="12.75" customHeight="1" x14ac:dyDescent="0.25">
      <c r="A204" s="37" t="s">
        <v>129</v>
      </c>
      <c r="B204" s="148">
        <f t="shared" ref="B204:R204" si="49">SUM(B185:B203)</f>
        <v>6352</v>
      </c>
      <c r="C204" s="148">
        <f t="shared" si="49"/>
        <v>195</v>
      </c>
      <c r="D204" s="148">
        <f t="shared" si="49"/>
        <v>6352</v>
      </c>
      <c r="E204" s="148">
        <f t="shared" si="49"/>
        <v>558</v>
      </c>
      <c r="F204" s="148">
        <f t="shared" si="49"/>
        <v>2445</v>
      </c>
      <c r="G204" s="148">
        <f t="shared" si="49"/>
        <v>3163</v>
      </c>
      <c r="H204" s="148">
        <f t="shared" si="49"/>
        <v>2690</v>
      </c>
      <c r="I204" s="148">
        <f t="shared" si="49"/>
        <v>5295</v>
      </c>
      <c r="J204" s="148">
        <f t="shared" si="49"/>
        <v>3571</v>
      </c>
      <c r="K204" s="148">
        <f t="shared" si="49"/>
        <v>3252</v>
      </c>
      <c r="L204" s="148">
        <f t="shared" si="49"/>
        <v>7030</v>
      </c>
      <c r="M204" s="148">
        <f t="shared" si="49"/>
        <v>6792</v>
      </c>
      <c r="N204" s="148">
        <f t="shared" si="49"/>
        <v>6436</v>
      </c>
      <c r="O204" s="148">
        <f t="shared" si="49"/>
        <v>6900</v>
      </c>
      <c r="P204" s="148">
        <f t="shared" si="49"/>
        <v>6796</v>
      </c>
      <c r="Q204" s="148">
        <f>SUM(Q185:Q203)</f>
        <v>6352</v>
      </c>
      <c r="R204" s="148">
        <f t="shared" si="49"/>
        <v>7196</v>
      </c>
      <c r="S204" s="148">
        <f t="shared" ref="S204:BS204" si="50">SUM(S185:S203)</f>
        <v>6552</v>
      </c>
      <c r="T204" s="148">
        <f t="shared" si="50"/>
        <v>7958</v>
      </c>
      <c r="U204" s="148">
        <f t="shared" si="50"/>
        <v>7216</v>
      </c>
      <c r="V204" s="148">
        <f t="shared" si="50"/>
        <v>7978</v>
      </c>
      <c r="W204" s="148">
        <f t="shared" si="50"/>
        <v>9298</v>
      </c>
      <c r="X204" s="148">
        <f t="shared" si="50"/>
        <v>8941</v>
      </c>
      <c r="Y204" s="148">
        <f t="shared" si="50"/>
        <v>9598</v>
      </c>
      <c r="Z204" s="148">
        <f t="shared" si="50"/>
        <v>9046</v>
      </c>
      <c r="AA204" s="148">
        <f t="shared" si="50"/>
        <v>9460</v>
      </c>
      <c r="AB204" s="148">
        <f t="shared" si="50"/>
        <v>9082</v>
      </c>
      <c r="AC204" s="148">
        <f t="shared" si="50"/>
        <v>9215</v>
      </c>
      <c r="AD204" s="148">
        <f t="shared" si="50"/>
        <v>9406</v>
      </c>
      <c r="AE204" s="148">
        <f t="shared" si="50"/>
        <v>8672</v>
      </c>
      <c r="AF204" s="148">
        <f t="shared" si="50"/>
        <v>8836</v>
      </c>
      <c r="AG204" s="148">
        <f t="shared" si="50"/>
        <v>8414</v>
      </c>
      <c r="AH204" s="148">
        <f t="shared" si="50"/>
        <v>8373</v>
      </c>
      <c r="AI204" s="148">
        <f t="shared" si="50"/>
        <v>7714</v>
      </c>
      <c r="AJ204" s="148">
        <f t="shared" si="50"/>
        <v>8799</v>
      </c>
      <c r="AK204" s="148">
        <f t="shared" si="50"/>
        <v>8634</v>
      </c>
      <c r="AL204" s="148">
        <f t="shared" si="50"/>
        <v>8206</v>
      </c>
      <c r="AM204" s="148">
        <f t="shared" si="50"/>
        <v>2049</v>
      </c>
      <c r="AN204" s="157">
        <f t="shared" si="50"/>
        <v>3214</v>
      </c>
      <c r="AO204" s="37" t="s">
        <v>129</v>
      </c>
      <c r="AP204" s="148">
        <f t="shared" si="50"/>
        <v>1151</v>
      </c>
      <c r="AQ204" s="148">
        <f t="shared" si="50"/>
        <v>4990</v>
      </c>
      <c r="AR204" s="148">
        <f t="shared" si="50"/>
        <v>1695</v>
      </c>
      <c r="AS204" s="148">
        <f t="shared" si="50"/>
        <v>7724</v>
      </c>
      <c r="AT204" s="148">
        <f t="shared" si="50"/>
        <v>2377</v>
      </c>
      <c r="AU204" s="148">
        <f t="shared" si="50"/>
        <v>2950</v>
      </c>
      <c r="AV204" s="148">
        <f t="shared" si="50"/>
        <v>2968</v>
      </c>
      <c r="AW204" s="148">
        <f t="shared" si="50"/>
        <v>2717</v>
      </c>
      <c r="AX204" s="148">
        <f t="shared" si="50"/>
        <v>3011</v>
      </c>
      <c r="AY204" s="148">
        <f t="shared" si="50"/>
        <v>2310</v>
      </c>
      <c r="AZ204" s="148">
        <f t="shared" si="50"/>
        <v>2413</v>
      </c>
      <c r="BA204" s="148">
        <f t="shared" si="50"/>
        <v>2221</v>
      </c>
      <c r="BB204" s="157">
        <f t="shared" si="50"/>
        <v>2177</v>
      </c>
      <c r="BC204" s="148">
        <f t="shared" si="50"/>
        <v>2062</v>
      </c>
      <c r="BD204" s="148">
        <f t="shared" si="50"/>
        <v>2372</v>
      </c>
      <c r="BE204" s="148">
        <f t="shared" si="50"/>
        <v>2388</v>
      </c>
      <c r="BF204" s="148">
        <f t="shared" si="50"/>
        <v>2053</v>
      </c>
      <c r="BG204" s="148">
        <f t="shared" si="50"/>
        <v>0</v>
      </c>
      <c r="BH204" s="148">
        <f t="shared" si="50"/>
        <v>0</v>
      </c>
      <c r="BI204" s="148">
        <f t="shared" si="50"/>
        <v>0</v>
      </c>
      <c r="BJ204" s="148">
        <f t="shared" si="50"/>
        <v>0</v>
      </c>
      <c r="BK204" s="148">
        <f t="shared" si="50"/>
        <v>0</v>
      </c>
      <c r="BL204" s="148">
        <f t="shared" si="50"/>
        <v>0</v>
      </c>
      <c r="BM204" s="148">
        <f t="shared" si="50"/>
        <v>0</v>
      </c>
      <c r="BN204" s="148">
        <f t="shared" si="50"/>
        <v>0</v>
      </c>
      <c r="BO204" s="148">
        <f t="shared" si="50"/>
        <v>0</v>
      </c>
      <c r="BP204" s="148">
        <f t="shared" si="50"/>
        <v>0</v>
      </c>
      <c r="BQ204" s="148">
        <f t="shared" si="50"/>
        <v>0</v>
      </c>
      <c r="BR204" s="148">
        <f t="shared" si="50"/>
        <v>0</v>
      </c>
      <c r="BS204" s="148">
        <f t="shared" si="50"/>
        <v>0</v>
      </c>
    </row>
    <row r="205" spans="1:71" s="144" customFormat="1" ht="12.75" customHeight="1" x14ac:dyDescent="0.25">
      <c r="A205" s="158"/>
      <c r="B205" s="159"/>
      <c r="C205" s="159"/>
      <c r="D205" s="159"/>
      <c r="E205" s="159"/>
      <c r="F205" s="159"/>
      <c r="G205" s="159"/>
      <c r="H205" s="160"/>
      <c r="I205" s="160"/>
      <c r="J205" s="159"/>
      <c r="K205" s="159"/>
      <c r="L205" s="159"/>
      <c r="M205" s="159"/>
      <c r="N205" s="159"/>
      <c r="O205" s="160"/>
      <c r="P205" s="159"/>
      <c r="Q205" s="159"/>
      <c r="R205" s="160"/>
      <c r="S205" s="160"/>
      <c r="T205" s="160"/>
      <c r="U205" s="159"/>
      <c r="V205" s="160"/>
      <c r="W205" s="160"/>
      <c r="X205" s="159"/>
      <c r="Y205" s="159"/>
      <c r="Z205" s="160"/>
      <c r="AA205" s="160"/>
      <c r="AB205" s="159"/>
      <c r="AC205" s="159"/>
      <c r="AD205" s="159"/>
      <c r="AE205" s="159"/>
      <c r="AF205" s="159"/>
      <c r="AG205" s="159"/>
      <c r="AH205" s="159"/>
      <c r="AI205" s="159"/>
      <c r="AJ205" s="160"/>
      <c r="AK205" s="159"/>
      <c r="AL205" s="159"/>
      <c r="AM205" s="159"/>
      <c r="AN205" s="159"/>
      <c r="AO205" s="114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  <c r="BP205" s="84"/>
      <c r="BQ205" s="84"/>
      <c r="BR205" s="84"/>
      <c r="BS205" s="84"/>
    </row>
    <row r="206" spans="1:71" ht="12.75" customHeight="1" x14ac:dyDescent="0.25">
      <c r="A206" s="161"/>
      <c r="B206" s="162"/>
      <c r="C206" s="162"/>
      <c r="D206" s="162"/>
      <c r="E206" s="162"/>
      <c r="F206" s="162"/>
      <c r="G206" s="162"/>
      <c r="H206" s="163"/>
      <c r="I206" s="163"/>
      <c r="J206" s="162"/>
      <c r="K206" s="162"/>
      <c r="L206" s="162"/>
      <c r="M206" s="162"/>
      <c r="N206" s="162"/>
      <c r="O206" s="163"/>
      <c r="P206" s="84"/>
      <c r="Q206" s="84"/>
      <c r="R206" s="160"/>
      <c r="S206" s="160"/>
      <c r="T206" s="151"/>
      <c r="U206" s="150"/>
      <c r="V206" s="151"/>
      <c r="W206" s="151"/>
      <c r="X206" s="150"/>
      <c r="Y206" s="150"/>
      <c r="Z206" s="151"/>
      <c r="AA206" s="151"/>
      <c r="AB206" s="150"/>
      <c r="AC206" s="150"/>
      <c r="AD206" s="150"/>
      <c r="AE206" s="159"/>
      <c r="AF206" s="150"/>
      <c r="AG206" s="150"/>
      <c r="AH206" s="150"/>
      <c r="AI206" s="159"/>
      <c r="AJ206" s="151"/>
      <c r="AK206" s="150"/>
      <c r="AL206" s="150"/>
      <c r="AM206" s="150"/>
      <c r="AN206" s="150"/>
      <c r="AO206" s="47" t="s">
        <v>133</v>
      </c>
      <c r="AP206" s="48"/>
      <c r="AQ206" s="49" t="str">
        <f t="shared" ref="AQ206:BS206" si="51">AQ$11</f>
        <v>11-31-out-24</v>
      </c>
      <c r="AR206" s="48"/>
      <c r="AS206" s="48" t="e">
        <f t="shared" ca="1" si="51"/>
        <v>#NAME?</v>
      </c>
      <c r="AT206" s="10" t="e">
        <f t="shared" ca="1" si="51"/>
        <v>#NAME?</v>
      </c>
      <c r="AU206" s="10" t="e">
        <f t="shared" ca="1" si="51"/>
        <v>#NAME?</v>
      </c>
      <c r="AV206" s="10" t="e">
        <f t="shared" ca="1" si="51"/>
        <v>#NAME?</v>
      </c>
      <c r="AW206" s="10" t="e">
        <f t="shared" ca="1" si="51"/>
        <v>#NAME?</v>
      </c>
      <c r="AX206" s="10" t="e">
        <f t="shared" ca="1" si="51"/>
        <v>#NAME?</v>
      </c>
      <c r="AY206" s="10" t="e">
        <f t="shared" ca="1" si="51"/>
        <v>#NAME?</v>
      </c>
      <c r="AZ206" s="10" t="e">
        <f t="shared" ca="1" si="51"/>
        <v>#NAME?</v>
      </c>
      <c r="BA206" s="10" t="e">
        <f t="shared" ca="1" si="51"/>
        <v>#NAME?</v>
      </c>
      <c r="BB206" s="10" t="e">
        <f t="shared" ca="1" si="51"/>
        <v>#NAME?</v>
      </c>
      <c r="BC206" s="10" t="e">
        <f t="shared" ca="1" si="51"/>
        <v>#NAME?</v>
      </c>
      <c r="BD206" s="10" t="e">
        <f t="shared" ca="1" si="51"/>
        <v>#NAME?</v>
      </c>
      <c r="BE206" s="10" t="e">
        <f t="shared" ca="1" si="51"/>
        <v>#NAME?</v>
      </c>
      <c r="BF206" s="10" t="e">
        <f t="shared" ca="1" si="51"/>
        <v>#NAME?</v>
      </c>
      <c r="BG206" s="10" t="e">
        <f t="shared" ca="1" si="51"/>
        <v>#NAME?</v>
      </c>
      <c r="BH206" s="10" t="e">
        <f t="shared" ca="1" si="51"/>
        <v>#NAME?</v>
      </c>
      <c r="BI206" s="10" t="e">
        <f t="shared" ca="1" si="51"/>
        <v>#NAME?</v>
      </c>
      <c r="BJ206" s="10" t="e">
        <f t="shared" ca="1" si="51"/>
        <v>#NAME?</v>
      </c>
      <c r="BK206" s="10" t="e">
        <f t="shared" ca="1" si="51"/>
        <v>#NAME?</v>
      </c>
      <c r="BL206" s="10" t="e">
        <f t="shared" ca="1" si="51"/>
        <v>#NAME?</v>
      </c>
      <c r="BM206" s="10" t="e">
        <f t="shared" ca="1" si="51"/>
        <v>#NAME?</v>
      </c>
      <c r="BN206" s="10" t="e">
        <f t="shared" ca="1" si="51"/>
        <v>#NAME?</v>
      </c>
      <c r="BO206" s="10" t="e">
        <f t="shared" ca="1" si="51"/>
        <v>#NAME?</v>
      </c>
      <c r="BP206" s="10" t="e">
        <f t="shared" ca="1" si="51"/>
        <v>#NAME?</v>
      </c>
      <c r="BQ206" s="10" t="e">
        <f t="shared" ca="1" si="51"/>
        <v>#NAME?</v>
      </c>
      <c r="BR206" s="10" t="e">
        <f t="shared" ca="1" si="51"/>
        <v>#NAME?</v>
      </c>
      <c r="BS206" s="10" t="e">
        <f t="shared" ca="1" si="51"/>
        <v>#NAME?</v>
      </c>
    </row>
    <row r="207" spans="1:71" ht="12.75" customHeight="1" x14ac:dyDescent="0.25">
      <c r="A207" s="161"/>
      <c r="B207" s="162"/>
      <c r="C207" s="162"/>
      <c r="D207" s="162"/>
      <c r="E207" s="162"/>
      <c r="F207" s="162"/>
      <c r="G207" s="162"/>
      <c r="H207" s="163"/>
      <c r="I207" s="163"/>
      <c r="J207" s="162"/>
      <c r="K207" s="162"/>
      <c r="L207" s="162"/>
      <c r="M207" s="162"/>
      <c r="N207" s="162"/>
      <c r="O207" s="163"/>
      <c r="P207" s="84"/>
      <c r="Q207" s="84"/>
      <c r="R207" s="160"/>
      <c r="S207" s="160"/>
      <c r="T207" s="151"/>
      <c r="U207" s="150"/>
      <c r="V207" s="151"/>
      <c r="W207" s="151"/>
      <c r="X207" s="150"/>
      <c r="Y207" s="150"/>
      <c r="Z207" s="151"/>
      <c r="AA207" s="151"/>
      <c r="AB207" s="150"/>
      <c r="AC207" s="150"/>
      <c r="AD207" s="150"/>
      <c r="AE207" s="159"/>
      <c r="AF207" s="150"/>
      <c r="AG207" s="150"/>
      <c r="AH207" s="150"/>
      <c r="AI207" s="159"/>
      <c r="AJ207" s="151"/>
      <c r="AK207" s="150"/>
      <c r="AL207" s="150"/>
      <c r="AM207" s="150"/>
      <c r="AN207" s="150"/>
      <c r="AO207" s="164" t="s">
        <v>110</v>
      </c>
      <c r="AP207" s="165"/>
      <c r="AQ207" s="164"/>
      <c r="AR207" s="165"/>
      <c r="AS207" s="165"/>
      <c r="AT207" s="35"/>
      <c r="AU207" s="35"/>
      <c r="AV207" s="88">
        <v>29320</v>
      </c>
      <c r="AW207" s="88">
        <v>27105</v>
      </c>
      <c r="AX207" s="88">
        <v>29422</v>
      </c>
      <c r="AY207" s="88">
        <v>30120</v>
      </c>
      <c r="AZ207" s="111">
        <v>33239</v>
      </c>
      <c r="BA207" s="88">
        <v>30478</v>
      </c>
      <c r="BB207" s="88">
        <v>30445</v>
      </c>
      <c r="BC207" s="88">
        <v>30688</v>
      </c>
      <c r="BD207" s="88">
        <v>31766</v>
      </c>
      <c r="BE207" s="88">
        <v>32739</v>
      </c>
      <c r="BF207" s="88">
        <v>30196</v>
      </c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</row>
    <row r="208" spans="1:71" ht="12.75" customHeight="1" x14ac:dyDescent="0.25">
      <c r="A208" s="161"/>
      <c r="B208" s="162"/>
      <c r="C208" s="162"/>
      <c r="D208" s="162"/>
      <c r="E208" s="162"/>
      <c r="F208" s="162"/>
      <c r="G208" s="162"/>
      <c r="H208" s="163"/>
      <c r="I208" s="163"/>
      <c r="J208" s="162"/>
      <c r="K208" s="162"/>
      <c r="L208" s="162"/>
      <c r="M208" s="162"/>
      <c r="N208" s="162"/>
      <c r="O208" s="163"/>
      <c r="P208" s="84"/>
      <c r="Q208" s="84"/>
      <c r="R208" s="160"/>
      <c r="S208" s="160"/>
      <c r="T208" s="151"/>
      <c r="U208" s="150"/>
      <c r="V208" s="151"/>
      <c r="W208" s="151"/>
      <c r="X208" s="150"/>
      <c r="Y208" s="150"/>
      <c r="Z208" s="151"/>
      <c r="AA208" s="151"/>
      <c r="AB208" s="150"/>
      <c r="AC208" s="150"/>
      <c r="AD208" s="150"/>
      <c r="AE208" s="159"/>
      <c r="AF208" s="150"/>
      <c r="AG208" s="150"/>
      <c r="AH208" s="150"/>
      <c r="AI208" s="159"/>
      <c r="AJ208" s="151"/>
      <c r="AK208" s="150"/>
      <c r="AL208" s="150"/>
      <c r="AM208" s="150"/>
      <c r="AN208" s="150"/>
      <c r="AO208" s="164" t="s">
        <v>134</v>
      </c>
      <c r="AP208" s="165"/>
      <c r="AQ208" s="164"/>
      <c r="AR208" s="165"/>
      <c r="AS208" s="165"/>
      <c r="AT208" s="35"/>
      <c r="AU208" s="35"/>
      <c r="AV208" s="88">
        <v>514</v>
      </c>
      <c r="AW208" s="88">
        <v>412</v>
      </c>
      <c r="AX208" s="88">
        <v>574</v>
      </c>
      <c r="AY208" s="88">
        <v>449</v>
      </c>
      <c r="AZ208" s="111">
        <v>473</v>
      </c>
      <c r="BA208" s="88">
        <v>180</v>
      </c>
      <c r="BB208" s="88">
        <v>777</v>
      </c>
      <c r="BC208" s="88">
        <v>496</v>
      </c>
      <c r="BD208" s="88">
        <v>842</v>
      </c>
      <c r="BE208" s="88">
        <v>715</v>
      </c>
      <c r="BF208" s="88">
        <v>628</v>
      </c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</row>
    <row r="209" spans="1:71" ht="12.75" customHeight="1" x14ac:dyDescent="0.2">
      <c r="A209" s="161"/>
      <c r="B209" s="162"/>
      <c r="C209" s="162"/>
      <c r="D209" s="162"/>
      <c r="E209" s="162"/>
      <c r="F209" s="162"/>
      <c r="G209" s="162"/>
      <c r="H209" s="163"/>
      <c r="I209" s="163"/>
      <c r="J209" s="162"/>
      <c r="K209" s="162"/>
      <c r="L209" s="162"/>
      <c r="M209" s="162"/>
      <c r="N209" s="162"/>
      <c r="O209" s="163"/>
      <c r="P209" s="84"/>
      <c r="Q209" s="84"/>
      <c r="R209" s="160"/>
      <c r="S209" s="160"/>
      <c r="T209" s="151"/>
      <c r="U209" s="150"/>
      <c r="V209" s="151"/>
      <c r="W209" s="151"/>
      <c r="X209" s="150"/>
      <c r="Y209" s="150"/>
      <c r="Z209" s="151"/>
      <c r="AA209" s="151"/>
      <c r="AB209" s="150"/>
      <c r="AC209" s="150"/>
      <c r="AD209" s="150"/>
      <c r="AE209" s="159"/>
      <c r="AF209" s="150"/>
      <c r="AG209" s="150"/>
      <c r="AH209" s="150"/>
      <c r="AI209" s="159"/>
      <c r="AJ209" s="151"/>
      <c r="AK209" s="150"/>
      <c r="AL209" s="150"/>
      <c r="AM209" s="150"/>
      <c r="AN209" s="150"/>
      <c r="AO209" s="164" t="s">
        <v>111</v>
      </c>
      <c r="AP209" s="166"/>
      <c r="AQ209" s="152">
        <v>100</v>
      </c>
      <c r="AR209" s="166"/>
      <c r="AS209" s="167">
        <f t="shared" ref="AS209:AS226" si="52">IF(AQ209="","",(SUM(AQ209,AN209)))</f>
        <v>100</v>
      </c>
      <c r="AT209" s="56">
        <v>30</v>
      </c>
      <c r="AU209" s="57">
        <v>30</v>
      </c>
      <c r="AV209" s="57">
        <v>0</v>
      </c>
      <c r="AW209" s="112">
        <v>0</v>
      </c>
      <c r="AX209" s="112">
        <v>0</v>
      </c>
      <c r="AY209" s="112">
        <v>0</v>
      </c>
      <c r="AZ209" s="113">
        <v>0</v>
      </c>
      <c r="BA209" s="112">
        <v>0</v>
      </c>
      <c r="BB209" s="112">
        <v>0</v>
      </c>
      <c r="BC209" s="112">
        <v>0</v>
      </c>
      <c r="BD209" s="112">
        <v>0</v>
      </c>
      <c r="BE209" s="112">
        <v>0</v>
      </c>
      <c r="BF209" s="112">
        <v>7</v>
      </c>
      <c r="BG209" s="112"/>
      <c r="BH209" s="112"/>
      <c r="BI209" s="112"/>
      <c r="BJ209" s="112"/>
      <c r="BK209" s="112"/>
      <c r="BL209" s="112"/>
      <c r="BM209" s="112"/>
      <c r="BN209" s="112"/>
      <c r="BO209" s="112"/>
      <c r="BP209" s="112"/>
      <c r="BQ209" s="112"/>
      <c r="BR209" s="112"/>
      <c r="BS209" s="112"/>
    </row>
    <row r="210" spans="1:71" ht="12.75" customHeight="1" x14ac:dyDescent="0.2">
      <c r="A210" s="161"/>
      <c r="B210" s="162"/>
      <c r="C210" s="162"/>
      <c r="D210" s="162"/>
      <c r="E210" s="162"/>
      <c r="F210" s="162"/>
      <c r="G210" s="162"/>
      <c r="H210" s="163"/>
      <c r="I210" s="163"/>
      <c r="J210" s="162"/>
      <c r="K210" s="162"/>
      <c r="L210" s="162"/>
      <c r="M210" s="162"/>
      <c r="N210" s="162"/>
      <c r="O210" s="163"/>
      <c r="P210" s="84"/>
      <c r="Q210" s="84"/>
      <c r="R210" s="160"/>
      <c r="S210" s="160"/>
      <c r="T210" s="151"/>
      <c r="U210" s="150"/>
      <c r="V210" s="151"/>
      <c r="W210" s="151"/>
      <c r="X210" s="150"/>
      <c r="Y210" s="150"/>
      <c r="Z210" s="151"/>
      <c r="AA210" s="151"/>
      <c r="AB210" s="150"/>
      <c r="AC210" s="150"/>
      <c r="AD210" s="150"/>
      <c r="AE210" s="159"/>
      <c r="AF210" s="150"/>
      <c r="AG210" s="150"/>
      <c r="AH210" s="150"/>
      <c r="AI210" s="159"/>
      <c r="AJ210" s="151"/>
      <c r="AK210" s="150"/>
      <c r="AL210" s="150"/>
      <c r="AM210" s="150"/>
      <c r="AN210" s="150"/>
      <c r="AO210" s="164" t="s">
        <v>114</v>
      </c>
      <c r="AP210" s="166"/>
      <c r="AQ210" s="152">
        <v>150</v>
      </c>
      <c r="AR210" s="166"/>
      <c r="AS210" s="167">
        <f>IF(AQ210="","",(SUM(AQ210,AN210)))</f>
        <v>150</v>
      </c>
      <c r="AT210" s="56">
        <v>165</v>
      </c>
      <c r="AU210" s="57">
        <v>200</v>
      </c>
      <c r="AV210" s="57">
        <v>15</v>
      </c>
      <c r="AW210" s="112">
        <v>19</v>
      </c>
      <c r="AX210" s="112">
        <v>14</v>
      </c>
      <c r="AY210" s="112">
        <v>15</v>
      </c>
      <c r="AZ210" s="113">
        <v>17</v>
      </c>
      <c r="BA210" s="112">
        <v>12</v>
      </c>
      <c r="BB210" s="112">
        <v>21</v>
      </c>
      <c r="BC210" s="112">
        <v>9</v>
      </c>
      <c r="BD210" s="112">
        <v>17</v>
      </c>
      <c r="BE210" s="112">
        <v>18</v>
      </c>
      <c r="BF210" s="112">
        <v>6</v>
      </c>
      <c r="BG210" s="112"/>
      <c r="BH210" s="112"/>
      <c r="BI210" s="112"/>
      <c r="BJ210" s="112"/>
      <c r="BK210" s="112"/>
      <c r="BL210" s="112"/>
      <c r="BM210" s="112"/>
      <c r="BN210" s="112"/>
      <c r="BO210" s="112"/>
      <c r="BP210" s="112"/>
      <c r="BQ210" s="112"/>
      <c r="BR210" s="112"/>
      <c r="BS210" s="112"/>
    </row>
    <row r="211" spans="1:71" ht="12.75" customHeight="1" x14ac:dyDescent="0.2">
      <c r="A211" s="161"/>
      <c r="B211" s="162"/>
      <c r="C211" s="162"/>
      <c r="D211" s="162"/>
      <c r="E211" s="162"/>
      <c r="F211" s="162"/>
      <c r="G211" s="162"/>
      <c r="H211" s="163"/>
      <c r="I211" s="163"/>
      <c r="J211" s="162"/>
      <c r="K211" s="162"/>
      <c r="L211" s="162"/>
      <c r="M211" s="162"/>
      <c r="N211" s="162"/>
      <c r="O211" s="163"/>
      <c r="P211" s="84"/>
      <c r="Q211" s="84"/>
      <c r="R211" s="160"/>
      <c r="S211" s="160"/>
      <c r="T211" s="151"/>
      <c r="U211" s="150"/>
      <c r="V211" s="151"/>
      <c r="W211" s="151"/>
      <c r="X211" s="150"/>
      <c r="Y211" s="150"/>
      <c r="Z211" s="151"/>
      <c r="AA211" s="151"/>
      <c r="AB211" s="150"/>
      <c r="AC211" s="150"/>
      <c r="AD211" s="150"/>
      <c r="AE211" s="159"/>
      <c r="AF211" s="150"/>
      <c r="AG211" s="150"/>
      <c r="AH211" s="150"/>
      <c r="AI211" s="159"/>
      <c r="AJ211" s="151"/>
      <c r="AK211" s="150"/>
      <c r="AL211" s="150"/>
      <c r="AM211" s="150"/>
      <c r="AN211" s="150"/>
      <c r="AO211" s="164" t="s">
        <v>113</v>
      </c>
      <c r="AP211" s="166"/>
      <c r="AQ211" s="152">
        <v>48</v>
      </c>
      <c r="AR211" s="166"/>
      <c r="AS211" s="167">
        <f t="shared" si="52"/>
        <v>48</v>
      </c>
      <c r="AT211" s="56">
        <v>102</v>
      </c>
      <c r="AU211" s="57">
        <v>168</v>
      </c>
      <c r="AV211" s="57">
        <v>0</v>
      </c>
      <c r="AW211" s="112">
        <v>0</v>
      </c>
      <c r="AX211" s="112">
        <v>0</v>
      </c>
      <c r="AY211" s="112">
        <v>0</v>
      </c>
      <c r="AZ211" s="113">
        <v>0</v>
      </c>
      <c r="BA211" s="112">
        <v>0</v>
      </c>
      <c r="BB211" s="112">
        <v>0</v>
      </c>
      <c r="BC211" s="112">
        <v>0</v>
      </c>
      <c r="BD211" s="112">
        <v>0</v>
      </c>
      <c r="BE211" s="112">
        <v>0</v>
      </c>
      <c r="BF211" s="112">
        <v>0</v>
      </c>
      <c r="BG211" s="112"/>
      <c r="BH211" s="112"/>
      <c r="BI211" s="112"/>
      <c r="BJ211" s="112"/>
      <c r="BK211" s="112"/>
      <c r="BL211" s="112"/>
      <c r="BM211" s="112"/>
      <c r="BN211" s="112"/>
      <c r="BO211" s="112"/>
      <c r="BP211" s="112"/>
      <c r="BQ211" s="112"/>
      <c r="BR211" s="112"/>
      <c r="BS211" s="112"/>
    </row>
    <row r="212" spans="1:71" ht="12.75" customHeight="1" x14ac:dyDescent="0.2">
      <c r="A212" s="161"/>
      <c r="B212" s="162"/>
      <c r="C212" s="162"/>
      <c r="D212" s="162"/>
      <c r="E212" s="162"/>
      <c r="F212" s="162"/>
      <c r="G212" s="162"/>
      <c r="H212" s="163"/>
      <c r="I212" s="163"/>
      <c r="J212" s="162"/>
      <c r="K212" s="162"/>
      <c r="L212" s="162"/>
      <c r="M212" s="162"/>
      <c r="N212" s="162"/>
      <c r="O212" s="163"/>
      <c r="P212" s="84"/>
      <c r="Q212" s="84"/>
      <c r="R212" s="160"/>
      <c r="S212" s="160"/>
      <c r="T212" s="151"/>
      <c r="U212" s="150"/>
      <c r="V212" s="151"/>
      <c r="W212" s="151"/>
      <c r="X212" s="150"/>
      <c r="Y212" s="150"/>
      <c r="Z212" s="151"/>
      <c r="AA212" s="151"/>
      <c r="AB212" s="150"/>
      <c r="AC212" s="150"/>
      <c r="AD212" s="150"/>
      <c r="AE212" s="159"/>
      <c r="AF212" s="150"/>
      <c r="AG212" s="150"/>
      <c r="AH212" s="150"/>
      <c r="AI212" s="159"/>
      <c r="AJ212" s="151"/>
      <c r="AK212" s="150"/>
      <c r="AL212" s="150"/>
      <c r="AM212" s="150"/>
      <c r="AN212" s="150"/>
      <c r="AO212" s="164" t="s">
        <v>115</v>
      </c>
      <c r="AP212" s="168"/>
      <c r="AQ212" s="169"/>
      <c r="AR212" s="168"/>
      <c r="AS212" s="170" t="str">
        <f t="shared" si="52"/>
        <v/>
      </c>
      <c r="AT212" s="171"/>
      <c r="AU212" s="172"/>
      <c r="AV212" s="172">
        <v>64</v>
      </c>
      <c r="AW212" s="17">
        <v>32</v>
      </c>
      <c r="AX212" s="17">
        <v>41</v>
      </c>
      <c r="AY212" s="17">
        <v>49</v>
      </c>
      <c r="AZ212" s="17">
        <v>55</v>
      </c>
      <c r="BA212" s="17">
        <v>50</v>
      </c>
      <c r="BB212" s="17">
        <v>64</v>
      </c>
      <c r="BC212" s="17">
        <v>63</v>
      </c>
      <c r="BD212" s="17">
        <v>68</v>
      </c>
      <c r="BE212" s="17">
        <v>64</v>
      </c>
      <c r="BF212" s="17">
        <v>40</v>
      </c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</row>
    <row r="213" spans="1:71" ht="12.75" customHeight="1" x14ac:dyDescent="0.2">
      <c r="A213" s="161"/>
      <c r="B213" s="162"/>
      <c r="C213" s="162"/>
      <c r="D213" s="162"/>
      <c r="E213" s="162"/>
      <c r="F213" s="162"/>
      <c r="G213" s="162"/>
      <c r="H213" s="163"/>
      <c r="I213" s="163"/>
      <c r="J213" s="162"/>
      <c r="K213" s="162"/>
      <c r="L213" s="162"/>
      <c r="M213" s="162"/>
      <c r="N213" s="162"/>
      <c r="O213" s="163"/>
      <c r="P213" s="84"/>
      <c r="Q213" s="84"/>
      <c r="R213" s="160"/>
      <c r="S213" s="160"/>
      <c r="T213" s="151"/>
      <c r="U213" s="150"/>
      <c r="V213" s="151"/>
      <c r="W213" s="151"/>
      <c r="X213" s="150"/>
      <c r="Y213" s="150"/>
      <c r="Z213" s="151"/>
      <c r="AA213" s="151"/>
      <c r="AB213" s="150"/>
      <c r="AC213" s="150"/>
      <c r="AD213" s="150"/>
      <c r="AE213" s="159"/>
      <c r="AF213" s="150"/>
      <c r="AG213" s="150"/>
      <c r="AH213" s="150"/>
      <c r="AI213" s="159"/>
      <c r="AJ213" s="151"/>
      <c r="AK213" s="150"/>
      <c r="AL213" s="150"/>
      <c r="AM213" s="150"/>
      <c r="AN213" s="150"/>
      <c r="AO213" s="164" t="s">
        <v>135</v>
      </c>
      <c r="AP213" s="168"/>
      <c r="AQ213" s="169"/>
      <c r="AR213" s="168"/>
      <c r="AS213" s="170"/>
      <c r="AT213" s="171"/>
      <c r="AU213" s="172"/>
      <c r="AV213" s="172">
        <v>0</v>
      </c>
      <c r="AW213" s="17">
        <v>0</v>
      </c>
      <c r="AX213" s="17">
        <v>0</v>
      </c>
      <c r="AY213" s="17">
        <v>0</v>
      </c>
      <c r="AZ213" s="17">
        <v>0</v>
      </c>
      <c r="BA213" s="17">
        <v>0</v>
      </c>
      <c r="BB213" s="17">
        <v>0</v>
      </c>
      <c r="BC213" s="17">
        <v>0</v>
      </c>
      <c r="BD213" s="17">
        <v>0</v>
      </c>
      <c r="BE213" s="17">
        <v>0</v>
      </c>
      <c r="BF213" s="17">
        <v>0</v>
      </c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</row>
    <row r="214" spans="1:71" ht="12.75" customHeight="1" x14ac:dyDescent="0.2">
      <c r="A214" s="161"/>
      <c r="B214" s="162"/>
      <c r="C214" s="162"/>
      <c r="D214" s="162"/>
      <c r="E214" s="162"/>
      <c r="F214" s="162"/>
      <c r="G214" s="162"/>
      <c r="H214" s="163"/>
      <c r="I214" s="163"/>
      <c r="J214" s="162"/>
      <c r="K214" s="162"/>
      <c r="L214" s="162"/>
      <c r="M214" s="162"/>
      <c r="N214" s="162"/>
      <c r="O214" s="163"/>
      <c r="P214" s="84"/>
      <c r="Q214" s="84"/>
      <c r="R214" s="160"/>
      <c r="S214" s="160"/>
      <c r="T214" s="151"/>
      <c r="U214" s="150"/>
      <c r="V214" s="151"/>
      <c r="W214" s="151"/>
      <c r="X214" s="150"/>
      <c r="Y214" s="150"/>
      <c r="Z214" s="151"/>
      <c r="AA214" s="151"/>
      <c r="AB214" s="150"/>
      <c r="AC214" s="150"/>
      <c r="AD214" s="150"/>
      <c r="AE214" s="159"/>
      <c r="AF214" s="150"/>
      <c r="AG214" s="150"/>
      <c r="AH214" s="150"/>
      <c r="AI214" s="159"/>
      <c r="AJ214" s="151"/>
      <c r="AK214" s="150"/>
      <c r="AL214" s="150"/>
      <c r="AM214" s="150"/>
      <c r="AN214" s="150"/>
      <c r="AO214" s="164" t="s">
        <v>116</v>
      </c>
      <c r="AP214" s="168"/>
      <c r="AQ214" s="169"/>
      <c r="AR214" s="168"/>
      <c r="AS214" s="170"/>
      <c r="AT214" s="171"/>
      <c r="AU214" s="172"/>
      <c r="AV214" s="172">
        <v>479</v>
      </c>
      <c r="AW214" s="17">
        <v>499</v>
      </c>
      <c r="AX214" s="17">
        <v>693</v>
      </c>
      <c r="AY214" s="17">
        <v>579</v>
      </c>
      <c r="AZ214" s="17">
        <v>663</v>
      </c>
      <c r="BA214" s="17">
        <v>749</v>
      </c>
      <c r="BB214" s="17">
        <v>694</v>
      </c>
      <c r="BC214" s="17">
        <v>689</v>
      </c>
      <c r="BD214" s="17">
        <v>815</v>
      </c>
      <c r="BE214" s="17">
        <v>761</v>
      </c>
      <c r="BF214" s="17">
        <v>615</v>
      </c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</row>
    <row r="215" spans="1:71" ht="12.75" customHeight="1" x14ac:dyDescent="0.2">
      <c r="A215" s="161"/>
      <c r="B215" s="162"/>
      <c r="C215" s="162"/>
      <c r="D215" s="162"/>
      <c r="E215" s="162"/>
      <c r="F215" s="162"/>
      <c r="G215" s="162"/>
      <c r="H215" s="163"/>
      <c r="I215" s="163"/>
      <c r="J215" s="162"/>
      <c r="K215" s="162"/>
      <c r="L215" s="162"/>
      <c r="M215" s="162"/>
      <c r="N215" s="162"/>
      <c r="O215" s="163"/>
      <c r="P215" s="84"/>
      <c r="Q215" s="84"/>
      <c r="R215" s="160"/>
      <c r="S215" s="160"/>
      <c r="T215" s="151"/>
      <c r="U215" s="150"/>
      <c r="V215" s="151"/>
      <c r="W215" s="151"/>
      <c r="X215" s="150"/>
      <c r="Y215" s="150"/>
      <c r="Z215" s="151"/>
      <c r="AA215" s="151"/>
      <c r="AB215" s="150"/>
      <c r="AC215" s="150"/>
      <c r="AD215" s="150"/>
      <c r="AE215" s="159"/>
      <c r="AF215" s="150"/>
      <c r="AG215" s="150"/>
      <c r="AH215" s="150"/>
      <c r="AI215" s="159"/>
      <c r="AJ215" s="151"/>
      <c r="AK215" s="150"/>
      <c r="AL215" s="150"/>
      <c r="AM215" s="150"/>
      <c r="AN215" s="150"/>
      <c r="AO215" s="164" t="s">
        <v>117</v>
      </c>
      <c r="AP215" s="166"/>
      <c r="AQ215" s="152">
        <v>180</v>
      </c>
      <c r="AR215" s="166"/>
      <c r="AS215" s="167">
        <f t="shared" si="52"/>
        <v>180</v>
      </c>
      <c r="AT215" s="56">
        <v>190</v>
      </c>
      <c r="AU215" s="57">
        <v>84</v>
      </c>
      <c r="AV215" s="57">
        <v>14</v>
      </c>
      <c r="AW215" s="112">
        <v>21</v>
      </c>
      <c r="AX215" s="112">
        <v>21</v>
      </c>
      <c r="AY215" s="112">
        <v>15</v>
      </c>
      <c r="AZ215" s="113">
        <v>27</v>
      </c>
      <c r="BA215" s="112">
        <v>18</v>
      </c>
      <c r="BB215" s="112">
        <v>14</v>
      </c>
      <c r="BC215" s="112">
        <v>9</v>
      </c>
      <c r="BD215" s="112">
        <v>30</v>
      </c>
      <c r="BE215" s="112">
        <v>14</v>
      </c>
      <c r="BF215" s="112">
        <v>9</v>
      </c>
      <c r="BG215" s="112"/>
      <c r="BH215" s="112"/>
      <c r="BI215" s="112"/>
      <c r="BJ215" s="112"/>
      <c r="BK215" s="112"/>
      <c r="BL215" s="112"/>
      <c r="BM215" s="112"/>
      <c r="BN215" s="112"/>
      <c r="BO215" s="112"/>
      <c r="BP215" s="112"/>
      <c r="BQ215" s="112"/>
      <c r="BR215" s="112"/>
      <c r="BS215" s="112"/>
    </row>
    <row r="216" spans="1:71" ht="12.75" customHeight="1" x14ac:dyDescent="0.2">
      <c r="A216" s="161"/>
      <c r="B216" s="162"/>
      <c r="C216" s="162"/>
      <c r="D216" s="162"/>
      <c r="E216" s="162"/>
      <c r="F216" s="162"/>
      <c r="G216" s="162"/>
      <c r="H216" s="163"/>
      <c r="I216" s="163"/>
      <c r="J216" s="162"/>
      <c r="K216" s="162"/>
      <c r="L216" s="162"/>
      <c r="M216" s="162"/>
      <c r="N216" s="162"/>
      <c r="O216" s="163"/>
      <c r="P216" s="84"/>
      <c r="Q216" s="84"/>
      <c r="R216" s="160"/>
      <c r="S216" s="160"/>
      <c r="T216" s="151"/>
      <c r="U216" s="150"/>
      <c r="V216" s="151"/>
      <c r="W216" s="151"/>
      <c r="X216" s="150"/>
      <c r="Y216" s="150"/>
      <c r="Z216" s="151"/>
      <c r="AA216" s="151"/>
      <c r="AB216" s="150"/>
      <c r="AC216" s="150"/>
      <c r="AD216" s="150"/>
      <c r="AE216" s="159"/>
      <c r="AF216" s="150"/>
      <c r="AG216" s="150"/>
      <c r="AH216" s="150"/>
      <c r="AI216" s="159"/>
      <c r="AJ216" s="151"/>
      <c r="AK216" s="150"/>
      <c r="AL216" s="150"/>
      <c r="AM216" s="150"/>
      <c r="AN216" s="150"/>
      <c r="AO216" s="164" t="s">
        <v>118</v>
      </c>
      <c r="AP216" s="166"/>
      <c r="AQ216" s="152">
        <v>96</v>
      </c>
      <c r="AR216" s="166"/>
      <c r="AS216" s="167">
        <f t="shared" si="52"/>
        <v>96</v>
      </c>
      <c r="AT216" s="56">
        <v>153</v>
      </c>
      <c r="AU216" s="57">
        <v>210</v>
      </c>
      <c r="AV216" s="57">
        <v>47</v>
      </c>
      <c r="AW216" s="112">
        <v>33</v>
      </c>
      <c r="AX216" s="112">
        <v>35</v>
      </c>
      <c r="AY216" s="112">
        <v>47</v>
      </c>
      <c r="AZ216" s="113">
        <v>42</v>
      </c>
      <c r="BA216" s="112">
        <v>44</v>
      </c>
      <c r="BB216" s="112">
        <v>50</v>
      </c>
      <c r="BC216" s="112">
        <v>38</v>
      </c>
      <c r="BD216" s="112">
        <v>35</v>
      </c>
      <c r="BE216" s="112">
        <v>40</v>
      </c>
      <c r="BF216" s="112">
        <v>48</v>
      </c>
      <c r="BG216" s="112"/>
      <c r="BH216" s="112"/>
      <c r="BI216" s="112"/>
      <c r="BJ216" s="112"/>
      <c r="BK216" s="112"/>
      <c r="BL216" s="112"/>
      <c r="BM216" s="112"/>
      <c r="BN216" s="112"/>
      <c r="BO216" s="112"/>
      <c r="BP216" s="112"/>
      <c r="BQ216" s="112"/>
      <c r="BR216" s="112"/>
      <c r="BS216" s="112"/>
    </row>
    <row r="217" spans="1:71" ht="12.75" customHeight="1" x14ac:dyDescent="0.2">
      <c r="A217" s="161"/>
      <c r="B217" s="162"/>
      <c r="C217" s="162"/>
      <c r="D217" s="162"/>
      <c r="E217" s="162"/>
      <c r="F217" s="162"/>
      <c r="G217" s="162"/>
      <c r="H217" s="163"/>
      <c r="I217" s="163"/>
      <c r="J217" s="162"/>
      <c r="K217" s="162"/>
      <c r="L217" s="162"/>
      <c r="M217" s="162"/>
      <c r="N217" s="162"/>
      <c r="O217" s="163"/>
      <c r="P217" s="84"/>
      <c r="Q217" s="84"/>
      <c r="R217" s="160"/>
      <c r="S217" s="160"/>
      <c r="T217" s="151"/>
      <c r="U217" s="150"/>
      <c r="V217" s="151"/>
      <c r="W217" s="151"/>
      <c r="X217" s="150"/>
      <c r="Y217" s="150"/>
      <c r="Z217" s="151"/>
      <c r="AA217" s="151"/>
      <c r="AB217" s="150"/>
      <c r="AC217" s="150"/>
      <c r="AD217" s="150"/>
      <c r="AE217" s="159"/>
      <c r="AF217" s="150"/>
      <c r="AG217" s="150"/>
      <c r="AH217" s="150"/>
      <c r="AI217" s="159"/>
      <c r="AJ217" s="151"/>
      <c r="AK217" s="150"/>
      <c r="AL217" s="150"/>
      <c r="AM217" s="150"/>
      <c r="AN217" s="150"/>
      <c r="AO217" s="164" t="s">
        <v>119</v>
      </c>
      <c r="AP217" s="166"/>
      <c r="AQ217" s="152">
        <v>75</v>
      </c>
      <c r="AR217" s="166"/>
      <c r="AS217" s="167">
        <f t="shared" si="52"/>
        <v>75</v>
      </c>
      <c r="AT217" s="56">
        <v>16</v>
      </c>
      <c r="AU217" s="57">
        <v>18</v>
      </c>
      <c r="AV217" s="57">
        <v>0</v>
      </c>
      <c r="AW217" s="112">
        <v>0</v>
      </c>
      <c r="AX217" s="112">
        <v>1</v>
      </c>
      <c r="AY217" s="112">
        <v>3</v>
      </c>
      <c r="AZ217" s="112">
        <v>2</v>
      </c>
      <c r="BA217" s="112">
        <v>1</v>
      </c>
      <c r="BB217" s="112">
        <v>1</v>
      </c>
      <c r="BC217" s="112">
        <v>2</v>
      </c>
      <c r="BD217" s="112">
        <v>0</v>
      </c>
      <c r="BE217" s="112">
        <v>2</v>
      </c>
      <c r="BF217" s="112">
        <v>3</v>
      </c>
      <c r="BG217" s="112"/>
      <c r="BH217" s="112"/>
      <c r="BI217" s="112"/>
      <c r="BJ217" s="112"/>
      <c r="BK217" s="112"/>
      <c r="BL217" s="112"/>
      <c r="BM217" s="112"/>
      <c r="BN217" s="112"/>
      <c r="BO217" s="112"/>
      <c r="BP217" s="112"/>
      <c r="BQ217" s="112"/>
      <c r="BR217" s="112"/>
      <c r="BS217" s="112"/>
    </row>
    <row r="218" spans="1:71" ht="12.75" customHeight="1" x14ac:dyDescent="0.2">
      <c r="A218" s="161"/>
      <c r="B218" s="162"/>
      <c r="C218" s="162"/>
      <c r="D218" s="162"/>
      <c r="E218" s="162"/>
      <c r="F218" s="162"/>
      <c r="G218" s="162"/>
      <c r="H218" s="163"/>
      <c r="I218" s="163"/>
      <c r="J218" s="162"/>
      <c r="K218" s="162"/>
      <c r="L218" s="162"/>
      <c r="M218" s="162"/>
      <c r="N218" s="162"/>
      <c r="O218" s="163"/>
      <c r="P218" s="84"/>
      <c r="Q218" s="84"/>
      <c r="R218" s="160"/>
      <c r="S218" s="160"/>
      <c r="T218" s="151"/>
      <c r="U218" s="150"/>
      <c r="V218" s="151"/>
      <c r="W218" s="151"/>
      <c r="X218" s="150"/>
      <c r="Y218" s="150"/>
      <c r="Z218" s="151"/>
      <c r="AA218" s="151"/>
      <c r="AB218" s="150"/>
      <c r="AC218" s="150"/>
      <c r="AD218" s="150"/>
      <c r="AE218" s="159"/>
      <c r="AF218" s="150"/>
      <c r="AG218" s="150"/>
      <c r="AH218" s="150"/>
      <c r="AI218" s="159"/>
      <c r="AJ218" s="151"/>
      <c r="AK218" s="150"/>
      <c r="AL218" s="150"/>
      <c r="AM218" s="150"/>
      <c r="AN218" s="150"/>
      <c r="AO218" s="164" t="s">
        <v>121</v>
      </c>
      <c r="AP218" s="166"/>
      <c r="AQ218" s="152">
        <v>16</v>
      </c>
      <c r="AR218" s="166"/>
      <c r="AS218" s="167">
        <f t="shared" si="52"/>
        <v>16</v>
      </c>
      <c r="AT218" s="56">
        <v>38</v>
      </c>
      <c r="AU218" s="57">
        <v>50</v>
      </c>
      <c r="AV218" s="57">
        <v>1</v>
      </c>
      <c r="AW218" s="112">
        <v>0</v>
      </c>
      <c r="AX218" s="112">
        <v>0</v>
      </c>
      <c r="AY218" s="112">
        <v>0</v>
      </c>
      <c r="AZ218" s="112">
        <v>0</v>
      </c>
      <c r="BA218" s="112">
        <v>0</v>
      </c>
      <c r="BB218" s="112">
        <v>0</v>
      </c>
      <c r="BC218" s="112">
        <v>0</v>
      </c>
      <c r="BD218" s="112">
        <v>1</v>
      </c>
      <c r="BE218" s="112">
        <v>2</v>
      </c>
      <c r="BF218" s="112">
        <v>2</v>
      </c>
      <c r="BG218" s="112"/>
      <c r="BH218" s="112"/>
      <c r="BI218" s="112"/>
      <c r="BJ218" s="112"/>
      <c r="BK218" s="112"/>
      <c r="BL218" s="112"/>
      <c r="BM218" s="112"/>
      <c r="BN218" s="112"/>
      <c r="BO218" s="112"/>
      <c r="BP218" s="112"/>
      <c r="BQ218" s="112"/>
      <c r="BR218" s="112"/>
      <c r="BS218" s="112"/>
    </row>
    <row r="219" spans="1:71" ht="12.75" customHeight="1" x14ac:dyDescent="0.2">
      <c r="A219" s="161"/>
      <c r="B219" s="162"/>
      <c r="C219" s="162"/>
      <c r="D219" s="162"/>
      <c r="E219" s="162"/>
      <c r="F219" s="162"/>
      <c r="G219" s="162"/>
      <c r="H219" s="163"/>
      <c r="I219" s="163"/>
      <c r="J219" s="162"/>
      <c r="K219" s="162"/>
      <c r="L219" s="162"/>
      <c r="M219" s="162"/>
      <c r="N219" s="162"/>
      <c r="O219" s="163"/>
      <c r="P219" s="84"/>
      <c r="Q219" s="84"/>
      <c r="R219" s="160"/>
      <c r="S219" s="160"/>
      <c r="T219" s="151"/>
      <c r="U219" s="150"/>
      <c r="V219" s="151"/>
      <c r="W219" s="151"/>
      <c r="X219" s="150"/>
      <c r="Y219" s="150"/>
      <c r="Z219" s="151"/>
      <c r="AA219" s="151"/>
      <c r="AB219" s="150"/>
      <c r="AC219" s="150"/>
      <c r="AD219" s="150"/>
      <c r="AE219" s="159"/>
      <c r="AF219" s="150"/>
      <c r="AG219" s="150"/>
      <c r="AH219" s="150"/>
      <c r="AI219" s="159"/>
      <c r="AJ219" s="151"/>
      <c r="AK219" s="150"/>
      <c r="AL219" s="150"/>
      <c r="AM219" s="150"/>
      <c r="AN219" s="150"/>
      <c r="AO219" s="164" t="s">
        <v>123</v>
      </c>
      <c r="AP219" s="166"/>
      <c r="AQ219" s="152">
        <v>525</v>
      </c>
      <c r="AR219" s="166"/>
      <c r="AS219" s="167">
        <f>IF(AQ219="","",(SUM(AQ219,AN219)))</f>
        <v>525</v>
      </c>
      <c r="AT219" s="56">
        <v>60</v>
      </c>
      <c r="AU219" s="57">
        <v>150</v>
      </c>
      <c r="AV219" s="57">
        <v>22</v>
      </c>
      <c r="AW219" s="112">
        <v>7</v>
      </c>
      <c r="AX219" s="112">
        <v>6</v>
      </c>
      <c r="AY219" s="112">
        <v>9</v>
      </c>
      <c r="AZ219" s="112">
        <v>8</v>
      </c>
      <c r="BA219" s="112">
        <v>7</v>
      </c>
      <c r="BB219" s="112">
        <v>14</v>
      </c>
      <c r="BC219" s="112">
        <v>21</v>
      </c>
      <c r="BD219" s="112">
        <v>19</v>
      </c>
      <c r="BE219" s="112">
        <v>26</v>
      </c>
      <c r="BF219" s="112">
        <v>17</v>
      </c>
      <c r="BG219" s="112"/>
      <c r="BH219" s="112"/>
      <c r="BI219" s="112"/>
      <c r="BJ219" s="112"/>
      <c r="BK219" s="112"/>
      <c r="BL219" s="112"/>
      <c r="BM219" s="112"/>
      <c r="BN219" s="112"/>
      <c r="BO219" s="112"/>
      <c r="BP219" s="112"/>
      <c r="BQ219" s="112"/>
      <c r="BR219" s="112"/>
      <c r="BS219" s="112"/>
    </row>
    <row r="220" spans="1:71" ht="12.75" customHeight="1" x14ac:dyDescent="0.2">
      <c r="A220" s="161"/>
      <c r="B220" s="162"/>
      <c r="C220" s="162"/>
      <c r="D220" s="162"/>
      <c r="E220" s="162"/>
      <c r="F220" s="162"/>
      <c r="G220" s="162"/>
      <c r="H220" s="163"/>
      <c r="I220" s="163"/>
      <c r="J220" s="162"/>
      <c r="K220" s="162"/>
      <c r="L220" s="162"/>
      <c r="M220" s="162"/>
      <c r="N220" s="162"/>
      <c r="O220" s="163"/>
      <c r="P220" s="84"/>
      <c r="Q220" s="84"/>
      <c r="R220" s="160"/>
      <c r="S220" s="160"/>
      <c r="T220" s="151"/>
      <c r="U220" s="150"/>
      <c r="V220" s="151"/>
      <c r="W220" s="151"/>
      <c r="X220" s="150"/>
      <c r="Y220" s="150"/>
      <c r="Z220" s="151"/>
      <c r="AA220" s="151"/>
      <c r="AB220" s="150"/>
      <c r="AC220" s="150"/>
      <c r="AD220" s="150"/>
      <c r="AE220" s="159"/>
      <c r="AF220" s="150"/>
      <c r="AG220" s="150"/>
      <c r="AH220" s="150"/>
      <c r="AI220" s="159"/>
      <c r="AJ220" s="151"/>
      <c r="AK220" s="150"/>
      <c r="AL220" s="150"/>
      <c r="AM220" s="150"/>
      <c r="AN220" s="150"/>
      <c r="AO220" s="164" t="s">
        <v>122</v>
      </c>
      <c r="AP220" s="166"/>
      <c r="AQ220" s="152">
        <v>25</v>
      </c>
      <c r="AR220" s="166"/>
      <c r="AS220" s="167">
        <f t="shared" si="52"/>
        <v>25</v>
      </c>
      <c r="AT220" s="56">
        <v>38</v>
      </c>
      <c r="AU220" s="57">
        <v>50</v>
      </c>
      <c r="AV220" s="57">
        <v>0</v>
      </c>
      <c r="AW220" s="112">
        <v>0</v>
      </c>
      <c r="AX220" s="112">
        <v>0</v>
      </c>
      <c r="AY220" s="112">
        <v>0</v>
      </c>
      <c r="AZ220" s="112">
        <v>0</v>
      </c>
      <c r="BA220" s="112">
        <v>0</v>
      </c>
      <c r="BB220" s="112">
        <v>0</v>
      </c>
      <c r="BC220" s="112">
        <v>0</v>
      </c>
      <c r="BD220" s="112">
        <v>1</v>
      </c>
      <c r="BE220" s="112">
        <v>5</v>
      </c>
      <c r="BF220" s="112">
        <v>2</v>
      </c>
      <c r="BG220" s="112"/>
      <c r="BH220" s="112"/>
      <c r="BI220" s="112"/>
      <c r="BJ220" s="112"/>
      <c r="BK220" s="112"/>
      <c r="BL220" s="112"/>
      <c r="BM220" s="112"/>
      <c r="BN220" s="112"/>
      <c r="BO220" s="112"/>
      <c r="BP220" s="112"/>
      <c r="BQ220" s="112"/>
      <c r="BR220" s="112"/>
      <c r="BS220" s="112"/>
    </row>
    <row r="221" spans="1:71" ht="12.75" customHeight="1" x14ac:dyDescent="0.2">
      <c r="A221" s="161"/>
      <c r="B221" s="162"/>
      <c r="C221" s="162"/>
      <c r="D221" s="162"/>
      <c r="E221" s="162"/>
      <c r="F221" s="162"/>
      <c r="G221" s="162"/>
      <c r="H221" s="163"/>
      <c r="I221" s="163"/>
      <c r="J221" s="162"/>
      <c r="K221" s="162"/>
      <c r="L221" s="162"/>
      <c r="M221" s="162"/>
      <c r="N221" s="162"/>
      <c r="O221" s="163"/>
      <c r="P221" s="84"/>
      <c r="Q221" s="84"/>
      <c r="R221" s="160"/>
      <c r="S221" s="160"/>
      <c r="T221" s="151"/>
      <c r="U221" s="150"/>
      <c r="V221" s="151"/>
      <c r="W221" s="151"/>
      <c r="X221" s="150"/>
      <c r="Y221" s="150"/>
      <c r="Z221" s="151"/>
      <c r="AA221" s="151"/>
      <c r="AB221" s="150"/>
      <c r="AC221" s="150"/>
      <c r="AD221" s="150"/>
      <c r="AE221" s="159"/>
      <c r="AF221" s="150"/>
      <c r="AG221" s="150"/>
      <c r="AH221" s="150"/>
      <c r="AI221" s="159"/>
      <c r="AJ221" s="151"/>
      <c r="AK221" s="150"/>
      <c r="AL221" s="150"/>
      <c r="AM221" s="150"/>
      <c r="AN221" s="150"/>
      <c r="AO221" s="164" t="s">
        <v>124</v>
      </c>
      <c r="AP221" s="166"/>
      <c r="AQ221" s="152">
        <v>2175</v>
      </c>
      <c r="AR221" s="166"/>
      <c r="AS221" s="167">
        <f t="shared" si="52"/>
        <v>2175</v>
      </c>
      <c r="AT221" s="56">
        <v>95</v>
      </c>
      <c r="AU221" s="57">
        <v>25</v>
      </c>
      <c r="AV221" s="57">
        <v>3480</v>
      </c>
      <c r="AW221" s="112">
        <v>3184</v>
      </c>
      <c r="AX221" s="112">
        <v>2983</v>
      </c>
      <c r="AY221" s="112">
        <v>3275</v>
      </c>
      <c r="AZ221" s="112">
        <v>3873</v>
      </c>
      <c r="BA221" s="112">
        <v>3433</v>
      </c>
      <c r="BB221" s="112">
        <v>3270</v>
      </c>
      <c r="BC221" s="112">
        <v>3626</v>
      </c>
      <c r="BD221" s="112">
        <v>3697</v>
      </c>
      <c r="BE221" s="112">
        <v>3566</v>
      </c>
      <c r="BF221" s="112">
        <v>3299</v>
      </c>
      <c r="BG221" s="112"/>
      <c r="BH221" s="112"/>
      <c r="BI221" s="112"/>
      <c r="BJ221" s="112"/>
      <c r="BK221" s="112"/>
      <c r="BL221" s="112"/>
      <c r="BM221" s="112"/>
      <c r="BN221" s="112"/>
      <c r="BO221" s="112"/>
      <c r="BP221" s="112"/>
      <c r="BQ221" s="112"/>
      <c r="BR221" s="112"/>
      <c r="BS221" s="112"/>
    </row>
    <row r="222" spans="1:71" ht="12.75" customHeight="1" x14ac:dyDescent="0.2">
      <c r="A222" s="161"/>
      <c r="B222" s="162"/>
      <c r="C222" s="162"/>
      <c r="D222" s="162"/>
      <c r="E222" s="162"/>
      <c r="F222" s="162"/>
      <c r="G222" s="162"/>
      <c r="H222" s="163"/>
      <c r="I222" s="163"/>
      <c r="J222" s="162"/>
      <c r="K222" s="162"/>
      <c r="L222" s="162"/>
      <c r="M222" s="162"/>
      <c r="N222" s="162"/>
      <c r="O222" s="163"/>
      <c r="P222" s="84"/>
      <c r="Q222" s="84"/>
      <c r="R222" s="160"/>
      <c r="S222" s="160"/>
      <c r="T222" s="151"/>
      <c r="U222" s="150"/>
      <c r="V222" s="151"/>
      <c r="W222" s="151"/>
      <c r="X222" s="150"/>
      <c r="Y222" s="150"/>
      <c r="Z222" s="151"/>
      <c r="AA222" s="151"/>
      <c r="AB222" s="150"/>
      <c r="AC222" s="150"/>
      <c r="AD222" s="150"/>
      <c r="AE222" s="159"/>
      <c r="AF222" s="150"/>
      <c r="AG222" s="150"/>
      <c r="AH222" s="150"/>
      <c r="AI222" s="159"/>
      <c r="AJ222" s="151"/>
      <c r="AK222" s="150"/>
      <c r="AL222" s="150"/>
      <c r="AM222" s="150"/>
      <c r="AN222" s="150"/>
      <c r="AO222" s="164" t="s">
        <v>125</v>
      </c>
      <c r="AP222" s="166"/>
      <c r="AQ222" s="152">
        <v>495</v>
      </c>
      <c r="AR222" s="166"/>
      <c r="AS222" s="167">
        <f t="shared" si="52"/>
        <v>495</v>
      </c>
      <c r="AT222" s="56">
        <v>570</v>
      </c>
      <c r="AU222" s="57">
        <v>750</v>
      </c>
      <c r="AV222" s="57">
        <v>191</v>
      </c>
      <c r="AW222" s="112">
        <v>119</v>
      </c>
      <c r="AX222" s="112">
        <v>174</v>
      </c>
      <c r="AY222" s="112">
        <v>167</v>
      </c>
      <c r="AZ222" s="112">
        <v>207</v>
      </c>
      <c r="BA222" s="112">
        <v>118</v>
      </c>
      <c r="BB222" s="112">
        <v>140</v>
      </c>
      <c r="BC222" s="112">
        <v>149</v>
      </c>
      <c r="BD222" s="112">
        <v>203</v>
      </c>
      <c r="BE222" s="112">
        <v>152</v>
      </c>
      <c r="BF222" s="112">
        <v>174</v>
      </c>
      <c r="BG222" s="112"/>
      <c r="BH222" s="112"/>
      <c r="BI222" s="112"/>
      <c r="BJ222" s="112"/>
      <c r="BK222" s="112"/>
      <c r="BL222" s="112"/>
      <c r="BM222" s="112"/>
      <c r="BN222" s="112"/>
      <c r="BO222" s="112"/>
      <c r="BP222" s="112"/>
      <c r="BQ222" s="112"/>
      <c r="BR222" s="112"/>
      <c r="BS222" s="112"/>
    </row>
    <row r="223" spans="1:71" ht="12.75" customHeight="1" x14ac:dyDescent="0.2">
      <c r="A223" s="161"/>
      <c r="B223" s="162"/>
      <c r="C223" s="162"/>
      <c r="D223" s="162"/>
      <c r="E223" s="162"/>
      <c r="F223" s="162"/>
      <c r="G223" s="162"/>
      <c r="H223" s="163"/>
      <c r="I223" s="163"/>
      <c r="J223" s="162"/>
      <c r="K223" s="162"/>
      <c r="L223" s="162"/>
      <c r="M223" s="162"/>
      <c r="N223" s="162"/>
      <c r="O223" s="163"/>
      <c r="P223" s="84"/>
      <c r="Q223" s="84"/>
      <c r="R223" s="160"/>
      <c r="S223" s="160"/>
      <c r="T223" s="151"/>
      <c r="U223" s="150"/>
      <c r="V223" s="151"/>
      <c r="W223" s="151"/>
      <c r="X223" s="150"/>
      <c r="Y223" s="150"/>
      <c r="Z223" s="151"/>
      <c r="AA223" s="151"/>
      <c r="AB223" s="150"/>
      <c r="AC223" s="150"/>
      <c r="AD223" s="150"/>
      <c r="AE223" s="159"/>
      <c r="AF223" s="150"/>
      <c r="AG223" s="150"/>
      <c r="AH223" s="150"/>
      <c r="AI223" s="159"/>
      <c r="AJ223" s="151"/>
      <c r="AK223" s="150"/>
      <c r="AL223" s="150"/>
      <c r="AM223" s="150"/>
      <c r="AN223" s="150"/>
      <c r="AO223" s="164" t="s">
        <v>112</v>
      </c>
      <c r="AP223" s="166"/>
      <c r="AQ223" s="152">
        <v>0</v>
      </c>
      <c r="AR223" s="166"/>
      <c r="AS223" s="167">
        <f>IF(AQ223="","",(SUM(AQ223,AN223)))</f>
        <v>0</v>
      </c>
      <c r="AT223" s="56">
        <v>0</v>
      </c>
      <c r="AU223" s="57">
        <v>5</v>
      </c>
      <c r="AV223" s="57">
        <v>3</v>
      </c>
      <c r="AW223" s="112">
        <v>0</v>
      </c>
      <c r="AX223" s="112">
        <v>0</v>
      </c>
      <c r="AY223" s="112">
        <v>0</v>
      </c>
      <c r="AZ223" s="113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/>
      <c r="BH223" s="112"/>
      <c r="BI223" s="112"/>
      <c r="BJ223" s="112"/>
      <c r="BK223" s="112"/>
      <c r="BL223" s="112"/>
      <c r="BM223" s="112"/>
      <c r="BN223" s="112"/>
      <c r="BO223" s="112"/>
      <c r="BP223" s="112"/>
      <c r="BQ223" s="112"/>
      <c r="BR223" s="112"/>
      <c r="BS223" s="112"/>
    </row>
    <row r="224" spans="1:71" ht="12.75" customHeight="1" x14ac:dyDescent="0.2">
      <c r="A224" s="161"/>
      <c r="B224" s="162"/>
      <c r="C224" s="162"/>
      <c r="D224" s="162"/>
      <c r="E224" s="162"/>
      <c r="F224" s="162"/>
      <c r="G224" s="162"/>
      <c r="H224" s="163"/>
      <c r="I224" s="163"/>
      <c r="J224" s="162"/>
      <c r="K224" s="162"/>
      <c r="L224" s="162"/>
      <c r="M224" s="162"/>
      <c r="N224" s="162"/>
      <c r="O224" s="163"/>
      <c r="P224" s="84"/>
      <c r="Q224" s="84"/>
      <c r="R224" s="160"/>
      <c r="S224" s="160"/>
      <c r="T224" s="151"/>
      <c r="U224" s="150"/>
      <c r="V224" s="151"/>
      <c r="W224" s="151"/>
      <c r="X224" s="150"/>
      <c r="Y224" s="150"/>
      <c r="Z224" s="151"/>
      <c r="AA224" s="151"/>
      <c r="AB224" s="150"/>
      <c r="AC224" s="150"/>
      <c r="AD224" s="150"/>
      <c r="AE224" s="159"/>
      <c r="AF224" s="150"/>
      <c r="AG224" s="150"/>
      <c r="AH224" s="150"/>
      <c r="AI224" s="159"/>
      <c r="AJ224" s="151"/>
      <c r="AK224" s="150"/>
      <c r="AL224" s="150"/>
      <c r="AM224" s="150"/>
      <c r="AN224" s="150"/>
      <c r="AO224" s="164" t="s">
        <v>126</v>
      </c>
      <c r="AP224" s="166"/>
      <c r="AQ224" s="152">
        <v>855</v>
      </c>
      <c r="AR224" s="166"/>
      <c r="AS224" s="167">
        <f t="shared" si="52"/>
        <v>855</v>
      </c>
      <c r="AT224" s="56">
        <v>475</v>
      </c>
      <c r="AU224" s="57">
        <v>630</v>
      </c>
      <c r="AV224" s="57">
        <v>1147</v>
      </c>
      <c r="AW224" s="112">
        <v>1606</v>
      </c>
      <c r="AX224" s="112">
        <v>1731</v>
      </c>
      <c r="AY224" s="112">
        <v>1694</v>
      </c>
      <c r="AZ224" s="112">
        <v>987</v>
      </c>
      <c r="BA224" s="112">
        <v>1497</v>
      </c>
      <c r="BB224" s="112">
        <v>2059</v>
      </c>
      <c r="BC224" s="112">
        <v>2030</v>
      </c>
      <c r="BD224" s="112">
        <v>1757</v>
      </c>
      <c r="BE224" s="112">
        <v>1966</v>
      </c>
      <c r="BF224" s="112">
        <v>1699</v>
      </c>
      <c r="BG224" s="112"/>
      <c r="BH224" s="112"/>
      <c r="BI224" s="112"/>
      <c r="BJ224" s="112"/>
      <c r="BK224" s="112"/>
      <c r="BL224" s="112"/>
      <c r="BM224" s="112"/>
      <c r="BN224" s="112"/>
      <c r="BO224" s="112"/>
      <c r="BP224" s="112"/>
      <c r="BQ224" s="112"/>
      <c r="BR224" s="112"/>
      <c r="BS224" s="112"/>
    </row>
    <row r="225" spans="1:71" ht="12.75" customHeight="1" x14ac:dyDescent="0.2">
      <c r="A225" s="161"/>
      <c r="B225" s="162"/>
      <c r="C225" s="162"/>
      <c r="D225" s="162"/>
      <c r="E225" s="162"/>
      <c r="F225" s="162"/>
      <c r="G225" s="162"/>
      <c r="H225" s="163"/>
      <c r="I225" s="163"/>
      <c r="J225" s="162"/>
      <c r="K225" s="162"/>
      <c r="L225" s="162"/>
      <c r="M225" s="162"/>
      <c r="N225" s="162"/>
      <c r="O225" s="163"/>
      <c r="P225" s="84"/>
      <c r="Q225" s="84"/>
      <c r="R225" s="160"/>
      <c r="S225" s="160"/>
      <c r="T225" s="151"/>
      <c r="U225" s="150"/>
      <c r="V225" s="151"/>
      <c r="W225" s="151"/>
      <c r="X225" s="150"/>
      <c r="Y225" s="150"/>
      <c r="Z225" s="151"/>
      <c r="AA225" s="151"/>
      <c r="AB225" s="150"/>
      <c r="AC225" s="150"/>
      <c r="AD225" s="150"/>
      <c r="AE225" s="159"/>
      <c r="AF225" s="150"/>
      <c r="AG225" s="150"/>
      <c r="AH225" s="150"/>
      <c r="AI225" s="159"/>
      <c r="AJ225" s="151"/>
      <c r="AK225" s="150"/>
      <c r="AL225" s="150"/>
      <c r="AM225" s="150"/>
      <c r="AN225" s="150"/>
      <c r="AO225" s="164" t="s">
        <v>127</v>
      </c>
      <c r="AP225" s="166"/>
      <c r="AQ225" s="152">
        <v>150</v>
      </c>
      <c r="AR225" s="166"/>
      <c r="AS225" s="167">
        <f t="shared" si="52"/>
        <v>150</v>
      </c>
      <c r="AT225" s="56">
        <v>285</v>
      </c>
      <c r="AU225" s="57">
        <v>420</v>
      </c>
      <c r="AV225" s="57">
        <v>448</v>
      </c>
      <c r="AW225" s="112">
        <v>399</v>
      </c>
      <c r="AX225" s="112">
        <v>329</v>
      </c>
      <c r="AY225" s="112">
        <v>451</v>
      </c>
      <c r="AZ225" s="112">
        <v>406</v>
      </c>
      <c r="BA225" s="112">
        <v>369</v>
      </c>
      <c r="BB225" s="112">
        <v>514</v>
      </c>
      <c r="BC225" s="112">
        <v>478</v>
      </c>
      <c r="BD225" s="112">
        <v>468</v>
      </c>
      <c r="BE225" s="112">
        <v>520</v>
      </c>
      <c r="BF225" s="112">
        <v>388</v>
      </c>
      <c r="BG225" s="112"/>
      <c r="BH225" s="112"/>
      <c r="BI225" s="112"/>
      <c r="BJ225" s="112"/>
      <c r="BK225" s="112"/>
      <c r="BL225" s="112"/>
      <c r="BM225" s="112"/>
      <c r="BN225" s="112"/>
      <c r="BO225" s="112"/>
      <c r="BP225" s="112"/>
      <c r="BQ225" s="112"/>
      <c r="BR225" s="112"/>
      <c r="BS225" s="112"/>
    </row>
    <row r="226" spans="1:71" ht="12.75" customHeight="1" x14ac:dyDescent="0.2">
      <c r="A226" s="161"/>
      <c r="B226" s="162"/>
      <c r="C226" s="162"/>
      <c r="D226" s="162"/>
      <c r="E226" s="162"/>
      <c r="F226" s="162"/>
      <c r="G226" s="162"/>
      <c r="H226" s="163"/>
      <c r="I226" s="163"/>
      <c r="J226" s="162"/>
      <c r="K226" s="162"/>
      <c r="L226" s="162"/>
      <c r="M226" s="162"/>
      <c r="N226" s="162"/>
      <c r="O226" s="163"/>
      <c r="P226" s="84"/>
      <c r="Q226" s="84"/>
      <c r="R226" s="160"/>
      <c r="S226" s="160"/>
      <c r="T226" s="151"/>
      <c r="U226" s="150"/>
      <c r="V226" s="151"/>
      <c r="W226" s="151"/>
      <c r="X226" s="150"/>
      <c r="Y226" s="150"/>
      <c r="Z226" s="151"/>
      <c r="AA226" s="151"/>
      <c r="AB226" s="150"/>
      <c r="AC226" s="150"/>
      <c r="AD226" s="150"/>
      <c r="AE226" s="159"/>
      <c r="AF226" s="150"/>
      <c r="AG226" s="150"/>
      <c r="AH226" s="150"/>
      <c r="AI226" s="159"/>
      <c r="AJ226" s="151"/>
      <c r="AK226" s="150"/>
      <c r="AL226" s="150"/>
      <c r="AM226" s="150"/>
      <c r="AN226" s="150"/>
      <c r="AO226" s="164" t="s">
        <v>132</v>
      </c>
      <c r="AP226" s="166"/>
      <c r="AQ226" s="152">
        <v>100</v>
      </c>
      <c r="AR226" s="166"/>
      <c r="AS226" s="167">
        <f t="shared" si="52"/>
        <v>100</v>
      </c>
      <c r="AT226" s="56">
        <v>160</v>
      </c>
      <c r="AU226" s="57">
        <v>160</v>
      </c>
      <c r="AV226" s="57">
        <v>243</v>
      </c>
      <c r="AW226" s="112">
        <v>274</v>
      </c>
      <c r="AX226" s="112">
        <v>216</v>
      </c>
      <c r="AY226" s="112">
        <v>297</v>
      </c>
      <c r="AZ226" s="112">
        <v>266</v>
      </c>
      <c r="BA226" s="112">
        <v>236</v>
      </c>
      <c r="BB226" s="112">
        <v>308</v>
      </c>
      <c r="BC226" s="112">
        <v>305</v>
      </c>
      <c r="BD226" s="112">
        <v>337</v>
      </c>
      <c r="BE226" s="112">
        <v>338</v>
      </c>
      <c r="BF226" s="112">
        <v>289</v>
      </c>
      <c r="BG226" s="112"/>
      <c r="BH226" s="112"/>
      <c r="BI226" s="112"/>
      <c r="BJ226" s="112"/>
      <c r="BK226" s="112"/>
      <c r="BL226" s="112"/>
      <c r="BM226" s="112"/>
      <c r="BN226" s="112"/>
      <c r="BO226" s="112"/>
      <c r="BP226" s="112"/>
      <c r="BQ226" s="112"/>
      <c r="BR226" s="112"/>
      <c r="BS226" s="112"/>
    </row>
    <row r="227" spans="1:71" ht="12.75" customHeight="1" x14ac:dyDescent="0.2">
      <c r="A227" s="161"/>
      <c r="B227" s="162"/>
      <c r="C227" s="162"/>
      <c r="D227" s="162"/>
      <c r="E227" s="162"/>
      <c r="F227" s="162"/>
      <c r="G227" s="162"/>
      <c r="H227" s="163"/>
      <c r="I227" s="163"/>
      <c r="J227" s="162"/>
      <c r="K227" s="162"/>
      <c r="L227" s="162"/>
      <c r="M227" s="162"/>
      <c r="N227" s="162"/>
      <c r="O227" s="163"/>
      <c r="P227" s="84"/>
      <c r="Q227" s="84"/>
      <c r="R227" s="160"/>
      <c r="S227" s="160"/>
      <c r="T227" s="151"/>
      <c r="U227" s="150"/>
      <c r="V227" s="151"/>
      <c r="W227" s="151"/>
      <c r="X227" s="150"/>
      <c r="Y227" s="150"/>
      <c r="Z227" s="151"/>
      <c r="AA227" s="151"/>
      <c r="AB227" s="150"/>
      <c r="AC227" s="150"/>
      <c r="AD227" s="150"/>
      <c r="AE227" s="159"/>
      <c r="AF227" s="150"/>
      <c r="AG227" s="150"/>
      <c r="AH227" s="150"/>
      <c r="AI227" s="159"/>
      <c r="AJ227" s="151"/>
      <c r="AK227" s="150"/>
      <c r="AL227" s="150"/>
      <c r="AM227" s="150"/>
      <c r="AN227" s="150"/>
      <c r="AO227" s="164" t="s">
        <v>136</v>
      </c>
      <c r="AP227" s="166"/>
      <c r="AQ227" s="152"/>
      <c r="AR227" s="166"/>
      <c r="AS227" s="167"/>
      <c r="AT227" s="56"/>
      <c r="AU227" s="57"/>
      <c r="AV227" s="57">
        <v>440</v>
      </c>
      <c r="AW227" s="112">
        <v>382</v>
      </c>
      <c r="AX227" s="112">
        <v>375</v>
      </c>
      <c r="AY227" s="112">
        <v>355</v>
      </c>
      <c r="AZ227" s="112">
        <v>341</v>
      </c>
      <c r="BA227" s="112">
        <v>359</v>
      </c>
      <c r="BB227" s="112">
        <v>376</v>
      </c>
      <c r="BC227" s="112">
        <v>364</v>
      </c>
      <c r="BD227" s="112">
        <v>390</v>
      </c>
      <c r="BE227" s="112">
        <v>396</v>
      </c>
      <c r="BF227" s="112">
        <v>374</v>
      </c>
      <c r="BG227" s="112"/>
      <c r="BH227" s="112"/>
      <c r="BI227" s="112"/>
      <c r="BJ227" s="112"/>
      <c r="BK227" s="112"/>
      <c r="BL227" s="112"/>
      <c r="BM227" s="112"/>
      <c r="BN227" s="112"/>
      <c r="BO227" s="112"/>
      <c r="BP227" s="112"/>
      <c r="BQ227" s="112"/>
      <c r="BR227" s="112"/>
      <c r="BS227" s="112"/>
    </row>
    <row r="228" spans="1:71" ht="12.75" customHeight="1" x14ac:dyDescent="0.25">
      <c r="A228" s="161"/>
      <c r="B228" s="162"/>
      <c r="C228" s="162"/>
      <c r="D228" s="162"/>
      <c r="E228" s="162"/>
      <c r="F228" s="162"/>
      <c r="G228" s="162"/>
      <c r="H228" s="163"/>
      <c r="I228" s="163"/>
      <c r="J228" s="162"/>
      <c r="K228" s="162"/>
      <c r="L228" s="162"/>
      <c r="M228" s="162"/>
      <c r="N228" s="162"/>
      <c r="O228" s="163"/>
      <c r="P228" s="84"/>
      <c r="Q228" s="84"/>
      <c r="R228" s="160"/>
      <c r="S228" s="160"/>
      <c r="T228" s="151"/>
      <c r="U228" s="150"/>
      <c r="V228" s="151"/>
      <c r="W228" s="151"/>
      <c r="X228" s="150"/>
      <c r="Y228" s="150"/>
      <c r="Z228" s="151"/>
      <c r="AA228" s="151"/>
      <c r="AB228" s="150"/>
      <c r="AC228" s="150"/>
      <c r="AD228" s="150"/>
      <c r="AE228" s="159"/>
      <c r="AF228" s="150"/>
      <c r="AG228" s="150"/>
      <c r="AH228" s="150"/>
      <c r="AI228" s="159"/>
      <c r="AJ228" s="151"/>
      <c r="AK228" s="150"/>
      <c r="AL228" s="150"/>
      <c r="AM228" s="150"/>
      <c r="AN228" s="150"/>
      <c r="AO228" s="65" t="s">
        <v>129</v>
      </c>
      <c r="AP228" s="173"/>
      <c r="AQ228" s="157">
        <f>SUM(AQ207:AQ226)</f>
        <v>4990</v>
      </c>
      <c r="AR228" s="173"/>
      <c r="AS228" s="173">
        <f>SUM(AS207:AS227)</f>
        <v>4990</v>
      </c>
      <c r="AT228" s="173">
        <f t="shared" ref="AT228:BS228" si="53">SUM(AT207:AT227)</f>
        <v>2377</v>
      </c>
      <c r="AU228" s="173">
        <f t="shared" si="53"/>
        <v>2950</v>
      </c>
      <c r="AV228" s="173">
        <f t="shared" si="53"/>
        <v>36428</v>
      </c>
      <c r="AW228" s="173">
        <f t="shared" si="53"/>
        <v>34092</v>
      </c>
      <c r="AX228" s="173">
        <f t="shared" si="53"/>
        <v>36615</v>
      </c>
      <c r="AY228" s="173">
        <f t="shared" si="53"/>
        <v>37525</v>
      </c>
      <c r="AZ228" s="173">
        <f t="shared" si="53"/>
        <v>40606</v>
      </c>
      <c r="BA228" s="173">
        <f t="shared" si="53"/>
        <v>37551</v>
      </c>
      <c r="BB228" s="173">
        <f t="shared" si="53"/>
        <v>38747</v>
      </c>
      <c r="BC228" s="148">
        <f t="shared" si="53"/>
        <v>38967</v>
      </c>
      <c r="BD228" s="173">
        <f t="shared" si="53"/>
        <v>40446</v>
      </c>
      <c r="BE228" s="173">
        <f t="shared" si="53"/>
        <v>41324</v>
      </c>
      <c r="BF228" s="173">
        <f t="shared" si="53"/>
        <v>37796</v>
      </c>
      <c r="BG228" s="173">
        <f t="shared" si="53"/>
        <v>0</v>
      </c>
      <c r="BH228" s="173">
        <f t="shared" si="53"/>
        <v>0</v>
      </c>
      <c r="BI228" s="173">
        <f t="shared" si="53"/>
        <v>0</v>
      </c>
      <c r="BJ228" s="173">
        <f t="shared" si="53"/>
        <v>0</v>
      </c>
      <c r="BK228" s="173">
        <f t="shared" si="53"/>
        <v>0</v>
      </c>
      <c r="BL228" s="173">
        <f t="shared" si="53"/>
        <v>0</v>
      </c>
      <c r="BM228" s="173">
        <f t="shared" si="53"/>
        <v>0</v>
      </c>
      <c r="BN228" s="173">
        <f t="shared" si="53"/>
        <v>0</v>
      </c>
      <c r="BO228" s="173">
        <f t="shared" si="53"/>
        <v>0</v>
      </c>
      <c r="BP228" s="173">
        <f t="shared" si="53"/>
        <v>0</v>
      </c>
      <c r="BQ228" s="173">
        <f t="shared" si="53"/>
        <v>0</v>
      </c>
      <c r="BR228" s="173">
        <f t="shared" si="53"/>
        <v>0</v>
      </c>
      <c r="BS228" s="173">
        <f t="shared" si="53"/>
        <v>0</v>
      </c>
    </row>
    <row r="229" spans="1:71" ht="12.75" customHeight="1" x14ac:dyDescent="0.25">
      <c r="A229" s="161"/>
      <c r="B229" s="162"/>
      <c r="C229" s="162"/>
      <c r="D229" s="162"/>
      <c r="E229" s="162"/>
      <c r="F229" s="162"/>
      <c r="G229" s="162"/>
      <c r="H229" s="163"/>
      <c r="I229" s="163"/>
      <c r="J229" s="162"/>
      <c r="K229" s="162"/>
      <c r="L229" s="162"/>
      <c r="M229" s="162"/>
      <c r="N229" s="162"/>
      <c r="O229" s="163"/>
      <c r="P229" s="84"/>
      <c r="Q229" s="84"/>
      <c r="R229" s="160"/>
      <c r="S229" s="160"/>
      <c r="T229" s="151"/>
      <c r="U229" s="150"/>
      <c r="V229" s="151"/>
      <c r="W229" s="151"/>
      <c r="X229" s="150"/>
      <c r="Y229" s="150"/>
      <c r="Z229" s="151"/>
      <c r="AA229" s="151"/>
      <c r="AB229" s="150"/>
      <c r="AC229" s="150"/>
      <c r="AD229" s="150"/>
      <c r="AE229" s="159"/>
      <c r="AF229" s="150"/>
      <c r="AG229" s="150"/>
      <c r="AH229" s="150"/>
      <c r="AI229" s="159"/>
      <c r="AJ229" s="151"/>
      <c r="AK229" s="150"/>
      <c r="AL229" s="150"/>
      <c r="AM229" s="150"/>
      <c r="AN229" s="150"/>
      <c r="AO229" s="114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  <c r="BP229" s="84"/>
      <c r="BQ229" s="84"/>
      <c r="BR229" s="84"/>
      <c r="BS229" s="84"/>
    </row>
    <row r="230" spans="1:71" ht="12.75" customHeight="1" x14ac:dyDescent="0.25">
      <c r="A230" s="149"/>
      <c r="B230" s="150"/>
      <c r="C230" s="150"/>
      <c r="D230" s="150"/>
      <c r="E230" s="150"/>
      <c r="F230" s="150"/>
      <c r="G230" s="150"/>
      <c r="H230" s="151"/>
      <c r="I230" s="151"/>
      <c r="J230" s="150"/>
      <c r="K230" s="150"/>
      <c r="L230" s="150"/>
      <c r="M230" s="150"/>
      <c r="N230" s="150"/>
      <c r="O230" s="151"/>
      <c r="P230" s="150"/>
      <c r="Q230" s="150"/>
      <c r="R230" s="151"/>
      <c r="S230" s="151"/>
      <c r="T230" s="151"/>
      <c r="U230" s="150"/>
      <c r="V230" s="151"/>
      <c r="W230" s="151"/>
      <c r="X230" s="150"/>
      <c r="Y230" s="150"/>
      <c r="Z230" s="151"/>
      <c r="AA230" s="151"/>
      <c r="AB230" s="150"/>
      <c r="AC230" s="150"/>
      <c r="AD230" s="150"/>
      <c r="AE230" s="150"/>
      <c r="AF230" s="150"/>
      <c r="AG230" s="150"/>
      <c r="AH230" s="150"/>
      <c r="AI230" s="150"/>
      <c r="AJ230" s="151"/>
      <c r="AK230" s="150"/>
      <c r="AL230" s="150"/>
      <c r="AM230" s="150"/>
      <c r="AN230" s="150"/>
      <c r="AO230" s="47" t="s">
        <v>137</v>
      </c>
      <c r="AP230" s="48"/>
      <c r="AQ230" s="49" t="str">
        <f>AQ358</f>
        <v>11-31-out-24</v>
      </c>
      <c r="AR230" s="48"/>
      <c r="AS230" s="48" t="e">
        <f t="shared" ref="AS230:BS230" ca="1" si="54">AS$11</f>
        <v>#NAME?</v>
      </c>
      <c r="AT230" s="10" t="e">
        <f t="shared" ca="1" si="54"/>
        <v>#NAME?</v>
      </c>
      <c r="AU230" s="10" t="e">
        <f t="shared" ca="1" si="54"/>
        <v>#NAME?</v>
      </c>
      <c r="AV230" s="10" t="e">
        <f t="shared" ca="1" si="54"/>
        <v>#NAME?</v>
      </c>
      <c r="AW230" s="10" t="e">
        <f t="shared" ca="1" si="54"/>
        <v>#NAME?</v>
      </c>
      <c r="AX230" s="10" t="e">
        <f t="shared" ca="1" si="54"/>
        <v>#NAME?</v>
      </c>
      <c r="AY230" s="10" t="e">
        <f t="shared" ca="1" si="54"/>
        <v>#NAME?</v>
      </c>
      <c r="AZ230" s="10" t="e">
        <f t="shared" ca="1" si="54"/>
        <v>#NAME?</v>
      </c>
      <c r="BA230" s="10" t="e">
        <f t="shared" ca="1" si="54"/>
        <v>#NAME?</v>
      </c>
      <c r="BB230" s="10" t="e">
        <f t="shared" ca="1" si="54"/>
        <v>#NAME?</v>
      </c>
      <c r="BC230" s="10" t="e">
        <f t="shared" ca="1" si="54"/>
        <v>#NAME?</v>
      </c>
      <c r="BD230" s="10" t="e">
        <f t="shared" ca="1" si="54"/>
        <v>#NAME?</v>
      </c>
      <c r="BE230" s="10" t="e">
        <f t="shared" ca="1" si="54"/>
        <v>#NAME?</v>
      </c>
      <c r="BF230" s="10" t="e">
        <f t="shared" ca="1" si="54"/>
        <v>#NAME?</v>
      </c>
      <c r="BG230" s="10" t="e">
        <f t="shared" ca="1" si="54"/>
        <v>#NAME?</v>
      </c>
      <c r="BH230" s="10" t="e">
        <f t="shared" ca="1" si="54"/>
        <v>#NAME?</v>
      </c>
      <c r="BI230" s="10" t="e">
        <f t="shared" ca="1" si="54"/>
        <v>#NAME?</v>
      </c>
      <c r="BJ230" s="10" t="e">
        <f t="shared" ca="1" si="54"/>
        <v>#NAME?</v>
      </c>
      <c r="BK230" s="10" t="e">
        <f t="shared" ca="1" si="54"/>
        <v>#NAME?</v>
      </c>
      <c r="BL230" s="10" t="e">
        <f t="shared" ca="1" si="54"/>
        <v>#NAME?</v>
      </c>
      <c r="BM230" s="10" t="e">
        <f t="shared" ca="1" si="54"/>
        <v>#NAME?</v>
      </c>
      <c r="BN230" s="10" t="e">
        <f t="shared" ca="1" si="54"/>
        <v>#NAME?</v>
      </c>
      <c r="BO230" s="10" t="e">
        <f t="shared" ca="1" si="54"/>
        <v>#NAME?</v>
      </c>
      <c r="BP230" s="10" t="e">
        <f t="shared" ca="1" si="54"/>
        <v>#NAME?</v>
      </c>
      <c r="BQ230" s="10" t="e">
        <f t="shared" ca="1" si="54"/>
        <v>#NAME?</v>
      </c>
      <c r="BR230" s="10" t="e">
        <f t="shared" ca="1" si="54"/>
        <v>#NAME?</v>
      </c>
      <c r="BS230" s="10" t="e">
        <f t="shared" ca="1" si="54"/>
        <v>#NAME?</v>
      </c>
    </row>
    <row r="231" spans="1:71" ht="12.75" customHeight="1" x14ac:dyDescent="0.2">
      <c r="A231" s="149"/>
      <c r="B231" s="150"/>
      <c r="C231" s="150"/>
      <c r="D231" s="150"/>
      <c r="E231" s="150"/>
      <c r="F231" s="150"/>
      <c r="G231" s="150"/>
      <c r="H231" s="151"/>
      <c r="I231" s="151"/>
      <c r="J231" s="150"/>
      <c r="K231" s="150"/>
      <c r="L231" s="150"/>
      <c r="M231" s="150"/>
      <c r="N231" s="150"/>
      <c r="O231" s="151"/>
      <c r="P231" s="150"/>
      <c r="Q231" s="150"/>
      <c r="R231" s="151"/>
      <c r="S231" s="151"/>
      <c r="T231" s="151"/>
      <c r="U231" s="150"/>
      <c r="V231" s="151"/>
      <c r="W231" s="151"/>
      <c r="X231" s="150"/>
      <c r="Y231" s="150"/>
      <c r="Z231" s="151"/>
      <c r="AA231" s="151"/>
      <c r="AB231" s="150"/>
      <c r="AC231" s="150"/>
      <c r="AD231" s="150"/>
      <c r="AE231" s="150"/>
      <c r="AF231" s="150"/>
      <c r="AG231" s="150"/>
      <c r="AH231" s="150"/>
      <c r="AI231" s="150"/>
      <c r="AJ231" s="151"/>
      <c r="AK231" s="150"/>
      <c r="AL231" s="150"/>
      <c r="AM231" s="150"/>
      <c r="AN231" s="150"/>
      <c r="AO231" s="164" t="s">
        <v>138</v>
      </c>
      <c r="AP231" s="174"/>
      <c r="AQ231" s="152">
        <v>381</v>
      </c>
      <c r="AR231" s="174"/>
      <c r="AS231" s="175">
        <v>788</v>
      </c>
      <c r="AT231" s="18">
        <v>1114</v>
      </c>
      <c r="AU231" s="21">
        <v>1335</v>
      </c>
      <c r="AV231" s="18">
        <v>1099</v>
      </c>
      <c r="AW231" s="21">
        <v>991</v>
      </c>
      <c r="AX231" s="18">
        <v>1195</v>
      </c>
      <c r="AY231" s="18">
        <v>1264</v>
      </c>
      <c r="AZ231" s="18">
        <v>1364</v>
      </c>
      <c r="BA231" s="71">
        <v>1210</v>
      </c>
      <c r="BB231" s="71">
        <v>1215</v>
      </c>
      <c r="BC231" s="71">
        <v>1204</v>
      </c>
      <c r="BD231" s="71">
        <v>1075</v>
      </c>
      <c r="BE231" s="71">
        <v>1289</v>
      </c>
      <c r="BF231" s="71">
        <v>1006</v>
      </c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</row>
    <row r="232" spans="1:71" ht="12.75" customHeight="1" x14ac:dyDescent="0.2">
      <c r="A232" s="149"/>
      <c r="B232" s="150"/>
      <c r="C232" s="150"/>
      <c r="D232" s="150"/>
      <c r="E232" s="150"/>
      <c r="F232" s="150"/>
      <c r="G232" s="150"/>
      <c r="H232" s="151"/>
      <c r="I232" s="151"/>
      <c r="J232" s="150"/>
      <c r="K232" s="150"/>
      <c r="L232" s="150"/>
      <c r="M232" s="150"/>
      <c r="N232" s="150"/>
      <c r="O232" s="151"/>
      <c r="P232" s="150"/>
      <c r="Q232" s="150"/>
      <c r="R232" s="151"/>
      <c r="S232" s="151"/>
      <c r="T232" s="151"/>
      <c r="U232" s="150"/>
      <c r="V232" s="151"/>
      <c r="W232" s="151"/>
      <c r="X232" s="150"/>
      <c r="Y232" s="150"/>
      <c r="Z232" s="151"/>
      <c r="AA232" s="151"/>
      <c r="AB232" s="150"/>
      <c r="AC232" s="150"/>
      <c r="AD232" s="150"/>
      <c r="AE232" s="150"/>
      <c r="AF232" s="150"/>
      <c r="AG232" s="150"/>
      <c r="AH232" s="150"/>
      <c r="AI232" s="150"/>
      <c r="AJ232" s="151"/>
      <c r="AK232" s="150"/>
      <c r="AL232" s="150"/>
      <c r="AM232" s="150"/>
      <c r="AN232" s="150"/>
      <c r="AO232" s="164" t="s">
        <v>139</v>
      </c>
      <c r="AP232" s="174"/>
      <c r="AQ232" s="152">
        <v>1237</v>
      </c>
      <c r="AR232" s="174"/>
      <c r="AS232" s="167">
        <v>1644</v>
      </c>
      <c r="AT232" s="18">
        <v>1252</v>
      </c>
      <c r="AU232" s="18">
        <v>1127</v>
      </c>
      <c r="AV232" s="18">
        <v>1260</v>
      </c>
      <c r="AW232" s="18">
        <v>1224</v>
      </c>
      <c r="AX232" s="18">
        <v>1231</v>
      </c>
      <c r="AY232" s="18">
        <v>1184</v>
      </c>
      <c r="AZ232" s="18">
        <v>1200</v>
      </c>
      <c r="BA232" s="71">
        <v>1158</v>
      </c>
      <c r="BB232" s="71">
        <v>1143</v>
      </c>
      <c r="BC232" s="71">
        <v>1151</v>
      </c>
      <c r="BD232" s="71">
        <v>1519</v>
      </c>
      <c r="BE232" s="71">
        <v>1245</v>
      </c>
      <c r="BF232" s="71">
        <v>1376</v>
      </c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</row>
    <row r="233" spans="1:71" ht="12.75" customHeight="1" x14ac:dyDescent="0.25">
      <c r="A233" s="149"/>
      <c r="B233" s="150"/>
      <c r="C233" s="150"/>
      <c r="D233" s="150"/>
      <c r="E233" s="150"/>
      <c r="F233" s="150"/>
      <c r="G233" s="150"/>
      <c r="H233" s="151"/>
      <c r="I233" s="151"/>
      <c r="J233" s="150"/>
      <c r="K233" s="150"/>
      <c r="L233" s="150"/>
      <c r="M233" s="150"/>
      <c r="N233" s="150"/>
      <c r="O233" s="151"/>
      <c r="P233" s="150"/>
      <c r="Q233" s="150"/>
      <c r="R233" s="151"/>
      <c r="S233" s="151"/>
      <c r="T233" s="151"/>
      <c r="U233" s="150"/>
      <c r="V233" s="151"/>
      <c r="W233" s="151"/>
      <c r="X233" s="150"/>
      <c r="Y233" s="150"/>
      <c r="Z233" s="151"/>
      <c r="AA233" s="151"/>
      <c r="AB233" s="150"/>
      <c r="AC233" s="150"/>
      <c r="AD233" s="150"/>
      <c r="AE233" s="150"/>
      <c r="AF233" s="150"/>
      <c r="AG233" s="150"/>
      <c r="AH233" s="150"/>
      <c r="AI233" s="150"/>
      <c r="AJ233" s="151"/>
      <c r="AK233" s="150"/>
      <c r="AL233" s="150"/>
      <c r="AM233" s="150"/>
      <c r="AN233" s="150"/>
      <c r="AO233" s="176" t="s">
        <v>22</v>
      </c>
      <c r="AP233" s="66"/>
      <c r="AQ233" s="67">
        <f>SUM(AQ231:AQ232)</f>
        <v>1618</v>
      </c>
      <c r="AR233" s="66"/>
      <c r="AS233" s="66">
        <f t="shared" ref="AS233:BS233" si="55">SUM(AS231:AS232)</f>
        <v>2432</v>
      </c>
      <c r="AT233" s="39">
        <f t="shared" si="55"/>
        <v>2366</v>
      </c>
      <c r="AU233" s="39">
        <f t="shared" si="55"/>
        <v>2462</v>
      </c>
      <c r="AV233" s="39">
        <f t="shared" si="55"/>
        <v>2359</v>
      </c>
      <c r="AW233" s="39">
        <f t="shared" si="55"/>
        <v>2215</v>
      </c>
      <c r="AX233" s="39">
        <f t="shared" si="55"/>
        <v>2426</v>
      </c>
      <c r="AY233" s="39">
        <f t="shared" si="55"/>
        <v>2448</v>
      </c>
      <c r="AZ233" s="39">
        <f t="shared" si="55"/>
        <v>2564</v>
      </c>
      <c r="BA233" s="39">
        <f t="shared" si="55"/>
        <v>2368</v>
      </c>
      <c r="BB233" s="39">
        <f t="shared" si="55"/>
        <v>2358</v>
      </c>
      <c r="BC233" s="39">
        <f t="shared" si="55"/>
        <v>2355</v>
      </c>
      <c r="BD233" s="39">
        <f t="shared" si="55"/>
        <v>2594</v>
      </c>
      <c r="BE233" s="39">
        <f t="shared" si="55"/>
        <v>2534</v>
      </c>
      <c r="BF233" s="39">
        <f t="shared" si="55"/>
        <v>2382</v>
      </c>
      <c r="BG233" s="39">
        <f t="shared" si="55"/>
        <v>0</v>
      </c>
      <c r="BH233" s="39">
        <f t="shared" si="55"/>
        <v>0</v>
      </c>
      <c r="BI233" s="39">
        <f t="shared" si="55"/>
        <v>0</v>
      </c>
      <c r="BJ233" s="39">
        <f t="shared" si="55"/>
        <v>0</v>
      </c>
      <c r="BK233" s="39">
        <f t="shared" si="55"/>
        <v>0</v>
      </c>
      <c r="BL233" s="39">
        <f t="shared" si="55"/>
        <v>0</v>
      </c>
      <c r="BM233" s="39">
        <f t="shared" si="55"/>
        <v>0</v>
      </c>
      <c r="BN233" s="39">
        <f t="shared" si="55"/>
        <v>0</v>
      </c>
      <c r="BO233" s="39">
        <f t="shared" si="55"/>
        <v>0</v>
      </c>
      <c r="BP233" s="39">
        <f t="shared" si="55"/>
        <v>0</v>
      </c>
      <c r="BQ233" s="39">
        <f t="shared" si="55"/>
        <v>0</v>
      </c>
      <c r="BR233" s="39">
        <f t="shared" si="55"/>
        <v>0</v>
      </c>
      <c r="BS233" s="39">
        <f t="shared" si="55"/>
        <v>0</v>
      </c>
    </row>
    <row r="234" spans="1:71" ht="12.75" customHeight="1" x14ac:dyDescent="0.25">
      <c r="A234" s="149"/>
      <c r="B234" s="150"/>
      <c r="C234" s="150"/>
      <c r="D234" s="150"/>
      <c r="E234" s="150"/>
      <c r="F234" s="150"/>
      <c r="G234" s="150"/>
      <c r="H234" s="151"/>
      <c r="I234" s="151"/>
      <c r="J234" s="150"/>
      <c r="K234" s="150"/>
      <c r="L234" s="150"/>
      <c r="M234" s="150"/>
      <c r="N234" s="150"/>
      <c r="O234" s="151"/>
      <c r="P234" s="150"/>
      <c r="Q234" s="150"/>
      <c r="R234" s="151"/>
      <c r="S234" s="151"/>
      <c r="T234" s="151"/>
      <c r="U234" s="150"/>
      <c r="V234" s="151"/>
      <c r="W234" s="151"/>
      <c r="X234" s="150"/>
      <c r="Y234" s="150"/>
      <c r="Z234" s="151"/>
      <c r="AA234" s="151"/>
      <c r="AB234" s="150"/>
      <c r="AC234" s="150"/>
      <c r="AD234" s="150"/>
      <c r="AE234" s="150"/>
      <c r="AF234" s="150"/>
      <c r="AG234" s="150"/>
      <c r="AH234" s="150"/>
      <c r="AI234" s="150"/>
      <c r="AJ234" s="151"/>
      <c r="AK234" s="150"/>
      <c r="AL234" s="150"/>
      <c r="AM234" s="150"/>
      <c r="AN234" s="150"/>
      <c r="AO234" s="114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  <c r="BP234" s="84"/>
      <c r="BQ234" s="84"/>
      <c r="BR234" s="84"/>
      <c r="BS234" s="84"/>
    </row>
    <row r="235" spans="1:71" s="69" customFormat="1" ht="12.75" customHeight="1" x14ac:dyDescent="0.25">
      <c r="A235" s="177" t="s">
        <v>140</v>
      </c>
      <c r="B235" s="178"/>
      <c r="C235" s="179">
        <f>$C$11</f>
        <v>44531</v>
      </c>
      <c r="D235" s="178"/>
      <c r="E235" s="179" t="e">
        <f ca="1">$E$11</f>
        <v>#NAME?</v>
      </c>
      <c r="F235" s="179" t="e">
        <f ca="1">$F$11</f>
        <v>#NAME?</v>
      </c>
      <c r="G235" s="179" t="e">
        <f ca="1">$G$11</f>
        <v>#NAME?</v>
      </c>
      <c r="H235" s="179" t="e">
        <f ca="1">$H$11</f>
        <v>#NAME?</v>
      </c>
      <c r="I235" s="179" t="e">
        <f ca="1">$I$11</f>
        <v>#NAME?</v>
      </c>
      <c r="J235" s="179" t="e">
        <f ca="1">$J$11</f>
        <v>#NAME?</v>
      </c>
      <c r="K235" s="179" t="e">
        <f ca="1">$K$11</f>
        <v>#NAME?</v>
      </c>
      <c r="L235" s="179" t="e">
        <f ca="1">$L$11</f>
        <v>#NAME?</v>
      </c>
      <c r="M235" s="179" t="e">
        <f ca="1">$M$11</f>
        <v>#NAME?</v>
      </c>
      <c r="N235" s="179" t="e">
        <f ca="1">$N$11</f>
        <v>#NAME?</v>
      </c>
      <c r="O235" s="179" t="e">
        <f ca="1">$O$11</f>
        <v>#NAME?</v>
      </c>
      <c r="P235" s="179" t="e">
        <f ca="1">P355</f>
        <v>#NAME?</v>
      </c>
      <c r="Q235" s="178"/>
      <c r="R235" s="120" t="e">
        <f t="shared" ref="R235:AK235" ca="1" si="56">R11</f>
        <v>#NAME?</v>
      </c>
      <c r="S235" s="120" t="e">
        <f t="shared" ca="1" si="56"/>
        <v>#NAME?</v>
      </c>
      <c r="T235" s="120" t="e">
        <f t="shared" ca="1" si="56"/>
        <v>#NAME?</v>
      </c>
      <c r="U235" s="120" t="e">
        <f t="shared" ca="1" si="56"/>
        <v>#NAME?</v>
      </c>
      <c r="V235" s="120" t="e">
        <f t="shared" ca="1" si="56"/>
        <v>#NAME?</v>
      </c>
      <c r="W235" s="120" t="e">
        <f t="shared" ca="1" si="56"/>
        <v>#NAME?</v>
      </c>
      <c r="X235" s="120" t="e">
        <f t="shared" ca="1" si="56"/>
        <v>#NAME?</v>
      </c>
      <c r="Y235" s="120" t="e">
        <f t="shared" ca="1" si="56"/>
        <v>#NAME?</v>
      </c>
      <c r="Z235" s="120" t="e">
        <f t="shared" ca="1" si="56"/>
        <v>#NAME?</v>
      </c>
      <c r="AA235" s="120" t="e">
        <f t="shared" ca="1" si="56"/>
        <v>#NAME?</v>
      </c>
      <c r="AB235" s="120" t="e">
        <f t="shared" ca="1" si="56"/>
        <v>#NAME?</v>
      </c>
      <c r="AC235" s="120" t="e">
        <f t="shared" ca="1" si="56"/>
        <v>#NAME?</v>
      </c>
      <c r="AD235" s="120" t="e">
        <f t="shared" ca="1" si="56"/>
        <v>#NAME?</v>
      </c>
      <c r="AE235" s="120" t="e">
        <f t="shared" ca="1" si="56"/>
        <v>#NAME?</v>
      </c>
      <c r="AF235" s="120" t="e">
        <f t="shared" ca="1" si="56"/>
        <v>#NAME?</v>
      </c>
      <c r="AG235" s="120" t="e">
        <f t="shared" ca="1" si="56"/>
        <v>#NAME?</v>
      </c>
      <c r="AH235" s="120" t="e">
        <f t="shared" ca="1" si="56"/>
        <v>#NAME?</v>
      </c>
      <c r="AI235" s="120" t="e">
        <f t="shared" ca="1" si="56"/>
        <v>#NAME?</v>
      </c>
      <c r="AJ235" s="120" t="e">
        <f t="shared" ca="1" si="56"/>
        <v>#NAME?</v>
      </c>
      <c r="AK235" s="120" t="e">
        <f t="shared" ca="1" si="56"/>
        <v>#NAME?</v>
      </c>
      <c r="AL235" s="120" t="e">
        <f ca="1">AL$11</f>
        <v>#NAME?</v>
      </c>
      <c r="AM235" s="180"/>
      <c r="AN235" s="121" t="str">
        <f>AN$11</f>
        <v>1-10-out-24</v>
      </c>
      <c r="AO235" s="181" t="s">
        <v>141</v>
      </c>
      <c r="AP235" s="48"/>
      <c r="AQ235" s="49" t="str">
        <f>AQ$11</f>
        <v>11-31-out-24</v>
      </c>
      <c r="AR235" s="48"/>
      <c r="AS235" s="48" t="e">
        <f t="shared" ref="AS235:BS235" ca="1" si="57">AS$11</f>
        <v>#NAME?</v>
      </c>
      <c r="AT235" s="10" t="e">
        <f t="shared" ca="1" si="57"/>
        <v>#NAME?</v>
      </c>
      <c r="AU235" s="10" t="e">
        <f t="shared" ca="1" si="57"/>
        <v>#NAME?</v>
      </c>
      <c r="AV235" s="10" t="e">
        <f t="shared" ca="1" si="57"/>
        <v>#NAME?</v>
      </c>
      <c r="AW235" s="10" t="e">
        <f t="shared" ca="1" si="57"/>
        <v>#NAME?</v>
      </c>
      <c r="AX235" s="10" t="e">
        <f t="shared" ca="1" si="57"/>
        <v>#NAME?</v>
      </c>
      <c r="AY235" s="10" t="e">
        <f t="shared" ca="1" si="57"/>
        <v>#NAME?</v>
      </c>
      <c r="AZ235" s="10" t="e">
        <f t="shared" ca="1" si="57"/>
        <v>#NAME?</v>
      </c>
      <c r="BA235" s="10" t="e">
        <f t="shared" ca="1" si="57"/>
        <v>#NAME?</v>
      </c>
      <c r="BB235" s="49" t="e">
        <f t="shared" ca="1" si="57"/>
        <v>#NAME?</v>
      </c>
      <c r="BC235" s="10" t="e">
        <f t="shared" ca="1" si="57"/>
        <v>#NAME?</v>
      </c>
      <c r="BD235" s="10" t="e">
        <f t="shared" ca="1" si="57"/>
        <v>#NAME?</v>
      </c>
      <c r="BE235" s="10" t="e">
        <f t="shared" ca="1" si="57"/>
        <v>#NAME?</v>
      </c>
      <c r="BF235" s="10" t="e">
        <f t="shared" ca="1" si="57"/>
        <v>#NAME?</v>
      </c>
      <c r="BG235" s="10" t="e">
        <f t="shared" ca="1" si="57"/>
        <v>#NAME?</v>
      </c>
      <c r="BH235" s="10" t="e">
        <f t="shared" ca="1" si="57"/>
        <v>#NAME?</v>
      </c>
      <c r="BI235" s="10" t="e">
        <f t="shared" ca="1" si="57"/>
        <v>#NAME?</v>
      </c>
      <c r="BJ235" s="10" t="e">
        <f t="shared" ca="1" si="57"/>
        <v>#NAME?</v>
      </c>
      <c r="BK235" s="10" t="e">
        <f t="shared" ca="1" si="57"/>
        <v>#NAME?</v>
      </c>
      <c r="BL235" s="10" t="e">
        <f t="shared" ca="1" si="57"/>
        <v>#NAME?</v>
      </c>
      <c r="BM235" s="10" t="e">
        <f t="shared" ca="1" si="57"/>
        <v>#NAME?</v>
      </c>
      <c r="BN235" s="10" t="e">
        <f t="shared" ca="1" si="57"/>
        <v>#NAME?</v>
      </c>
      <c r="BO235" s="10" t="e">
        <f t="shared" ca="1" si="57"/>
        <v>#NAME?</v>
      </c>
      <c r="BP235" s="10" t="e">
        <f t="shared" ca="1" si="57"/>
        <v>#NAME?</v>
      </c>
      <c r="BQ235" s="10" t="e">
        <f t="shared" ca="1" si="57"/>
        <v>#NAME?</v>
      </c>
      <c r="BR235" s="10" t="e">
        <f t="shared" ca="1" si="57"/>
        <v>#NAME?</v>
      </c>
      <c r="BS235" s="10" t="e">
        <f t="shared" ca="1" si="57"/>
        <v>#NAME?</v>
      </c>
    </row>
    <row r="236" spans="1:71" ht="12.75" customHeight="1" x14ac:dyDescent="0.25">
      <c r="A236" s="182" t="s">
        <v>142</v>
      </c>
      <c r="B236" s="183" t="s">
        <v>143</v>
      </c>
      <c r="C236" s="129">
        <v>23</v>
      </c>
      <c r="D236" s="184" t="s">
        <v>143</v>
      </c>
      <c r="E236" s="129">
        <v>21</v>
      </c>
      <c r="F236" s="129">
        <v>6</v>
      </c>
      <c r="G236" s="129">
        <v>8</v>
      </c>
      <c r="H236" s="129">
        <v>22</v>
      </c>
      <c r="I236" s="127">
        <v>32</v>
      </c>
      <c r="J236" s="129">
        <v>51</v>
      </c>
      <c r="K236" s="129">
        <v>67</v>
      </c>
      <c r="L236" s="129">
        <v>80</v>
      </c>
      <c r="M236" s="129">
        <v>65</v>
      </c>
      <c r="N236" s="127">
        <v>84</v>
      </c>
      <c r="O236" s="129">
        <v>40</v>
      </c>
      <c r="P236" s="127">
        <v>76</v>
      </c>
      <c r="Q236" s="185" t="s">
        <v>143</v>
      </c>
      <c r="R236" s="186">
        <v>75</v>
      </c>
      <c r="S236" s="127">
        <v>23</v>
      </c>
      <c r="T236" s="127">
        <v>43</v>
      </c>
      <c r="U236" s="127">
        <v>42</v>
      </c>
      <c r="V236" s="127">
        <v>24</v>
      </c>
      <c r="W236" s="127">
        <v>38</v>
      </c>
      <c r="X236" s="127">
        <v>39</v>
      </c>
      <c r="Y236" s="127">
        <v>19</v>
      </c>
      <c r="Z236" s="127">
        <v>45</v>
      </c>
      <c r="AA236" s="127">
        <v>35</v>
      </c>
      <c r="AB236" s="127">
        <v>22</v>
      </c>
      <c r="AC236" s="127">
        <v>17</v>
      </c>
      <c r="AD236" s="127">
        <v>19</v>
      </c>
      <c r="AE236" s="127">
        <v>24</v>
      </c>
      <c r="AF236" s="127">
        <v>24</v>
      </c>
      <c r="AG236" s="127">
        <v>27</v>
      </c>
      <c r="AH236" s="127">
        <v>22</v>
      </c>
      <c r="AI236" s="127">
        <v>15</v>
      </c>
      <c r="AJ236" s="127">
        <v>26</v>
      </c>
      <c r="AK236" s="127">
        <v>26</v>
      </c>
      <c r="AL236" s="53">
        <v>17</v>
      </c>
      <c r="AM236" s="187"/>
      <c r="AN236" s="188">
        <v>10</v>
      </c>
      <c r="AO236" s="189" t="s">
        <v>142</v>
      </c>
      <c r="AP236" s="174"/>
      <c r="AQ236" s="190">
        <v>22</v>
      </c>
      <c r="AR236" s="174"/>
      <c r="AS236" s="167">
        <f t="shared" ref="AS236:AS241" si="58">IF(AQ236="","",(SUM(AQ236,AN236)))</f>
        <v>32</v>
      </c>
      <c r="AT236" s="18">
        <v>24</v>
      </c>
      <c r="AU236" s="21">
        <v>34</v>
      </c>
      <c r="AV236" s="21">
        <v>32</v>
      </c>
      <c r="AW236" s="21">
        <v>38</v>
      </c>
      <c r="AX236" s="21">
        <v>44</v>
      </c>
      <c r="AY236" s="21">
        <v>30</v>
      </c>
      <c r="AZ236" s="21">
        <v>33</v>
      </c>
      <c r="BA236" s="23">
        <v>27</v>
      </c>
      <c r="BB236" s="191">
        <v>19</v>
      </c>
      <c r="BC236" s="21">
        <v>8</v>
      </c>
      <c r="BD236" s="192">
        <v>24</v>
      </c>
      <c r="BE236" s="192">
        <v>39</v>
      </c>
      <c r="BF236" s="192">
        <v>20</v>
      </c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</row>
    <row r="237" spans="1:71" ht="12.75" customHeight="1" x14ac:dyDescent="0.25">
      <c r="A237" s="193" t="s">
        <v>144</v>
      </c>
      <c r="B237" s="183" t="s">
        <v>145</v>
      </c>
      <c r="C237" s="129">
        <v>105</v>
      </c>
      <c r="D237" s="184" t="s">
        <v>145</v>
      </c>
      <c r="E237" s="129">
        <v>81</v>
      </c>
      <c r="F237" s="129">
        <v>101</v>
      </c>
      <c r="G237" s="129">
        <v>133</v>
      </c>
      <c r="H237" s="129">
        <v>244</v>
      </c>
      <c r="I237" s="194">
        <v>283</v>
      </c>
      <c r="J237" s="129">
        <v>372</v>
      </c>
      <c r="K237" s="129">
        <v>377</v>
      </c>
      <c r="L237" s="129">
        <v>456</v>
      </c>
      <c r="M237" s="129">
        <v>462</v>
      </c>
      <c r="N237" s="194">
        <v>505</v>
      </c>
      <c r="O237" s="129">
        <v>503</v>
      </c>
      <c r="P237" s="194">
        <v>588</v>
      </c>
      <c r="Q237" s="195" t="s">
        <v>145</v>
      </c>
      <c r="R237" s="196">
        <v>615</v>
      </c>
      <c r="S237" s="194">
        <v>362</v>
      </c>
      <c r="T237" s="194">
        <v>328</v>
      </c>
      <c r="U237" s="194">
        <v>275</v>
      </c>
      <c r="V237" s="194">
        <v>257</v>
      </c>
      <c r="W237" s="194">
        <v>133</v>
      </c>
      <c r="X237" s="194">
        <v>204</v>
      </c>
      <c r="Y237" s="194">
        <v>237</v>
      </c>
      <c r="Z237" s="194">
        <v>262</v>
      </c>
      <c r="AA237" s="194">
        <v>242</v>
      </c>
      <c r="AB237" s="194">
        <v>241</v>
      </c>
      <c r="AC237" s="194">
        <v>177</v>
      </c>
      <c r="AD237" s="194">
        <v>185</v>
      </c>
      <c r="AE237" s="194">
        <v>165</v>
      </c>
      <c r="AF237" s="194">
        <v>188</v>
      </c>
      <c r="AG237" s="194">
        <v>251</v>
      </c>
      <c r="AH237" s="194">
        <v>255</v>
      </c>
      <c r="AI237" s="194">
        <v>165</v>
      </c>
      <c r="AJ237" s="194">
        <v>212</v>
      </c>
      <c r="AK237" s="194">
        <v>177</v>
      </c>
      <c r="AL237" s="197">
        <v>217</v>
      </c>
      <c r="AM237" s="187"/>
      <c r="AN237" s="198">
        <v>53</v>
      </c>
      <c r="AO237" s="199" t="s">
        <v>144</v>
      </c>
      <c r="AP237" s="174"/>
      <c r="AQ237" s="190">
        <v>100</v>
      </c>
      <c r="AR237" s="174"/>
      <c r="AS237" s="167">
        <f t="shared" si="58"/>
        <v>153</v>
      </c>
      <c r="AT237" s="18">
        <v>153</v>
      </c>
      <c r="AU237" s="21">
        <v>175</v>
      </c>
      <c r="AV237" s="21">
        <v>207</v>
      </c>
      <c r="AW237" s="21">
        <v>270</v>
      </c>
      <c r="AX237" s="21">
        <v>330</v>
      </c>
      <c r="AY237" s="21">
        <v>336</v>
      </c>
      <c r="AZ237" s="21">
        <v>325</v>
      </c>
      <c r="BA237" s="25">
        <v>290</v>
      </c>
      <c r="BB237" s="200">
        <v>245</v>
      </c>
      <c r="BC237" s="21">
        <v>251</v>
      </c>
      <c r="BD237" s="201">
        <v>347</v>
      </c>
      <c r="BE237" s="201">
        <v>255</v>
      </c>
      <c r="BF237" s="202">
        <v>1396</v>
      </c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</row>
    <row r="238" spans="1:71" ht="12.75" customHeight="1" x14ac:dyDescent="0.25">
      <c r="A238" s="193" t="s">
        <v>146</v>
      </c>
      <c r="B238" s="183" t="s">
        <v>147</v>
      </c>
      <c r="C238" s="129">
        <v>172</v>
      </c>
      <c r="D238" s="184" t="s">
        <v>147</v>
      </c>
      <c r="E238" s="129">
        <v>273</v>
      </c>
      <c r="F238" s="129">
        <v>244</v>
      </c>
      <c r="G238" s="129">
        <v>478</v>
      </c>
      <c r="H238" s="129">
        <v>526</v>
      </c>
      <c r="I238" s="194">
        <v>472</v>
      </c>
      <c r="J238" s="129">
        <v>462</v>
      </c>
      <c r="K238" s="129">
        <v>473</v>
      </c>
      <c r="L238" s="129">
        <v>581</v>
      </c>
      <c r="M238" s="129">
        <v>570</v>
      </c>
      <c r="N238" s="194">
        <v>702</v>
      </c>
      <c r="O238" s="129">
        <v>644</v>
      </c>
      <c r="P238" s="194">
        <v>677</v>
      </c>
      <c r="Q238" s="203" t="s">
        <v>147</v>
      </c>
      <c r="R238" s="196">
        <v>822</v>
      </c>
      <c r="S238" s="194">
        <v>957</v>
      </c>
      <c r="T238" s="194">
        <v>1220</v>
      </c>
      <c r="U238" s="194">
        <v>973</v>
      </c>
      <c r="V238" s="194">
        <v>1026</v>
      </c>
      <c r="W238" s="194">
        <v>829</v>
      </c>
      <c r="X238" s="194">
        <v>935</v>
      </c>
      <c r="Y238" s="194">
        <v>983</v>
      </c>
      <c r="Z238" s="194">
        <v>984</v>
      </c>
      <c r="AA238" s="194">
        <v>991</v>
      </c>
      <c r="AB238" s="194">
        <v>848</v>
      </c>
      <c r="AC238" s="194">
        <v>792</v>
      </c>
      <c r="AD238" s="194">
        <v>921</v>
      </c>
      <c r="AE238" s="194">
        <v>974</v>
      </c>
      <c r="AF238" s="194">
        <v>1186</v>
      </c>
      <c r="AG238" s="194">
        <v>1160</v>
      </c>
      <c r="AH238" s="194">
        <v>1194</v>
      </c>
      <c r="AI238" s="194">
        <v>1403</v>
      </c>
      <c r="AJ238" s="194">
        <v>1513</v>
      </c>
      <c r="AK238" s="194">
        <v>1597</v>
      </c>
      <c r="AL238" s="197">
        <v>1719</v>
      </c>
      <c r="AM238" s="187"/>
      <c r="AN238" s="198">
        <v>523</v>
      </c>
      <c r="AO238" s="199" t="s">
        <v>146</v>
      </c>
      <c r="AP238" s="174"/>
      <c r="AQ238" s="190">
        <v>1027</v>
      </c>
      <c r="AR238" s="174"/>
      <c r="AS238" s="167">
        <f t="shared" si="58"/>
        <v>1550</v>
      </c>
      <c r="AT238" s="18">
        <v>1542</v>
      </c>
      <c r="AU238" s="21">
        <v>1466</v>
      </c>
      <c r="AV238" s="18">
        <v>1404</v>
      </c>
      <c r="AW238" s="18">
        <v>1259</v>
      </c>
      <c r="AX238" s="18">
        <v>1438</v>
      </c>
      <c r="AY238" s="18">
        <v>1446</v>
      </c>
      <c r="AZ238" s="18">
        <v>1350</v>
      </c>
      <c r="BA238" s="197">
        <v>1232</v>
      </c>
      <c r="BB238" s="198">
        <v>1378</v>
      </c>
      <c r="BC238" s="18">
        <v>1315</v>
      </c>
      <c r="BD238" s="202">
        <v>1483</v>
      </c>
      <c r="BE238" s="202">
        <v>1584</v>
      </c>
      <c r="BF238" s="201">
        <v>249</v>
      </c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</row>
    <row r="239" spans="1:71" ht="12.75" customHeight="1" x14ac:dyDescent="0.25">
      <c r="A239" s="193" t="s">
        <v>148</v>
      </c>
      <c r="B239" s="183" t="s">
        <v>149</v>
      </c>
      <c r="C239" s="129">
        <v>151</v>
      </c>
      <c r="D239" s="184" t="s">
        <v>149</v>
      </c>
      <c r="E239" s="129">
        <v>288</v>
      </c>
      <c r="F239" s="129">
        <v>323</v>
      </c>
      <c r="G239" s="129">
        <v>578</v>
      </c>
      <c r="H239" s="129">
        <v>432</v>
      </c>
      <c r="I239" s="194">
        <v>379</v>
      </c>
      <c r="J239" s="129">
        <v>339</v>
      </c>
      <c r="K239" s="129">
        <v>289</v>
      </c>
      <c r="L239" s="129">
        <v>331</v>
      </c>
      <c r="M239" s="129">
        <v>403</v>
      </c>
      <c r="N239" s="194">
        <v>364</v>
      </c>
      <c r="O239" s="129">
        <v>492</v>
      </c>
      <c r="P239" s="194">
        <v>479</v>
      </c>
      <c r="Q239" s="204" t="s">
        <v>149</v>
      </c>
      <c r="R239" s="196">
        <v>448</v>
      </c>
      <c r="S239" s="194">
        <v>478</v>
      </c>
      <c r="T239" s="194">
        <v>612</v>
      </c>
      <c r="U239" s="194">
        <v>780</v>
      </c>
      <c r="V239" s="194">
        <v>905</v>
      </c>
      <c r="W239" s="194">
        <v>971</v>
      </c>
      <c r="X239" s="194">
        <v>858</v>
      </c>
      <c r="Y239" s="194">
        <v>781</v>
      </c>
      <c r="Z239" s="194">
        <v>812</v>
      </c>
      <c r="AA239" s="194">
        <v>930</v>
      </c>
      <c r="AB239" s="194">
        <v>987</v>
      </c>
      <c r="AC239" s="194">
        <v>1213</v>
      </c>
      <c r="AD239" s="194">
        <v>1246</v>
      </c>
      <c r="AE239" s="194">
        <v>1317</v>
      </c>
      <c r="AF239" s="194">
        <v>1016</v>
      </c>
      <c r="AG239" s="194">
        <v>1049</v>
      </c>
      <c r="AH239" s="194">
        <v>1039</v>
      </c>
      <c r="AI239" s="194">
        <v>558</v>
      </c>
      <c r="AJ239" s="194">
        <v>516</v>
      </c>
      <c r="AK239" s="194">
        <v>544</v>
      </c>
      <c r="AL239" s="197">
        <v>551</v>
      </c>
      <c r="AM239" s="187"/>
      <c r="AN239" s="198">
        <v>219</v>
      </c>
      <c r="AO239" s="199" t="s">
        <v>148</v>
      </c>
      <c r="AP239" s="174"/>
      <c r="AQ239" s="190">
        <v>454</v>
      </c>
      <c r="AR239" s="174"/>
      <c r="AS239" s="167">
        <f t="shared" si="58"/>
        <v>673</v>
      </c>
      <c r="AT239" s="18">
        <v>615</v>
      </c>
      <c r="AU239" s="21">
        <v>743</v>
      </c>
      <c r="AV239" s="21">
        <v>658</v>
      </c>
      <c r="AW239" s="21">
        <v>587</v>
      </c>
      <c r="AX239" s="21">
        <v>580</v>
      </c>
      <c r="AY239" s="21">
        <v>566</v>
      </c>
      <c r="AZ239" s="21">
        <v>819</v>
      </c>
      <c r="BA239" s="25">
        <v>785</v>
      </c>
      <c r="BB239" s="200">
        <v>687</v>
      </c>
      <c r="BC239" s="21">
        <v>726</v>
      </c>
      <c r="BD239" s="201">
        <v>708</v>
      </c>
      <c r="BE239" s="201">
        <v>605</v>
      </c>
      <c r="BF239" s="201">
        <v>674</v>
      </c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</row>
    <row r="240" spans="1:71" s="206" customFormat="1" ht="12.75" customHeight="1" x14ac:dyDescent="0.25">
      <c r="A240" s="193" t="s">
        <v>150</v>
      </c>
      <c r="B240" s="183" t="s">
        <v>151</v>
      </c>
      <c r="C240" s="129">
        <v>9</v>
      </c>
      <c r="D240" s="184" t="s">
        <v>151</v>
      </c>
      <c r="E240" s="129">
        <v>8</v>
      </c>
      <c r="F240" s="129">
        <v>44</v>
      </c>
      <c r="G240" s="129">
        <v>67</v>
      </c>
      <c r="H240" s="129">
        <v>63</v>
      </c>
      <c r="I240" s="194">
        <v>26</v>
      </c>
      <c r="J240" s="129">
        <v>26</v>
      </c>
      <c r="K240" s="129">
        <v>54</v>
      </c>
      <c r="L240" s="129">
        <v>91</v>
      </c>
      <c r="M240" s="129">
        <v>54</v>
      </c>
      <c r="N240" s="194">
        <v>73</v>
      </c>
      <c r="O240" s="129">
        <v>50</v>
      </c>
      <c r="P240" s="194">
        <v>18</v>
      </c>
      <c r="Q240" s="205" t="s">
        <v>151</v>
      </c>
      <c r="R240" s="196">
        <v>40</v>
      </c>
      <c r="S240" s="194">
        <v>66</v>
      </c>
      <c r="T240" s="194">
        <v>73</v>
      </c>
      <c r="U240" s="194">
        <v>139</v>
      </c>
      <c r="V240" s="194">
        <v>52</v>
      </c>
      <c r="W240" s="194">
        <v>94</v>
      </c>
      <c r="X240" s="194">
        <v>106</v>
      </c>
      <c r="Y240" s="194">
        <v>53</v>
      </c>
      <c r="Z240" s="194">
        <v>68</v>
      </c>
      <c r="AA240" s="194">
        <v>119</v>
      </c>
      <c r="AB240" s="194">
        <v>110</v>
      </c>
      <c r="AC240" s="194">
        <v>131</v>
      </c>
      <c r="AD240" s="194">
        <v>142</v>
      </c>
      <c r="AE240" s="194">
        <v>176</v>
      </c>
      <c r="AF240" s="194">
        <v>138</v>
      </c>
      <c r="AG240" s="194">
        <v>195</v>
      </c>
      <c r="AH240" s="194">
        <v>127</v>
      </c>
      <c r="AI240" s="194">
        <v>51</v>
      </c>
      <c r="AJ240" s="194">
        <v>39</v>
      </c>
      <c r="AK240" s="194">
        <v>50</v>
      </c>
      <c r="AL240" s="197">
        <v>14</v>
      </c>
      <c r="AM240" s="187"/>
      <c r="AN240" s="198">
        <v>9</v>
      </c>
      <c r="AO240" s="199" t="s">
        <v>150</v>
      </c>
      <c r="AP240" s="174"/>
      <c r="AQ240" s="190">
        <v>15</v>
      </c>
      <c r="AR240" s="174"/>
      <c r="AS240" s="167">
        <f t="shared" si="58"/>
        <v>24</v>
      </c>
      <c r="AT240" s="18">
        <v>32</v>
      </c>
      <c r="AU240" s="21">
        <v>44</v>
      </c>
      <c r="AV240" s="21">
        <v>58</v>
      </c>
      <c r="AW240" s="21">
        <v>61</v>
      </c>
      <c r="AX240" s="21">
        <v>34</v>
      </c>
      <c r="AY240" s="21">
        <v>70</v>
      </c>
      <c r="AZ240" s="21">
        <v>37</v>
      </c>
      <c r="BA240" s="25">
        <v>34</v>
      </c>
      <c r="BB240" s="200">
        <v>29</v>
      </c>
      <c r="BC240" s="21">
        <v>55</v>
      </c>
      <c r="BD240" s="201">
        <v>32</v>
      </c>
      <c r="BE240" s="201">
        <v>51</v>
      </c>
      <c r="BF240" s="201">
        <v>43</v>
      </c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</row>
    <row r="241" spans="1:71" ht="12.75" customHeight="1" x14ac:dyDescent="0.25">
      <c r="A241" s="193" t="s">
        <v>152</v>
      </c>
      <c r="B241" s="183" t="s">
        <v>153</v>
      </c>
      <c r="C241" s="129">
        <v>65</v>
      </c>
      <c r="D241" s="184" t="s">
        <v>153</v>
      </c>
      <c r="E241" s="129">
        <v>36</v>
      </c>
      <c r="F241" s="129">
        <v>83</v>
      </c>
      <c r="G241" s="129">
        <v>0</v>
      </c>
      <c r="H241" s="129">
        <v>0</v>
      </c>
      <c r="I241" s="129">
        <v>0</v>
      </c>
      <c r="J241" s="129">
        <v>0</v>
      </c>
      <c r="K241" s="129">
        <v>0</v>
      </c>
      <c r="L241" s="129">
        <v>0</v>
      </c>
      <c r="M241" s="129">
        <v>0</v>
      </c>
      <c r="N241" s="194">
        <v>0</v>
      </c>
      <c r="O241" s="129">
        <v>0</v>
      </c>
      <c r="P241" s="196">
        <v>0</v>
      </c>
      <c r="Q241" s="207" t="s">
        <v>153</v>
      </c>
      <c r="R241" s="208">
        <v>0</v>
      </c>
      <c r="S241" s="194">
        <v>0</v>
      </c>
      <c r="T241" s="194">
        <v>0</v>
      </c>
      <c r="U241" s="194">
        <v>1</v>
      </c>
      <c r="V241" s="194">
        <v>0</v>
      </c>
      <c r="W241" s="194">
        <v>0</v>
      </c>
      <c r="X241" s="194">
        <v>0</v>
      </c>
      <c r="Y241" s="194">
        <v>0</v>
      </c>
      <c r="Z241" s="194">
        <v>0</v>
      </c>
      <c r="AA241" s="194">
        <v>0</v>
      </c>
      <c r="AB241" s="194">
        <v>0</v>
      </c>
      <c r="AC241" s="194">
        <v>0</v>
      </c>
      <c r="AD241" s="194">
        <v>0</v>
      </c>
      <c r="AE241" s="194">
        <v>0</v>
      </c>
      <c r="AF241" s="194">
        <v>0</v>
      </c>
      <c r="AG241" s="194">
        <v>0</v>
      </c>
      <c r="AH241" s="194">
        <v>0</v>
      </c>
      <c r="AI241" s="194">
        <v>0</v>
      </c>
      <c r="AJ241" s="194">
        <v>0</v>
      </c>
      <c r="AK241" s="194">
        <v>0</v>
      </c>
      <c r="AL241" s="194">
        <v>0</v>
      </c>
      <c r="AM241" s="187"/>
      <c r="AN241" s="198">
        <v>0</v>
      </c>
      <c r="AO241" s="199" t="s">
        <v>152</v>
      </c>
      <c r="AP241" s="174"/>
      <c r="AQ241" s="190">
        <v>0</v>
      </c>
      <c r="AR241" s="174"/>
      <c r="AS241" s="167">
        <f t="shared" si="58"/>
        <v>0</v>
      </c>
      <c r="AT241" s="18">
        <v>0</v>
      </c>
      <c r="AU241" s="21">
        <v>0</v>
      </c>
      <c r="AV241" s="21">
        <v>0</v>
      </c>
      <c r="AW241" s="21">
        <v>0</v>
      </c>
      <c r="AX241" s="21">
        <v>0</v>
      </c>
      <c r="AY241" s="21">
        <v>0</v>
      </c>
      <c r="AZ241" s="21">
        <v>0</v>
      </c>
      <c r="BA241" s="25">
        <v>0</v>
      </c>
      <c r="BB241" s="200">
        <v>0</v>
      </c>
      <c r="BC241" s="21">
        <v>0</v>
      </c>
      <c r="BD241" s="201">
        <v>0</v>
      </c>
      <c r="BE241" s="201">
        <v>0</v>
      </c>
      <c r="BF241" s="15">
        <v>0</v>
      </c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</row>
    <row r="242" spans="1:71" ht="12.75" customHeight="1" x14ac:dyDescent="0.25">
      <c r="A242" s="209" t="s">
        <v>22</v>
      </c>
      <c r="B242" s="210"/>
      <c r="C242" s="211">
        <f>SUM(C236:C241)</f>
        <v>525</v>
      </c>
      <c r="D242" s="212"/>
      <c r="E242" s="211">
        <f t="shared" ref="E242:BP242" si="59">SUM(E236:E241)</f>
        <v>707</v>
      </c>
      <c r="F242" s="211">
        <f t="shared" si="59"/>
        <v>801</v>
      </c>
      <c r="G242" s="211">
        <f t="shared" si="59"/>
        <v>1264</v>
      </c>
      <c r="H242" s="211">
        <f t="shared" si="59"/>
        <v>1287</v>
      </c>
      <c r="I242" s="211">
        <f t="shared" si="59"/>
        <v>1192</v>
      </c>
      <c r="J242" s="211">
        <f t="shared" si="59"/>
        <v>1250</v>
      </c>
      <c r="K242" s="211">
        <f t="shared" si="59"/>
        <v>1260</v>
      </c>
      <c r="L242" s="211">
        <f t="shared" si="59"/>
        <v>1539</v>
      </c>
      <c r="M242" s="211">
        <f t="shared" si="59"/>
        <v>1554</v>
      </c>
      <c r="N242" s="211">
        <f t="shared" si="59"/>
        <v>1728</v>
      </c>
      <c r="O242" s="211">
        <f t="shared" si="59"/>
        <v>1729</v>
      </c>
      <c r="P242" s="211">
        <f t="shared" si="59"/>
        <v>1838</v>
      </c>
      <c r="Q242" s="213"/>
      <c r="R242" s="211">
        <f t="shared" si="59"/>
        <v>2000</v>
      </c>
      <c r="S242" s="211">
        <f t="shared" si="59"/>
        <v>1886</v>
      </c>
      <c r="T242" s="211">
        <f t="shared" si="59"/>
        <v>2276</v>
      </c>
      <c r="U242" s="211">
        <f t="shared" si="59"/>
        <v>2210</v>
      </c>
      <c r="V242" s="211">
        <f t="shared" si="59"/>
        <v>2264</v>
      </c>
      <c r="W242" s="211">
        <f t="shared" si="59"/>
        <v>2065</v>
      </c>
      <c r="X242" s="211">
        <f t="shared" si="59"/>
        <v>2142</v>
      </c>
      <c r="Y242" s="211">
        <f t="shared" si="59"/>
        <v>2073</v>
      </c>
      <c r="Z242" s="211">
        <f t="shared" si="59"/>
        <v>2171</v>
      </c>
      <c r="AA242" s="211">
        <f t="shared" si="59"/>
        <v>2317</v>
      </c>
      <c r="AB242" s="211">
        <f t="shared" si="59"/>
        <v>2208</v>
      </c>
      <c r="AC242" s="211">
        <f t="shared" si="59"/>
        <v>2330</v>
      </c>
      <c r="AD242" s="211">
        <f t="shared" si="59"/>
        <v>2513</v>
      </c>
      <c r="AE242" s="211">
        <f t="shared" si="59"/>
        <v>2656</v>
      </c>
      <c r="AF242" s="211">
        <f t="shared" si="59"/>
        <v>2552</v>
      </c>
      <c r="AG242" s="211">
        <f t="shared" si="59"/>
        <v>2682</v>
      </c>
      <c r="AH242" s="211">
        <f t="shared" si="59"/>
        <v>2637</v>
      </c>
      <c r="AI242" s="211">
        <f t="shared" si="59"/>
        <v>2192</v>
      </c>
      <c r="AJ242" s="211">
        <f t="shared" si="59"/>
        <v>2306</v>
      </c>
      <c r="AK242" s="211">
        <f t="shared" si="59"/>
        <v>2394</v>
      </c>
      <c r="AL242" s="211">
        <f t="shared" si="59"/>
        <v>2518</v>
      </c>
      <c r="AM242" s="214"/>
      <c r="AN242" s="215">
        <f t="shared" si="59"/>
        <v>814</v>
      </c>
      <c r="AO242" s="176" t="s">
        <v>22</v>
      </c>
      <c r="AP242" s="66"/>
      <c r="AQ242" s="67">
        <f t="shared" si="59"/>
        <v>1618</v>
      </c>
      <c r="AR242" s="66"/>
      <c r="AS242" s="66">
        <f t="shared" si="59"/>
        <v>2432</v>
      </c>
      <c r="AT242" s="39">
        <f t="shared" si="59"/>
        <v>2366</v>
      </c>
      <c r="AU242" s="39">
        <f t="shared" si="59"/>
        <v>2462</v>
      </c>
      <c r="AV242" s="39">
        <f t="shared" si="59"/>
        <v>2359</v>
      </c>
      <c r="AW242" s="39">
        <f t="shared" si="59"/>
        <v>2215</v>
      </c>
      <c r="AX242" s="39">
        <f t="shared" si="59"/>
        <v>2426</v>
      </c>
      <c r="AY242" s="39">
        <f t="shared" si="59"/>
        <v>2448</v>
      </c>
      <c r="AZ242" s="39">
        <f t="shared" si="59"/>
        <v>2564</v>
      </c>
      <c r="BA242" s="39">
        <f t="shared" si="59"/>
        <v>2368</v>
      </c>
      <c r="BB242" s="67">
        <f t="shared" si="59"/>
        <v>2358</v>
      </c>
      <c r="BC242" s="39">
        <f t="shared" si="59"/>
        <v>2355</v>
      </c>
      <c r="BD242" s="39">
        <f t="shared" si="59"/>
        <v>2594</v>
      </c>
      <c r="BE242" s="39">
        <f t="shared" si="59"/>
        <v>2534</v>
      </c>
      <c r="BF242" s="39">
        <f t="shared" si="59"/>
        <v>2382</v>
      </c>
      <c r="BG242" s="39">
        <f t="shared" si="59"/>
        <v>0</v>
      </c>
      <c r="BH242" s="39">
        <f t="shared" si="59"/>
        <v>0</v>
      </c>
      <c r="BI242" s="39">
        <f t="shared" si="59"/>
        <v>0</v>
      </c>
      <c r="BJ242" s="39">
        <f t="shared" si="59"/>
        <v>0</v>
      </c>
      <c r="BK242" s="39">
        <f t="shared" si="59"/>
        <v>0</v>
      </c>
      <c r="BL242" s="39">
        <f t="shared" si="59"/>
        <v>0</v>
      </c>
      <c r="BM242" s="39">
        <f t="shared" si="59"/>
        <v>0</v>
      </c>
      <c r="BN242" s="39">
        <f t="shared" si="59"/>
        <v>0</v>
      </c>
      <c r="BO242" s="39">
        <f t="shared" si="59"/>
        <v>0</v>
      </c>
      <c r="BP242" s="39">
        <f t="shared" si="59"/>
        <v>0</v>
      </c>
      <c r="BQ242" s="39">
        <f>SUM(BQ236:BQ241)</f>
        <v>0</v>
      </c>
      <c r="BR242" s="39">
        <f>SUM(BR236:BR241)</f>
        <v>0</v>
      </c>
      <c r="BS242" s="39">
        <f>SUM(BS236:BS241)</f>
        <v>0</v>
      </c>
    </row>
    <row r="243" spans="1:71" ht="12.75" customHeight="1" x14ac:dyDescent="0.25">
      <c r="A243" s="149"/>
      <c r="B243" s="150"/>
      <c r="C243" s="150"/>
      <c r="D243" s="150"/>
      <c r="E243" s="150"/>
      <c r="F243" s="150"/>
      <c r="G243" s="150"/>
      <c r="H243" s="151"/>
      <c r="I243" s="151"/>
      <c r="J243" s="150"/>
      <c r="K243" s="150"/>
      <c r="L243" s="150"/>
      <c r="M243" s="150"/>
      <c r="N243" s="150"/>
      <c r="O243" s="151"/>
      <c r="P243" s="150"/>
      <c r="Q243" s="150"/>
      <c r="R243" s="151"/>
      <c r="S243" s="151"/>
      <c r="T243" s="151"/>
      <c r="U243" s="150"/>
      <c r="V243" s="151"/>
      <c r="W243" s="151"/>
      <c r="X243" s="150"/>
      <c r="Y243" s="150"/>
      <c r="Z243" s="151"/>
      <c r="AA243" s="151"/>
      <c r="AB243" s="150"/>
      <c r="AC243" s="150"/>
      <c r="AD243" s="150"/>
      <c r="AE243" s="150"/>
      <c r="AF243" s="150"/>
      <c r="AG243" s="150"/>
      <c r="AH243" s="150"/>
      <c r="AI243" s="150"/>
      <c r="AJ243" s="151"/>
      <c r="AK243" s="150"/>
      <c r="AL243" s="150"/>
      <c r="AM243" s="150"/>
      <c r="AN243" s="150"/>
      <c r="AO243" s="114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  <c r="BP243" s="84"/>
      <c r="BQ243" s="84"/>
      <c r="BR243" s="84"/>
      <c r="BS243" s="84"/>
    </row>
    <row r="244" spans="1:71" s="98" customFormat="1" ht="12.75" customHeight="1" x14ac:dyDescent="0.2">
      <c r="AO244" s="47" t="s">
        <v>154</v>
      </c>
      <c r="AP244" s="99"/>
      <c r="AQ244" s="99"/>
      <c r="AR244" s="48"/>
      <c r="AS244" s="91" t="e">
        <f t="shared" ref="AS244:BS244" ca="1" si="60">AS$11</f>
        <v>#NAME?</v>
      </c>
      <c r="AT244" s="48" t="e">
        <f t="shared" ca="1" si="60"/>
        <v>#NAME?</v>
      </c>
      <c r="AU244" s="10" t="e">
        <f t="shared" ca="1" si="60"/>
        <v>#NAME?</v>
      </c>
      <c r="AV244" s="10" t="e">
        <f t="shared" ca="1" si="60"/>
        <v>#NAME?</v>
      </c>
      <c r="AW244" s="10" t="e">
        <f t="shared" ca="1" si="60"/>
        <v>#NAME?</v>
      </c>
      <c r="AX244" s="10" t="e">
        <f t="shared" ca="1" si="60"/>
        <v>#NAME?</v>
      </c>
      <c r="AY244" s="10" t="e">
        <f t="shared" ca="1" si="60"/>
        <v>#NAME?</v>
      </c>
      <c r="AZ244" s="10" t="e">
        <f t="shared" ca="1" si="60"/>
        <v>#NAME?</v>
      </c>
      <c r="BA244" s="10" t="e">
        <f t="shared" ca="1" si="60"/>
        <v>#NAME?</v>
      </c>
      <c r="BB244" s="49" t="e">
        <f t="shared" ca="1" si="60"/>
        <v>#NAME?</v>
      </c>
      <c r="BC244" s="10" t="e">
        <f t="shared" ca="1" si="60"/>
        <v>#NAME?</v>
      </c>
      <c r="BD244" s="10" t="e">
        <f t="shared" ca="1" si="60"/>
        <v>#NAME?</v>
      </c>
      <c r="BE244" s="10" t="e">
        <f t="shared" ca="1" si="60"/>
        <v>#NAME?</v>
      </c>
      <c r="BF244" s="10" t="e">
        <f t="shared" ca="1" si="60"/>
        <v>#NAME?</v>
      </c>
      <c r="BG244" s="10" t="e">
        <f t="shared" ca="1" si="60"/>
        <v>#NAME?</v>
      </c>
      <c r="BH244" s="10" t="e">
        <f t="shared" ca="1" si="60"/>
        <v>#NAME?</v>
      </c>
      <c r="BI244" s="10" t="e">
        <f t="shared" ca="1" si="60"/>
        <v>#NAME?</v>
      </c>
      <c r="BJ244" s="10" t="e">
        <f t="shared" ca="1" si="60"/>
        <v>#NAME?</v>
      </c>
      <c r="BK244" s="10" t="e">
        <f t="shared" ca="1" si="60"/>
        <v>#NAME?</v>
      </c>
      <c r="BL244" s="10" t="e">
        <f t="shared" ca="1" si="60"/>
        <v>#NAME?</v>
      </c>
      <c r="BM244" s="10" t="e">
        <f t="shared" ca="1" si="60"/>
        <v>#NAME?</v>
      </c>
      <c r="BN244" s="10" t="e">
        <f t="shared" ca="1" si="60"/>
        <v>#NAME?</v>
      </c>
      <c r="BO244" s="10" t="e">
        <f t="shared" ca="1" si="60"/>
        <v>#NAME?</v>
      </c>
      <c r="BP244" s="10" t="e">
        <f t="shared" ca="1" si="60"/>
        <v>#NAME?</v>
      </c>
      <c r="BQ244" s="10" t="e">
        <f t="shared" ca="1" si="60"/>
        <v>#NAME?</v>
      </c>
      <c r="BR244" s="10" t="e">
        <f t="shared" ca="1" si="60"/>
        <v>#NAME?</v>
      </c>
      <c r="BS244" s="10" t="e">
        <f t="shared" ca="1" si="60"/>
        <v>#NAME?</v>
      </c>
    </row>
    <row r="245" spans="1:71" s="98" customFormat="1" ht="12.75" customHeight="1" x14ac:dyDescent="0.2">
      <c r="AO245" s="50" t="s">
        <v>155</v>
      </c>
      <c r="AR245" s="51"/>
      <c r="AS245" s="93"/>
      <c r="AT245" s="51"/>
      <c r="AU245" s="94">
        <v>266</v>
      </c>
      <c r="AV245" s="100">
        <v>0</v>
      </c>
      <c r="AW245" s="101">
        <v>1</v>
      </c>
      <c r="AX245" s="101">
        <v>0</v>
      </c>
      <c r="AY245" s="101">
        <v>0</v>
      </c>
      <c r="AZ245" s="101">
        <v>0</v>
      </c>
      <c r="BA245" s="101">
        <v>0</v>
      </c>
      <c r="BB245" s="102">
        <v>0</v>
      </c>
      <c r="BC245" s="87">
        <v>0</v>
      </c>
      <c r="BD245" s="88">
        <v>0</v>
      </c>
      <c r="BE245" s="88">
        <v>0</v>
      </c>
      <c r="BF245" s="88">
        <v>0</v>
      </c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</row>
    <row r="246" spans="1:71" s="98" customFormat="1" ht="12.75" customHeight="1" x14ac:dyDescent="0.2">
      <c r="AO246" s="50" t="s">
        <v>74</v>
      </c>
      <c r="AR246" s="51"/>
      <c r="AS246" s="93"/>
      <c r="AT246" s="51"/>
      <c r="AU246" s="94">
        <v>266</v>
      </c>
      <c r="AV246" s="100">
        <v>65</v>
      </c>
      <c r="AW246" s="101">
        <v>44</v>
      </c>
      <c r="AX246" s="101">
        <v>80</v>
      </c>
      <c r="AY246" s="101">
        <v>150</v>
      </c>
      <c r="AZ246" s="101">
        <v>125</v>
      </c>
      <c r="BA246" s="101">
        <v>162</v>
      </c>
      <c r="BB246" s="102">
        <v>148</v>
      </c>
      <c r="BC246" s="87">
        <v>200</v>
      </c>
      <c r="BD246" s="88">
        <v>109</v>
      </c>
      <c r="BE246" s="88">
        <v>144</v>
      </c>
      <c r="BF246" s="88">
        <v>177</v>
      </c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</row>
    <row r="247" spans="1:71" s="98" customFormat="1" ht="12.75" customHeight="1" x14ac:dyDescent="0.2">
      <c r="AO247" s="50" t="s">
        <v>62</v>
      </c>
      <c r="AR247" s="51"/>
      <c r="AS247" s="93"/>
      <c r="AT247" s="51"/>
      <c r="AU247" s="94">
        <v>266</v>
      </c>
      <c r="AV247" s="100">
        <v>0</v>
      </c>
      <c r="AW247" s="101">
        <v>0</v>
      </c>
      <c r="AX247" s="101">
        <v>0</v>
      </c>
      <c r="AY247" s="101">
        <v>0</v>
      </c>
      <c r="AZ247" s="101">
        <v>0</v>
      </c>
      <c r="BA247" s="101">
        <v>0</v>
      </c>
      <c r="BB247" s="102">
        <v>0</v>
      </c>
      <c r="BC247" s="87">
        <v>0</v>
      </c>
      <c r="BD247" s="88">
        <v>0</v>
      </c>
      <c r="BE247" s="88">
        <v>0</v>
      </c>
      <c r="BF247" s="88">
        <v>0</v>
      </c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</row>
    <row r="248" spans="1:71" s="98" customFormat="1" ht="12.75" customHeight="1" x14ac:dyDescent="0.2">
      <c r="AO248" s="50" t="s">
        <v>156</v>
      </c>
      <c r="AR248" s="51"/>
      <c r="AS248" s="93"/>
      <c r="AT248" s="51"/>
      <c r="AU248" s="94">
        <v>266</v>
      </c>
      <c r="AV248" s="125">
        <v>1514</v>
      </c>
      <c r="AW248" s="216">
        <v>1402</v>
      </c>
      <c r="AX248" s="216">
        <v>1447</v>
      </c>
      <c r="AY248" s="216">
        <v>1429</v>
      </c>
      <c r="AZ248" s="216">
        <v>1478</v>
      </c>
      <c r="BA248" s="216">
        <v>1344</v>
      </c>
      <c r="BB248" s="217">
        <v>1473</v>
      </c>
      <c r="BC248" s="112">
        <v>1359</v>
      </c>
      <c r="BD248" s="88">
        <v>1571</v>
      </c>
      <c r="BE248" s="88">
        <v>1587</v>
      </c>
      <c r="BF248" s="88">
        <v>1436</v>
      </c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</row>
    <row r="249" spans="1:71" s="98" customFormat="1" ht="12.75" customHeight="1" x14ac:dyDescent="0.2">
      <c r="AO249" s="50" t="s">
        <v>157</v>
      </c>
      <c r="AR249" s="51"/>
      <c r="AS249" s="93"/>
      <c r="AT249" s="51"/>
      <c r="AU249" s="94">
        <v>266</v>
      </c>
      <c r="AV249" s="100">
        <v>0</v>
      </c>
      <c r="AW249" s="101">
        <v>1</v>
      </c>
      <c r="AX249" s="101">
        <v>0</v>
      </c>
      <c r="AY249" s="101">
        <v>0</v>
      </c>
      <c r="AZ249" s="101">
        <v>0</v>
      </c>
      <c r="BA249" s="101">
        <v>3</v>
      </c>
      <c r="BB249" s="102">
        <v>6</v>
      </c>
      <c r="BC249" s="87">
        <v>7</v>
      </c>
      <c r="BD249" s="88">
        <v>2</v>
      </c>
      <c r="BE249" s="88">
        <v>1</v>
      </c>
      <c r="BF249" s="88">
        <v>1</v>
      </c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</row>
    <row r="250" spans="1:71" s="98" customFormat="1" ht="12.75" customHeight="1" x14ac:dyDescent="0.2">
      <c r="AO250" s="50" t="s">
        <v>158</v>
      </c>
      <c r="AR250" s="51"/>
      <c r="AS250" s="93"/>
      <c r="AT250" s="51"/>
      <c r="AU250" s="94">
        <v>266</v>
      </c>
      <c r="AV250" s="100">
        <v>334</v>
      </c>
      <c r="AW250" s="101">
        <v>293</v>
      </c>
      <c r="AX250" s="101">
        <v>356</v>
      </c>
      <c r="AY250" s="101">
        <v>356</v>
      </c>
      <c r="AZ250" s="101">
        <v>301</v>
      </c>
      <c r="BA250" s="101">
        <v>273</v>
      </c>
      <c r="BB250" s="102">
        <v>306</v>
      </c>
      <c r="BC250" s="87">
        <v>330</v>
      </c>
      <c r="BD250" s="88">
        <v>322</v>
      </c>
      <c r="BE250" s="88">
        <v>284</v>
      </c>
      <c r="BF250" s="88">
        <v>292</v>
      </c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</row>
    <row r="251" spans="1:71" s="98" customFormat="1" ht="12.75" customHeight="1" x14ac:dyDescent="0.2">
      <c r="AO251" s="50" t="s">
        <v>159</v>
      </c>
      <c r="AR251" s="51"/>
      <c r="AS251" s="93"/>
      <c r="AT251" s="51"/>
      <c r="AU251" s="94">
        <v>266</v>
      </c>
      <c r="AV251" s="100">
        <v>240</v>
      </c>
      <c r="AW251" s="101">
        <v>227</v>
      </c>
      <c r="AX251" s="101">
        <v>239</v>
      </c>
      <c r="AY251" s="101">
        <v>239</v>
      </c>
      <c r="AZ251" s="101">
        <v>267</v>
      </c>
      <c r="BA251" s="101">
        <v>292</v>
      </c>
      <c r="BB251" s="102">
        <v>257</v>
      </c>
      <c r="BC251" s="87">
        <v>267</v>
      </c>
      <c r="BD251" s="88">
        <v>240</v>
      </c>
      <c r="BE251" s="88">
        <v>257</v>
      </c>
      <c r="BF251" s="88">
        <v>238</v>
      </c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</row>
    <row r="252" spans="1:71" s="98" customFormat="1" ht="12.75" customHeight="1" x14ac:dyDescent="0.2">
      <c r="AO252" s="50" t="s">
        <v>61</v>
      </c>
      <c r="AR252" s="51"/>
      <c r="AS252" s="93"/>
      <c r="AT252" s="51"/>
      <c r="AU252" s="94">
        <v>266</v>
      </c>
      <c r="AV252" s="100">
        <v>2</v>
      </c>
      <c r="AW252" s="101">
        <v>0</v>
      </c>
      <c r="AX252" s="101">
        <v>0</v>
      </c>
      <c r="AY252" s="101">
        <v>1</v>
      </c>
      <c r="AZ252" s="101">
        <v>0</v>
      </c>
      <c r="BA252" s="101">
        <v>0</v>
      </c>
      <c r="BB252" s="102">
        <v>0</v>
      </c>
      <c r="BC252" s="87">
        <v>2</v>
      </c>
      <c r="BD252" s="88">
        <v>0</v>
      </c>
      <c r="BE252" s="88">
        <v>0</v>
      </c>
      <c r="BF252" s="88">
        <v>0</v>
      </c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</row>
    <row r="253" spans="1:71" s="98" customFormat="1" ht="12.75" customHeight="1" x14ac:dyDescent="0.2">
      <c r="AO253" s="50" t="s">
        <v>89</v>
      </c>
      <c r="AR253" s="51"/>
      <c r="AS253" s="93"/>
      <c r="AT253" s="51"/>
      <c r="AU253" s="94">
        <v>266</v>
      </c>
      <c r="AV253" s="100">
        <v>0</v>
      </c>
      <c r="AW253" s="101">
        <v>0</v>
      </c>
      <c r="AX253" s="101">
        <v>2</v>
      </c>
      <c r="AY253" s="101">
        <v>2</v>
      </c>
      <c r="AZ253" s="101">
        <v>0</v>
      </c>
      <c r="BA253" s="101">
        <v>0</v>
      </c>
      <c r="BB253" s="102">
        <v>1</v>
      </c>
      <c r="BC253" s="87">
        <v>0</v>
      </c>
      <c r="BD253" s="88">
        <v>0</v>
      </c>
      <c r="BE253" s="88">
        <v>0</v>
      </c>
      <c r="BF253" s="88">
        <v>0</v>
      </c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</row>
    <row r="254" spans="1:71" s="98" customFormat="1" ht="12.75" customHeight="1" x14ac:dyDescent="0.2">
      <c r="AO254" s="50" t="s">
        <v>160</v>
      </c>
      <c r="AR254" s="51"/>
      <c r="AS254" s="93"/>
      <c r="AT254" s="51"/>
      <c r="AU254" s="94">
        <v>266</v>
      </c>
      <c r="AV254" s="100">
        <v>204</v>
      </c>
      <c r="AW254" s="101">
        <v>247</v>
      </c>
      <c r="AX254" s="101">
        <v>297</v>
      </c>
      <c r="AY254" s="101">
        <v>269</v>
      </c>
      <c r="AZ254" s="101">
        <v>390</v>
      </c>
      <c r="BA254" s="101">
        <v>294</v>
      </c>
      <c r="BB254" s="102">
        <v>166</v>
      </c>
      <c r="BC254" s="87">
        <v>185</v>
      </c>
      <c r="BD254" s="88">
        <v>349</v>
      </c>
      <c r="BE254" s="88">
        <v>258</v>
      </c>
      <c r="BF254" s="88">
        <v>236</v>
      </c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</row>
    <row r="255" spans="1:71" s="98" customFormat="1" ht="12.75" customHeight="1" x14ac:dyDescent="0.2">
      <c r="AO255" s="50" t="s">
        <v>161</v>
      </c>
      <c r="AR255" s="51"/>
      <c r="AS255" s="93"/>
      <c r="AT255" s="51"/>
      <c r="AU255" s="94">
        <v>266</v>
      </c>
      <c r="AV255" s="100">
        <v>0</v>
      </c>
      <c r="AW255" s="101">
        <v>0</v>
      </c>
      <c r="AX255" s="101">
        <v>5</v>
      </c>
      <c r="AY255" s="101">
        <v>2</v>
      </c>
      <c r="AZ255" s="101">
        <v>3</v>
      </c>
      <c r="BA255" s="101">
        <v>0</v>
      </c>
      <c r="BB255" s="102">
        <v>1</v>
      </c>
      <c r="BC255" s="87">
        <v>5</v>
      </c>
      <c r="BD255" s="88">
        <v>1</v>
      </c>
      <c r="BE255" s="88">
        <v>3</v>
      </c>
      <c r="BF255" s="88">
        <v>2</v>
      </c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</row>
    <row r="256" spans="1:71" s="98" customFormat="1" ht="12.75" customHeight="1" x14ac:dyDescent="0.2">
      <c r="AO256" s="65" t="s">
        <v>22</v>
      </c>
      <c r="AP256" s="105"/>
      <c r="AQ256" s="105"/>
      <c r="AR256" s="95"/>
      <c r="AS256" s="96">
        <f>IFERROR((#REF!/#REF!),0)</f>
        <v>0</v>
      </c>
      <c r="AT256" s="95">
        <f>IFERROR((#REF!/#REF!),0)</f>
        <v>0</v>
      </c>
      <c r="AU256" s="97">
        <f>IFERROR((#REF!/#REF!),0)</f>
        <v>0</v>
      </c>
      <c r="AV256" s="39">
        <f t="shared" ref="AV256:BC256" si="61">SUM(AV245:AV255)</f>
        <v>2359</v>
      </c>
      <c r="AW256" s="39">
        <f t="shared" si="61"/>
        <v>2215</v>
      </c>
      <c r="AX256" s="39">
        <f t="shared" si="61"/>
        <v>2426</v>
      </c>
      <c r="AY256" s="39">
        <f t="shared" si="61"/>
        <v>2448</v>
      </c>
      <c r="AZ256" s="39">
        <f t="shared" si="61"/>
        <v>2564</v>
      </c>
      <c r="BA256" s="39">
        <f t="shared" si="61"/>
        <v>2368</v>
      </c>
      <c r="BB256" s="67">
        <f t="shared" si="61"/>
        <v>2358</v>
      </c>
      <c r="BC256" s="39">
        <f t="shared" si="61"/>
        <v>2355</v>
      </c>
      <c r="BD256" s="39">
        <f t="shared" ref="BD256:BS256" si="62">SUM(BD245:BD255)</f>
        <v>2594</v>
      </c>
      <c r="BE256" s="39">
        <f t="shared" si="62"/>
        <v>2534</v>
      </c>
      <c r="BF256" s="39">
        <f t="shared" si="62"/>
        <v>2382</v>
      </c>
      <c r="BG256" s="39">
        <f t="shared" si="62"/>
        <v>0</v>
      </c>
      <c r="BH256" s="39">
        <f t="shared" si="62"/>
        <v>0</v>
      </c>
      <c r="BI256" s="39">
        <f t="shared" si="62"/>
        <v>0</v>
      </c>
      <c r="BJ256" s="39">
        <f t="shared" si="62"/>
        <v>0</v>
      </c>
      <c r="BK256" s="39">
        <f t="shared" si="62"/>
        <v>0</v>
      </c>
      <c r="BL256" s="39">
        <f t="shared" si="62"/>
        <v>0</v>
      </c>
      <c r="BM256" s="39">
        <f t="shared" si="62"/>
        <v>0</v>
      </c>
      <c r="BN256" s="39">
        <f t="shared" si="62"/>
        <v>0</v>
      </c>
      <c r="BO256" s="39">
        <f t="shared" si="62"/>
        <v>0</v>
      </c>
      <c r="BP256" s="39">
        <f t="shared" si="62"/>
        <v>0</v>
      </c>
      <c r="BQ256" s="39">
        <f t="shared" si="62"/>
        <v>0</v>
      </c>
      <c r="BR256" s="39">
        <f t="shared" si="62"/>
        <v>0</v>
      </c>
      <c r="BS256" s="39">
        <f t="shared" si="62"/>
        <v>0</v>
      </c>
    </row>
    <row r="257" spans="1:71" s="98" customFormat="1" ht="12.75" customHeight="1" x14ac:dyDescent="0.2"/>
    <row r="258" spans="1:71" ht="12.75" customHeight="1" x14ac:dyDescent="0.25">
      <c r="A258" s="83"/>
      <c r="B258" s="84"/>
      <c r="C258" s="84"/>
      <c r="D258" s="84"/>
      <c r="E258" s="84"/>
      <c r="F258" s="84"/>
      <c r="G258" s="84"/>
      <c r="H258" s="85"/>
      <c r="I258" s="85"/>
      <c r="J258" s="84"/>
      <c r="K258" s="84"/>
      <c r="L258" s="84"/>
      <c r="M258" s="84"/>
      <c r="N258" s="84"/>
      <c r="O258" s="85"/>
      <c r="P258" s="84"/>
      <c r="Q258" s="84"/>
      <c r="R258" s="85"/>
      <c r="S258" s="85"/>
      <c r="T258" s="85"/>
      <c r="U258" s="84"/>
      <c r="V258" s="85"/>
      <c r="W258" s="85"/>
      <c r="X258" s="84"/>
      <c r="Y258" s="84"/>
      <c r="Z258" s="85"/>
      <c r="AA258" s="85"/>
      <c r="AB258" s="84"/>
      <c r="AC258" s="84"/>
      <c r="AD258" s="84"/>
      <c r="AE258" s="84"/>
      <c r="AF258" s="84"/>
      <c r="AG258" s="84"/>
      <c r="AH258" s="84"/>
      <c r="AI258" s="84"/>
      <c r="AJ258" s="85"/>
      <c r="AK258" s="84"/>
      <c r="AL258" s="84"/>
      <c r="AM258" s="84"/>
      <c r="AN258" s="84"/>
      <c r="AO258" s="47" t="s">
        <v>162</v>
      </c>
      <c r="AP258" s="89"/>
      <c r="AQ258" s="90"/>
      <c r="AR258" s="48"/>
      <c r="AS258" s="91" t="e">
        <f t="shared" ref="AS258:BS258" ca="1" si="63">AS$11</f>
        <v>#NAME?</v>
      </c>
      <c r="AT258" s="48" t="e">
        <f t="shared" ca="1" si="63"/>
        <v>#NAME?</v>
      </c>
      <c r="AU258" s="10" t="e">
        <f t="shared" ca="1" si="63"/>
        <v>#NAME?</v>
      </c>
      <c r="AV258" s="10" t="e">
        <f t="shared" ca="1" si="63"/>
        <v>#NAME?</v>
      </c>
      <c r="AW258" s="10" t="e">
        <f t="shared" ca="1" si="63"/>
        <v>#NAME?</v>
      </c>
      <c r="AX258" s="10" t="e">
        <f t="shared" ca="1" si="63"/>
        <v>#NAME?</v>
      </c>
      <c r="AY258" s="10" t="e">
        <f t="shared" ca="1" si="63"/>
        <v>#NAME?</v>
      </c>
      <c r="AZ258" s="10" t="e">
        <f t="shared" ca="1" si="63"/>
        <v>#NAME?</v>
      </c>
      <c r="BA258" s="10" t="e">
        <f t="shared" ca="1" si="63"/>
        <v>#NAME?</v>
      </c>
      <c r="BB258" s="10" t="e">
        <f t="shared" ca="1" si="63"/>
        <v>#NAME?</v>
      </c>
      <c r="BC258" s="10" t="e">
        <f t="shared" ca="1" si="63"/>
        <v>#NAME?</v>
      </c>
      <c r="BD258" s="10" t="e">
        <f t="shared" ca="1" si="63"/>
        <v>#NAME?</v>
      </c>
      <c r="BE258" s="10" t="e">
        <f t="shared" ca="1" si="63"/>
        <v>#NAME?</v>
      </c>
      <c r="BF258" s="10" t="e">
        <f t="shared" ca="1" si="63"/>
        <v>#NAME?</v>
      </c>
      <c r="BG258" s="10" t="e">
        <f t="shared" ca="1" si="63"/>
        <v>#NAME?</v>
      </c>
      <c r="BH258" s="10" t="e">
        <f t="shared" ca="1" si="63"/>
        <v>#NAME?</v>
      </c>
      <c r="BI258" s="10" t="e">
        <f t="shared" ca="1" si="63"/>
        <v>#NAME?</v>
      </c>
      <c r="BJ258" s="10" t="e">
        <f t="shared" ca="1" si="63"/>
        <v>#NAME?</v>
      </c>
      <c r="BK258" s="10" t="e">
        <f t="shared" ca="1" si="63"/>
        <v>#NAME?</v>
      </c>
      <c r="BL258" s="10" t="e">
        <f t="shared" ca="1" si="63"/>
        <v>#NAME?</v>
      </c>
      <c r="BM258" s="10" t="e">
        <f t="shared" ca="1" si="63"/>
        <v>#NAME?</v>
      </c>
      <c r="BN258" s="10" t="e">
        <f t="shared" ca="1" si="63"/>
        <v>#NAME?</v>
      </c>
      <c r="BO258" s="10" t="e">
        <f t="shared" ca="1" si="63"/>
        <v>#NAME?</v>
      </c>
      <c r="BP258" s="10" t="e">
        <f t="shared" ca="1" si="63"/>
        <v>#NAME?</v>
      </c>
      <c r="BQ258" s="10" t="e">
        <f t="shared" ca="1" si="63"/>
        <v>#NAME?</v>
      </c>
      <c r="BR258" s="10" t="e">
        <f t="shared" ca="1" si="63"/>
        <v>#NAME?</v>
      </c>
      <c r="BS258" s="10" t="e">
        <f t="shared" ca="1" si="63"/>
        <v>#NAME?</v>
      </c>
    </row>
    <row r="259" spans="1:71" ht="12.75" customHeight="1" x14ac:dyDescent="0.25">
      <c r="A259" s="83"/>
      <c r="B259" s="84"/>
      <c r="C259" s="84"/>
      <c r="D259" s="84"/>
      <c r="E259" s="84"/>
      <c r="F259" s="84"/>
      <c r="G259" s="84"/>
      <c r="H259" s="85"/>
      <c r="I259" s="85"/>
      <c r="J259" s="84"/>
      <c r="K259" s="84"/>
      <c r="L259" s="84"/>
      <c r="M259" s="84"/>
      <c r="N259" s="84"/>
      <c r="O259" s="85"/>
      <c r="P259" s="84"/>
      <c r="Q259" s="84"/>
      <c r="R259" s="85"/>
      <c r="S259" s="85"/>
      <c r="T259" s="85"/>
      <c r="U259" s="84"/>
      <c r="V259" s="85"/>
      <c r="W259" s="85"/>
      <c r="X259" s="84"/>
      <c r="Y259" s="84"/>
      <c r="Z259" s="85"/>
      <c r="AA259" s="85"/>
      <c r="AB259" s="84"/>
      <c r="AC259" s="84"/>
      <c r="AD259" s="84"/>
      <c r="AE259" s="84"/>
      <c r="AF259" s="84"/>
      <c r="AG259" s="84"/>
      <c r="AH259" s="84"/>
      <c r="AI259" s="84"/>
      <c r="AJ259" s="85"/>
      <c r="AK259" s="84"/>
      <c r="AL259" s="84"/>
      <c r="AM259" s="84"/>
      <c r="AN259" s="84"/>
      <c r="AO259" s="92" t="s">
        <v>163</v>
      </c>
      <c r="AP259" s="89"/>
      <c r="AQ259" s="90"/>
      <c r="AR259" s="51"/>
      <c r="AS259" s="93"/>
      <c r="AT259" s="51"/>
      <c r="AU259" s="94">
        <v>266</v>
      </c>
      <c r="AV259" s="94">
        <v>271</v>
      </c>
      <c r="AW259" s="94">
        <v>249</v>
      </c>
      <c r="AX259" s="94">
        <v>271</v>
      </c>
      <c r="AY259" s="94">
        <v>274</v>
      </c>
      <c r="AZ259" s="94">
        <v>251</v>
      </c>
      <c r="BA259" s="94">
        <v>263</v>
      </c>
      <c r="BB259" s="94">
        <v>255</v>
      </c>
      <c r="BC259" s="94">
        <v>297</v>
      </c>
      <c r="BD259" s="94">
        <v>271</v>
      </c>
      <c r="BE259" s="94">
        <v>268</v>
      </c>
      <c r="BF259" s="94">
        <v>231</v>
      </c>
      <c r="BG259" s="94"/>
      <c r="BH259" s="94"/>
      <c r="BI259" s="94"/>
      <c r="BJ259" s="94"/>
      <c r="BK259" s="94"/>
      <c r="BL259" s="94"/>
      <c r="BM259" s="94"/>
      <c r="BN259" s="94"/>
      <c r="BO259" s="94"/>
      <c r="BP259" s="94"/>
      <c r="BQ259" s="94"/>
      <c r="BR259" s="94"/>
      <c r="BS259" s="94"/>
    </row>
    <row r="260" spans="1:71" ht="12.75" customHeight="1" x14ac:dyDescent="0.25">
      <c r="A260" s="83"/>
      <c r="B260" s="84"/>
      <c r="C260" s="84"/>
      <c r="D260" s="84"/>
      <c r="E260" s="84"/>
      <c r="F260" s="84"/>
      <c r="G260" s="84"/>
      <c r="H260" s="85"/>
      <c r="I260" s="85"/>
      <c r="J260" s="84"/>
      <c r="K260" s="84"/>
      <c r="L260" s="84"/>
      <c r="M260" s="84"/>
      <c r="N260" s="84"/>
      <c r="O260" s="85"/>
      <c r="P260" s="84"/>
      <c r="Q260" s="84"/>
      <c r="R260" s="85"/>
      <c r="S260" s="85"/>
      <c r="T260" s="85"/>
      <c r="U260" s="84"/>
      <c r="V260" s="85"/>
      <c r="W260" s="85"/>
      <c r="X260" s="84"/>
      <c r="Y260" s="84"/>
      <c r="Z260" s="85"/>
      <c r="AA260" s="85"/>
      <c r="AB260" s="84"/>
      <c r="AC260" s="84"/>
      <c r="AD260" s="84"/>
      <c r="AE260" s="84"/>
      <c r="AF260" s="84"/>
      <c r="AG260" s="84"/>
      <c r="AH260" s="84"/>
      <c r="AI260" s="84"/>
      <c r="AJ260" s="85"/>
      <c r="AK260" s="84"/>
      <c r="AL260" s="84"/>
      <c r="AM260" s="84"/>
      <c r="AN260" s="84"/>
      <c r="AO260" s="92" t="s">
        <v>164</v>
      </c>
      <c r="AP260" s="89"/>
      <c r="AQ260" s="90"/>
      <c r="AR260" s="51"/>
      <c r="AS260" s="93"/>
      <c r="AT260" s="51"/>
      <c r="AU260" s="94">
        <v>688</v>
      </c>
      <c r="AV260" s="94">
        <v>745</v>
      </c>
      <c r="AW260" s="94">
        <v>679</v>
      </c>
      <c r="AX260" s="94">
        <v>767</v>
      </c>
      <c r="AY260" s="94">
        <v>718</v>
      </c>
      <c r="AZ260" s="94">
        <v>686</v>
      </c>
      <c r="BA260" s="94">
        <v>722</v>
      </c>
      <c r="BB260" s="94">
        <v>682</v>
      </c>
      <c r="BC260" s="94">
        <v>748</v>
      </c>
      <c r="BD260" s="94">
        <v>691</v>
      </c>
      <c r="BE260" s="94">
        <v>728</v>
      </c>
      <c r="BF260" s="94">
        <v>663</v>
      </c>
      <c r="BG260" s="94"/>
      <c r="BH260" s="94"/>
      <c r="BI260" s="94"/>
      <c r="BJ260" s="94"/>
      <c r="BK260" s="94"/>
      <c r="BL260" s="94"/>
      <c r="BM260" s="94"/>
      <c r="BN260" s="94"/>
      <c r="BO260" s="94"/>
      <c r="BP260" s="94"/>
      <c r="BQ260" s="94"/>
      <c r="BR260" s="94"/>
      <c r="BS260" s="94"/>
    </row>
    <row r="261" spans="1:71" ht="12.75" customHeight="1" x14ac:dyDescent="0.25">
      <c r="A261" s="83"/>
      <c r="B261" s="84"/>
      <c r="C261" s="84"/>
      <c r="D261" s="84"/>
      <c r="E261" s="84"/>
      <c r="F261" s="84"/>
      <c r="G261" s="84"/>
      <c r="H261" s="85"/>
      <c r="I261" s="85"/>
      <c r="J261" s="84"/>
      <c r="K261" s="84"/>
      <c r="L261" s="84"/>
      <c r="M261" s="84"/>
      <c r="N261" s="84"/>
      <c r="O261" s="85"/>
      <c r="P261" s="84"/>
      <c r="Q261" s="84"/>
      <c r="R261" s="85"/>
      <c r="S261" s="85"/>
      <c r="T261" s="85"/>
      <c r="U261" s="84"/>
      <c r="V261" s="85"/>
      <c r="W261" s="85"/>
      <c r="X261" s="84"/>
      <c r="Y261" s="84"/>
      <c r="Z261" s="85"/>
      <c r="AA261" s="85"/>
      <c r="AB261" s="84"/>
      <c r="AC261" s="84"/>
      <c r="AD261" s="84"/>
      <c r="AE261" s="84"/>
      <c r="AF261" s="84"/>
      <c r="AG261" s="84"/>
      <c r="AH261" s="84"/>
      <c r="AI261" s="84"/>
      <c r="AJ261" s="85"/>
      <c r="AK261" s="84"/>
      <c r="AL261" s="84"/>
      <c r="AM261" s="84"/>
      <c r="AN261" s="84"/>
      <c r="AO261" s="65" t="s">
        <v>165</v>
      </c>
      <c r="AP261" s="89"/>
      <c r="AQ261" s="90"/>
      <c r="AR261" s="95"/>
      <c r="AS261" s="96">
        <f t="shared" ref="AS261:BS261" si="64">IFERROR((AS259/AS260),0)</f>
        <v>0</v>
      </c>
      <c r="AT261" s="95">
        <f t="shared" si="64"/>
        <v>0</v>
      </c>
      <c r="AU261" s="97">
        <f t="shared" si="64"/>
        <v>0.38662790697674421</v>
      </c>
      <c r="AV261" s="97">
        <f t="shared" si="64"/>
        <v>0.36375838926174497</v>
      </c>
      <c r="AW261" s="97">
        <f t="shared" si="64"/>
        <v>0.36671575846833576</v>
      </c>
      <c r="AX261" s="97">
        <f t="shared" si="64"/>
        <v>0.35332464146023468</v>
      </c>
      <c r="AY261" s="97">
        <f t="shared" si="64"/>
        <v>0.38161559888579388</v>
      </c>
      <c r="AZ261" s="97">
        <f t="shared" si="64"/>
        <v>0.36588921282798836</v>
      </c>
      <c r="BA261" s="97">
        <f t="shared" si="64"/>
        <v>0.36426592797783935</v>
      </c>
      <c r="BB261" s="97">
        <f t="shared" si="64"/>
        <v>0.37390029325513197</v>
      </c>
      <c r="BC261" s="97">
        <f t="shared" si="64"/>
        <v>0.39705882352941174</v>
      </c>
      <c r="BD261" s="97">
        <f t="shared" si="64"/>
        <v>0.3921852387843705</v>
      </c>
      <c r="BE261" s="97">
        <f t="shared" si="64"/>
        <v>0.36813186813186816</v>
      </c>
      <c r="BF261" s="97">
        <f t="shared" si="64"/>
        <v>0.34841628959276016</v>
      </c>
      <c r="BG261" s="97">
        <f t="shared" si="64"/>
        <v>0</v>
      </c>
      <c r="BH261" s="97">
        <f t="shared" si="64"/>
        <v>0</v>
      </c>
      <c r="BI261" s="97">
        <f t="shared" si="64"/>
        <v>0</v>
      </c>
      <c r="BJ261" s="97">
        <f t="shared" si="64"/>
        <v>0</v>
      </c>
      <c r="BK261" s="97">
        <f t="shared" si="64"/>
        <v>0</v>
      </c>
      <c r="BL261" s="97">
        <f t="shared" si="64"/>
        <v>0</v>
      </c>
      <c r="BM261" s="97">
        <f t="shared" si="64"/>
        <v>0</v>
      </c>
      <c r="BN261" s="97">
        <f t="shared" si="64"/>
        <v>0</v>
      </c>
      <c r="BO261" s="97">
        <f t="shared" si="64"/>
        <v>0</v>
      </c>
      <c r="BP261" s="97">
        <f t="shared" si="64"/>
        <v>0</v>
      </c>
      <c r="BQ261" s="97">
        <f t="shared" si="64"/>
        <v>0</v>
      </c>
      <c r="BR261" s="97">
        <f t="shared" si="64"/>
        <v>0</v>
      </c>
      <c r="BS261" s="97">
        <f t="shared" si="64"/>
        <v>0</v>
      </c>
    </row>
    <row r="262" spans="1:71" ht="9" customHeight="1" x14ac:dyDescent="0.25">
      <c r="A262" s="83"/>
      <c r="B262" s="84"/>
      <c r="C262" s="84"/>
      <c r="D262" s="84"/>
      <c r="E262" s="84"/>
      <c r="F262" s="84"/>
      <c r="G262" s="84"/>
      <c r="H262" s="85"/>
      <c r="I262" s="85"/>
      <c r="J262" s="84"/>
      <c r="K262" s="84"/>
      <c r="L262" s="84"/>
      <c r="M262" s="84"/>
      <c r="N262" s="84"/>
      <c r="O262" s="85"/>
      <c r="P262" s="84"/>
      <c r="Q262" s="84"/>
      <c r="R262" s="85"/>
      <c r="S262" s="85"/>
      <c r="T262" s="85"/>
      <c r="U262" s="84"/>
      <c r="V262" s="85"/>
      <c r="W262" s="85"/>
      <c r="X262" s="84"/>
      <c r="Y262" s="84"/>
      <c r="Z262" s="85"/>
      <c r="AA262" s="85"/>
      <c r="AB262" s="84"/>
      <c r="AC262" s="84"/>
      <c r="AD262" s="84"/>
      <c r="AE262" s="84"/>
      <c r="AF262" s="84"/>
      <c r="AG262" s="84"/>
      <c r="AH262" s="84"/>
      <c r="AI262" s="84"/>
      <c r="AJ262" s="85"/>
      <c r="AK262" s="84"/>
      <c r="AL262" s="84"/>
      <c r="AM262" s="84"/>
      <c r="AN262" s="84"/>
      <c r="AO262" s="83"/>
      <c r="AP262" s="84"/>
      <c r="AQ262" s="84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</row>
    <row r="263" spans="1:71" ht="18.75" customHeight="1" x14ac:dyDescent="0.25">
      <c r="A263" s="83"/>
      <c r="B263" s="84"/>
      <c r="C263" s="84"/>
      <c r="D263" s="84"/>
      <c r="E263" s="84"/>
      <c r="F263" s="84"/>
      <c r="G263" s="84"/>
      <c r="H263" s="85"/>
      <c r="I263" s="85"/>
      <c r="J263" s="84"/>
      <c r="K263" s="84"/>
      <c r="L263" s="84"/>
      <c r="M263" s="84"/>
      <c r="N263" s="84"/>
      <c r="O263" s="85"/>
      <c r="P263" s="84"/>
      <c r="Q263" s="84"/>
      <c r="R263" s="85"/>
      <c r="S263" s="85"/>
      <c r="T263" s="85"/>
      <c r="U263" s="84"/>
      <c r="V263" s="85"/>
      <c r="W263" s="85"/>
      <c r="X263" s="84"/>
      <c r="Y263" s="84"/>
      <c r="Z263" s="85"/>
      <c r="AA263" s="85"/>
      <c r="AB263" s="84"/>
      <c r="AC263" s="84"/>
      <c r="AD263" s="84"/>
      <c r="AE263" s="84"/>
      <c r="AF263" s="84"/>
      <c r="AG263" s="84"/>
      <c r="AH263" s="84"/>
      <c r="AI263" s="84"/>
      <c r="AJ263" s="85"/>
      <c r="AK263" s="84"/>
      <c r="AL263" s="84"/>
      <c r="AM263" s="84"/>
      <c r="AN263" s="84"/>
      <c r="AO263" s="429" t="s">
        <v>166</v>
      </c>
      <c r="AP263" s="430"/>
      <c r="AQ263" s="430"/>
      <c r="AR263" s="431"/>
      <c r="AS263" s="91" t="e">
        <f t="shared" ref="AS263:BS263" ca="1" si="65">AS$11</f>
        <v>#NAME?</v>
      </c>
      <c r="AT263" s="48" t="e">
        <f t="shared" ca="1" si="65"/>
        <v>#NAME?</v>
      </c>
      <c r="AU263" s="10" t="e">
        <f t="shared" ca="1" si="65"/>
        <v>#NAME?</v>
      </c>
      <c r="AV263" s="10" t="e">
        <f t="shared" ca="1" si="65"/>
        <v>#NAME?</v>
      </c>
      <c r="AW263" s="10" t="e">
        <f t="shared" ca="1" si="65"/>
        <v>#NAME?</v>
      </c>
      <c r="AX263" s="10" t="e">
        <f t="shared" ca="1" si="65"/>
        <v>#NAME?</v>
      </c>
      <c r="AY263" s="10" t="e">
        <f t="shared" ca="1" si="65"/>
        <v>#NAME?</v>
      </c>
      <c r="AZ263" s="10" t="e">
        <f t="shared" ca="1" si="65"/>
        <v>#NAME?</v>
      </c>
      <c r="BA263" s="10" t="e">
        <f t="shared" ca="1" si="65"/>
        <v>#NAME?</v>
      </c>
      <c r="BB263" s="10" t="e">
        <f t="shared" ca="1" si="65"/>
        <v>#NAME?</v>
      </c>
      <c r="BC263" s="10" t="e">
        <f t="shared" ca="1" si="65"/>
        <v>#NAME?</v>
      </c>
      <c r="BD263" s="10" t="e">
        <f t="shared" ca="1" si="65"/>
        <v>#NAME?</v>
      </c>
      <c r="BE263" s="10" t="e">
        <f t="shared" ca="1" si="65"/>
        <v>#NAME?</v>
      </c>
      <c r="BF263" s="10" t="e">
        <f t="shared" ca="1" si="65"/>
        <v>#NAME?</v>
      </c>
      <c r="BG263" s="10" t="e">
        <f t="shared" ca="1" si="65"/>
        <v>#NAME?</v>
      </c>
      <c r="BH263" s="10" t="e">
        <f t="shared" ca="1" si="65"/>
        <v>#NAME?</v>
      </c>
      <c r="BI263" s="10" t="e">
        <f t="shared" ca="1" si="65"/>
        <v>#NAME?</v>
      </c>
      <c r="BJ263" s="10" t="e">
        <f t="shared" ca="1" si="65"/>
        <v>#NAME?</v>
      </c>
      <c r="BK263" s="10" t="e">
        <f t="shared" ca="1" si="65"/>
        <v>#NAME?</v>
      </c>
      <c r="BL263" s="10" t="e">
        <f t="shared" ca="1" si="65"/>
        <v>#NAME?</v>
      </c>
      <c r="BM263" s="10" t="e">
        <f t="shared" ca="1" si="65"/>
        <v>#NAME?</v>
      </c>
      <c r="BN263" s="10" t="e">
        <f t="shared" ca="1" si="65"/>
        <v>#NAME?</v>
      </c>
      <c r="BO263" s="10" t="e">
        <f t="shared" ca="1" si="65"/>
        <v>#NAME?</v>
      </c>
      <c r="BP263" s="10" t="e">
        <f t="shared" ca="1" si="65"/>
        <v>#NAME?</v>
      </c>
      <c r="BQ263" s="10" t="e">
        <f t="shared" ca="1" si="65"/>
        <v>#NAME?</v>
      </c>
      <c r="BR263" s="10" t="e">
        <f t="shared" ca="1" si="65"/>
        <v>#NAME?</v>
      </c>
      <c r="BS263" s="10" t="e">
        <f t="shared" ca="1" si="65"/>
        <v>#NAME?</v>
      </c>
    </row>
    <row r="264" spans="1:71" ht="12.75" customHeight="1" x14ac:dyDescent="0.25">
      <c r="A264" s="83"/>
      <c r="B264" s="84"/>
      <c r="C264" s="84"/>
      <c r="D264" s="84"/>
      <c r="E264" s="84"/>
      <c r="F264" s="84"/>
      <c r="G264" s="84"/>
      <c r="H264" s="85"/>
      <c r="I264" s="85"/>
      <c r="J264" s="84"/>
      <c r="K264" s="84"/>
      <c r="L264" s="84"/>
      <c r="M264" s="84"/>
      <c r="N264" s="84"/>
      <c r="O264" s="85"/>
      <c r="P264" s="84"/>
      <c r="Q264" s="84"/>
      <c r="R264" s="85"/>
      <c r="S264" s="85"/>
      <c r="T264" s="85"/>
      <c r="U264" s="84"/>
      <c r="V264" s="85"/>
      <c r="W264" s="85"/>
      <c r="X264" s="84"/>
      <c r="Y264" s="84"/>
      <c r="Z264" s="85"/>
      <c r="AA264" s="85"/>
      <c r="AB264" s="84"/>
      <c r="AC264" s="84"/>
      <c r="AD264" s="84"/>
      <c r="AE264" s="84"/>
      <c r="AF264" s="84"/>
      <c r="AG264" s="84"/>
      <c r="AH264" s="84"/>
      <c r="AI264" s="84"/>
      <c r="AJ264" s="85"/>
      <c r="AK264" s="84"/>
      <c r="AL264" s="84"/>
      <c r="AM264" s="84"/>
      <c r="AN264" s="84"/>
      <c r="AO264" s="92" t="s">
        <v>167</v>
      </c>
      <c r="AP264" s="89"/>
      <c r="AQ264" s="90"/>
      <c r="AR264" s="51"/>
      <c r="AS264" s="93"/>
      <c r="AT264" s="51"/>
      <c r="AU264" s="94">
        <v>5</v>
      </c>
      <c r="AV264" s="94">
        <v>6</v>
      </c>
      <c r="AW264" s="94">
        <v>4</v>
      </c>
      <c r="AX264" s="94">
        <v>5</v>
      </c>
      <c r="AY264" s="94">
        <v>5</v>
      </c>
      <c r="AZ264" s="94">
        <v>8</v>
      </c>
      <c r="BA264" s="94">
        <v>5</v>
      </c>
      <c r="BB264" s="94">
        <v>3</v>
      </c>
      <c r="BC264" s="94">
        <v>6</v>
      </c>
      <c r="BD264" s="94" t="s">
        <v>168</v>
      </c>
      <c r="BE264" s="94">
        <v>5</v>
      </c>
      <c r="BF264" s="94">
        <v>5</v>
      </c>
      <c r="BG264" s="94"/>
      <c r="BH264" s="94"/>
      <c r="BI264" s="94"/>
      <c r="BJ264" s="94"/>
      <c r="BK264" s="94"/>
      <c r="BL264" s="94"/>
      <c r="BM264" s="94"/>
      <c r="BN264" s="94"/>
      <c r="BO264" s="94"/>
      <c r="BP264" s="94"/>
      <c r="BQ264" s="94"/>
      <c r="BR264" s="94"/>
      <c r="BS264" s="94"/>
    </row>
    <row r="265" spans="1:71" ht="12.75" customHeight="1" x14ac:dyDescent="0.25">
      <c r="A265" s="83"/>
      <c r="B265" s="84"/>
      <c r="C265" s="84"/>
      <c r="D265" s="84"/>
      <c r="E265" s="84"/>
      <c r="F265" s="84"/>
      <c r="G265" s="84"/>
      <c r="H265" s="85"/>
      <c r="I265" s="85"/>
      <c r="J265" s="84"/>
      <c r="K265" s="84"/>
      <c r="L265" s="84"/>
      <c r="M265" s="84"/>
      <c r="N265" s="84"/>
      <c r="O265" s="85"/>
      <c r="P265" s="84"/>
      <c r="Q265" s="84"/>
      <c r="R265" s="85"/>
      <c r="S265" s="85"/>
      <c r="T265" s="85"/>
      <c r="U265" s="84"/>
      <c r="V265" s="85"/>
      <c r="W265" s="85"/>
      <c r="X265" s="84"/>
      <c r="Y265" s="84"/>
      <c r="Z265" s="85"/>
      <c r="AA265" s="85"/>
      <c r="AB265" s="84"/>
      <c r="AC265" s="84"/>
      <c r="AD265" s="84"/>
      <c r="AE265" s="84"/>
      <c r="AF265" s="84"/>
      <c r="AG265" s="84"/>
      <c r="AH265" s="84"/>
      <c r="AI265" s="84"/>
      <c r="AJ265" s="85"/>
      <c r="AK265" s="84"/>
      <c r="AL265" s="84"/>
      <c r="AM265" s="84"/>
      <c r="AN265" s="84"/>
      <c r="AO265" s="83"/>
      <c r="AP265" s="84"/>
      <c r="AQ265" s="84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</row>
    <row r="266" spans="1:71" ht="12.75" customHeight="1" x14ac:dyDescent="0.25">
      <c r="A266" s="83"/>
      <c r="B266" s="84"/>
      <c r="C266" s="84"/>
      <c r="D266" s="84"/>
      <c r="E266" s="84"/>
      <c r="F266" s="84"/>
      <c r="G266" s="84"/>
      <c r="H266" s="85"/>
      <c r="I266" s="85"/>
      <c r="J266" s="84"/>
      <c r="K266" s="84"/>
      <c r="L266" s="84"/>
      <c r="M266" s="84"/>
      <c r="N266" s="84"/>
      <c r="O266" s="85"/>
      <c r="P266" s="84"/>
      <c r="Q266" s="84"/>
      <c r="R266" s="85"/>
      <c r="S266" s="85"/>
      <c r="T266" s="85"/>
      <c r="U266" s="84"/>
      <c r="V266" s="85"/>
      <c r="W266" s="85"/>
      <c r="X266" s="84"/>
      <c r="Y266" s="84"/>
      <c r="Z266" s="85"/>
      <c r="AA266" s="85"/>
      <c r="AB266" s="84"/>
      <c r="AC266" s="84"/>
      <c r="AD266" s="84"/>
      <c r="AE266" s="84"/>
      <c r="AF266" s="84"/>
      <c r="AG266" s="84"/>
      <c r="AH266" s="84"/>
      <c r="AI266" s="84"/>
      <c r="AJ266" s="85"/>
      <c r="AK266" s="84"/>
      <c r="AL266" s="84"/>
      <c r="AM266" s="84"/>
      <c r="AN266" s="84"/>
      <c r="AO266" s="218" t="s">
        <v>169</v>
      </c>
      <c r="AP266" s="89"/>
      <c r="AQ266" s="90"/>
      <c r="AR266" s="48"/>
      <c r="AS266" s="91" t="e">
        <f t="shared" ref="AS266:BS266" ca="1" si="66">AS$11</f>
        <v>#NAME?</v>
      </c>
      <c r="AT266" s="48" t="e">
        <f t="shared" ca="1" si="66"/>
        <v>#NAME?</v>
      </c>
      <c r="AU266" s="10" t="e">
        <f t="shared" ca="1" si="66"/>
        <v>#NAME?</v>
      </c>
      <c r="AV266" s="10" t="e">
        <f t="shared" ca="1" si="66"/>
        <v>#NAME?</v>
      </c>
      <c r="AW266" s="10" t="e">
        <f t="shared" ca="1" si="66"/>
        <v>#NAME?</v>
      </c>
      <c r="AX266" s="10" t="e">
        <f t="shared" ca="1" si="66"/>
        <v>#NAME?</v>
      </c>
      <c r="AY266" s="10" t="e">
        <f t="shared" ca="1" si="66"/>
        <v>#NAME?</v>
      </c>
      <c r="AZ266" s="10" t="e">
        <f t="shared" ca="1" si="66"/>
        <v>#NAME?</v>
      </c>
      <c r="BA266" s="10" t="e">
        <f t="shared" ca="1" si="66"/>
        <v>#NAME?</v>
      </c>
      <c r="BB266" s="10" t="e">
        <f t="shared" ca="1" si="66"/>
        <v>#NAME?</v>
      </c>
      <c r="BC266" s="10" t="e">
        <f t="shared" ca="1" si="66"/>
        <v>#NAME?</v>
      </c>
      <c r="BD266" s="10" t="e">
        <f t="shared" ca="1" si="66"/>
        <v>#NAME?</v>
      </c>
      <c r="BE266" s="10" t="e">
        <f t="shared" ca="1" si="66"/>
        <v>#NAME?</v>
      </c>
      <c r="BF266" s="10" t="e">
        <f t="shared" ca="1" si="66"/>
        <v>#NAME?</v>
      </c>
      <c r="BG266" s="10" t="e">
        <f t="shared" ca="1" si="66"/>
        <v>#NAME?</v>
      </c>
      <c r="BH266" s="10" t="e">
        <f t="shared" ca="1" si="66"/>
        <v>#NAME?</v>
      </c>
      <c r="BI266" s="10" t="e">
        <f t="shared" ca="1" si="66"/>
        <v>#NAME?</v>
      </c>
      <c r="BJ266" s="10" t="e">
        <f t="shared" ca="1" si="66"/>
        <v>#NAME?</v>
      </c>
      <c r="BK266" s="10" t="e">
        <f t="shared" ca="1" si="66"/>
        <v>#NAME?</v>
      </c>
      <c r="BL266" s="10" t="e">
        <f t="shared" ca="1" si="66"/>
        <v>#NAME?</v>
      </c>
      <c r="BM266" s="10" t="e">
        <f t="shared" ca="1" si="66"/>
        <v>#NAME?</v>
      </c>
      <c r="BN266" s="10" t="e">
        <f t="shared" ca="1" si="66"/>
        <v>#NAME?</v>
      </c>
      <c r="BO266" s="10" t="e">
        <f t="shared" ca="1" si="66"/>
        <v>#NAME?</v>
      </c>
      <c r="BP266" s="10" t="e">
        <f t="shared" ca="1" si="66"/>
        <v>#NAME?</v>
      </c>
      <c r="BQ266" s="10" t="e">
        <f t="shared" ca="1" si="66"/>
        <v>#NAME?</v>
      </c>
      <c r="BR266" s="10" t="e">
        <f t="shared" ca="1" si="66"/>
        <v>#NAME?</v>
      </c>
      <c r="BS266" s="10" t="e">
        <f t="shared" ca="1" si="66"/>
        <v>#NAME?</v>
      </c>
    </row>
    <row r="267" spans="1:71" ht="12.75" customHeight="1" x14ac:dyDescent="0.25">
      <c r="A267" s="83"/>
      <c r="B267" s="84"/>
      <c r="C267" s="84"/>
      <c r="D267" s="84"/>
      <c r="E267" s="84"/>
      <c r="F267" s="84"/>
      <c r="G267" s="84"/>
      <c r="H267" s="85"/>
      <c r="I267" s="85"/>
      <c r="J267" s="84"/>
      <c r="K267" s="84"/>
      <c r="L267" s="84"/>
      <c r="M267" s="84"/>
      <c r="N267" s="84"/>
      <c r="O267" s="85"/>
      <c r="P267" s="84"/>
      <c r="Q267" s="84"/>
      <c r="R267" s="85"/>
      <c r="S267" s="85"/>
      <c r="T267" s="85"/>
      <c r="U267" s="84"/>
      <c r="V267" s="85"/>
      <c r="W267" s="85"/>
      <c r="X267" s="84"/>
      <c r="Y267" s="84"/>
      <c r="Z267" s="85"/>
      <c r="AA267" s="85"/>
      <c r="AB267" s="84"/>
      <c r="AC267" s="84"/>
      <c r="AD267" s="84"/>
      <c r="AE267" s="84"/>
      <c r="AF267" s="84"/>
      <c r="AG267" s="84"/>
      <c r="AH267" s="84"/>
      <c r="AI267" s="84"/>
      <c r="AJ267" s="85"/>
      <c r="AK267" s="84"/>
      <c r="AL267" s="84"/>
      <c r="AM267" s="84"/>
      <c r="AN267" s="84"/>
      <c r="AO267" s="92" t="s">
        <v>42</v>
      </c>
      <c r="AP267" s="89"/>
      <c r="AQ267" s="90"/>
      <c r="AR267" s="51"/>
      <c r="AS267" s="93"/>
      <c r="AT267" s="51"/>
      <c r="AU267" s="94">
        <v>0</v>
      </c>
      <c r="AV267" s="94">
        <v>1</v>
      </c>
      <c r="AW267" s="94">
        <v>0</v>
      </c>
      <c r="AX267" s="94">
        <v>0</v>
      </c>
      <c r="AY267" s="94">
        <v>0</v>
      </c>
      <c r="AZ267" s="94">
        <v>0</v>
      </c>
      <c r="BA267" s="94">
        <v>0</v>
      </c>
      <c r="BB267" s="94">
        <v>0</v>
      </c>
      <c r="BC267" s="94">
        <v>0</v>
      </c>
      <c r="BD267" s="94">
        <v>0</v>
      </c>
      <c r="BE267" s="94">
        <v>0</v>
      </c>
      <c r="BF267" s="94">
        <v>0</v>
      </c>
      <c r="BG267" s="94"/>
      <c r="BH267" s="94"/>
      <c r="BI267" s="94"/>
      <c r="BJ267" s="94"/>
      <c r="BK267" s="94"/>
      <c r="BL267" s="94"/>
      <c r="BM267" s="94"/>
      <c r="BN267" s="94"/>
      <c r="BO267" s="94"/>
      <c r="BP267" s="94"/>
      <c r="BQ267" s="94"/>
      <c r="BR267" s="94"/>
      <c r="BS267" s="94"/>
    </row>
    <row r="268" spans="1:71" ht="12.75" customHeight="1" x14ac:dyDescent="0.25">
      <c r="A268" s="83"/>
      <c r="B268" s="84"/>
      <c r="C268" s="84"/>
      <c r="D268" s="84"/>
      <c r="E268" s="84"/>
      <c r="F268" s="84"/>
      <c r="G268" s="84"/>
      <c r="H268" s="85"/>
      <c r="I268" s="85"/>
      <c r="J268" s="84"/>
      <c r="K268" s="84"/>
      <c r="L268" s="84"/>
      <c r="M268" s="84"/>
      <c r="N268" s="84"/>
      <c r="O268" s="85"/>
      <c r="P268" s="84"/>
      <c r="Q268" s="84"/>
      <c r="R268" s="85"/>
      <c r="S268" s="85"/>
      <c r="T268" s="85"/>
      <c r="U268" s="84"/>
      <c r="V268" s="85"/>
      <c r="W268" s="85"/>
      <c r="X268" s="84"/>
      <c r="Y268" s="84"/>
      <c r="Z268" s="85"/>
      <c r="AA268" s="85"/>
      <c r="AB268" s="84"/>
      <c r="AC268" s="84"/>
      <c r="AD268" s="84"/>
      <c r="AE268" s="84"/>
      <c r="AF268" s="84"/>
      <c r="AG268" s="84"/>
      <c r="AH268" s="84"/>
      <c r="AI268" s="84"/>
      <c r="AJ268" s="85"/>
      <c r="AK268" s="84"/>
      <c r="AL268" s="84"/>
      <c r="AM268" s="84"/>
      <c r="AN268" s="84"/>
      <c r="AO268" s="92" t="s">
        <v>74</v>
      </c>
      <c r="AP268" s="89"/>
      <c r="AQ268" s="90"/>
      <c r="AR268" s="51"/>
      <c r="AS268" s="93"/>
      <c r="AT268" s="51"/>
      <c r="AU268" s="94">
        <v>0</v>
      </c>
      <c r="AV268" s="94">
        <v>0</v>
      </c>
      <c r="AW268" s="94">
        <v>1</v>
      </c>
      <c r="AX268" s="94">
        <v>1</v>
      </c>
      <c r="AY268" s="94">
        <v>2</v>
      </c>
      <c r="AZ268" s="94">
        <v>0</v>
      </c>
      <c r="BA268" s="94">
        <v>0</v>
      </c>
      <c r="BB268" s="94">
        <v>0</v>
      </c>
      <c r="BC268" s="94">
        <v>0</v>
      </c>
      <c r="BD268" s="94">
        <v>1</v>
      </c>
      <c r="BE268" s="94">
        <v>4</v>
      </c>
      <c r="BF268" s="94">
        <v>4</v>
      </c>
      <c r="BG268" s="94"/>
      <c r="BH268" s="94"/>
      <c r="BI268" s="94"/>
      <c r="BJ268" s="94"/>
      <c r="BK268" s="94"/>
      <c r="BL268" s="94"/>
      <c r="BM268" s="94"/>
      <c r="BN268" s="94"/>
      <c r="BO268" s="94"/>
      <c r="BP268" s="94"/>
      <c r="BQ268" s="94"/>
      <c r="BR268" s="94"/>
      <c r="BS268" s="94"/>
    </row>
    <row r="269" spans="1:71" ht="12.75" customHeight="1" x14ac:dyDescent="0.25">
      <c r="A269" s="83"/>
      <c r="B269" s="84"/>
      <c r="C269" s="84"/>
      <c r="D269" s="84"/>
      <c r="E269" s="84"/>
      <c r="F269" s="84"/>
      <c r="G269" s="84"/>
      <c r="H269" s="85"/>
      <c r="I269" s="85"/>
      <c r="J269" s="84"/>
      <c r="K269" s="84"/>
      <c r="L269" s="84"/>
      <c r="M269" s="84"/>
      <c r="N269" s="84"/>
      <c r="O269" s="85"/>
      <c r="P269" s="84"/>
      <c r="Q269" s="84"/>
      <c r="R269" s="85"/>
      <c r="S269" s="85"/>
      <c r="T269" s="85"/>
      <c r="U269" s="84"/>
      <c r="V269" s="85"/>
      <c r="W269" s="85"/>
      <c r="X269" s="84"/>
      <c r="Y269" s="84"/>
      <c r="Z269" s="85"/>
      <c r="AA269" s="85"/>
      <c r="AB269" s="84"/>
      <c r="AC269" s="84"/>
      <c r="AD269" s="84"/>
      <c r="AE269" s="84"/>
      <c r="AF269" s="84"/>
      <c r="AG269" s="84"/>
      <c r="AH269" s="84"/>
      <c r="AI269" s="84"/>
      <c r="AJ269" s="85"/>
      <c r="AK269" s="84"/>
      <c r="AL269" s="84"/>
      <c r="AM269" s="84"/>
      <c r="AN269" s="84"/>
      <c r="AO269" s="92" t="s">
        <v>58</v>
      </c>
      <c r="AP269" s="89"/>
      <c r="AQ269" s="90"/>
      <c r="AR269" s="51"/>
      <c r="AS269" s="93"/>
      <c r="AT269" s="51"/>
      <c r="AU269" s="94">
        <v>1</v>
      </c>
      <c r="AV269" s="94">
        <v>0</v>
      </c>
      <c r="AW269" s="94">
        <v>3</v>
      </c>
      <c r="AX269" s="94">
        <v>0</v>
      </c>
      <c r="AY269" s="94">
        <v>1</v>
      </c>
      <c r="AZ269" s="94">
        <v>2</v>
      </c>
      <c r="BA269" s="94">
        <v>0</v>
      </c>
      <c r="BB269" s="94">
        <v>0</v>
      </c>
      <c r="BC269" s="94">
        <v>0</v>
      </c>
      <c r="BD269" s="94">
        <v>1</v>
      </c>
      <c r="BE269" s="94">
        <v>0</v>
      </c>
      <c r="BF269" s="94">
        <v>2</v>
      </c>
      <c r="BG269" s="94"/>
      <c r="BH269" s="94"/>
      <c r="BI269" s="94"/>
      <c r="BJ269" s="94"/>
      <c r="BK269" s="94"/>
      <c r="BL269" s="94"/>
      <c r="BM269" s="94"/>
      <c r="BN269" s="94"/>
      <c r="BO269" s="94"/>
      <c r="BP269" s="94"/>
      <c r="BQ269" s="94"/>
      <c r="BR269" s="94"/>
      <c r="BS269" s="94"/>
    </row>
    <row r="270" spans="1:71" ht="12.75" customHeight="1" x14ac:dyDescent="0.25">
      <c r="A270" s="83"/>
      <c r="B270" s="84"/>
      <c r="C270" s="84"/>
      <c r="D270" s="84"/>
      <c r="E270" s="84"/>
      <c r="F270" s="84"/>
      <c r="G270" s="84"/>
      <c r="H270" s="85"/>
      <c r="I270" s="85"/>
      <c r="J270" s="84"/>
      <c r="K270" s="84"/>
      <c r="L270" s="84"/>
      <c r="M270" s="84"/>
      <c r="N270" s="84"/>
      <c r="O270" s="85"/>
      <c r="P270" s="84"/>
      <c r="Q270" s="84"/>
      <c r="R270" s="85"/>
      <c r="S270" s="85"/>
      <c r="T270" s="85"/>
      <c r="U270" s="84"/>
      <c r="V270" s="85"/>
      <c r="W270" s="85"/>
      <c r="X270" s="84"/>
      <c r="Y270" s="84"/>
      <c r="Z270" s="85"/>
      <c r="AA270" s="85"/>
      <c r="AB270" s="84"/>
      <c r="AC270" s="84"/>
      <c r="AD270" s="84"/>
      <c r="AE270" s="84"/>
      <c r="AF270" s="84"/>
      <c r="AG270" s="84"/>
      <c r="AH270" s="84"/>
      <c r="AI270" s="84"/>
      <c r="AJ270" s="85"/>
      <c r="AK270" s="84"/>
      <c r="AL270" s="84"/>
      <c r="AM270" s="84"/>
      <c r="AN270" s="84"/>
      <c r="AO270" s="92" t="s">
        <v>44</v>
      </c>
      <c r="AP270" s="89"/>
      <c r="AQ270" s="90"/>
      <c r="AR270" s="51"/>
      <c r="AS270" s="93"/>
      <c r="AT270" s="51"/>
      <c r="AU270" s="94">
        <v>0</v>
      </c>
      <c r="AV270" s="94">
        <v>0</v>
      </c>
      <c r="AW270" s="94">
        <v>0</v>
      </c>
      <c r="AX270" s="94">
        <v>1</v>
      </c>
      <c r="AY270" s="94">
        <v>0</v>
      </c>
      <c r="AZ270" s="94">
        <v>0</v>
      </c>
      <c r="BA270" s="94">
        <v>0</v>
      </c>
      <c r="BB270" s="94">
        <v>0</v>
      </c>
      <c r="BC270" s="94">
        <v>0</v>
      </c>
      <c r="BD270" s="94">
        <v>0</v>
      </c>
      <c r="BE270" s="94">
        <v>0</v>
      </c>
      <c r="BF270" s="94">
        <v>0</v>
      </c>
      <c r="BG270" s="94"/>
      <c r="BH270" s="94"/>
      <c r="BI270" s="94"/>
      <c r="BJ270" s="94"/>
      <c r="BK270" s="94"/>
      <c r="BL270" s="94"/>
      <c r="BM270" s="94"/>
      <c r="BN270" s="94"/>
      <c r="BO270" s="94"/>
      <c r="BP270" s="94"/>
      <c r="BQ270" s="94"/>
      <c r="BR270" s="94"/>
      <c r="BS270" s="94"/>
    </row>
    <row r="271" spans="1:71" ht="12.75" customHeight="1" x14ac:dyDescent="0.25">
      <c r="A271" s="83"/>
      <c r="B271" s="84"/>
      <c r="C271" s="84"/>
      <c r="D271" s="84"/>
      <c r="E271" s="84"/>
      <c r="F271" s="84"/>
      <c r="G271" s="84"/>
      <c r="H271" s="85"/>
      <c r="I271" s="85"/>
      <c r="J271" s="84"/>
      <c r="K271" s="84"/>
      <c r="L271" s="84"/>
      <c r="M271" s="84"/>
      <c r="N271" s="84"/>
      <c r="O271" s="85"/>
      <c r="P271" s="84"/>
      <c r="Q271" s="84"/>
      <c r="R271" s="85"/>
      <c r="S271" s="85"/>
      <c r="T271" s="85"/>
      <c r="U271" s="84"/>
      <c r="V271" s="85"/>
      <c r="W271" s="85"/>
      <c r="X271" s="84"/>
      <c r="Y271" s="84"/>
      <c r="Z271" s="85"/>
      <c r="AA271" s="85"/>
      <c r="AB271" s="84"/>
      <c r="AC271" s="84"/>
      <c r="AD271" s="84"/>
      <c r="AE271" s="84"/>
      <c r="AF271" s="84"/>
      <c r="AG271" s="84"/>
      <c r="AH271" s="84"/>
      <c r="AI271" s="84"/>
      <c r="AJ271" s="85"/>
      <c r="AK271" s="84"/>
      <c r="AL271" s="84"/>
      <c r="AM271" s="84"/>
      <c r="AN271" s="84"/>
      <c r="AO271" s="65" t="s">
        <v>22</v>
      </c>
      <c r="AP271" s="89"/>
      <c r="AQ271" s="90"/>
      <c r="AR271" s="66"/>
      <c r="AS271" s="219">
        <f t="shared" ref="AS271:BS271" si="67">SUM(AS267:AS270)</f>
        <v>0</v>
      </c>
      <c r="AT271" s="66">
        <f t="shared" si="67"/>
        <v>0</v>
      </c>
      <c r="AU271" s="39">
        <f t="shared" si="67"/>
        <v>1</v>
      </c>
      <c r="AV271" s="39">
        <f t="shared" si="67"/>
        <v>1</v>
      </c>
      <c r="AW271" s="39">
        <f t="shared" si="67"/>
        <v>4</v>
      </c>
      <c r="AX271" s="39">
        <f t="shared" si="67"/>
        <v>2</v>
      </c>
      <c r="AY271" s="39">
        <f t="shared" si="67"/>
        <v>3</v>
      </c>
      <c r="AZ271" s="39">
        <f t="shared" si="67"/>
        <v>2</v>
      </c>
      <c r="BA271" s="39">
        <f t="shared" si="67"/>
        <v>0</v>
      </c>
      <c r="BB271" s="39">
        <f t="shared" si="67"/>
        <v>0</v>
      </c>
      <c r="BC271" s="39">
        <f t="shared" si="67"/>
        <v>0</v>
      </c>
      <c r="BD271" s="39">
        <f t="shared" si="67"/>
        <v>2</v>
      </c>
      <c r="BE271" s="39">
        <f t="shared" si="67"/>
        <v>4</v>
      </c>
      <c r="BF271" s="39">
        <f t="shared" si="67"/>
        <v>6</v>
      </c>
      <c r="BG271" s="39">
        <f t="shared" si="67"/>
        <v>0</v>
      </c>
      <c r="BH271" s="39">
        <f t="shared" si="67"/>
        <v>0</v>
      </c>
      <c r="BI271" s="39">
        <f t="shared" si="67"/>
        <v>0</v>
      </c>
      <c r="BJ271" s="39">
        <f t="shared" si="67"/>
        <v>0</v>
      </c>
      <c r="BK271" s="39">
        <f t="shared" si="67"/>
        <v>0</v>
      </c>
      <c r="BL271" s="39">
        <f t="shared" si="67"/>
        <v>0</v>
      </c>
      <c r="BM271" s="39">
        <f t="shared" si="67"/>
        <v>0</v>
      </c>
      <c r="BN271" s="39">
        <f t="shared" si="67"/>
        <v>0</v>
      </c>
      <c r="BO271" s="39">
        <f t="shared" si="67"/>
        <v>0</v>
      </c>
      <c r="BP271" s="39">
        <f t="shared" si="67"/>
        <v>0</v>
      </c>
      <c r="BQ271" s="39">
        <f t="shared" si="67"/>
        <v>0</v>
      </c>
      <c r="BR271" s="39">
        <f t="shared" si="67"/>
        <v>0</v>
      </c>
      <c r="BS271" s="39">
        <f t="shared" si="67"/>
        <v>0</v>
      </c>
    </row>
    <row r="272" spans="1:71" ht="12.75" customHeight="1" x14ac:dyDescent="0.25">
      <c r="A272" s="83"/>
      <c r="B272" s="84"/>
      <c r="C272" s="84"/>
      <c r="D272" s="84"/>
      <c r="E272" s="84"/>
      <c r="F272" s="84"/>
      <c r="G272" s="84"/>
      <c r="H272" s="85"/>
      <c r="I272" s="85"/>
      <c r="J272" s="84"/>
      <c r="K272" s="84"/>
      <c r="L272" s="84"/>
      <c r="M272" s="84"/>
      <c r="N272" s="84"/>
      <c r="O272" s="85"/>
      <c r="P272" s="84"/>
      <c r="Q272" s="84"/>
      <c r="R272" s="85"/>
      <c r="S272" s="85"/>
      <c r="T272" s="85"/>
      <c r="U272" s="84"/>
      <c r="V272" s="85"/>
      <c r="W272" s="85"/>
      <c r="X272" s="84"/>
      <c r="Y272" s="84"/>
      <c r="Z272" s="85"/>
      <c r="AA272" s="85"/>
      <c r="AB272" s="84"/>
      <c r="AC272" s="84"/>
      <c r="AD272" s="84"/>
      <c r="AE272" s="84"/>
      <c r="AF272" s="84"/>
      <c r="AG272" s="84"/>
      <c r="AH272" s="84"/>
      <c r="AI272" s="84"/>
      <c r="AJ272" s="85"/>
      <c r="AK272" s="84"/>
      <c r="AL272" s="84"/>
      <c r="AM272" s="84"/>
      <c r="AN272" s="84"/>
      <c r="AO272" s="83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4"/>
      <c r="BG272" s="84"/>
      <c r="BH272" s="84"/>
      <c r="BI272" s="84"/>
      <c r="BJ272" s="84"/>
      <c r="BK272" s="84"/>
      <c r="BL272" s="84"/>
      <c r="BM272" s="84"/>
      <c r="BN272" s="84"/>
      <c r="BO272" s="84"/>
      <c r="BP272" s="84"/>
      <c r="BQ272" s="84"/>
      <c r="BR272" s="84"/>
      <c r="BS272" s="84"/>
    </row>
    <row r="273" spans="1:71" ht="12.75" hidden="1" customHeight="1" x14ac:dyDescent="0.25">
      <c r="A273" s="83"/>
      <c r="B273" s="84"/>
      <c r="C273" s="84"/>
      <c r="D273" s="84"/>
      <c r="E273" s="84"/>
      <c r="F273" s="84"/>
      <c r="G273" s="84"/>
      <c r="H273" s="85"/>
      <c r="I273" s="85"/>
      <c r="J273" s="84"/>
      <c r="K273" s="84"/>
      <c r="L273" s="84"/>
      <c r="M273" s="84"/>
      <c r="N273" s="84"/>
      <c r="O273" s="85"/>
      <c r="P273" s="84"/>
      <c r="Q273" s="84"/>
      <c r="R273" s="85"/>
      <c r="S273" s="85"/>
      <c r="T273" s="85"/>
      <c r="U273" s="84"/>
      <c r="V273" s="85"/>
      <c r="W273" s="85"/>
      <c r="X273" s="84"/>
      <c r="Y273" s="84"/>
      <c r="Z273" s="85"/>
      <c r="AA273" s="85"/>
      <c r="AB273" s="84"/>
      <c r="AC273" s="84"/>
      <c r="AD273" s="84"/>
      <c r="AE273" s="84"/>
      <c r="AF273" s="84"/>
      <c r="AG273" s="84"/>
      <c r="AH273" s="84"/>
      <c r="AI273" s="84"/>
      <c r="AJ273" s="85"/>
      <c r="AK273" s="84"/>
      <c r="AL273" s="84"/>
      <c r="AM273" s="84"/>
      <c r="AN273" s="84"/>
      <c r="AO273" s="218" t="s">
        <v>170</v>
      </c>
      <c r="AP273" s="115"/>
      <c r="AQ273" s="115"/>
      <c r="AR273" s="91"/>
      <c r="AS273" s="91" t="e">
        <f t="shared" ref="AS273:BS273" ca="1" si="68">AS$11</f>
        <v>#NAME?</v>
      </c>
      <c r="AT273" s="48" t="e">
        <f t="shared" ca="1" si="68"/>
        <v>#NAME?</v>
      </c>
      <c r="AU273" s="10" t="e">
        <f t="shared" ca="1" si="68"/>
        <v>#NAME?</v>
      </c>
      <c r="AV273" s="10" t="e">
        <f t="shared" ca="1" si="68"/>
        <v>#NAME?</v>
      </c>
      <c r="AW273" s="10" t="e">
        <f t="shared" ca="1" si="68"/>
        <v>#NAME?</v>
      </c>
      <c r="AX273" s="10" t="e">
        <f t="shared" ca="1" si="68"/>
        <v>#NAME?</v>
      </c>
      <c r="AY273" s="10" t="e">
        <f t="shared" ca="1" si="68"/>
        <v>#NAME?</v>
      </c>
      <c r="AZ273" s="10" t="e">
        <f t="shared" ca="1" si="68"/>
        <v>#NAME?</v>
      </c>
      <c r="BA273" s="10" t="e">
        <f t="shared" ca="1" si="68"/>
        <v>#NAME?</v>
      </c>
      <c r="BB273" s="10" t="e">
        <f t="shared" ca="1" si="68"/>
        <v>#NAME?</v>
      </c>
      <c r="BC273" s="10" t="e">
        <f t="shared" ca="1" si="68"/>
        <v>#NAME?</v>
      </c>
      <c r="BD273" s="10" t="e">
        <f t="shared" ca="1" si="68"/>
        <v>#NAME?</v>
      </c>
      <c r="BE273" s="10" t="e">
        <f t="shared" ca="1" si="68"/>
        <v>#NAME?</v>
      </c>
      <c r="BF273" s="10" t="e">
        <f t="shared" ca="1" si="68"/>
        <v>#NAME?</v>
      </c>
      <c r="BG273" s="10" t="e">
        <f t="shared" ca="1" si="68"/>
        <v>#NAME?</v>
      </c>
      <c r="BH273" s="10" t="e">
        <f t="shared" ca="1" si="68"/>
        <v>#NAME?</v>
      </c>
      <c r="BI273" s="10" t="e">
        <f t="shared" ca="1" si="68"/>
        <v>#NAME?</v>
      </c>
      <c r="BJ273" s="10" t="e">
        <f t="shared" ca="1" si="68"/>
        <v>#NAME?</v>
      </c>
      <c r="BK273" s="10" t="e">
        <f t="shared" ca="1" si="68"/>
        <v>#NAME?</v>
      </c>
      <c r="BL273" s="10" t="e">
        <f t="shared" ca="1" si="68"/>
        <v>#NAME?</v>
      </c>
      <c r="BM273" s="10" t="e">
        <f t="shared" ca="1" si="68"/>
        <v>#NAME?</v>
      </c>
      <c r="BN273" s="10" t="e">
        <f t="shared" ca="1" si="68"/>
        <v>#NAME?</v>
      </c>
      <c r="BO273" s="10" t="e">
        <f t="shared" ca="1" si="68"/>
        <v>#NAME?</v>
      </c>
      <c r="BP273" s="10" t="e">
        <f t="shared" ca="1" si="68"/>
        <v>#NAME?</v>
      </c>
      <c r="BQ273" s="10" t="e">
        <f t="shared" ca="1" si="68"/>
        <v>#NAME?</v>
      </c>
      <c r="BR273" s="10" t="e">
        <f t="shared" ca="1" si="68"/>
        <v>#NAME?</v>
      </c>
      <c r="BS273" s="10" t="e">
        <f t="shared" ca="1" si="68"/>
        <v>#NAME?</v>
      </c>
    </row>
    <row r="274" spans="1:71" s="144" customFormat="1" ht="12.75" hidden="1" customHeight="1" x14ac:dyDescent="0.25">
      <c r="A274" s="220"/>
      <c r="B274" s="221"/>
      <c r="C274" s="221"/>
      <c r="D274" s="221"/>
      <c r="E274" s="221"/>
      <c r="F274" s="221"/>
      <c r="G274" s="221"/>
      <c r="H274" s="222"/>
      <c r="I274" s="222"/>
      <c r="J274" s="221"/>
      <c r="K274" s="221"/>
      <c r="L274" s="221"/>
      <c r="M274" s="221"/>
      <c r="N274" s="221"/>
      <c r="O274" s="222"/>
      <c r="P274" s="221"/>
      <c r="Q274" s="221"/>
      <c r="R274" s="222"/>
      <c r="S274" s="222"/>
      <c r="T274" s="222"/>
      <c r="U274" s="221"/>
      <c r="V274" s="222"/>
      <c r="W274" s="222"/>
      <c r="X274" s="221"/>
      <c r="Y274" s="221"/>
      <c r="Z274" s="222"/>
      <c r="AA274" s="222"/>
      <c r="AB274" s="221"/>
      <c r="AC274" s="221"/>
      <c r="AD274" s="221"/>
      <c r="AE274" s="221"/>
      <c r="AF274" s="221"/>
      <c r="AG274" s="221"/>
      <c r="AH274" s="221"/>
      <c r="AI274" s="221"/>
      <c r="AJ274" s="222"/>
      <c r="AK274" s="221"/>
      <c r="AL274" s="221"/>
      <c r="AM274" s="221"/>
      <c r="AN274" s="221"/>
      <c r="AO274" s="92" t="s">
        <v>42</v>
      </c>
      <c r="AP274" s="223"/>
      <c r="AQ274" s="223"/>
      <c r="AR274" s="93"/>
      <c r="AS274" s="93"/>
      <c r="AT274" s="51"/>
      <c r="AU274" s="94">
        <v>38</v>
      </c>
      <c r="AV274" s="94">
        <v>48</v>
      </c>
      <c r="AW274" s="94">
        <v>51</v>
      </c>
      <c r="AX274" s="94">
        <v>50</v>
      </c>
      <c r="AY274" s="94">
        <v>57</v>
      </c>
      <c r="AZ274" s="94">
        <v>40</v>
      </c>
      <c r="BA274" s="94">
        <v>51</v>
      </c>
      <c r="BB274" s="94">
        <v>60</v>
      </c>
      <c r="BC274" s="94">
        <v>56</v>
      </c>
      <c r="BD274" s="94"/>
      <c r="BE274" s="94"/>
      <c r="BF274" s="94"/>
      <c r="BG274" s="94"/>
      <c r="BH274" s="94"/>
      <c r="BI274" s="94"/>
      <c r="BJ274" s="94"/>
      <c r="BK274" s="94"/>
      <c r="BL274" s="94"/>
      <c r="BM274" s="94"/>
      <c r="BN274" s="94"/>
      <c r="BO274" s="94"/>
      <c r="BP274" s="94"/>
      <c r="BQ274" s="94"/>
      <c r="BR274" s="94"/>
      <c r="BS274" s="94"/>
    </row>
    <row r="275" spans="1:71" s="144" customFormat="1" ht="12.75" hidden="1" customHeight="1" x14ac:dyDescent="0.25">
      <c r="A275" s="220"/>
      <c r="B275" s="221"/>
      <c r="C275" s="221"/>
      <c r="D275" s="221"/>
      <c r="E275" s="221"/>
      <c r="F275" s="221"/>
      <c r="G275" s="221"/>
      <c r="H275" s="222"/>
      <c r="I275" s="222"/>
      <c r="J275" s="221"/>
      <c r="K275" s="221"/>
      <c r="L275" s="221"/>
      <c r="M275" s="221"/>
      <c r="N275" s="221"/>
      <c r="O275" s="222"/>
      <c r="P275" s="221"/>
      <c r="Q275" s="221"/>
      <c r="R275" s="222"/>
      <c r="S275" s="222"/>
      <c r="T275" s="222"/>
      <c r="U275" s="221"/>
      <c r="V275" s="222"/>
      <c r="W275" s="222"/>
      <c r="X275" s="221"/>
      <c r="Y275" s="221"/>
      <c r="Z275" s="222"/>
      <c r="AA275" s="222"/>
      <c r="AB275" s="221"/>
      <c r="AC275" s="221"/>
      <c r="AD275" s="221"/>
      <c r="AE275" s="221"/>
      <c r="AF275" s="221"/>
      <c r="AG275" s="221"/>
      <c r="AH275" s="221"/>
      <c r="AI275" s="221"/>
      <c r="AJ275" s="222"/>
      <c r="AK275" s="221"/>
      <c r="AL275" s="221"/>
      <c r="AM275" s="221"/>
      <c r="AN275" s="221"/>
      <c r="AO275" s="92" t="s">
        <v>74</v>
      </c>
      <c r="AP275" s="223"/>
      <c r="AQ275" s="223"/>
      <c r="AR275" s="93"/>
      <c r="AS275" s="93"/>
      <c r="AT275" s="51"/>
      <c r="AU275" s="94">
        <v>72</v>
      </c>
      <c r="AV275" s="94">
        <v>101</v>
      </c>
      <c r="AW275" s="94">
        <v>97</v>
      </c>
      <c r="AX275" s="94">
        <v>107</v>
      </c>
      <c r="AY275" s="94">
        <v>97</v>
      </c>
      <c r="AZ275" s="94">
        <v>105</v>
      </c>
      <c r="BA275" s="94">
        <v>98</v>
      </c>
      <c r="BB275" s="94">
        <v>92</v>
      </c>
      <c r="BC275" s="94">
        <v>101</v>
      </c>
      <c r="BD275" s="94"/>
      <c r="BE275" s="94"/>
      <c r="BF275" s="94"/>
      <c r="BG275" s="94"/>
      <c r="BH275" s="94"/>
      <c r="BI275" s="94"/>
      <c r="BJ275" s="94"/>
      <c r="BK275" s="94"/>
      <c r="BL275" s="94"/>
      <c r="BM275" s="94"/>
      <c r="BN275" s="94"/>
      <c r="BO275" s="94"/>
      <c r="BP275" s="94"/>
      <c r="BQ275" s="94"/>
      <c r="BR275" s="94"/>
      <c r="BS275" s="94"/>
    </row>
    <row r="276" spans="1:71" s="144" customFormat="1" ht="12.75" hidden="1" customHeight="1" x14ac:dyDescent="0.25">
      <c r="A276" s="220"/>
      <c r="B276" s="221"/>
      <c r="C276" s="221"/>
      <c r="D276" s="221"/>
      <c r="E276" s="221"/>
      <c r="F276" s="221"/>
      <c r="G276" s="221"/>
      <c r="H276" s="222"/>
      <c r="I276" s="222"/>
      <c r="J276" s="221"/>
      <c r="K276" s="221"/>
      <c r="L276" s="221"/>
      <c r="M276" s="221"/>
      <c r="N276" s="221"/>
      <c r="O276" s="222"/>
      <c r="P276" s="221"/>
      <c r="Q276" s="221"/>
      <c r="R276" s="222"/>
      <c r="S276" s="222"/>
      <c r="T276" s="222"/>
      <c r="U276" s="221"/>
      <c r="V276" s="222"/>
      <c r="W276" s="222"/>
      <c r="X276" s="221"/>
      <c r="Y276" s="221"/>
      <c r="Z276" s="222"/>
      <c r="AA276" s="222"/>
      <c r="AB276" s="221"/>
      <c r="AC276" s="221"/>
      <c r="AD276" s="221"/>
      <c r="AE276" s="221"/>
      <c r="AF276" s="221"/>
      <c r="AG276" s="221"/>
      <c r="AH276" s="221"/>
      <c r="AI276" s="221"/>
      <c r="AJ276" s="222"/>
      <c r="AK276" s="221"/>
      <c r="AL276" s="221"/>
      <c r="AM276" s="221"/>
      <c r="AN276" s="221"/>
      <c r="AO276" s="92" t="s">
        <v>171</v>
      </c>
      <c r="AP276" s="223"/>
      <c r="AQ276" s="223"/>
      <c r="AR276" s="93"/>
      <c r="AS276" s="93"/>
      <c r="AT276" s="51"/>
      <c r="AU276" s="94">
        <v>11</v>
      </c>
      <c r="AV276" s="94">
        <v>5</v>
      </c>
      <c r="AW276" s="94">
        <v>15</v>
      </c>
      <c r="AX276" s="94">
        <v>13</v>
      </c>
      <c r="AY276" s="94">
        <v>9</v>
      </c>
      <c r="AZ276" s="94">
        <v>8</v>
      </c>
      <c r="BA276" s="94">
        <v>7</v>
      </c>
      <c r="BB276" s="94">
        <v>8</v>
      </c>
      <c r="BC276" s="94">
        <v>10</v>
      </c>
      <c r="BD276" s="94"/>
      <c r="BE276" s="94"/>
      <c r="BF276" s="94"/>
      <c r="BG276" s="94"/>
      <c r="BH276" s="94"/>
      <c r="BI276" s="94"/>
      <c r="BJ276" s="94"/>
      <c r="BK276" s="94"/>
      <c r="BL276" s="94"/>
      <c r="BM276" s="94"/>
      <c r="BN276" s="94"/>
      <c r="BO276" s="94"/>
      <c r="BP276" s="94"/>
      <c r="BQ276" s="94"/>
      <c r="BR276" s="94"/>
      <c r="BS276" s="94"/>
    </row>
    <row r="277" spans="1:71" s="144" customFormat="1" ht="12.75" hidden="1" customHeight="1" x14ac:dyDescent="0.25">
      <c r="A277" s="220"/>
      <c r="B277" s="221"/>
      <c r="C277" s="221"/>
      <c r="D277" s="221"/>
      <c r="E277" s="221"/>
      <c r="F277" s="221"/>
      <c r="G277" s="221"/>
      <c r="H277" s="222"/>
      <c r="I277" s="222"/>
      <c r="J277" s="221"/>
      <c r="K277" s="221"/>
      <c r="L277" s="221"/>
      <c r="M277" s="221"/>
      <c r="N277" s="221"/>
      <c r="O277" s="222"/>
      <c r="P277" s="221"/>
      <c r="Q277" s="221"/>
      <c r="R277" s="222"/>
      <c r="S277" s="222"/>
      <c r="T277" s="222"/>
      <c r="U277" s="221"/>
      <c r="V277" s="222"/>
      <c r="W277" s="222"/>
      <c r="X277" s="221"/>
      <c r="Y277" s="221"/>
      <c r="Z277" s="222"/>
      <c r="AA277" s="222"/>
      <c r="AB277" s="221"/>
      <c r="AC277" s="221"/>
      <c r="AD277" s="221"/>
      <c r="AE277" s="221"/>
      <c r="AF277" s="221"/>
      <c r="AG277" s="221"/>
      <c r="AH277" s="221"/>
      <c r="AI277" s="221"/>
      <c r="AJ277" s="222"/>
      <c r="AK277" s="221"/>
      <c r="AL277" s="221"/>
      <c r="AM277" s="221"/>
      <c r="AN277" s="221"/>
      <c r="AO277" s="92" t="s">
        <v>41</v>
      </c>
      <c r="AP277" s="223"/>
      <c r="AQ277" s="223"/>
      <c r="AR277" s="93"/>
      <c r="AS277" s="93"/>
      <c r="AT277" s="51"/>
      <c r="AU277" s="94">
        <v>36</v>
      </c>
      <c r="AV277" s="94">
        <v>9</v>
      </c>
      <c r="AW277" s="94">
        <v>3</v>
      </c>
      <c r="AX277" s="94">
        <v>0</v>
      </c>
      <c r="AY277" s="94">
        <v>0</v>
      </c>
      <c r="AZ277" s="94">
        <v>4</v>
      </c>
      <c r="BA277" s="94">
        <v>2</v>
      </c>
      <c r="BB277" s="94">
        <v>0</v>
      </c>
      <c r="BC277" s="94">
        <v>2</v>
      </c>
      <c r="BD277" s="94"/>
      <c r="BE277" s="94"/>
      <c r="BF277" s="94"/>
      <c r="BG277" s="94"/>
      <c r="BH277" s="94"/>
      <c r="BI277" s="94"/>
      <c r="BJ277" s="94"/>
      <c r="BK277" s="94"/>
      <c r="BL277" s="94"/>
      <c r="BM277" s="94"/>
      <c r="BN277" s="94"/>
      <c r="BO277" s="94"/>
      <c r="BP277" s="94"/>
      <c r="BQ277" s="94"/>
      <c r="BR277" s="94"/>
      <c r="BS277" s="94"/>
    </row>
    <row r="278" spans="1:71" s="144" customFormat="1" ht="12.75" hidden="1" customHeight="1" x14ac:dyDescent="0.25">
      <c r="A278" s="220"/>
      <c r="B278" s="221"/>
      <c r="C278" s="221"/>
      <c r="D278" s="221"/>
      <c r="E278" s="221"/>
      <c r="F278" s="221"/>
      <c r="G278" s="221"/>
      <c r="H278" s="222"/>
      <c r="I278" s="222"/>
      <c r="J278" s="221"/>
      <c r="K278" s="221"/>
      <c r="L278" s="221"/>
      <c r="M278" s="221"/>
      <c r="N278" s="221"/>
      <c r="O278" s="222"/>
      <c r="P278" s="221"/>
      <c r="Q278" s="221"/>
      <c r="R278" s="222"/>
      <c r="S278" s="222"/>
      <c r="T278" s="222"/>
      <c r="U278" s="221"/>
      <c r="V278" s="222"/>
      <c r="W278" s="222"/>
      <c r="X278" s="221"/>
      <c r="Y278" s="221"/>
      <c r="Z278" s="222"/>
      <c r="AA278" s="222"/>
      <c r="AB278" s="221"/>
      <c r="AC278" s="221"/>
      <c r="AD278" s="221"/>
      <c r="AE278" s="221"/>
      <c r="AF278" s="221"/>
      <c r="AG278" s="221"/>
      <c r="AH278" s="221"/>
      <c r="AI278" s="221"/>
      <c r="AJ278" s="222"/>
      <c r="AK278" s="221"/>
      <c r="AL278" s="221"/>
      <c r="AM278" s="221"/>
      <c r="AN278" s="221"/>
      <c r="AO278" s="92" t="s">
        <v>62</v>
      </c>
      <c r="AP278" s="223"/>
      <c r="AQ278" s="223"/>
      <c r="AR278" s="93"/>
      <c r="AS278" s="93"/>
      <c r="AT278" s="51"/>
      <c r="AU278" s="94">
        <v>0</v>
      </c>
      <c r="AV278" s="94">
        <v>0</v>
      </c>
      <c r="AW278" s="94">
        <v>0</v>
      </c>
      <c r="AX278" s="94">
        <v>0</v>
      </c>
      <c r="AY278" s="94">
        <v>0</v>
      </c>
      <c r="AZ278" s="94">
        <v>0</v>
      </c>
      <c r="BA278" s="94">
        <v>0</v>
      </c>
      <c r="BB278" s="94">
        <v>0</v>
      </c>
      <c r="BC278" s="94">
        <v>0</v>
      </c>
      <c r="BD278" s="94"/>
      <c r="BE278" s="94"/>
      <c r="BF278" s="94"/>
      <c r="BG278" s="94"/>
      <c r="BH278" s="94"/>
      <c r="BI278" s="94"/>
      <c r="BJ278" s="94"/>
      <c r="BK278" s="94"/>
      <c r="BL278" s="94"/>
      <c r="BM278" s="94"/>
      <c r="BN278" s="94"/>
      <c r="BO278" s="94"/>
      <c r="BP278" s="94"/>
      <c r="BQ278" s="94"/>
      <c r="BR278" s="94"/>
      <c r="BS278" s="94"/>
    </row>
    <row r="279" spans="1:71" s="144" customFormat="1" ht="12.75" hidden="1" customHeight="1" x14ac:dyDescent="0.25">
      <c r="A279" s="220"/>
      <c r="B279" s="221"/>
      <c r="C279" s="221"/>
      <c r="D279" s="221"/>
      <c r="E279" s="221"/>
      <c r="F279" s="221"/>
      <c r="G279" s="221"/>
      <c r="H279" s="222"/>
      <c r="I279" s="222"/>
      <c r="J279" s="221"/>
      <c r="K279" s="221"/>
      <c r="L279" s="221"/>
      <c r="M279" s="221"/>
      <c r="N279" s="221"/>
      <c r="O279" s="222"/>
      <c r="P279" s="221"/>
      <c r="Q279" s="221"/>
      <c r="R279" s="222"/>
      <c r="S279" s="222"/>
      <c r="T279" s="222"/>
      <c r="U279" s="221"/>
      <c r="V279" s="222"/>
      <c r="W279" s="222"/>
      <c r="X279" s="221"/>
      <c r="Y279" s="221"/>
      <c r="Z279" s="222"/>
      <c r="AA279" s="222"/>
      <c r="AB279" s="221"/>
      <c r="AC279" s="221"/>
      <c r="AD279" s="221"/>
      <c r="AE279" s="221"/>
      <c r="AF279" s="221"/>
      <c r="AG279" s="221"/>
      <c r="AH279" s="221"/>
      <c r="AI279" s="221"/>
      <c r="AJ279" s="222"/>
      <c r="AK279" s="221"/>
      <c r="AL279" s="221"/>
      <c r="AM279" s="221"/>
      <c r="AN279" s="221"/>
      <c r="AO279" s="92" t="s">
        <v>44</v>
      </c>
      <c r="AP279" s="223"/>
      <c r="AQ279" s="223"/>
      <c r="AR279" s="93"/>
      <c r="AS279" s="93"/>
      <c r="AT279" s="51"/>
      <c r="AU279" s="94">
        <v>8</v>
      </c>
      <c r="AV279" s="94">
        <v>8</v>
      </c>
      <c r="AW279" s="94">
        <v>11</v>
      </c>
      <c r="AX279" s="94">
        <v>10</v>
      </c>
      <c r="AY279" s="94">
        <v>7</v>
      </c>
      <c r="AZ279" s="94">
        <v>9</v>
      </c>
      <c r="BA279" s="94">
        <v>7</v>
      </c>
      <c r="BB279" s="94">
        <v>5</v>
      </c>
      <c r="BC279" s="94">
        <v>7</v>
      </c>
      <c r="BD279" s="94"/>
      <c r="BE279" s="94"/>
      <c r="BF279" s="94"/>
      <c r="BG279" s="94"/>
      <c r="BH279" s="94"/>
      <c r="BI279" s="94"/>
      <c r="BJ279" s="94"/>
      <c r="BK279" s="94"/>
      <c r="BL279" s="94"/>
      <c r="BM279" s="94"/>
      <c r="BN279" s="94"/>
      <c r="BO279" s="94"/>
      <c r="BP279" s="94"/>
      <c r="BQ279" s="94"/>
      <c r="BR279" s="94"/>
      <c r="BS279" s="94"/>
    </row>
    <row r="280" spans="1:71" s="144" customFormat="1" ht="12.75" hidden="1" customHeight="1" x14ac:dyDescent="0.25">
      <c r="A280" s="220"/>
      <c r="B280" s="221"/>
      <c r="C280" s="221"/>
      <c r="D280" s="221"/>
      <c r="E280" s="221"/>
      <c r="F280" s="221"/>
      <c r="G280" s="221"/>
      <c r="H280" s="222"/>
      <c r="I280" s="222"/>
      <c r="J280" s="221"/>
      <c r="K280" s="221"/>
      <c r="L280" s="221"/>
      <c r="M280" s="221"/>
      <c r="N280" s="221"/>
      <c r="O280" s="222"/>
      <c r="P280" s="221"/>
      <c r="Q280" s="221"/>
      <c r="R280" s="222"/>
      <c r="S280" s="222"/>
      <c r="T280" s="222"/>
      <c r="U280" s="221"/>
      <c r="V280" s="222"/>
      <c r="W280" s="222"/>
      <c r="X280" s="221"/>
      <c r="Y280" s="221"/>
      <c r="Z280" s="222"/>
      <c r="AA280" s="222"/>
      <c r="AB280" s="221"/>
      <c r="AC280" s="221"/>
      <c r="AD280" s="221"/>
      <c r="AE280" s="221"/>
      <c r="AF280" s="221"/>
      <c r="AG280" s="221"/>
      <c r="AH280" s="221"/>
      <c r="AI280" s="221"/>
      <c r="AJ280" s="222"/>
      <c r="AK280" s="221"/>
      <c r="AL280" s="221"/>
      <c r="AM280" s="221"/>
      <c r="AN280" s="221"/>
      <c r="AO280" s="92" t="s">
        <v>59</v>
      </c>
      <c r="AP280" s="223"/>
      <c r="AQ280" s="223"/>
      <c r="AR280" s="93"/>
      <c r="AS280" s="93"/>
      <c r="AT280" s="51"/>
      <c r="AU280" s="94">
        <v>0</v>
      </c>
      <c r="AV280" s="94">
        <v>0</v>
      </c>
      <c r="AW280" s="94">
        <v>0</v>
      </c>
      <c r="AX280" s="94">
        <v>0</v>
      </c>
      <c r="AY280" s="94">
        <v>0</v>
      </c>
      <c r="AZ280" s="94">
        <v>0</v>
      </c>
      <c r="BA280" s="94">
        <v>0</v>
      </c>
      <c r="BB280" s="94">
        <v>0</v>
      </c>
      <c r="BC280" s="94">
        <v>0</v>
      </c>
      <c r="BD280" s="94"/>
      <c r="BE280" s="94"/>
      <c r="BF280" s="94"/>
      <c r="BG280" s="94"/>
      <c r="BH280" s="94"/>
      <c r="BI280" s="94"/>
      <c r="BJ280" s="94"/>
      <c r="BK280" s="94"/>
      <c r="BL280" s="94"/>
      <c r="BM280" s="94"/>
      <c r="BN280" s="94"/>
      <c r="BO280" s="94"/>
      <c r="BP280" s="94"/>
      <c r="BQ280" s="94"/>
      <c r="BR280" s="94"/>
      <c r="BS280" s="94"/>
    </row>
    <row r="281" spans="1:71" s="144" customFormat="1" ht="12.75" hidden="1" customHeight="1" x14ac:dyDescent="0.25">
      <c r="A281" s="220"/>
      <c r="B281" s="221"/>
      <c r="C281" s="221"/>
      <c r="D281" s="221"/>
      <c r="E281" s="221"/>
      <c r="F281" s="221"/>
      <c r="G281" s="221"/>
      <c r="H281" s="222"/>
      <c r="I281" s="222"/>
      <c r="J281" s="221"/>
      <c r="K281" s="221"/>
      <c r="L281" s="221"/>
      <c r="M281" s="221"/>
      <c r="N281" s="221"/>
      <c r="O281" s="222"/>
      <c r="P281" s="221"/>
      <c r="Q281" s="221"/>
      <c r="R281" s="222"/>
      <c r="S281" s="222"/>
      <c r="T281" s="222"/>
      <c r="U281" s="221"/>
      <c r="V281" s="222"/>
      <c r="W281" s="222"/>
      <c r="X281" s="221"/>
      <c r="Y281" s="221"/>
      <c r="Z281" s="222"/>
      <c r="AA281" s="222"/>
      <c r="AB281" s="221"/>
      <c r="AC281" s="221"/>
      <c r="AD281" s="221"/>
      <c r="AE281" s="221"/>
      <c r="AF281" s="221"/>
      <c r="AG281" s="221"/>
      <c r="AH281" s="221"/>
      <c r="AI281" s="221"/>
      <c r="AJ281" s="222"/>
      <c r="AK281" s="221"/>
      <c r="AL281" s="221"/>
      <c r="AM281" s="221"/>
      <c r="AN281" s="221"/>
      <c r="AO281" s="92" t="s">
        <v>172</v>
      </c>
      <c r="AP281" s="223"/>
      <c r="AQ281" s="223"/>
      <c r="AR281" s="93"/>
      <c r="AS281" s="93"/>
      <c r="AT281" s="51"/>
      <c r="AU281" s="94">
        <v>0</v>
      </c>
      <c r="AV281" s="94">
        <v>0</v>
      </c>
      <c r="AW281" s="94">
        <v>0</v>
      </c>
      <c r="AX281" s="94">
        <v>0</v>
      </c>
      <c r="AY281" s="94">
        <v>0</v>
      </c>
      <c r="AZ281" s="94">
        <v>0</v>
      </c>
      <c r="BA281" s="94">
        <v>0</v>
      </c>
      <c r="BB281" s="94">
        <v>0</v>
      </c>
      <c r="BC281" s="94">
        <v>0</v>
      </c>
      <c r="BD281" s="94"/>
      <c r="BE281" s="94"/>
      <c r="BF281" s="94"/>
      <c r="BG281" s="94"/>
      <c r="BH281" s="94"/>
      <c r="BI281" s="94"/>
      <c r="BJ281" s="94"/>
      <c r="BK281" s="94"/>
      <c r="BL281" s="94"/>
      <c r="BM281" s="94"/>
      <c r="BN281" s="94"/>
      <c r="BO281" s="94"/>
      <c r="BP281" s="94"/>
      <c r="BQ281" s="94"/>
      <c r="BR281" s="94"/>
      <c r="BS281" s="94"/>
    </row>
    <row r="282" spans="1:71" s="144" customFormat="1" ht="12.75" hidden="1" customHeight="1" x14ac:dyDescent="0.25">
      <c r="A282" s="220"/>
      <c r="B282" s="221"/>
      <c r="C282" s="221"/>
      <c r="D282" s="221"/>
      <c r="E282" s="221"/>
      <c r="F282" s="221"/>
      <c r="G282" s="221"/>
      <c r="H282" s="222"/>
      <c r="I282" s="222"/>
      <c r="J282" s="221"/>
      <c r="K282" s="221"/>
      <c r="L282" s="221"/>
      <c r="M282" s="221"/>
      <c r="N282" s="221"/>
      <c r="O282" s="222"/>
      <c r="P282" s="221"/>
      <c r="Q282" s="221"/>
      <c r="R282" s="222"/>
      <c r="S282" s="222"/>
      <c r="T282" s="222"/>
      <c r="U282" s="221"/>
      <c r="V282" s="222"/>
      <c r="W282" s="222"/>
      <c r="X282" s="221"/>
      <c r="Y282" s="221"/>
      <c r="Z282" s="222"/>
      <c r="AA282" s="222"/>
      <c r="AB282" s="221"/>
      <c r="AC282" s="221"/>
      <c r="AD282" s="221"/>
      <c r="AE282" s="221"/>
      <c r="AF282" s="221"/>
      <c r="AG282" s="221"/>
      <c r="AH282" s="221"/>
      <c r="AI282" s="221"/>
      <c r="AJ282" s="222"/>
      <c r="AK282" s="221"/>
      <c r="AL282" s="221"/>
      <c r="AM282" s="221"/>
      <c r="AN282" s="221"/>
      <c r="AO282" s="92" t="s">
        <v>173</v>
      </c>
      <c r="AP282" s="223"/>
      <c r="AQ282" s="223"/>
      <c r="AR282" s="93"/>
      <c r="AS282" s="93"/>
      <c r="AT282" s="51"/>
      <c r="AU282" s="94">
        <v>0</v>
      </c>
      <c r="AV282" s="94">
        <v>0</v>
      </c>
      <c r="AW282" s="94">
        <v>0</v>
      </c>
      <c r="AX282" s="94">
        <v>0</v>
      </c>
      <c r="AY282" s="94">
        <v>0</v>
      </c>
      <c r="AZ282" s="94">
        <v>0</v>
      </c>
      <c r="BA282" s="94">
        <v>0</v>
      </c>
      <c r="BB282" s="94">
        <v>0</v>
      </c>
      <c r="BC282" s="94">
        <v>0</v>
      </c>
      <c r="BD282" s="94"/>
      <c r="BE282" s="94"/>
      <c r="BF282" s="94"/>
      <c r="BG282" s="94"/>
      <c r="BH282" s="94"/>
      <c r="BI282" s="94"/>
      <c r="BJ282" s="94"/>
      <c r="BK282" s="94"/>
      <c r="BL282" s="94"/>
      <c r="BM282" s="94"/>
      <c r="BN282" s="94"/>
      <c r="BO282" s="94"/>
      <c r="BP282" s="94"/>
      <c r="BQ282" s="94"/>
      <c r="BR282" s="94"/>
      <c r="BS282" s="94"/>
    </row>
    <row r="283" spans="1:71" s="144" customFormat="1" ht="12.75" hidden="1" customHeight="1" x14ac:dyDescent="0.25">
      <c r="A283" s="220"/>
      <c r="B283" s="221"/>
      <c r="C283" s="221"/>
      <c r="D283" s="221"/>
      <c r="E283" s="221"/>
      <c r="F283" s="221"/>
      <c r="G283" s="221"/>
      <c r="H283" s="222"/>
      <c r="I283" s="222"/>
      <c r="J283" s="221"/>
      <c r="K283" s="221"/>
      <c r="L283" s="221"/>
      <c r="M283" s="221"/>
      <c r="N283" s="221"/>
      <c r="O283" s="222"/>
      <c r="P283" s="221"/>
      <c r="Q283" s="221"/>
      <c r="R283" s="222"/>
      <c r="S283" s="222"/>
      <c r="T283" s="222"/>
      <c r="U283" s="221"/>
      <c r="V283" s="222"/>
      <c r="W283" s="222"/>
      <c r="X283" s="221"/>
      <c r="Y283" s="221"/>
      <c r="Z283" s="222"/>
      <c r="AA283" s="222"/>
      <c r="AB283" s="221"/>
      <c r="AC283" s="221"/>
      <c r="AD283" s="221"/>
      <c r="AE283" s="221"/>
      <c r="AF283" s="221"/>
      <c r="AG283" s="221"/>
      <c r="AH283" s="221"/>
      <c r="AI283" s="221"/>
      <c r="AJ283" s="222"/>
      <c r="AK283" s="221"/>
      <c r="AL283" s="221"/>
      <c r="AM283" s="221"/>
      <c r="AN283" s="221"/>
      <c r="AO283" s="92" t="s">
        <v>61</v>
      </c>
      <c r="AP283" s="223"/>
      <c r="AQ283" s="223"/>
      <c r="AR283" s="93"/>
      <c r="AS283" s="93"/>
      <c r="AT283" s="51"/>
      <c r="AU283" s="94">
        <v>0</v>
      </c>
      <c r="AV283" s="94">
        <v>0</v>
      </c>
      <c r="AW283" s="94">
        <v>0</v>
      </c>
      <c r="AX283" s="94">
        <v>0</v>
      </c>
      <c r="AY283" s="94">
        <v>0</v>
      </c>
      <c r="AZ283" s="94">
        <v>0</v>
      </c>
      <c r="BA283" s="94">
        <v>0</v>
      </c>
      <c r="BB283" s="94">
        <v>0</v>
      </c>
      <c r="BC283" s="94">
        <v>0</v>
      </c>
      <c r="BD283" s="94"/>
      <c r="BE283" s="94"/>
      <c r="BF283" s="94"/>
      <c r="BG283" s="94"/>
      <c r="BH283" s="94"/>
      <c r="BI283" s="94"/>
      <c r="BJ283" s="94"/>
      <c r="BK283" s="94"/>
      <c r="BL283" s="94"/>
      <c r="BM283" s="94"/>
      <c r="BN283" s="94"/>
      <c r="BO283" s="94"/>
      <c r="BP283" s="94"/>
      <c r="BQ283" s="94"/>
      <c r="BR283" s="94"/>
      <c r="BS283" s="94"/>
    </row>
    <row r="284" spans="1:71" s="144" customFormat="1" ht="12.75" hidden="1" customHeight="1" x14ac:dyDescent="0.25">
      <c r="A284" s="220"/>
      <c r="B284" s="221"/>
      <c r="C284" s="221"/>
      <c r="D284" s="221"/>
      <c r="E284" s="221"/>
      <c r="F284" s="221"/>
      <c r="G284" s="221"/>
      <c r="H284" s="222"/>
      <c r="I284" s="222"/>
      <c r="J284" s="221"/>
      <c r="K284" s="221"/>
      <c r="L284" s="221"/>
      <c r="M284" s="221"/>
      <c r="N284" s="221"/>
      <c r="O284" s="222"/>
      <c r="P284" s="221"/>
      <c r="Q284" s="221"/>
      <c r="R284" s="222"/>
      <c r="S284" s="222"/>
      <c r="T284" s="222"/>
      <c r="U284" s="221"/>
      <c r="V284" s="222"/>
      <c r="W284" s="222"/>
      <c r="X284" s="221"/>
      <c r="Y284" s="221"/>
      <c r="Z284" s="222"/>
      <c r="AA284" s="222"/>
      <c r="AB284" s="221"/>
      <c r="AC284" s="221"/>
      <c r="AD284" s="221"/>
      <c r="AE284" s="221"/>
      <c r="AF284" s="221"/>
      <c r="AG284" s="221"/>
      <c r="AH284" s="221"/>
      <c r="AI284" s="221"/>
      <c r="AJ284" s="222"/>
      <c r="AK284" s="221"/>
      <c r="AL284" s="221"/>
      <c r="AM284" s="221"/>
      <c r="AN284" s="221"/>
      <c r="AO284" s="92" t="s">
        <v>58</v>
      </c>
      <c r="AP284" s="223"/>
      <c r="AQ284" s="223"/>
      <c r="AR284" s="93"/>
      <c r="AS284" s="93"/>
      <c r="AT284" s="51"/>
      <c r="AU284" s="94">
        <v>68</v>
      </c>
      <c r="AV284" s="94">
        <v>95</v>
      </c>
      <c r="AW284" s="94">
        <v>93</v>
      </c>
      <c r="AX284" s="94">
        <v>90</v>
      </c>
      <c r="AY284" s="94">
        <v>94</v>
      </c>
      <c r="AZ284" s="94">
        <v>91</v>
      </c>
      <c r="BA284" s="94">
        <v>91</v>
      </c>
      <c r="BB284" s="94">
        <v>93</v>
      </c>
      <c r="BC284" s="94">
        <v>84</v>
      </c>
      <c r="BD284" s="94"/>
      <c r="BE284" s="94"/>
      <c r="BF284" s="94"/>
      <c r="BG284" s="94"/>
      <c r="BH284" s="94"/>
      <c r="BI284" s="94"/>
      <c r="BJ284" s="94"/>
      <c r="BK284" s="94"/>
      <c r="BL284" s="94"/>
      <c r="BM284" s="94"/>
      <c r="BN284" s="94"/>
      <c r="BO284" s="94"/>
      <c r="BP284" s="94"/>
      <c r="BQ284" s="94"/>
      <c r="BR284" s="94"/>
      <c r="BS284" s="94"/>
    </row>
    <row r="285" spans="1:71" s="144" customFormat="1" ht="12.75" hidden="1" customHeight="1" x14ac:dyDescent="0.25">
      <c r="A285" s="220"/>
      <c r="B285" s="221"/>
      <c r="C285" s="221"/>
      <c r="D285" s="221"/>
      <c r="E285" s="221"/>
      <c r="F285" s="221"/>
      <c r="G285" s="221"/>
      <c r="H285" s="222"/>
      <c r="I285" s="222"/>
      <c r="J285" s="221"/>
      <c r="K285" s="221"/>
      <c r="L285" s="221"/>
      <c r="M285" s="221"/>
      <c r="N285" s="221"/>
      <c r="O285" s="222"/>
      <c r="P285" s="221"/>
      <c r="Q285" s="221"/>
      <c r="R285" s="222"/>
      <c r="S285" s="222"/>
      <c r="T285" s="222"/>
      <c r="U285" s="221"/>
      <c r="V285" s="222"/>
      <c r="W285" s="222"/>
      <c r="X285" s="221"/>
      <c r="Y285" s="221"/>
      <c r="Z285" s="222"/>
      <c r="AA285" s="222"/>
      <c r="AB285" s="221"/>
      <c r="AC285" s="221"/>
      <c r="AD285" s="221"/>
      <c r="AE285" s="221"/>
      <c r="AF285" s="221"/>
      <c r="AG285" s="221"/>
      <c r="AH285" s="221"/>
      <c r="AI285" s="221"/>
      <c r="AJ285" s="222"/>
      <c r="AK285" s="221"/>
      <c r="AL285" s="221"/>
      <c r="AM285" s="221"/>
      <c r="AN285" s="221"/>
      <c r="AO285" s="92" t="s">
        <v>43</v>
      </c>
      <c r="AP285" s="223"/>
      <c r="AQ285" s="223"/>
      <c r="AR285" s="93"/>
      <c r="AS285" s="93"/>
      <c r="AT285" s="51"/>
      <c r="AU285" s="94">
        <v>6</v>
      </c>
      <c r="AV285" s="94">
        <v>6</v>
      </c>
      <c r="AW285" s="94">
        <v>6</v>
      </c>
      <c r="AX285" s="94">
        <v>6</v>
      </c>
      <c r="AY285" s="94">
        <v>6</v>
      </c>
      <c r="AZ285" s="94">
        <v>6</v>
      </c>
      <c r="BA285" s="94">
        <v>6</v>
      </c>
      <c r="BB285" s="94">
        <v>6</v>
      </c>
      <c r="BC285" s="94">
        <v>6</v>
      </c>
      <c r="BD285" s="94"/>
      <c r="BE285" s="94"/>
      <c r="BF285" s="94"/>
      <c r="BG285" s="94"/>
      <c r="BH285" s="94"/>
      <c r="BI285" s="94"/>
      <c r="BJ285" s="94"/>
      <c r="BK285" s="94"/>
      <c r="BL285" s="94"/>
      <c r="BM285" s="94"/>
      <c r="BN285" s="94"/>
      <c r="BO285" s="94"/>
      <c r="BP285" s="94"/>
      <c r="BQ285" s="94"/>
      <c r="BR285" s="94"/>
      <c r="BS285" s="94"/>
    </row>
    <row r="286" spans="1:71" ht="12.75" hidden="1" customHeight="1" x14ac:dyDescent="0.25">
      <c r="A286" s="83"/>
      <c r="B286" s="84"/>
      <c r="C286" s="84"/>
      <c r="D286" s="84"/>
      <c r="E286" s="84"/>
      <c r="F286" s="84"/>
      <c r="G286" s="84"/>
      <c r="H286" s="85"/>
      <c r="I286" s="85"/>
      <c r="J286" s="84"/>
      <c r="K286" s="84"/>
      <c r="L286" s="84"/>
      <c r="M286" s="84"/>
      <c r="N286" s="84"/>
      <c r="O286" s="85"/>
      <c r="P286" s="84"/>
      <c r="Q286" s="84"/>
      <c r="R286" s="85"/>
      <c r="S286" s="85"/>
      <c r="T286" s="85"/>
      <c r="U286" s="84"/>
      <c r="V286" s="85"/>
      <c r="W286" s="85"/>
      <c r="X286" s="84"/>
      <c r="Y286" s="84"/>
      <c r="Z286" s="85"/>
      <c r="AA286" s="85"/>
      <c r="AB286" s="84"/>
      <c r="AC286" s="84"/>
      <c r="AD286" s="84"/>
      <c r="AE286" s="84"/>
      <c r="AF286" s="84"/>
      <c r="AG286" s="84"/>
      <c r="AH286" s="84"/>
      <c r="AI286" s="84"/>
      <c r="AJ286" s="85"/>
      <c r="AK286" s="84"/>
      <c r="AL286" s="84"/>
      <c r="AM286" s="84"/>
      <c r="AN286" s="84"/>
      <c r="AO286" s="65" t="s">
        <v>174</v>
      </c>
      <c r="AP286" s="115"/>
      <c r="AQ286" s="115"/>
      <c r="AR286" s="219"/>
      <c r="AS286" s="219">
        <f t="shared" ref="AS286:BS286" si="69">SUM(AS274:AS285)</f>
        <v>0</v>
      </c>
      <c r="AT286" s="66">
        <f t="shared" si="69"/>
        <v>0</v>
      </c>
      <c r="AU286" s="39">
        <f t="shared" si="69"/>
        <v>239</v>
      </c>
      <c r="AV286" s="39">
        <f t="shared" si="69"/>
        <v>272</v>
      </c>
      <c r="AW286" s="39">
        <f t="shared" si="69"/>
        <v>276</v>
      </c>
      <c r="AX286" s="39">
        <f t="shared" si="69"/>
        <v>276</v>
      </c>
      <c r="AY286" s="39">
        <f t="shared" si="69"/>
        <v>270</v>
      </c>
      <c r="AZ286" s="39">
        <f t="shared" si="69"/>
        <v>263</v>
      </c>
      <c r="BA286" s="39">
        <f t="shared" si="69"/>
        <v>262</v>
      </c>
      <c r="BB286" s="39">
        <f t="shared" si="69"/>
        <v>264</v>
      </c>
      <c r="BC286" s="39">
        <f t="shared" si="69"/>
        <v>266</v>
      </c>
      <c r="BD286" s="39">
        <f t="shared" si="69"/>
        <v>0</v>
      </c>
      <c r="BE286" s="39">
        <f t="shared" si="69"/>
        <v>0</v>
      </c>
      <c r="BF286" s="39">
        <f t="shared" si="69"/>
        <v>0</v>
      </c>
      <c r="BG286" s="39">
        <f t="shared" si="69"/>
        <v>0</v>
      </c>
      <c r="BH286" s="39">
        <f t="shared" si="69"/>
        <v>0</v>
      </c>
      <c r="BI286" s="39">
        <f t="shared" si="69"/>
        <v>0</v>
      </c>
      <c r="BJ286" s="39">
        <f t="shared" si="69"/>
        <v>0</v>
      </c>
      <c r="BK286" s="39">
        <f t="shared" si="69"/>
        <v>0</v>
      </c>
      <c r="BL286" s="39">
        <f t="shared" si="69"/>
        <v>0</v>
      </c>
      <c r="BM286" s="39">
        <f t="shared" si="69"/>
        <v>0</v>
      </c>
      <c r="BN286" s="39">
        <f t="shared" si="69"/>
        <v>0</v>
      </c>
      <c r="BO286" s="39">
        <f t="shared" si="69"/>
        <v>0</v>
      </c>
      <c r="BP286" s="39">
        <f t="shared" si="69"/>
        <v>0</v>
      </c>
      <c r="BQ286" s="39">
        <f t="shared" si="69"/>
        <v>0</v>
      </c>
      <c r="BR286" s="39">
        <f t="shared" si="69"/>
        <v>0</v>
      </c>
      <c r="BS286" s="39">
        <f t="shared" si="69"/>
        <v>0</v>
      </c>
    </row>
    <row r="287" spans="1:71" ht="12.75" hidden="1" customHeight="1" x14ac:dyDescent="0.25">
      <c r="A287" s="83"/>
      <c r="B287" s="84"/>
      <c r="C287" s="84"/>
      <c r="D287" s="84"/>
      <c r="E287" s="84"/>
      <c r="F287" s="84"/>
      <c r="G287" s="84"/>
      <c r="H287" s="85"/>
      <c r="I287" s="85"/>
      <c r="J287" s="84"/>
      <c r="K287" s="84"/>
      <c r="L287" s="84"/>
      <c r="M287" s="84"/>
      <c r="N287" s="84"/>
      <c r="O287" s="85"/>
      <c r="P287" s="84"/>
      <c r="Q287" s="84"/>
      <c r="R287" s="85"/>
      <c r="S287" s="85"/>
      <c r="T287" s="85"/>
      <c r="U287" s="84"/>
      <c r="V287" s="85"/>
      <c r="W287" s="85"/>
      <c r="X287" s="84"/>
      <c r="Y287" s="84"/>
      <c r="Z287" s="85"/>
      <c r="AA287" s="85"/>
      <c r="AB287" s="84"/>
      <c r="AC287" s="84"/>
      <c r="AD287" s="84"/>
      <c r="AE287" s="84"/>
      <c r="AF287" s="84"/>
      <c r="AG287" s="84"/>
      <c r="AH287" s="84"/>
      <c r="AI287" s="84"/>
      <c r="AJ287" s="85"/>
      <c r="AK287" s="84"/>
      <c r="AL287" s="84"/>
      <c r="AM287" s="84"/>
      <c r="AN287" s="84"/>
      <c r="AO287" s="83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  <c r="BH287" s="84"/>
      <c r="BI287" s="84"/>
      <c r="BJ287" s="84"/>
      <c r="BK287" s="84"/>
      <c r="BL287" s="84"/>
      <c r="BM287" s="84"/>
      <c r="BN287" s="84"/>
      <c r="BO287" s="84"/>
      <c r="BP287" s="84"/>
      <c r="BQ287" s="84"/>
      <c r="BR287" s="84"/>
      <c r="BS287" s="84"/>
    </row>
    <row r="288" spans="1:71" ht="12.75" hidden="1" customHeight="1" x14ac:dyDescent="0.25">
      <c r="A288" s="83"/>
      <c r="B288" s="84"/>
      <c r="C288" s="84"/>
      <c r="D288" s="84"/>
      <c r="E288" s="84"/>
      <c r="F288" s="84"/>
      <c r="G288" s="84"/>
      <c r="H288" s="85"/>
      <c r="I288" s="85"/>
      <c r="J288" s="84"/>
      <c r="K288" s="84"/>
      <c r="L288" s="84"/>
      <c r="M288" s="84"/>
      <c r="N288" s="84"/>
      <c r="O288" s="85"/>
      <c r="P288" s="84"/>
      <c r="Q288" s="84"/>
      <c r="R288" s="85"/>
      <c r="S288" s="85"/>
      <c r="T288" s="85"/>
      <c r="U288" s="84"/>
      <c r="V288" s="85"/>
      <c r="W288" s="85"/>
      <c r="X288" s="84"/>
      <c r="Y288" s="84"/>
      <c r="Z288" s="85"/>
      <c r="AA288" s="85"/>
      <c r="AB288" s="84"/>
      <c r="AC288" s="84"/>
      <c r="AD288" s="84"/>
      <c r="AE288" s="84"/>
      <c r="AF288" s="84"/>
      <c r="AG288" s="84"/>
      <c r="AH288" s="84"/>
      <c r="AI288" s="84"/>
      <c r="AJ288" s="85"/>
      <c r="AK288" s="84"/>
      <c r="AL288" s="84"/>
      <c r="AM288" s="84"/>
      <c r="AN288" s="84"/>
      <c r="AO288" s="218" t="s">
        <v>175</v>
      </c>
      <c r="AP288" s="115"/>
      <c r="AQ288" s="115"/>
      <c r="AR288" s="91"/>
      <c r="AS288" s="91" t="e">
        <f t="shared" ref="AS288:BS288" ca="1" si="70">AS$11</f>
        <v>#NAME?</v>
      </c>
      <c r="AT288" s="48" t="e">
        <f t="shared" ca="1" si="70"/>
        <v>#NAME?</v>
      </c>
      <c r="AU288" s="10" t="e">
        <f t="shared" ca="1" si="70"/>
        <v>#NAME?</v>
      </c>
      <c r="AV288" s="10" t="e">
        <f t="shared" ca="1" si="70"/>
        <v>#NAME?</v>
      </c>
      <c r="AW288" s="10" t="e">
        <f t="shared" ca="1" si="70"/>
        <v>#NAME?</v>
      </c>
      <c r="AX288" s="10" t="e">
        <f t="shared" ca="1" si="70"/>
        <v>#NAME?</v>
      </c>
      <c r="AY288" s="10" t="e">
        <f t="shared" ca="1" si="70"/>
        <v>#NAME?</v>
      </c>
      <c r="AZ288" s="10" t="e">
        <f t="shared" ca="1" si="70"/>
        <v>#NAME?</v>
      </c>
      <c r="BA288" s="10" t="e">
        <f t="shared" ca="1" si="70"/>
        <v>#NAME?</v>
      </c>
      <c r="BB288" s="10" t="e">
        <f t="shared" ca="1" si="70"/>
        <v>#NAME?</v>
      </c>
      <c r="BC288" s="10" t="e">
        <f t="shared" ca="1" si="70"/>
        <v>#NAME?</v>
      </c>
      <c r="BD288" s="10" t="e">
        <f t="shared" ca="1" si="70"/>
        <v>#NAME?</v>
      </c>
      <c r="BE288" s="10" t="e">
        <f t="shared" ca="1" si="70"/>
        <v>#NAME?</v>
      </c>
      <c r="BF288" s="10" t="e">
        <f t="shared" ca="1" si="70"/>
        <v>#NAME?</v>
      </c>
      <c r="BG288" s="10" t="e">
        <f t="shared" ca="1" si="70"/>
        <v>#NAME?</v>
      </c>
      <c r="BH288" s="10" t="e">
        <f t="shared" ca="1" si="70"/>
        <v>#NAME?</v>
      </c>
      <c r="BI288" s="10" t="e">
        <f t="shared" ca="1" si="70"/>
        <v>#NAME?</v>
      </c>
      <c r="BJ288" s="10" t="e">
        <f t="shared" ca="1" si="70"/>
        <v>#NAME?</v>
      </c>
      <c r="BK288" s="10" t="e">
        <f t="shared" ca="1" si="70"/>
        <v>#NAME?</v>
      </c>
      <c r="BL288" s="10" t="e">
        <f t="shared" ca="1" si="70"/>
        <v>#NAME?</v>
      </c>
      <c r="BM288" s="10" t="e">
        <f t="shared" ca="1" si="70"/>
        <v>#NAME?</v>
      </c>
      <c r="BN288" s="10" t="e">
        <f t="shared" ca="1" si="70"/>
        <v>#NAME?</v>
      </c>
      <c r="BO288" s="10" t="e">
        <f t="shared" ca="1" si="70"/>
        <v>#NAME?</v>
      </c>
      <c r="BP288" s="10" t="e">
        <f t="shared" ca="1" si="70"/>
        <v>#NAME?</v>
      </c>
      <c r="BQ288" s="10" t="e">
        <f t="shared" ca="1" si="70"/>
        <v>#NAME?</v>
      </c>
      <c r="BR288" s="10" t="e">
        <f t="shared" ca="1" si="70"/>
        <v>#NAME?</v>
      </c>
      <c r="BS288" s="10" t="e">
        <f t="shared" ca="1" si="70"/>
        <v>#NAME?</v>
      </c>
    </row>
    <row r="289" spans="1:71" s="144" customFormat="1" ht="12.75" hidden="1" customHeight="1" x14ac:dyDescent="0.25">
      <c r="A289" s="83"/>
      <c r="B289" s="84"/>
      <c r="C289" s="84"/>
      <c r="D289" s="84"/>
      <c r="E289" s="84"/>
      <c r="F289" s="84"/>
      <c r="G289" s="84"/>
      <c r="H289" s="85"/>
      <c r="I289" s="85"/>
      <c r="J289" s="84"/>
      <c r="K289" s="84"/>
      <c r="L289" s="84"/>
      <c r="M289" s="84"/>
      <c r="N289" s="84"/>
      <c r="O289" s="85"/>
      <c r="P289" s="84"/>
      <c r="Q289" s="84"/>
      <c r="R289" s="85"/>
      <c r="S289" s="85"/>
      <c r="T289" s="85"/>
      <c r="U289" s="84"/>
      <c r="V289" s="85"/>
      <c r="W289" s="85"/>
      <c r="X289" s="84"/>
      <c r="Y289" s="84"/>
      <c r="Z289" s="85"/>
      <c r="AA289" s="85"/>
      <c r="AB289" s="84"/>
      <c r="AC289" s="84"/>
      <c r="AD289" s="84"/>
      <c r="AE289" s="84"/>
      <c r="AF289" s="84"/>
      <c r="AG289" s="84"/>
      <c r="AH289" s="84"/>
      <c r="AI289" s="84"/>
      <c r="AJ289" s="85"/>
      <c r="AK289" s="84"/>
      <c r="AL289" s="84"/>
      <c r="AM289" s="84"/>
      <c r="AN289" s="84"/>
      <c r="AO289" s="92" t="s">
        <v>42</v>
      </c>
      <c r="AP289" s="115"/>
      <c r="AQ289" s="115"/>
      <c r="AR289" s="93"/>
      <c r="AS289" s="93"/>
      <c r="AT289" s="51"/>
      <c r="AU289" s="94">
        <v>228</v>
      </c>
      <c r="AV289" s="94">
        <v>223</v>
      </c>
      <c r="AW289" s="94">
        <v>198</v>
      </c>
      <c r="AX289" s="94">
        <v>221</v>
      </c>
      <c r="AY289" s="94">
        <v>217</v>
      </c>
      <c r="AZ289" s="94">
        <v>211</v>
      </c>
      <c r="BA289" s="94">
        <v>212</v>
      </c>
      <c r="BB289" s="94">
        <v>195</v>
      </c>
      <c r="BC289" s="94"/>
      <c r="BD289" s="94"/>
      <c r="BE289" s="94"/>
      <c r="BF289" s="94"/>
      <c r="BG289" s="94"/>
      <c r="BH289" s="94"/>
      <c r="BI289" s="94"/>
      <c r="BJ289" s="94"/>
      <c r="BK289" s="94"/>
      <c r="BL289" s="94"/>
      <c r="BM289" s="94"/>
      <c r="BN289" s="94"/>
      <c r="BO289" s="94"/>
      <c r="BP289" s="94"/>
      <c r="BQ289" s="94"/>
      <c r="BR289" s="94"/>
      <c r="BS289" s="94"/>
    </row>
    <row r="290" spans="1:71" s="144" customFormat="1" ht="12.75" hidden="1" customHeight="1" x14ac:dyDescent="0.25">
      <c r="A290" s="83"/>
      <c r="B290" s="84"/>
      <c r="C290" s="84"/>
      <c r="D290" s="84"/>
      <c r="E290" s="84"/>
      <c r="F290" s="84"/>
      <c r="G290" s="84"/>
      <c r="H290" s="85"/>
      <c r="I290" s="85"/>
      <c r="J290" s="84"/>
      <c r="K290" s="84"/>
      <c r="L290" s="84"/>
      <c r="M290" s="84"/>
      <c r="N290" s="84"/>
      <c r="O290" s="85"/>
      <c r="P290" s="84"/>
      <c r="Q290" s="84"/>
      <c r="R290" s="85"/>
      <c r="S290" s="85"/>
      <c r="T290" s="85"/>
      <c r="U290" s="84"/>
      <c r="V290" s="85"/>
      <c r="W290" s="85"/>
      <c r="X290" s="84"/>
      <c r="Y290" s="84"/>
      <c r="Z290" s="85"/>
      <c r="AA290" s="85"/>
      <c r="AB290" s="84"/>
      <c r="AC290" s="84"/>
      <c r="AD290" s="84"/>
      <c r="AE290" s="84"/>
      <c r="AF290" s="84"/>
      <c r="AG290" s="84"/>
      <c r="AH290" s="84"/>
      <c r="AI290" s="84"/>
      <c r="AJ290" s="85"/>
      <c r="AK290" s="84"/>
      <c r="AL290" s="84"/>
      <c r="AM290" s="84"/>
      <c r="AN290" s="84"/>
      <c r="AO290" s="92" t="s">
        <v>74</v>
      </c>
      <c r="AP290" s="115"/>
      <c r="AQ290" s="115"/>
      <c r="AR290" s="93"/>
      <c r="AS290" s="93"/>
      <c r="AT290" s="51"/>
      <c r="AU290" s="94">
        <v>106</v>
      </c>
      <c r="AV290" s="94">
        <v>107</v>
      </c>
      <c r="AW290" s="94">
        <v>95</v>
      </c>
      <c r="AX290" s="94">
        <v>110</v>
      </c>
      <c r="AY290" s="94">
        <v>117</v>
      </c>
      <c r="AZ290" s="94">
        <v>80</v>
      </c>
      <c r="BA290" s="94">
        <v>94</v>
      </c>
      <c r="BB290" s="94">
        <v>81</v>
      </c>
      <c r="BC290" s="94"/>
      <c r="BD290" s="94"/>
      <c r="BE290" s="94"/>
      <c r="BF290" s="94"/>
      <c r="BG290" s="94"/>
      <c r="BH290" s="94"/>
      <c r="BI290" s="94"/>
      <c r="BJ290" s="94"/>
      <c r="BK290" s="94"/>
      <c r="BL290" s="94"/>
      <c r="BM290" s="94"/>
      <c r="BN290" s="94"/>
      <c r="BO290" s="94"/>
      <c r="BP290" s="94"/>
      <c r="BQ290" s="94"/>
      <c r="BR290" s="94"/>
      <c r="BS290" s="94"/>
    </row>
    <row r="291" spans="1:71" s="144" customFormat="1" ht="12.75" hidden="1" customHeight="1" x14ac:dyDescent="0.25">
      <c r="A291" s="83"/>
      <c r="B291" s="84"/>
      <c r="C291" s="84"/>
      <c r="D291" s="84"/>
      <c r="E291" s="84"/>
      <c r="F291" s="84"/>
      <c r="G291" s="84"/>
      <c r="H291" s="85"/>
      <c r="I291" s="85"/>
      <c r="J291" s="84"/>
      <c r="K291" s="84"/>
      <c r="L291" s="84"/>
      <c r="M291" s="84"/>
      <c r="N291" s="84"/>
      <c r="O291" s="85"/>
      <c r="P291" s="84"/>
      <c r="Q291" s="84"/>
      <c r="R291" s="85"/>
      <c r="S291" s="85"/>
      <c r="T291" s="85"/>
      <c r="U291" s="84"/>
      <c r="V291" s="85"/>
      <c r="W291" s="85"/>
      <c r="X291" s="84"/>
      <c r="Y291" s="84"/>
      <c r="Z291" s="85"/>
      <c r="AA291" s="85"/>
      <c r="AB291" s="84"/>
      <c r="AC291" s="84"/>
      <c r="AD291" s="84"/>
      <c r="AE291" s="84"/>
      <c r="AF291" s="84"/>
      <c r="AG291" s="84"/>
      <c r="AH291" s="84"/>
      <c r="AI291" s="84"/>
      <c r="AJ291" s="85"/>
      <c r="AK291" s="84"/>
      <c r="AL291" s="84"/>
      <c r="AM291" s="84"/>
      <c r="AN291" s="84"/>
      <c r="AO291" s="92" t="s">
        <v>171</v>
      </c>
      <c r="AP291" s="115"/>
      <c r="AQ291" s="115"/>
      <c r="AR291" s="93"/>
      <c r="AS291" s="93"/>
      <c r="AT291" s="51"/>
      <c r="AU291" s="94">
        <v>10</v>
      </c>
      <c r="AV291" s="94">
        <v>16</v>
      </c>
      <c r="AW291" s="94">
        <v>6</v>
      </c>
      <c r="AX291" s="94">
        <v>10</v>
      </c>
      <c r="AY291" s="94">
        <v>8</v>
      </c>
      <c r="AZ291" s="94">
        <v>9</v>
      </c>
      <c r="BA291" s="94">
        <v>11</v>
      </c>
      <c r="BB291" s="94">
        <v>24</v>
      </c>
      <c r="BC291" s="94"/>
      <c r="BD291" s="94"/>
      <c r="BE291" s="94"/>
      <c r="BF291" s="94"/>
      <c r="BG291" s="94"/>
      <c r="BH291" s="94"/>
      <c r="BI291" s="94"/>
      <c r="BJ291" s="94"/>
      <c r="BK291" s="94"/>
      <c r="BL291" s="94"/>
      <c r="BM291" s="94"/>
      <c r="BN291" s="94"/>
      <c r="BO291" s="94"/>
      <c r="BP291" s="94"/>
      <c r="BQ291" s="94"/>
      <c r="BR291" s="94"/>
      <c r="BS291" s="94"/>
    </row>
    <row r="292" spans="1:71" s="144" customFormat="1" ht="12.75" hidden="1" customHeight="1" x14ac:dyDescent="0.25">
      <c r="A292" s="83"/>
      <c r="B292" s="84"/>
      <c r="C292" s="84"/>
      <c r="D292" s="84"/>
      <c r="E292" s="84"/>
      <c r="F292" s="84"/>
      <c r="G292" s="84"/>
      <c r="H292" s="85"/>
      <c r="I292" s="85"/>
      <c r="J292" s="84"/>
      <c r="K292" s="84"/>
      <c r="L292" s="84"/>
      <c r="M292" s="84"/>
      <c r="N292" s="84"/>
      <c r="O292" s="85"/>
      <c r="P292" s="84"/>
      <c r="Q292" s="84"/>
      <c r="R292" s="85"/>
      <c r="S292" s="85"/>
      <c r="T292" s="85"/>
      <c r="U292" s="84"/>
      <c r="V292" s="85"/>
      <c r="W292" s="85"/>
      <c r="X292" s="84"/>
      <c r="Y292" s="84"/>
      <c r="Z292" s="85"/>
      <c r="AA292" s="85"/>
      <c r="AB292" s="84"/>
      <c r="AC292" s="84"/>
      <c r="AD292" s="84"/>
      <c r="AE292" s="84"/>
      <c r="AF292" s="84"/>
      <c r="AG292" s="84"/>
      <c r="AH292" s="84"/>
      <c r="AI292" s="84"/>
      <c r="AJ292" s="85"/>
      <c r="AK292" s="84"/>
      <c r="AL292" s="84"/>
      <c r="AM292" s="84"/>
      <c r="AN292" s="84"/>
      <c r="AO292" s="92" t="s">
        <v>41</v>
      </c>
      <c r="AP292" s="115"/>
      <c r="AQ292" s="115"/>
      <c r="AR292" s="93"/>
      <c r="AS292" s="93"/>
      <c r="AT292" s="51"/>
      <c r="AU292" s="94">
        <v>0</v>
      </c>
      <c r="AV292" s="94">
        <v>0</v>
      </c>
      <c r="AW292" s="94">
        <v>0</v>
      </c>
      <c r="AX292" s="94">
        <v>0</v>
      </c>
      <c r="AY292" s="94">
        <v>0</v>
      </c>
      <c r="AZ292" s="94">
        <v>0</v>
      </c>
      <c r="BA292" s="94">
        <v>0</v>
      </c>
      <c r="BB292" s="94">
        <v>1</v>
      </c>
      <c r="BC292" s="94"/>
      <c r="BD292" s="94"/>
      <c r="BE292" s="94"/>
      <c r="BF292" s="94"/>
      <c r="BG292" s="94"/>
      <c r="BH292" s="94"/>
      <c r="BI292" s="94"/>
      <c r="BJ292" s="94"/>
      <c r="BK292" s="94"/>
      <c r="BL292" s="94"/>
      <c r="BM292" s="94"/>
      <c r="BN292" s="94"/>
      <c r="BO292" s="94"/>
      <c r="BP292" s="94"/>
      <c r="BQ292" s="94"/>
      <c r="BR292" s="94"/>
      <c r="BS292" s="94"/>
    </row>
    <row r="293" spans="1:71" s="144" customFormat="1" ht="12.75" hidden="1" customHeight="1" x14ac:dyDescent="0.25">
      <c r="A293" s="83"/>
      <c r="B293" s="84"/>
      <c r="C293" s="84"/>
      <c r="D293" s="84"/>
      <c r="E293" s="84"/>
      <c r="F293" s="84"/>
      <c r="G293" s="84"/>
      <c r="H293" s="85"/>
      <c r="I293" s="85"/>
      <c r="J293" s="84"/>
      <c r="K293" s="84"/>
      <c r="L293" s="84"/>
      <c r="M293" s="84"/>
      <c r="N293" s="84"/>
      <c r="O293" s="85"/>
      <c r="P293" s="84"/>
      <c r="Q293" s="84"/>
      <c r="R293" s="85"/>
      <c r="S293" s="85"/>
      <c r="T293" s="85"/>
      <c r="U293" s="84"/>
      <c r="V293" s="85"/>
      <c r="W293" s="85"/>
      <c r="X293" s="84"/>
      <c r="Y293" s="84"/>
      <c r="Z293" s="85"/>
      <c r="AA293" s="85"/>
      <c r="AB293" s="84"/>
      <c r="AC293" s="84"/>
      <c r="AD293" s="84"/>
      <c r="AE293" s="84"/>
      <c r="AF293" s="84"/>
      <c r="AG293" s="84"/>
      <c r="AH293" s="84"/>
      <c r="AI293" s="84"/>
      <c r="AJ293" s="85"/>
      <c r="AK293" s="84"/>
      <c r="AL293" s="84"/>
      <c r="AM293" s="84"/>
      <c r="AN293" s="84"/>
      <c r="AO293" s="92" t="s">
        <v>62</v>
      </c>
      <c r="AP293" s="115"/>
      <c r="AQ293" s="115"/>
      <c r="AR293" s="93"/>
      <c r="AS293" s="93"/>
      <c r="AT293" s="51"/>
      <c r="AU293" s="94">
        <v>15</v>
      </c>
      <c r="AV293" s="94">
        <v>27</v>
      </c>
      <c r="AW293" s="94">
        <v>30</v>
      </c>
      <c r="AX293" s="94">
        <v>30</v>
      </c>
      <c r="AY293" s="94">
        <v>18</v>
      </c>
      <c r="AZ293" s="94">
        <v>41</v>
      </c>
      <c r="BA293" s="94">
        <v>31</v>
      </c>
      <c r="BB293" s="94">
        <v>23</v>
      </c>
      <c r="BC293" s="94"/>
      <c r="BD293" s="94"/>
      <c r="BE293" s="94"/>
      <c r="BF293" s="94"/>
      <c r="BG293" s="94"/>
      <c r="BH293" s="94"/>
      <c r="BI293" s="94"/>
      <c r="BJ293" s="94"/>
      <c r="BK293" s="94"/>
      <c r="BL293" s="94"/>
      <c r="BM293" s="94"/>
      <c r="BN293" s="94"/>
      <c r="BO293" s="94"/>
      <c r="BP293" s="94"/>
      <c r="BQ293" s="94"/>
      <c r="BR293" s="94"/>
      <c r="BS293" s="94"/>
    </row>
    <row r="294" spans="1:71" s="144" customFormat="1" ht="12.75" hidden="1" customHeight="1" x14ac:dyDescent="0.25">
      <c r="A294" s="83"/>
      <c r="B294" s="84"/>
      <c r="C294" s="84"/>
      <c r="D294" s="84"/>
      <c r="E294" s="84"/>
      <c r="F294" s="84"/>
      <c r="G294" s="84"/>
      <c r="H294" s="85"/>
      <c r="I294" s="85"/>
      <c r="J294" s="84"/>
      <c r="K294" s="84"/>
      <c r="L294" s="84"/>
      <c r="M294" s="84"/>
      <c r="N294" s="84"/>
      <c r="O294" s="85"/>
      <c r="P294" s="84"/>
      <c r="Q294" s="84"/>
      <c r="R294" s="85"/>
      <c r="S294" s="85"/>
      <c r="T294" s="85"/>
      <c r="U294" s="84"/>
      <c r="V294" s="85"/>
      <c r="W294" s="85"/>
      <c r="X294" s="84"/>
      <c r="Y294" s="84"/>
      <c r="Z294" s="85"/>
      <c r="AA294" s="85"/>
      <c r="AB294" s="84"/>
      <c r="AC294" s="84"/>
      <c r="AD294" s="84"/>
      <c r="AE294" s="84"/>
      <c r="AF294" s="84"/>
      <c r="AG294" s="84"/>
      <c r="AH294" s="84"/>
      <c r="AI294" s="84"/>
      <c r="AJ294" s="85"/>
      <c r="AK294" s="84"/>
      <c r="AL294" s="84"/>
      <c r="AM294" s="84"/>
      <c r="AN294" s="84"/>
      <c r="AO294" s="92" t="s">
        <v>44</v>
      </c>
      <c r="AP294" s="115"/>
      <c r="AQ294" s="115"/>
      <c r="AR294" s="93"/>
      <c r="AS294" s="93"/>
      <c r="AT294" s="51"/>
      <c r="AU294" s="94">
        <v>8</v>
      </c>
      <c r="AV294" s="94">
        <v>7</v>
      </c>
      <c r="AW294" s="94">
        <v>8</v>
      </c>
      <c r="AX294" s="94">
        <v>19</v>
      </c>
      <c r="AY294" s="94">
        <v>16</v>
      </c>
      <c r="AZ294" s="94">
        <v>9</v>
      </c>
      <c r="BA294" s="94">
        <v>8</v>
      </c>
      <c r="BB294" s="94">
        <v>10</v>
      </c>
      <c r="BC294" s="94"/>
      <c r="BD294" s="94"/>
      <c r="BE294" s="94"/>
      <c r="BF294" s="94"/>
      <c r="BG294" s="94"/>
      <c r="BH294" s="94"/>
      <c r="BI294" s="94"/>
      <c r="BJ294" s="94"/>
      <c r="BK294" s="94"/>
      <c r="BL294" s="94"/>
      <c r="BM294" s="94"/>
      <c r="BN294" s="94"/>
      <c r="BO294" s="94"/>
      <c r="BP294" s="94"/>
      <c r="BQ294" s="94"/>
      <c r="BR294" s="94"/>
      <c r="BS294" s="94"/>
    </row>
    <row r="295" spans="1:71" s="144" customFormat="1" ht="12.75" hidden="1" customHeight="1" x14ac:dyDescent="0.25">
      <c r="A295" s="83"/>
      <c r="B295" s="84"/>
      <c r="C295" s="84"/>
      <c r="D295" s="84"/>
      <c r="E295" s="84"/>
      <c r="F295" s="84"/>
      <c r="G295" s="84"/>
      <c r="H295" s="85"/>
      <c r="I295" s="85"/>
      <c r="J295" s="84"/>
      <c r="K295" s="84"/>
      <c r="L295" s="84"/>
      <c r="M295" s="84"/>
      <c r="N295" s="84"/>
      <c r="O295" s="85"/>
      <c r="P295" s="84"/>
      <c r="Q295" s="84"/>
      <c r="R295" s="85"/>
      <c r="S295" s="85"/>
      <c r="T295" s="85"/>
      <c r="U295" s="84"/>
      <c r="V295" s="85"/>
      <c r="W295" s="85"/>
      <c r="X295" s="84"/>
      <c r="Y295" s="84"/>
      <c r="Z295" s="85"/>
      <c r="AA295" s="85"/>
      <c r="AB295" s="84"/>
      <c r="AC295" s="84"/>
      <c r="AD295" s="84"/>
      <c r="AE295" s="84"/>
      <c r="AF295" s="84"/>
      <c r="AG295" s="84"/>
      <c r="AH295" s="84"/>
      <c r="AI295" s="84"/>
      <c r="AJ295" s="85"/>
      <c r="AK295" s="84"/>
      <c r="AL295" s="84"/>
      <c r="AM295" s="84"/>
      <c r="AN295" s="84"/>
      <c r="AO295" s="92" t="s">
        <v>59</v>
      </c>
      <c r="AP295" s="115"/>
      <c r="AQ295" s="115"/>
      <c r="AR295" s="93"/>
      <c r="AS295" s="93"/>
      <c r="AT295" s="51"/>
      <c r="AU295" s="94">
        <v>35</v>
      </c>
      <c r="AV295" s="94">
        <v>42</v>
      </c>
      <c r="AW295" s="94">
        <v>39</v>
      </c>
      <c r="AX295" s="94">
        <v>42</v>
      </c>
      <c r="AY295" s="94">
        <v>30</v>
      </c>
      <c r="AZ295" s="94">
        <v>26</v>
      </c>
      <c r="BA295" s="94">
        <v>46</v>
      </c>
      <c r="BB295" s="94">
        <v>31</v>
      </c>
      <c r="BC295" s="94"/>
      <c r="BD295" s="94"/>
      <c r="BE295" s="94"/>
      <c r="BF295" s="94"/>
      <c r="BG295" s="94"/>
      <c r="BH295" s="94"/>
      <c r="BI295" s="94"/>
      <c r="BJ295" s="94"/>
      <c r="BK295" s="94"/>
      <c r="BL295" s="94"/>
      <c r="BM295" s="94"/>
      <c r="BN295" s="94"/>
      <c r="BO295" s="94"/>
      <c r="BP295" s="94"/>
      <c r="BQ295" s="94"/>
      <c r="BR295" s="94"/>
      <c r="BS295" s="94"/>
    </row>
    <row r="296" spans="1:71" s="144" customFormat="1" ht="12.75" hidden="1" customHeight="1" x14ac:dyDescent="0.25">
      <c r="A296" s="83"/>
      <c r="B296" s="84"/>
      <c r="C296" s="84"/>
      <c r="D296" s="84"/>
      <c r="E296" s="84"/>
      <c r="F296" s="84"/>
      <c r="G296" s="84"/>
      <c r="H296" s="85"/>
      <c r="I296" s="85"/>
      <c r="J296" s="84"/>
      <c r="K296" s="84"/>
      <c r="L296" s="84"/>
      <c r="M296" s="84"/>
      <c r="N296" s="84"/>
      <c r="O296" s="85"/>
      <c r="P296" s="84"/>
      <c r="Q296" s="84"/>
      <c r="R296" s="85"/>
      <c r="S296" s="85"/>
      <c r="T296" s="85"/>
      <c r="U296" s="84"/>
      <c r="V296" s="85"/>
      <c r="W296" s="85"/>
      <c r="X296" s="84"/>
      <c r="Y296" s="84"/>
      <c r="Z296" s="85"/>
      <c r="AA296" s="85"/>
      <c r="AB296" s="84"/>
      <c r="AC296" s="84"/>
      <c r="AD296" s="84"/>
      <c r="AE296" s="84"/>
      <c r="AF296" s="84"/>
      <c r="AG296" s="84"/>
      <c r="AH296" s="84"/>
      <c r="AI296" s="84"/>
      <c r="AJ296" s="85"/>
      <c r="AK296" s="84"/>
      <c r="AL296" s="84"/>
      <c r="AM296" s="84"/>
      <c r="AN296" s="84"/>
      <c r="AO296" s="92" t="s">
        <v>172</v>
      </c>
      <c r="AP296" s="115"/>
      <c r="AQ296" s="115"/>
      <c r="AR296" s="93"/>
      <c r="AS296" s="93"/>
      <c r="AT296" s="51"/>
      <c r="AU296" s="94">
        <v>0</v>
      </c>
      <c r="AV296" s="94">
        <v>1</v>
      </c>
      <c r="AW296" s="94">
        <v>0</v>
      </c>
      <c r="AX296" s="94">
        <v>0</v>
      </c>
      <c r="AY296" s="94">
        <v>0</v>
      </c>
      <c r="AZ296" s="94">
        <v>0</v>
      </c>
      <c r="BA296" s="94">
        <v>0</v>
      </c>
      <c r="BB296" s="94">
        <v>0</v>
      </c>
      <c r="BC296" s="94"/>
      <c r="BD296" s="94"/>
      <c r="BE296" s="94"/>
      <c r="BF296" s="94"/>
      <c r="BG296" s="94"/>
      <c r="BH296" s="94"/>
      <c r="BI296" s="94"/>
      <c r="BJ296" s="94"/>
      <c r="BK296" s="94"/>
      <c r="BL296" s="94"/>
      <c r="BM296" s="94"/>
      <c r="BN296" s="94"/>
      <c r="BO296" s="94"/>
      <c r="BP296" s="94"/>
      <c r="BQ296" s="94"/>
      <c r="BR296" s="94"/>
      <c r="BS296" s="94"/>
    </row>
    <row r="297" spans="1:71" s="144" customFormat="1" ht="12.75" hidden="1" customHeight="1" x14ac:dyDescent="0.25">
      <c r="A297" s="83"/>
      <c r="B297" s="84"/>
      <c r="C297" s="84"/>
      <c r="D297" s="84"/>
      <c r="E297" s="84"/>
      <c r="F297" s="84"/>
      <c r="G297" s="84"/>
      <c r="H297" s="85"/>
      <c r="I297" s="85"/>
      <c r="J297" s="84"/>
      <c r="K297" s="84"/>
      <c r="L297" s="84"/>
      <c r="M297" s="84"/>
      <c r="N297" s="84"/>
      <c r="O297" s="85"/>
      <c r="P297" s="84"/>
      <c r="Q297" s="84"/>
      <c r="R297" s="85"/>
      <c r="S297" s="85"/>
      <c r="T297" s="85"/>
      <c r="U297" s="84"/>
      <c r="V297" s="85"/>
      <c r="W297" s="85"/>
      <c r="X297" s="84"/>
      <c r="Y297" s="84"/>
      <c r="Z297" s="85"/>
      <c r="AA297" s="85"/>
      <c r="AB297" s="84"/>
      <c r="AC297" s="84"/>
      <c r="AD297" s="84"/>
      <c r="AE297" s="84"/>
      <c r="AF297" s="84"/>
      <c r="AG297" s="84"/>
      <c r="AH297" s="84"/>
      <c r="AI297" s="84"/>
      <c r="AJ297" s="85"/>
      <c r="AK297" s="84"/>
      <c r="AL297" s="84"/>
      <c r="AM297" s="84"/>
      <c r="AN297" s="84"/>
      <c r="AO297" s="92" t="s">
        <v>173</v>
      </c>
      <c r="AP297" s="115"/>
      <c r="AQ297" s="115"/>
      <c r="AR297" s="93"/>
      <c r="AS297" s="93"/>
      <c r="AT297" s="51"/>
      <c r="AU297" s="94">
        <v>7</v>
      </c>
      <c r="AV297" s="94">
        <v>5</v>
      </c>
      <c r="AW297" s="94">
        <v>1</v>
      </c>
      <c r="AX297" s="94">
        <v>10</v>
      </c>
      <c r="AY297" s="94">
        <v>6</v>
      </c>
      <c r="AZ297" s="94">
        <v>3</v>
      </c>
      <c r="BA297" s="94">
        <v>8</v>
      </c>
      <c r="BB297" s="94">
        <v>4</v>
      </c>
      <c r="BC297" s="94"/>
      <c r="BD297" s="94"/>
      <c r="BE297" s="94"/>
      <c r="BF297" s="94"/>
      <c r="BG297" s="94"/>
      <c r="BH297" s="94"/>
      <c r="BI297" s="94"/>
      <c r="BJ297" s="94"/>
      <c r="BK297" s="94"/>
      <c r="BL297" s="94"/>
      <c r="BM297" s="94"/>
      <c r="BN297" s="94"/>
      <c r="BO297" s="94"/>
      <c r="BP297" s="94"/>
      <c r="BQ297" s="94"/>
      <c r="BR297" s="94"/>
      <c r="BS297" s="94"/>
    </row>
    <row r="298" spans="1:71" s="144" customFormat="1" ht="12.75" hidden="1" customHeight="1" x14ac:dyDescent="0.25">
      <c r="A298" s="83"/>
      <c r="B298" s="84"/>
      <c r="C298" s="84"/>
      <c r="D298" s="84"/>
      <c r="E298" s="84"/>
      <c r="F298" s="84"/>
      <c r="G298" s="84"/>
      <c r="H298" s="85"/>
      <c r="I298" s="85"/>
      <c r="J298" s="84"/>
      <c r="K298" s="84"/>
      <c r="L298" s="84"/>
      <c r="M298" s="84"/>
      <c r="N298" s="84"/>
      <c r="O298" s="85"/>
      <c r="P298" s="84"/>
      <c r="Q298" s="84"/>
      <c r="R298" s="85"/>
      <c r="S298" s="85"/>
      <c r="T298" s="85"/>
      <c r="U298" s="84"/>
      <c r="V298" s="85"/>
      <c r="W298" s="85"/>
      <c r="X298" s="84"/>
      <c r="Y298" s="84"/>
      <c r="Z298" s="85"/>
      <c r="AA298" s="85"/>
      <c r="AB298" s="84"/>
      <c r="AC298" s="84"/>
      <c r="AD298" s="84"/>
      <c r="AE298" s="84"/>
      <c r="AF298" s="84"/>
      <c r="AG298" s="84"/>
      <c r="AH298" s="84"/>
      <c r="AI298" s="84"/>
      <c r="AJ298" s="85"/>
      <c r="AK298" s="84"/>
      <c r="AL298" s="84"/>
      <c r="AM298" s="84"/>
      <c r="AN298" s="84"/>
      <c r="AO298" s="92" t="s">
        <v>61</v>
      </c>
      <c r="AP298" s="115"/>
      <c r="AQ298" s="115"/>
      <c r="AR298" s="93"/>
      <c r="AS298" s="93"/>
      <c r="AT298" s="51"/>
      <c r="AU298" s="94">
        <v>17</v>
      </c>
      <c r="AV298" s="94">
        <v>17</v>
      </c>
      <c r="AW298" s="94">
        <v>18</v>
      </c>
      <c r="AX298" s="94">
        <v>15</v>
      </c>
      <c r="AY298" s="94">
        <v>16</v>
      </c>
      <c r="AZ298" s="94">
        <v>18</v>
      </c>
      <c r="BA298" s="94">
        <v>12</v>
      </c>
      <c r="BB298" s="94">
        <v>28</v>
      </c>
      <c r="BC298" s="94"/>
      <c r="BD298" s="94"/>
      <c r="BE298" s="94"/>
      <c r="BF298" s="94"/>
      <c r="BG298" s="94"/>
      <c r="BH298" s="94"/>
      <c r="BI298" s="94"/>
      <c r="BJ298" s="94"/>
      <c r="BK298" s="94"/>
      <c r="BL298" s="94"/>
      <c r="BM298" s="94"/>
      <c r="BN298" s="94"/>
      <c r="BO298" s="94"/>
      <c r="BP298" s="94"/>
      <c r="BQ298" s="94"/>
      <c r="BR298" s="94"/>
      <c r="BS298" s="94"/>
    </row>
    <row r="299" spans="1:71" s="144" customFormat="1" ht="12.75" hidden="1" customHeight="1" x14ac:dyDescent="0.25">
      <c r="A299" s="83"/>
      <c r="B299" s="84"/>
      <c r="C299" s="84"/>
      <c r="D299" s="84"/>
      <c r="E299" s="84"/>
      <c r="F299" s="84"/>
      <c r="G299" s="84"/>
      <c r="H299" s="85"/>
      <c r="I299" s="85"/>
      <c r="J299" s="84"/>
      <c r="K299" s="84"/>
      <c r="L299" s="84"/>
      <c r="M299" s="84"/>
      <c r="N299" s="84"/>
      <c r="O299" s="85"/>
      <c r="P299" s="84"/>
      <c r="Q299" s="84"/>
      <c r="R299" s="85"/>
      <c r="S299" s="85"/>
      <c r="T299" s="85"/>
      <c r="U299" s="84"/>
      <c r="V299" s="85"/>
      <c r="W299" s="85"/>
      <c r="X299" s="84"/>
      <c r="Y299" s="84"/>
      <c r="Z299" s="85"/>
      <c r="AA299" s="85"/>
      <c r="AB299" s="84"/>
      <c r="AC299" s="84"/>
      <c r="AD299" s="84"/>
      <c r="AE299" s="84"/>
      <c r="AF299" s="84"/>
      <c r="AG299" s="84"/>
      <c r="AH299" s="84"/>
      <c r="AI299" s="84"/>
      <c r="AJ299" s="85"/>
      <c r="AK299" s="84"/>
      <c r="AL299" s="84"/>
      <c r="AM299" s="84"/>
      <c r="AN299" s="84"/>
      <c r="AO299" s="92" t="s">
        <v>58</v>
      </c>
      <c r="AP299" s="115"/>
      <c r="AQ299" s="115"/>
      <c r="AR299" s="93"/>
      <c r="AS299" s="93"/>
      <c r="AT299" s="51"/>
      <c r="AU299" s="94">
        <v>23</v>
      </c>
      <c r="AV299" s="94">
        <v>28</v>
      </c>
      <c r="AW299" s="94">
        <v>8</v>
      </c>
      <c r="AX299" s="94">
        <v>34</v>
      </c>
      <c r="AY299" s="94">
        <v>15</v>
      </c>
      <c r="AZ299" s="94">
        <v>26</v>
      </c>
      <c r="BA299" s="94">
        <v>38</v>
      </c>
      <c r="BB299" s="94">
        <v>21</v>
      </c>
      <c r="BC299" s="94"/>
      <c r="BD299" s="94"/>
      <c r="BE299" s="94"/>
      <c r="BF299" s="94"/>
      <c r="BG299" s="94"/>
      <c r="BH299" s="94"/>
      <c r="BI299" s="94"/>
      <c r="BJ299" s="94"/>
      <c r="BK299" s="94"/>
      <c r="BL299" s="94"/>
      <c r="BM299" s="94"/>
      <c r="BN299" s="94"/>
      <c r="BO299" s="94"/>
      <c r="BP299" s="94"/>
      <c r="BQ299" s="94"/>
      <c r="BR299" s="94"/>
      <c r="BS299" s="94"/>
    </row>
    <row r="300" spans="1:71" s="144" customFormat="1" ht="12.75" hidden="1" customHeight="1" x14ac:dyDescent="0.25">
      <c r="A300" s="83"/>
      <c r="B300" s="84"/>
      <c r="C300" s="84"/>
      <c r="D300" s="84"/>
      <c r="E300" s="84"/>
      <c r="F300" s="84"/>
      <c r="G300" s="84"/>
      <c r="H300" s="85"/>
      <c r="I300" s="85"/>
      <c r="J300" s="84"/>
      <c r="K300" s="84"/>
      <c r="L300" s="84"/>
      <c r="M300" s="84"/>
      <c r="N300" s="84"/>
      <c r="O300" s="85"/>
      <c r="P300" s="84"/>
      <c r="Q300" s="84"/>
      <c r="R300" s="85"/>
      <c r="S300" s="85"/>
      <c r="T300" s="85"/>
      <c r="U300" s="84"/>
      <c r="V300" s="85"/>
      <c r="W300" s="85"/>
      <c r="X300" s="84"/>
      <c r="Y300" s="84"/>
      <c r="Z300" s="85"/>
      <c r="AA300" s="85"/>
      <c r="AB300" s="84"/>
      <c r="AC300" s="84"/>
      <c r="AD300" s="84"/>
      <c r="AE300" s="84"/>
      <c r="AF300" s="84"/>
      <c r="AG300" s="84"/>
      <c r="AH300" s="84"/>
      <c r="AI300" s="84"/>
      <c r="AJ300" s="85"/>
      <c r="AK300" s="84"/>
      <c r="AL300" s="84"/>
      <c r="AM300" s="84"/>
      <c r="AN300" s="84"/>
      <c r="AO300" s="92" t="s">
        <v>43</v>
      </c>
      <c r="AP300" s="115"/>
      <c r="AQ300" s="115"/>
      <c r="AR300" s="93"/>
      <c r="AS300" s="93"/>
      <c r="AT300" s="51"/>
      <c r="AU300" s="94">
        <v>0</v>
      </c>
      <c r="AV300" s="94">
        <v>0</v>
      </c>
      <c r="AW300" s="94">
        <v>0</v>
      </c>
      <c r="AX300" s="94">
        <v>0</v>
      </c>
      <c r="AY300" s="94">
        <v>0</v>
      </c>
      <c r="AZ300" s="94">
        <v>0</v>
      </c>
      <c r="BA300" s="94">
        <v>0</v>
      </c>
      <c r="BB300" s="94">
        <v>0</v>
      </c>
      <c r="BC300" s="94"/>
      <c r="BD300" s="94"/>
      <c r="BE300" s="94"/>
      <c r="BF300" s="94"/>
      <c r="BG300" s="94"/>
      <c r="BH300" s="94"/>
      <c r="BI300" s="94"/>
      <c r="BJ300" s="94"/>
      <c r="BK300" s="94"/>
      <c r="BL300" s="94"/>
      <c r="BM300" s="94"/>
      <c r="BN300" s="94"/>
      <c r="BO300" s="94"/>
      <c r="BP300" s="94"/>
      <c r="BQ300" s="94"/>
      <c r="BR300" s="94"/>
      <c r="BS300" s="94"/>
    </row>
    <row r="301" spans="1:71" ht="12.75" hidden="1" customHeight="1" x14ac:dyDescent="0.25">
      <c r="A301" s="83"/>
      <c r="B301" s="84"/>
      <c r="C301" s="84"/>
      <c r="D301" s="84"/>
      <c r="E301" s="84"/>
      <c r="F301" s="84"/>
      <c r="G301" s="84"/>
      <c r="H301" s="85"/>
      <c r="I301" s="85"/>
      <c r="J301" s="84"/>
      <c r="K301" s="84"/>
      <c r="L301" s="84"/>
      <c r="M301" s="84"/>
      <c r="N301" s="84"/>
      <c r="O301" s="85"/>
      <c r="P301" s="84"/>
      <c r="Q301" s="84"/>
      <c r="R301" s="85"/>
      <c r="S301" s="85"/>
      <c r="T301" s="85"/>
      <c r="U301" s="84"/>
      <c r="V301" s="85"/>
      <c r="W301" s="85"/>
      <c r="X301" s="84"/>
      <c r="Y301" s="84"/>
      <c r="Z301" s="85"/>
      <c r="AA301" s="85"/>
      <c r="AB301" s="84"/>
      <c r="AC301" s="84"/>
      <c r="AD301" s="84"/>
      <c r="AE301" s="84"/>
      <c r="AF301" s="84"/>
      <c r="AG301" s="84"/>
      <c r="AH301" s="84"/>
      <c r="AI301" s="84"/>
      <c r="AJ301" s="85"/>
      <c r="AK301" s="84"/>
      <c r="AL301" s="84"/>
      <c r="AM301" s="84"/>
      <c r="AN301" s="84"/>
      <c r="AO301" s="65" t="s">
        <v>174</v>
      </c>
      <c r="AP301" s="115"/>
      <c r="AQ301" s="115"/>
      <c r="AR301" s="219"/>
      <c r="AS301" s="219">
        <f>SUM(AS289:AS300)</f>
        <v>0</v>
      </c>
      <c r="AT301" s="66">
        <f t="shared" ref="AT301:BS301" si="71">SUM(AT289:AT300)</f>
        <v>0</v>
      </c>
      <c r="AU301" s="39">
        <f t="shared" si="71"/>
        <v>449</v>
      </c>
      <c r="AV301" s="39">
        <f t="shared" si="71"/>
        <v>473</v>
      </c>
      <c r="AW301" s="39">
        <f t="shared" si="71"/>
        <v>403</v>
      </c>
      <c r="AX301" s="39">
        <f t="shared" si="71"/>
        <v>491</v>
      </c>
      <c r="AY301" s="39">
        <f t="shared" si="71"/>
        <v>443</v>
      </c>
      <c r="AZ301" s="39">
        <f t="shared" si="71"/>
        <v>423</v>
      </c>
      <c r="BA301" s="39">
        <f t="shared" si="71"/>
        <v>460</v>
      </c>
      <c r="BB301" s="39">
        <f t="shared" si="71"/>
        <v>418</v>
      </c>
      <c r="BC301" s="39">
        <f t="shared" si="71"/>
        <v>0</v>
      </c>
      <c r="BD301" s="39">
        <f t="shared" si="71"/>
        <v>0</v>
      </c>
      <c r="BE301" s="39">
        <f t="shared" si="71"/>
        <v>0</v>
      </c>
      <c r="BF301" s="39">
        <f t="shared" si="71"/>
        <v>0</v>
      </c>
      <c r="BG301" s="39">
        <f t="shared" si="71"/>
        <v>0</v>
      </c>
      <c r="BH301" s="39">
        <f t="shared" si="71"/>
        <v>0</v>
      </c>
      <c r="BI301" s="39">
        <f t="shared" si="71"/>
        <v>0</v>
      </c>
      <c r="BJ301" s="39">
        <f t="shared" si="71"/>
        <v>0</v>
      </c>
      <c r="BK301" s="39">
        <f t="shared" si="71"/>
        <v>0</v>
      </c>
      <c r="BL301" s="39">
        <f t="shared" si="71"/>
        <v>0</v>
      </c>
      <c r="BM301" s="39">
        <f t="shared" si="71"/>
        <v>0</v>
      </c>
      <c r="BN301" s="39">
        <f t="shared" si="71"/>
        <v>0</v>
      </c>
      <c r="BO301" s="39">
        <f t="shared" si="71"/>
        <v>0</v>
      </c>
      <c r="BP301" s="39">
        <f t="shared" si="71"/>
        <v>0</v>
      </c>
      <c r="BQ301" s="39">
        <f t="shared" si="71"/>
        <v>0</v>
      </c>
      <c r="BR301" s="39">
        <f t="shared" si="71"/>
        <v>0</v>
      </c>
      <c r="BS301" s="39">
        <f t="shared" si="71"/>
        <v>0</v>
      </c>
    </row>
    <row r="302" spans="1:71" ht="12.75" hidden="1" customHeight="1" x14ac:dyDescent="0.25">
      <c r="A302" s="224"/>
      <c r="B302" s="225"/>
      <c r="C302" s="225"/>
      <c r="D302" s="225"/>
      <c r="E302" s="225"/>
      <c r="F302" s="225"/>
      <c r="G302" s="225"/>
      <c r="H302" s="226"/>
      <c r="I302" s="226"/>
      <c r="J302" s="225"/>
      <c r="K302" s="225"/>
      <c r="L302" s="225"/>
      <c r="M302" s="225"/>
      <c r="N302" s="225"/>
      <c r="O302" s="226"/>
      <c r="P302" s="225"/>
      <c r="Q302" s="225"/>
      <c r="R302" s="226"/>
      <c r="S302" s="226"/>
      <c r="T302" s="226"/>
      <c r="U302" s="225"/>
      <c r="V302" s="226"/>
      <c r="W302" s="226"/>
      <c r="X302" s="225"/>
      <c r="Y302" s="225"/>
      <c r="Z302" s="226"/>
      <c r="AA302" s="226"/>
      <c r="AB302" s="225"/>
      <c r="AC302" s="225"/>
      <c r="AD302" s="225"/>
      <c r="AE302" s="225"/>
      <c r="AF302" s="225"/>
      <c r="AG302" s="225"/>
      <c r="AH302" s="225"/>
      <c r="AI302" s="225"/>
      <c r="AJ302" s="226"/>
      <c r="AK302" s="225"/>
      <c r="AL302" s="225"/>
      <c r="AM302" s="225"/>
      <c r="AN302" s="225"/>
      <c r="AO302" s="224"/>
      <c r="AP302" s="225"/>
      <c r="AQ302" s="225"/>
      <c r="AR302" s="225"/>
      <c r="AS302" s="225"/>
      <c r="AT302" s="225"/>
      <c r="AU302" s="225"/>
      <c r="AV302" s="225"/>
      <c r="AW302" s="225"/>
      <c r="AX302" s="225"/>
      <c r="AY302" s="225"/>
      <c r="AZ302" s="225"/>
      <c r="BA302" s="225"/>
      <c r="BB302" s="225"/>
      <c r="BC302" s="225"/>
      <c r="BD302" s="225"/>
      <c r="BE302" s="225"/>
      <c r="BF302" s="225"/>
      <c r="BG302" s="225"/>
      <c r="BH302" s="225"/>
      <c r="BI302" s="225"/>
      <c r="BJ302" s="225"/>
      <c r="BK302" s="225"/>
      <c r="BL302" s="225"/>
      <c r="BM302" s="225"/>
      <c r="BN302" s="225"/>
      <c r="BO302" s="225"/>
      <c r="BP302" s="225"/>
      <c r="BQ302" s="225"/>
      <c r="BR302" s="225"/>
      <c r="BS302" s="225"/>
    </row>
    <row r="303" spans="1:71" s="144" customFormat="1" ht="12.75" hidden="1" customHeight="1" x14ac:dyDescent="0.25">
      <c r="A303" s="149"/>
      <c r="B303" s="150"/>
      <c r="C303" s="150"/>
      <c r="D303" s="150"/>
      <c r="E303" s="150"/>
      <c r="F303" s="150"/>
      <c r="G303" s="150"/>
      <c r="H303" s="151"/>
      <c r="I303" s="151"/>
      <c r="J303" s="150"/>
      <c r="K303" s="150"/>
      <c r="L303" s="150"/>
      <c r="M303" s="150"/>
      <c r="N303" s="150"/>
      <c r="O303" s="151"/>
      <c r="P303" s="150"/>
      <c r="Q303" s="150"/>
      <c r="R303" s="151"/>
      <c r="S303" s="151"/>
      <c r="T303" s="151"/>
      <c r="U303" s="150"/>
      <c r="V303" s="151"/>
      <c r="W303" s="151"/>
      <c r="X303" s="150"/>
      <c r="Y303" s="150"/>
      <c r="Z303" s="151"/>
      <c r="AA303" s="151"/>
      <c r="AB303" s="150"/>
      <c r="AC303" s="150"/>
      <c r="AD303" s="150"/>
      <c r="AE303" s="150"/>
      <c r="AF303" s="150"/>
      <c r="AG303" s="150"/>
      <c r="AH303" s="150"/>
      <c r="AI303" s="150"/>
      <c r="AJ303" s="151"/>
      <c r="AK303" s="150"/>
      <c r="AL303" s="150"/>
      <c r="AM303" s="150"/>
      <c r="AN303" s="150"/>
      <c r="AO303" s="47" t="s">
        <v>176</v>
      </c>
      <c r="AP303" s="48"/>
      <c r="AQ303" s="49" t="str">
        <f t="shared" ref="AQ303:BS303" si="72">AQ$11</f>
        <v>11-31-out-24</v>
      </c>
      <c r="AR303" s="91"/>
      <c r="AS303" s="48" t="e">
        <f t="shared" ca="1" si="72"/>
        <v>#NAME?</v>
      </c>
      <c r="AT303" s="10" t="e">
        <f t="shared" ca="1" si="72"/>
        <v>#NAME?</v>
      </c>
      <c r="AU303" s="10" t="e">
        <f t="shared" ca="1" si="72"/>
        <v>#NAME?</v>
      </c>
      <c r="AV303" s="10" t="e">
        <f t="shared" ca="1" si="72"/>
        <v>#NAME?</v>
      </c>
      <c r="AW303" s="10" t="e">
        <f t="shared" ca="1" si="72"/>
        <v>#NAME?</v>
      </c>
      <c r="AX303" s="10" t="e">
        <f t="shared" ca="1" si="72"/>
        <v>#NAME?</v>
      </c>
      <c r="AY303" s="10" t="e">
        <f t="shared" ca="1" si="72"/>
        <v>#NAME?</v>
      </c>
      <c r="AZ303" s="10" t="e">
        <f t="shared" ca="1" si="72"/>
        <v>#NAME?</v>
      </c>
      <c r="BA303" s="10" t="e">
        <f t="shared" ca="1" si="72"/>
        <v>#NAME?</v>
      </c>
      <c r="BB303" s="10" t="e">
        <f t="shared" ca="1" si="72"/>
        <v>#NAME?</v>
      </c>
      <c r="BC303" s="10" t="e">
        <f t="shared" ca="1" si="72"/>
        <v>#NAME?</v>
      </c>
      <c r="BD303" s="10" t="e">
        <f t="shared" ca="1" si="72"/>
        <v>#NAME?</v>
      </c>
      <c r="BE303" s="10" t="e">
        <f t="shared" ca="1" si="72"/>
        <v>#NAME?</v>
      </c>
      <c r="BF303" s="10" t="e">
        <f t="shared" ca="1" si="72"/>
        <v>#NAME?</v>
      </c>
      <c r="BG303" s="10" t="e">
        <f t="shared" ca="1" si="72"/>
        <v>#NAME?</v>
      </c>
      <c r="BH303" s="10" t="e">
        <f t="shared" ca="1" si="72"/>
        <v>#NAME?</v>
      </c>
      <c r="BI303" s="10" t="e">
        <f t="shared" ca="1" si="72"/>
        <v>#NAME?</v>
      </c>
      <c r="BJ303" s="10" t="e">
        <f t="shared" ca="1" si="72"/>
        <v>#NAME?</v>
      </c>
      <c r="BK303" s="10" t="e">
        <f t="shared" ca="1" si="72"/>
        <v>#NAME?</v>
      </c>
      <c r="BL303" s="10" t="e">
        <f t="shared" ca="1" si="72"/>
        <v>#NAME?</v>
      </c>
      <c r="BM303" s="10" t="e">
        <f t="shared" ca="1" si="72"/>
        <v>#NAME?</v>
      </c>
      <c r="BN303" s="10" t="e">
        <f t="shared" ca="1" si="72"/>
        <v>#NAME?</v>
      </c>
      <c r="BO303" s="10" t="e">
        <f t="shared" ca="1" si="72"/>
        <v>#NAME?</v>
      </c>
      <c r="BP303" s="10" t="e">
        <f t="shared" ca="1" si="72"/>
        <v>#NAME?</v>
      </c>
      <c r="BQ303" s="10" t="e">
        <f t="shared" ca="1" si="72"/>
        <v>#NAME?</v>
      </c>
      <c r="BR303" s="10" t="e">
        <f t="shared" ca="1" si="72"/>
        <v>#NAME?</v>
      </c>
      <c r="BS303" s="10" t="e">
        <f t="shared" ca="1" si="72"/>
        <v>#NAME?</v>
      </c>
    </row>
    <row r="304" spans="1:71" s="144" customFormat="1" ht="12.75" hidden="1" customHeight="1" x14ac:dyDescent="0.2">
      <c r="A304" s="149"/>
      <c r="B304" s="150"/>
      <c r="C304" s="150"/>
      <c r="D304" s="150"/>
      <c r="E304" s="150"/>
      <c r="F304" s="150"/>
      <c r="G304" s="150"/>
      <c r="H304" s="151"/>
      <c r="I304" s="151"/>
      <c r="J304" s="150"/>
      <c r="K304" s="150"/>
      <c r="L304" s="150"/>
      <c r="M304" s="150"/>
      <c r="N304" s="150"/>
      <c r="O304" s="151"/>
      <c r="P304" s="150"/>
      <c r="Q304" s="150"/>
      <c r="R304" s="151"/>
      <c r="S304" s="151"/>
      <c r="T304" s="151"/>
      <c r="U304" s="150"/>
      <c r="V304" s="151"/>
      <c r="W304" s="151"/>
      <c r="X304" s="150"/>
      <c r="Y304" s="150"/>
      <c r="Z304" s="151"/>
      <c r="AA304" s="151"/>
      <c r="AB304" s="150"/>
      <c r="AC304" s="150"/>
      <c r="AD304" s="150"/>
      <c r="AE304" s="150"/>
      <c r="AF304" s="150"/>
      <c r="AG304" s="150"/>
      <c r="AH304" s="150"/>
      <c r="AI304" s="150"/>
      <c r="AJ304" s="151"/>
      <c r="AK304" s="150"/>
      <c r="AL304" s="150"/>
      <c r="AM304" s="150"/>
      <c r="AN304" s="150"/>
      <c r="AO304" s="164" t="s">
        <v>111</v>
      </c>
      <c r="AP304" s="166"/>
      <c r="AQ304" s="152">
        <v>0</v>
      </c>
      <c r="AR304" s="227"/>
      <c r="AS304" s="167">
        <f t="shared" ref="AS304:AS319" si="73">IF(AQ304="","",(SUM(AQ304,AN304)))</f>
        <v>0</v>
      </c>
      <c r="AT304" s="56">
        <v>0</v>
      </c>
      <c r="AU304" s="57">
        <v>0</v>
      </c>
      <c r="AV304" s="57">
        <v>0</v>
      </c>
      <c r="AW304" s="112">
        <v>0</v>
      </c>
      <c r="AX304" s="112">
        <v>0</v>
      </c>
      <c r="AY304" s="112">
        <v>0</v>
      </c>
      <c r="AZ304" s="112">
        <v>0</v>
      </c>
      <c r="BA304" s="112">
        <v>0</v>
      </c>
      <c r="BB304" s="112">
        <v>0</v>
      </c>
      <c r="BC304" s="112">
        <v>0</v>
      </c>
      <c r="BD304" s="112"/>
      <c r="BE304" s="112"/>
      <c r="BF304" s="112"/>
      <c r="BG304" s="112"/>
      <c r="BH304" s="112"/>
      <c r="BI304" s="112"/>
      <c r="BJ304" s="112"/>
      <c r="BK304" s="112"/>
      <c r="BL304" s="112"/>
      <c r="BM304" s="112"/>
      <c r="BN304" s="112"/>
      <c r="BO304" s="112"/>
      <c r="BP304" s="112"/>
      <c r="BQ304" s="112"/>
      <c r="BR304" s="112"/>
      <c r="BS304" s="112"/>
    </row>
    <row r="305" spans="1:71" s="144" customFormat="1" ht="12.75" hidden="1" customHeight="1" x14ac:dyDescent="0.2">
      <c r="A305" s="149"/>
      <c r="B305" s="150"/>
      <c r="C305" s="150"/>
      <c r="D305" s="150"/>
      <c r="E305" s="150"/>
      <c r="F305" s="150"/>
      <c r="G305" s="150"/>
      <c r="H305" s="151"/>
      <c r="I305" s="151"/>
      <c r="J305" s="150"/>
      <c r="K305" s="150"/>
      <c r="L305" s="150"/>
      <c r="M305" s="150"/>
      <c r="N305" s="150"/>
      <c r="O305" s="151"/>
      <c r="P305" s="150"/>
      <c r="Q305" s="150"/>
      <c r="R305" s="151"/>
      <c r="S305" s="151"/>
      <c r="T305" s="151"/>
      <c r="U305" s="150"/>
      <c r="V305" s="151"/>
      <c r="W305" s="151"/>
      <c r="X305" s="150"/>
      <c r="Y305" s="150"/>
      <c r="Z305" s="151"/>
      <c r="AA305" s="151"/>
      <c r="AB305" s="150"/>
      <c r="AC305" s="150"/>
      <c r="AD305" s="150"/>
      <c r="AE305" s="150"/>
      <c r="AF305" s="150"/>
      <c r="AG305" s="150"/>
      <c r="AH305" s="150"/>
      <c r="AI305" s="150"/>
      <c r="AJ305" s="151"/>
      <c r="AK305" s="150"/>
      <c r="AL305" s="150"/>
      <c r="AM305" s="150"/>
      <c r="AN305" s="150"/>
      <c r="AO305" s="164" t="s">
        <v>112</v>
      </c>
      <c r="AP305" s="166"/>
      <c r="AQ305" s="152">
        <v>100</v>
      </c>
      <c r="AR305" s="227"/>
      <c r="AS305" s="167">
        <f t="shared" si="73"/>
        <v>100</v>
      </c>
      <c r="AT305" s="56">
        <v>30</v>
      </c>
      <c r="AU305" s="57">
        <v>30</v>
      </c>
      <c r="AV305" s="57">
        <v>30</v>
      </c>
      <c r="AW305" s="112">
        <v>29</v>
      </c>
      <c r="AX305" s="112">
        <v>34</v>
      </c>
      <c r="AY305" s="112">
        <v>32</v>
      </c>
      <c r="AZ305" s="112">
        <v>33</v>
      </c>
      <c r="BA305" s="112">
        <v>35</v>
      </c>
      <c r="BB305" s="112">
        <v>32</v>
      </c>
      <c r="BC305" s="112">
        <v>35</v>
      </c>
      <c r="BD305" s="112"/>
      <c r="BE305" s="112"/>
      <c r="BF305" s="112"/>
      <c r="BG305" s="112"/>
      <c r="BH305" s="112"/>
      <c r="BI305" s="112"/>
      <c r="BJ305" s="112"/>
      <c r="BK305" s="112"/>
      <c r="BL305" s="112"/>
      <c r="BM305" s="112"/>
      <c r="BN305" s="112"/>
      <c r="BO305" s="112"/>
      <c r="BP305" s="112"/>
      <c r="BQ305" s="112"/>
      <c r="BR305" s="112"/>
      <c r="BS305" s="112"/>
    </row>
    <row r="306" spans="1:71" s="144" customFormat="1" ht="12.75" hidden="1" customHeight="1" x14ac:dyDescent="0.2">
      <c r="A306" s="149"/>
      <c r="B306" s="150"/>
      <c r="C306" s="150"/>
      <c r="D306" s="150"/>
      <c r="E306" s="150"/>
      <c r="F306" s="150"/>
      <c r="G306" s="150"/>
      <c r="H306" s="151"/>
      <c r="I306" s="151"/>
      <c r="J306" s="150"/>
      <c r="K306" s="150"/>
      <c r="L306" s="150"/>
      <c r="M306" s="150"/>
      <c r="N306" s="150"/>
      <c r="O306" s="151"/>
      <c r="P306" s="150"/>
      <c r="Q306" s="150"/>
      <c r="R306" s="151"/>
      <c r="S306" s="151"/>
      <c r="T306" s="151"/>
      <c r="U306" s="150"/>
      <c r="V306" s="151"/>
      <c r="W306" s="151"/>
      <c r="X306" s="150"/>
      <c r="Y306" s="150"/>
      <c r="Z306" s="151"/>
      <c r="AA306" s="151"/>
      <c r="AB306" s="150"/>
      <c r="AC306" s="150"/>
      <c r="AD306" s="150"/>
      <c r="AE306" s="150"/>
      <c r="AF306" s="150"/>
      <c r="AG306" s="150"/>
      <c r="AH306" s="150"/>
      <c r="AI306" s="150"/>
      <c r="AJ306" s="151"/>
      <c r="AK306" s="150"/>
      <c r="AL306" s="150"/>
      <c r="AM306" s="150"/>
      <c r="AN306" s="150"/>
      <c r="AO306" s="164" t="s">
        <v>113</v>
      </c>
      <c r="AP306" s="166"/>
      <c r="AQ306" s="152">
        <v>0</v>
      </c>
      <c r="AR306" s="227"/>
      <c r="AS306" s="167">
        <f t="shared" si="73"/>
        <v>0</v>
      </c>
      <c r="AT306" s="56">
        <v>0</v>
      </c>
      <c r="AU306" s="57">
        <v>5</v>
      </c>
      <c r="AV306" s="57">
        <v>5</v>
      </c>
      <c r="AW306" s="112">
        <v>5</v>
      </c>
      <c r="AX306" s="112">
        <v>3</v>
      </c>
      <c r="AY306" s="112">
        <v>0</v>
      </c>
      <c r="AZ306" s="112">
        <v>3</v>
      </c>
      <c r="BA306" s="112">
        <v>1</v>
      </c>
      <c r="BB306" s="112">
        <v>1</v>
      </c>
      <c r="BC306" s="112">
        <v>5</v>
      </c>
      <c r="BD306" s="112"/>
      <c r="BE306" s="112"/>
      <c r="BF306" s="112"/>
      <c r="BG306" s="112"/>
      <c r="BH306" s="112"/>
      <c r="BI306" s="112"/>
      <c r="BJ306" s="112"/>
      <c r="BK306" s="112"/>
      <c r="BL306" s="112"/>
      <c r="BM306" s="112"/>
      <c r="BN306" s="112"/>
      <c r="BO306" s="112"/>
      <c r="BP306" s="112"/>
      <c r="BQ306" s="112"/>
      <c r="BR306" s="112"/>
      <c r="BS306" s="112"/>
    </row>
    <row r="307" spans="1:71" s="144" customFormat="1" ht="12.75" hidden="1" customHeight="1" x14ac:dyDescent="0.2">
      <c r="A307" s="149"/>
      <c r="B307" s="150"/>
      <c r="C307" s="150"/>
      <c r="D307" s="150"/>
      <c r="E307" s="150"/>
      <c r="F307" s="150"/>
      <c r="G307" s="150"/>
      <c r="H307" s="151"/>
      <c r="I307" s="151"/>
      <c r="J307" s="150"/>
      <c r="K307" s="150"/>
      <c r="L307" s="150"/>
      <c r="M307" s="150"/>
      <c r="N307" s="150"/>
      <c r="O307" s="151"/>
      <c r="P307" s="150"/>
      <c r="Q307" s="150"/>
      <c r="R307" s="151"/>
      <c r="S307" s="151"/>
      <c r="T307" s="151"/>
      <c r="U307" s="150"/>
      <c r="V307" s="151"/>
      <c r="W307" s="151"/>
      <c r="X307" s="150"/>
      <c r="Y307" s="150"/>
      <c r="Z307" s="151"/>
      <c r="AA307" s="151"/>
      <c r="AB307" s="150"/>
      <c r="AC307" s="150"/>
      <c r="AD307" s="150"/>
      <c r="AE307" s="150"/>
      <c r="AF307" s="150"/>
      <c r="AG307" s="150"/>
      <c r="AH307" s="150"/>
      <c r="AI307" s="150"/>
      <c r="AJ307" s="151"/>
      <c r="AK307" s="150"/>
      <c r="AL307" s="150"/>
      <c r="AM307" s="150"/>
      <c r="AN307" s="150"/>
      <c r="AO307" s="164" t="s">
        <v>114</v>
      </c>
      <c r="AP307" s="166"/>
      <c r="AQ307" s="152">
        <v>48</v>
      </c>
      <c r="AR307" s="227"/>
      <c r="AS307" s="167">
        <f t="shared" si="73"/>
        <v>48</v>
      </c>
      <c r="AT307" s="56">
        <v>102</v>
      </c>
      <c r="AU307" s="57">
        <v>168</v>
      </c>
      <c r="AV307" s="57">
        <v>114</v>
      </c>
      <c r="AW307" s="112">
        <v>78</v>
      </c>
      <c r="AX307" s="112">
        <v>91</v>
      </c>
      <c r="AY307" s="112">
        <v>100</v>
      </c>
      <c r="AZ307" s="112">
        <v>89</v>
      </c>
      <c r="BA307" s="112">
        <v>92</v>
      </c>
      <c r="BB307" s="112">
        <v>82</v>
      </c>
      <c r="BC307" s="112">
        <v>75</v>
      </c>
      <c r="BD307" s="112"/>
      <c r="BE307" s="112"/>
      <c r="BF307" s="112"/>
      <c r="BG307" s="112"/>
      <c r="BH307" s="112"/>
      <c r="BI307" s="112"/>
      <c r="BJ307" s="112"/>
      <c r="BK307" s="112"/>
      <c r="BL307" s="112"/>
      <c r="BM307" s="112"/>
      <c r="BN307" s="112"/>
      <c r="BO307" s="112"/>
      <c r="BP307" s="112"/>
      <c r="BQ307" s="112"/>
      <c r="BR307" s="112"/>
      <c r="BS307" s="112"/>
    </row>
    <row r="308" spans="1:71" s="144" customFormat="1" ht="12.75" hidden="1" customHeight="1" x14ac:dyDescent="0.2">
      <c r="A308" s="149"/>
      <c r="B308" s="150"/>
      <c r="C308" s="150"/>
      <c r="D308" s="150"/>
      <c r="E308" s="150"/>
      <c r="F308" s="150"/>
      <c r="G308" s="150"/>
      <c r="H308" s="151"/>
      <c r="I308" s="151"/>
      <c r="J308" s="150"/>
      <c r="K308" s="150"/>
      <c r="L308" s="150"/>
      <c r="M308" s="150"/>
      <c r="N308" s="150"/>
      <c r="O308" s="151"/>
      <c r="P308" s="150"/>
      <c r="Q308" s="150"/>
      <c r="R308" s="151"/>
      <c r="S308" s="151"/>
      <c r="T308" s="151"/>
      <c r="U308" s="150"/>
      <c r="V308" s="151"/>
      <c r="W308" s="151"/>
      <c r="X308" s="150"/>
      <c r="Y308" s="150"/>
      <c r="Z308" s="151"/>
      <c r="AA308" s="151"/>
      <c r="AB308" s="150"/>
      <c r="AC308" s="150"/>
      <c r="AD308" s="150"/>
      <c r="AE308" s="150"/>
      <c r="AF308" s="150"/>
      <c r="AG308" s="150"/>
      <c r="AH308" s="150"/>
      <c r="AI308" s="150"/>
      <c r="AJ308" s="151"/>
      <c r="AK308" s="150"/>
      <c r="AL308" s="150"/>
      <c r="AM308" s="150"/>
      <c r="AN308" s="150"/>
      <c r="AO308" s="164" t="s">
        <v>115</v>
      </c>
      <c r="AP308" s="166"/>
      <c r="AQ308" s="152">
        <v>150</v>
      </c>
      <c r="AR308" s="227"/>
      <c r="AS308" s="167">
        <f t="shared" si="73"/>
        <v>150</v>
      </c>
      <c r="AT308" s="56">
        <v>165</v>
      </c>
      <c r="AU308" s="57">
        <v>200</v>
      </c>
      <c r="AV308" s="57">
        <v>200</v>
      </c>
      <c r="AW308" s="112">
        <v>181</v>
      </c>
      <c r="AX308" s="112">
        <v>240</v>
      </c>
      <c r="AY308" s="112">
        <v>160</v>
      </c>
      <c r="AZ308" s="112">
        <v>150</v>
      </c>
      <c r="BA308" s="112">
        <v>143</v>
      </c>
      <c r="BB308" s="112">
        <v>140</v>
      </c>
      <c r="BC308" s="112">
        <v>153</v>
      </c>
      <c r="BD308" s="112"/>
      <c r="BE308" s="112"/>
      <c r="BF308" s="112"/>
      <c r="BG308" s="112"/>
      <c r="BH308" s="112"/>
      <c r="BI308" s="112"/>
      <c r="BJ308" s="112"/>
      <c r="BK308" s="112"/>
      <c r="BL308" s="112"/>
      <c r="BM308" s="112"/>
      <c r="BN308" s="112"/>
      <c r="BO308" s="112"/>
      <c r="BP308" s="112"/>
      <c r="BQ308" s="112"/>
      <c r="BR308" s="112"/>
      <c r="BS308" s="112"/>
    </row>
    <row r="309" spans="1:71" s="144" customFormat="1" ht="12.75" hidden="1" customHeight="1" x14ac:dyDescent="0.2">
      <c r="A309" s="149"/>
      <c r="B309" s="150"/>
      <c r="C309" s="150"/>
      <c r="D309" s="150"/>
      <c r="E309" s="150"/>
      <c r="F309" s="150"/>
      <c r="G309" s="150"/>
      <c r="H309" s="151"/>
      <c r="I309" s="151"/>
      <c r="J309" s="150"/>
      <c r="K309" s="150"/>
      <c r="L309" s="150"/>
      <c r="M309" s="150"/>
      <c r="N309" s="150"/>
      <c r="O309" s="151"/>
      <c r="P309" s="150"/>
      <c r="Q309" s="150"/>
      <c r="R309" s="151"/>
      <c r="S309" s="151"/>
      <c r="T309" s="151"/>
      <c r="U309" s="150"/>
      <c r="V309" s="151"/>
      <c r="W309" s="151"/>
      <c r="X309" s="150"/>
      <c r="Y309" s="150"/>
      <c r="Z309" s="151"/>
      <c r="AA309" s="151"/>
      <c r="AB309" s="150"/>
      <c r="AC309" s="150"/>
      <c r="AD309" s="150"/>
      <c r="AE309" s="150"/>
      <c r="AF309" s="150"/>
      <c r="AG309" s="150"/>
      <c r="AH309" s="150"/>
      <c r="AI309" s="150"/>
      <c r="AJ309" s="151"/>
      <c r="AK309" s="150"/>
      <c r="AL309" s="150"/>
      <c r="AM309" s="150"/>
      <c r="AN309" s="150"/>
      <c r="AO309" s="164" t="s">
        <v>117</v>
      </c>
      <c r="AP309" s="166"/>
      <c r="AQ309" s="152">
        <v>180</v>
      </c>
      <c r="AR309" s="227"/>
      <c r="AS309" s="167">
        <f t="shared" si="73"/>
        <v>180</v>
      </c>
      <c r="AT309" s="56">
        <v>190</v>
      </c>
      <c r="AU309" s="57">
        <v>84</v>
      </c>
      <c r="AV309" s="57">
        <v>87</v>
      </c>
      <c r="AW309" s="112">
        <v>19</v>
      </c>
      <c r="AX309" s="112">
        <v>4</v>
      </c>
      <c r="AY309" s="112">
        <v>12</v>
      </c>
      <c r="AZ309" s="112">
        <v>27</v>
      </c>
      <c r="BA309" s="112">
        <v>10</v>
      </c>
      <c r="BB309" s="112">
        <v>5</v>
      </c>
      <c r="BC309" s="112">
        <v>0</v>
      </c>
      <c r="BD309" s="112"/>
      <c r="BE309" s="112"/>
      <c r="BF309" s="112"/>
      <c r="BG309" s="112"/>
      <c r="BH309" s="112"/>
      <c r="BI309" s="112"/>
      <c r="BJ309" s="112"/>
      <c r="BK309" s="112"/>
      <c r="BL309" s="112"/>
      <c r="BM309" s="112"/>
      <c r="BN309" s="112"/>
      <c r="BO309" s="112"/>
      <c r="BP309" s="112"/>
      <c r="BQ309" s="112"/>
      <c r="BR309" s="112"/>
      <c r="BS309" s="112"/>
    </row>
    <row r="310" spans="1:71" s="144" customFormat="1" ht="12.75" hidden="1" customHeight="1" x14ac:dyDescent="0.2">
      <c r="A310" s="149"/>
      <c r="B310" s="150"/>
      <c r="C310" s="150"/>
      <c r="D310" s="150"/>
      <c r="E310" s="150"/>
      <c r="F310" s="150"/>
      <c r="G310" s="150"/>
      <c r="H310" s="151"/>
      <c r="I310" s="151"/>
      <c r="J310" s="150"/>
      <c r="K310" s="150"/>
      <c r="L310" s="150"/>
      <c r="M310" s="150"/>
      <c r="N310" s="150"/>
      <c r="O310" s="151"/>
      <c r="P310" s="150"/>
      <c r="Q310" s="150"/>
      <c r="R310" s="151"/>
      <c r="S310" s="151"/>
      <c r="T310" s="151"/>
      <c r="U310" s="150"/>
      <c r="V310" s="151"/>
      <c r="W310" s="151"/>
      <c r="X310" s="150"/>
      <c r="Y310" s="150"/>
      <c r="Z310" s="151"/>
      <c r="AA310" s="151"/>
      <c r="AB310" s="150"/>
      <c r="AC310" s="150"/>
      <c r="AD310" s="150"/>
      <c r="AE310" s="150"/>
      <c r="AF310" s="150"/>
      <c r="AG310" s="150"/>
      <c r="AH310" s="150"/>
      <c r="AI310" s="150"/>
      <c r="AJ310" s="151"/>
      <c r="AK310" s="150"/>
      <c r="AL310" s="150"/>
      <c r="AM310" s="150"/>
      <c r="AN310" s="150"/>
      <c r="AO310" s="164" t="s">
        <v>118</v>
      </c>
      <c r="AP310" s="166"/>
      <c r="AQ310" s="152">
        <v>96</v>
      </c>
      <c r="AR310" s="227"/>
      <c r="AS310" s="167">
        <f t="shared" si="73"/>
        <v>96</v>
      </c>
      <c r="AT310" s="56">
        <v>153</v>
      </c>
      <c r="AU310" s="57">
        <v>210</v>
      </c>
      <c r="AV310" s="57">
        <v>171</v>
      </c>
      <c r="AW310" s="112">
        <v>145</v>
      </c>
      <c r="AX310" s="112">
        <v>152</v>
      </c>
      <c r="AY310" s="112">
        <v>159</v>
      </c>
      <c r="AZ310" s="112">
        <v>131</v>
      </c>
      <c r="BA310" s="112">
        <v>126</v>
      </c>
      <c r="BB310" s="112">
        <v>141</v>
      </c>
      <c r="BC310" s="112">
        <v>125</v>
      </c>
      <c r="BD310" s="112"/>
      <c r="BE310" s="112"/>
      <c r="BF310" s="112"/>
      <c r="BG310" s="112"/>
      <c r="BH310" s="112"/>
      <c r="BI310" s="112"/>
      <c r="BJ310" s="112"/>
      <c r="BK310" s="112"/>
      <c r="BL310" s="112"/>
      <c r="BM310" s="112"/>
      <c r="BN310" s="112"/>
      <c r="BO310" s="112"/>
      <c r="BP310" s="112"/>
      <c r="BQ310" s="112"/>
      <c r="BR310" s="112"/>
      <c r="BS310" s="112"/>
    </row>
    <row r="311" spans="1:71" s="144" customFormat="1" ht="12.75" hidden="1" customHeight="1" x14ac:dyDescent="0.2">
      <c r="A311" s="149"/>
      <c r="B311" s="150"/>
      <c r="C311" s="150"/>
      <c r="D311" s="150"/>
      <c r="E311" s="150"/>
      <c r="F311" s="150"/>
      <c r="G311" s="150"/>
      <c r="H311" s="151"/>
      <c r="I311" s="151"/>
      <c r="J311" s="150"/>
      <c r="K311" s="150"/>
      <c r="L311" s="150"/>
      <c r="M311" s="150"/>
      <c r="N311" s="150"/>
      <c r="O311" s="151"/>
      <c r="P311" s="150"/>
      <c r="Q311" s="150"/>
      <c r="R311" s="151"/>
      <c r="S311" s="151"/>
      <c r="T311" s="151"/>
      <c r="U311" s="150"/>
      <c r="V311" s="151"/>
      <c r="W311" s="151"/>
      <c r="X311" s="150"/>
      <c r="Y311" s="150"/>
      <c r="Z311" s="151"/>
      <c r="AA311" s="151"/>
      <c r="AB311" s="150"/>
      <c r="AC311" s="150"/>
      <c r="AD311" s="150"/>
      <c r="AE311" s="150"/>
      <c r="AF311" s="150"/>
      <c r="AG311" s="150"/>
      <c r="AH311" s="150"/>
      <c r="AI311" s="150"/>
      <c r="AJ311" s="151"/>
      <c r="AK311" s="150"/>
      <c r="AL311" s="150"/>
      <c r="AM311" s="150"/>
      <c r="AN311" s="150"/>
      <c r="AO311" s="164" t="s">
        <v>119</v>
      </c>
      <c r="AP311" s="166"/>
      <c r="AQ311" s="152">
        <v>75</v>
      </c>
      <c r="AR311" s="227"/>
      <c r="AS311" s="167">
        <f t="shared" si="73"/>
        <v>75</v>
      </c>
      <c r="AT311" s="56">
        <v>16</v>
      </c>
      <c r="AU311" s="57">
        <v>18</v>
      </c>
      <c r="AV311" s="57">
        <v>18</v>
      </c>
      <c r="AW311" s="112">
        <v>6</v>
      </c>
      <c r="AX311" s="112">
        <v>0</v>
      </c>
      <c r="AY311" s="112">
        <v>5</v>
      </c>
      <c r="AZ311" s="112">
        <v>7</v>
      </c>
      <c r="BA311" s="112">
        <v>6</v>
      </c>
      <c r="BB311" s="112">
        <v>4</v>
      </c>
      <c r="BC311" s="112">
        <v>6</v>
      </c>
      <c r="BD311" s="112"/>
      <c r="BE311" s="112"/>
      <c r="BF311" s="112"/>
      <c r="BG311" s="112"/>
      <c r="BH311" s="112"/>
      <c r="BI311" s="112"/>
      <c r="BJ311" s="112"/>
      <c r="BK311" s="112"/>
      <c r="BL311" s="112"/>
      <c r="BM311" s="112"/>
      <c r="BN311" s="112"/>
      <c r="BO311" s="112"/>
      <c r="BP311" s="112"/>
      <c r="BQ311" s="112"/>
      <c r="BR311" s="112"/>
      <c r="BS311" s="112"/>
    </row>
    <row r="312" spans="1:71" s="144" customFormat="1" ht="12.75" hidden="1" customHeight="1" x14ac:dyDescent="0.2">
      <c r="A312" s="149"/>
      <c r="B312" s="150"/>
      <c r="C312" s="150"/>
      <c r="D312" s="150"/>
      <c r="E312" s="150"/>
      <c r="F312" s="150"/>
      <c r="G312" s="150"/>
      <c r="H312" s="151"/>
      <c r="I312" s="151"/>
      <c r="J312" s="150"/>
      <c r="K312" s="150"/>
      <c r="L312" s="150"/>
      <c r="M312" s="150"/>
      <c r="N312" s="150"/>
      <c r="O312" s="151"/>
      <c r="P312" s="150"/>
      <c r="Q312" s="150"/>
      <c r="R312" s="151"/>
      <c r="S312" s="151"/>
      <c r="T312" s="151"/>
      <c r="U312" s="150"/>
      <c r="V312" s="151"/>
      <c r="W312" s="151"/>
      <c r="X312" s="150"/>
      <c r="Y312" s="150"/>
      <c r="Z312" s="151"/>
      <c r="AA312" s="151"/>
      <c r="AB312" s="150"/>
      <c r="AC312" s="150"/>
      <c r="AD312" s="150"/>
      <c r="AE312" s="150"/>
      <c r="AF312" s="150"/>
      <c r="AG312" s="150"/>
      <c r="AH312" s="150"/>
      <c r="AI312" s="150"/>
      <c r="AJ312" s="151"/>
      <c r="AK312" s="150"/>
      <c r="AL312" s="150"/>
      <c r="AM312" s="150"/>
      <c r="AN312" s="150"/>
      <c r="AO312" s="164" t="s">
        <v>121</v>
      </c>
      <c r="AP312" s="166"/>
      <c r="AQ312" s="152">
        <v>16</v>
      </c>
      <c r="AR312" s="227"/>
      <c r="AS312" s="167">
        <f t="shared" si="73"/>
        <v>16</v>
      </c>
      <c r="AT312" s="56">
        <v>38</v>
      </c>
      <c r="AU312" s="57">
        <v>50</v>
      </c>
      <c r="AV312" s="57">
        <v>52</v>
      </c>
      <c r="AW312" s="112">
        <v>34</v>
      </c>
      <c r="AX312" s="112">
        <v>33</v>
      </c>
      <c r="AY312" s="112">
        <v>34</v>
      </c>
      <c r="AZ312" s="112">
        <v>44</v>
      </c>
      <c r="BA312" s="112">
        <v>32</v>
      </c>
      <c r="BB312" s="112">
        <v>38</v>
      </c>
      <c r="BC312" s="112">
        <v>40</v>
      </c>
      <c r="BD312" s="112"/>
      <c r="BE312" s="112"/>
      <c r="BF312" s="112"/>
      <c r="BG312" s="112"/>
      <c r="BH312" s="112"/>
      <c r="BI312" s="112"/>
      <c r="BJ312" s="112"/>
      <c r="BK312" s="112"/>
      <c r="BL312" s="112"/>
      <c r="BM312" s="112"/>
      <c r="BN312" s="112"/>
      <c r="BO312" s="112"/>
      <c r="BP312" s="112"/>
      <c r="BQ312" s="112"/>
      <c r="BR312" s="112"/>
      <c r="BS312" s="112"/>
    </row>
    <row r="313" spans="1:71" s="144" customFormat="1" ht="12.75" hidden="1" customHeight="1" x14ac:dyDescent="0.2">
      <c r="A313" s="149"/>
      <c r="B313" s="150"/>
      <c r="C313" s="150"/>
      <c r="D313" s="150"/>
      <c r="E313" s="150"/>
      <c r="F313" s="150"/>
      <c r="G313" s="150"/>
      <c r="H313" s="151"/>
      <c r="I313" s="151"/>
      <c r="J313" s="150"/>
      <c r="K313" s="150"/>
      <c r="L313" s="150"/>
      <c r="M313" s="150"/>
      <c r="N313" s="150"/>
      <c r="O313" s="151"/>
      <c r="P313" s="150"/>
      <c r="Q313" s="150"/>
      <c r="R313" s="151"/>
      <c r="S313" s="151"/>
      <c r="T313" s="151"/>
      <c r="U313" s="150"/>
      <c r="V313" s="151"/>
      <c r="W313" s="151"/>
      <c r="X313" s="150"/>
      <c r="Y313" s="150"/>
      <c r="Z313" s="151"/>
      <c r="AA313" s="151"/>
      <c r="AB313" s="150"/>
      <c r="AC313" s="150"/>
      <c r="AD313" s="150"/>
      <c r="AE313" s="150"/>
      <c r="AF313" s="150"/>
      <c r="AG313" s="150"/>
      <c r="AH313" s="150"/>
      <c r="AI313" s="150"/>
      <c r="AJ313" s="151"/>
      <c r="AK313" s="150"/>
      <c r="AL313" s="150"/>
      <c r="AM313" s="150"/>
      <c r="AN313" s="150"/>
      <c r="AO313" s="164" t="s">
        <v>122</v>
      </c>
      <c r="AP313" s="166"/>
      <c r="AQ313" s="152">
        <v>25</v>
      </c>
      <c r="AR313" s="227"/>
      <c r="AS313" s="167">
        <f t="shared" si="73"/>
        <v>25</v>
      </c>
      <c r="AT313" s="56">
        <v>38</v>
      </c>
      <c r="AU313" s="57">
        <v>50</v>
      </c>
      <c r="AV313" s="57">
        <v>52</v>
      </c>
      <c r="AW313" s="112">
        <v>40</v>
      </c>
      <c r="AX313" s="112">
        <v>43</v>
      </c>
      <c r="AY313" s="112">
        <v>33</v>
      </c>
      <c r="AZ313" s="112">
        <v>45</v>
      </c>
      <c r="BA313" s="112">
        <v>35</v>
      </c>
      <c r="BB313" s="112">
        <v>41</v>
      </c>
      <c r="BC313" s="112">
        <v>40</v>
      </c>
      <c r="BD313" s="112"/>
      <c r="BE313" s="112"/>
      <c r="BF313" s="112"/>
      <c r="BG313" s="112"/>
      <c r="BH313" s="112"/>
      <c r="BI313" s="112"/>
      <c r="BJ313" s="112"/>
      <c r="BK313" s="112"/>
      <c r="BL313" s="112"/>
      <c r="BM313" s="112"/>
      <c r="BN313" s="112"/>
      <c r="BO313" s="112"/>
      <c r="BP313" s="112"/>
      <c r="BQ313" s="112"/>
      <c r="BR313" s="112"/>
      <c r="BS313" s="112"/>
    </row>
    <row r="314" spans="1:71" s="144" customFormat="1" ht="12.75" hidden="1" customHeight="1" x14ac:dyDescent="0.2">
      <c r="A314" s="149"/>
      <c r="B314" s="150"/>
      <c r="C314" s="150"/>
      <c r="D314" s="150"/>
      <c r="E314" s="150"/>
      <c r="F314" s="150"/>
      <c r="G314" s="150"/>
      <c r="H314" s="151"/>
      <c r="I314" s="151"/>
      <c r="J314" s="150"/>
      <c r="K314" s="150"/>
      <c r="L314" s="150"/>
      <c r="M314" s="150"/>
      <c r="N314" s="150"/>
      <c r="O314" s="151"/>
      <c r="P314" s="150"/>
      <c r="Q314" s="150"/>
      <c r="R314" s="151"/>
      <c r="S314" s="151"/>
      <c r="T314" s="151"/>
      <c r="U314" s="150"/>
      <c r="V314" s="151"/>
      <c r="W314" s="151"/>
      <c r="X314" s="150"/>
      <c r="Y314" s="150"/>
      <c r="Z314" s="151"/>
      <c r="AA314" s="151"/>
      <c r="AB314" s="150"/>
      <c r="AC314" s="150"/>
      <c r="AD314" s="150"/>
      <c r="AE314" s="150"/>
      <c r="AF314" s="150"/>
      <c r="AG314" s="150"/>
      <c r="AH314" s="150"/>
      <c r="AI314" s="150"/>
      <c r="AJ314" s="151"/>
      <c r="AK314" s="150"/>
      <c r="AL314" s="150"/>
      <c r="AM314" s="150"/>
      <c r="AN314" s="150"/>
      <c r="AO314" s="164" t="s">
        <v>123</v>
      </c>
      <c r="AP314" s="166"/>
      <c r="AQ314" s="152">
        <v>525</v>
      </c>
      <c r="AR314" s="227"/>
      <c r="AS314" s="167">
        <f t="shared" si="73"/>
        <v>525</v>
      </c>
      <c r="AT314" s="56">
        <v>60</v>
      </c>
      <c r="AU314" s="57">
        <v>150</v>
      </c>
      <c r="AV314" s="57">
        <v>120</v>
      </c>
      <c r="AW314" s="112">
        <v>36</v>
      </c>
      <c r="AX314" s="112">
        <v>69</v>
      </c>
      <c r="AY314" s="112">
        <v>99</v>
      </c>
      <c r="AZ314" s="112">
        <v>68</v>
      </c>
      <c r="BA314" s="112">
        <v>87</v>
      </c>
      <c r="BB314" s="112">
        <v>88</v>
      </c>
      <c r="BC314" s="112">
        <v>74</v>
      </c>
      <c r="BD314" s="112"/>
      <c r="BE314" s="112"/>
      <c r="BF314" s="112"/>
      <c r="BG314" s="112"/>
      <c r="BH314" s="112"/>
      <c r="BI314" s="112"/>
      <c r="BJ314" s="112"/>
      <c r="BK314" s="112"/>
      <c r="BL314" s="112"/>
      <c r="BM314" s="112"/>
      <c r="BN314" s="112"/>
      <c r="BO314" s="112"/>
      <c r="BP314" s="112"/>
      <c r="BQ314" s="112"/>
      <c r="BR314" s="112"/>
      <c r="BS314" s="112"/>
    </row>
    <row r="315" spans="1:71" s="144" customFormat="1" ht="12.75" hidden="1" customHeight="1" x14ac:dyDescent="0.2">
      <c r="A315" s="149"/>
      <c r="B315" s="150"/>
      <c r="C315" s="150"/>
      <c r="D315" s="150"/>
      <c r="E315" s="150"/>
      <c r="F315" s="150"/>
      <c r="G315" s="150"/>
      <c r="H315" s="151"/>
      <c r="I315" s="151"/>
      <c r="J315" s="150"/>
      <c r="K315" s="150"/>
      <c r="L315" s="150"/>
      <c r="M315" s="150"/>
      <c r="N315" s="150"/>
      <c r="O315" s="151"/>
      <c r="P315" s="150"/>
      <c r="Q315" s="150"/>
      <c r="R315" s="151"/>
      <c r="S315" s="151"/>
      <c r="T315" s="151"/>
      <c r="U315" s="150"/>
      <c r="V315" s="151"/>
      <c r="W315" s="151"/>
      <c r="X315" s="150"/>
      <c r="Y315" s="150"/>
      <c r="Z315" s="151"/>
      <c r="AA315" s="151"/>
      <c r="AB315" s="150"/>
      <c r="AC315" s="150"/>
      <c r="AD315" s="150"/>
      <c r="AE315" s="150"/>
      <c r="AF315" s="150"/>
      <c r="AG315" s="150"/>
      <c r="AH315" s="150"/>
      <c r="AI315" s="150"/>
      <c r="AJ315" s="151"/>
      <c r="AK315" s="150"/>
      <c r="AL315" s="150"/>
      <c r="AM315" s="150"/>
      <c r="AN315" s="150"/>
      <c r="AO315" s="164" t="s">
        <v>124</v>
      </c>
      <c r="AP315" s="166"/>
      <c r="AQ315" s="152">
        <v>2175</v>
      </c>
      <c r="AR315" s="227"/>
      <c r="AS315" s="167">
        <f t="shared" si="73"/>
        <v>2175</v>
      </c>
      <c r="AT315" s="56">
        <v>95</v>
      </c>
      <c r="AU315" s="57">
        <v>25</v>
      </c>
      <c r="AV315" s="57">
        <v>45</v>
      </c>
      <c r="AW315" s="112">
        <v>38</v>
      </c>
      <c r="AX315" s="112">
        <v>44</v>
      </c>
      <c r="AY315" s="112">
        <v>15</v>
      </c>
      <c r="AZ315" s="112">
        <v>33</v>
      </c>
      <c r="BA315" s="112">
        <v>23</v>
      </c>
      <c r="BB315" s="112">
        <v>17</v>
      </c>
      <c r="BC315" s="112">
        <v>9</v>
      </c>
      <c r="BD315" s="112"/>
      <c r="BE315" s="112"/>
      <c r="BF315" s="112"/>
      <c r="BG315" s="112"/>
      <c r="BH315" s="112"/>
      <c r="BI315" s="112"/>
      <c r="BJ315" s="112"/>
      <c r="BK315" s="112"/>
      <c r="BL315" s="112"/>
      <c r="BM315" s="112"/>
      <c r="BN315" s="112"/>
      <c r="BO315" s="112"/>
      <c r="BP315" s="112"/>
      <c r="BQ315" s="112"/>
      <c r="BR315" s="112"/>
      <c r="BS315" s="112"/>
    </row>
    <row r="316" spans="1:71" s="144" customFormat="1" ht="12.75" hidden="1" customHeight="1" x14ac:dyDescent="0.2">
      <c r="A316" s="149"/>
      <c r="B316" s="150"/>
      <c r="C316" s="150"/>
      <c r="D316" s="150"/>
      <c r="E316" s="150"/>
      <c r="F316" s="150"/>
      <c r="G316" s="150"/>
      <c r="H316" s="151"/>
      <c r="I316" s="151"/>
      <c r="J316" s="150"/>
      <c r="K316" s="150"/>
      <c r="L316" s="150"/>
      <c r="M316" s="150"/>
      <c r="N316" s="150"/>
      <c r="O316" s="151"/>
      <c r="P316" s="150"/>
      <c r="Q316" s="150"/>
      <c r="R316" s="151"/>
      <c r="S316" s="151"/>
      <c r="T316" s="151"/>
      <c r="U316" s="150"/>
      <c r="V316" s="151"/>
      <c r="W316" s="151"/>
      <c r="X316" s="150"/>
      <c r="Y316" s="150"/>
      <c r="Z316" s="151"/>
      <c r="AA316" s="151"/>
      <c r="AB316" s="150"/>
      <c r="AC316" s="150"/>
      <c r="AD316" s="150"/>
      <c r="AE316" s="150"/>
      <c r="AF316" s="150"/>
      <c r="AG316" s="150"/>
      <c r="AH316" s="150"/>
      <c r="AI316" s="150"/>
      <c r="AJ316" s="151"/>
      <c r="AK316" s="150"/>
      <c r="AL316" s="150"/>
      <c r="AM316" s="150"/>
      <c r="AN316" s="150"/>
      <c r="AO316" s="164" t="s">
        <v>125</v>
      </c>
      <c r="AP316" s="166"/>
      <c r="AQ316" s="152">
        <v>495</v>
      </c>
      <c r="AR316" s="227"/>
      <c r="AS316" s="167">
        <f t="shared" si="73"/>
        <v>495</v>
      </c>
      <c r="AT316" s="56">
        <v>570</v>
      </c>
      <c r="AU316" s="57">
        <v>750</v>
      </c>
      <c r="AV316" s="57">
        <v>704</v>
      </c>
      <c r="AW316" s="112">
        <v>560</v>
      </c>
      <c r="AX316" s="112">
        <v>597</v>
      </c>
      <c r="AY316" s="112">
        <v>572</v>
      </c>
      <c r="AZ316" s="112">
        <v>518</v>
      </c>
      <c r="BA316" s="112">
        <v>634</v>
      </c>
      <c r="BB316" s="112">
        <v>654</v>
      </c>
      <c r="BC316" s="112">
        <v>602</v>
      </c>
      <c r="BD316" s="112"/>
      <c r="BE316" s="112"/>
      <c r="BF316" s="112"/>
      <c r="BG316" s="112"/>
      <c r="BH316" s="112"/>
      <c r="BI316" s="112"/>
      <c r="BJ316" s="112"/>
      <c r="BK316" s="112"/>
      <c r="BL316" s="112"/>
      <c r="BM316" s="112"/>
      <c r="BN316" s="112"/>
      <c r="BO316" s="112"/>
      <c r="BP316" s="112"/>
      <c r="BQ316" s="112"/>
      <c r="BR316" s="112"/>
      <c r="BS316" s="112"/>
    </row>
    <row r="317" spans="1:71" s="144" customFormat="1" ht="12.75" hidden="1" customHeight="1" x14ac:dyDescent="0.2">
      <c r="A317" s="149"/>
      <c r="B317" s="150"/>
      <c r="C317" s="150"/>
      <c r="D317" s="150"/>
      <c r="E317" s="150"/>
      <c r="F317" s="150"/>
      <c r="G317" s="150"/>
      <c r="H317" s="151"/>
      <c r="I317" s="151"/>
      <c r="J317" s="150"/>
      <c r="K317" s="150"/>
      <c r="L317" s="150"/>
      <c r="M317" s="150"/>
      <c r="N317" s="150"/>
      <c r="O317" s="151"/>
      <c r="P317" s="150"/>
      <c r="Q317" s="150"/>
      <c r="R317" s="151"/>
      <c r="S317" s="151"/>
      <c r="T317" s="151"/>
      <c r="U317" s="150"/>
      <c r="V317" s="151"/>
      <c r="W317" s="151"/>
      <c r="X317" s="150"/>
      <c r="Y317" s="150"/>
      <c r="Z317" s="151"/>
      <c r="AA317" s="151"/>
      <c r="AB317" s="150"/>
      <c r="AC317" s="150"/>
      <c r="AD317" s="150"/>
      <c r="AE317" s="150"/>
      <c r="AF317" s="150"/>
      <c r="AG317" s="150"/>
      <c r="AH317" s="150"/>
      <c r="AI317" s="150"/>
      <c r="AJ317" s="151"/>
      <c r="AK317" s="150"/>
      <c r="AL317" s="150"/>
      <c r="AM317" s="150"/>
      <c r="AN317" s="150"/>
      <c r="AO317" s="164" t="s">
        <v>126</v>
      </c>
      <c r="AP317" s="166"/>
      <c r="AQ317" s="152">
        <v>855</v>
      </c>
      <c r="AR317" s="227"/>
      <c r="AS317" s="167">
        <f t="shared" si="73"/>
        <v>855</v>
      </c>
      <c r="AT317" s="56">
        <v>475</v>
      </c>
      <c r="AU317" s="57">
        <v>630</v>
      </c>
      <c r="AV317" s="57">
        <v>770</v>
      </c>
      <c r="AW317" s="112">
        <v>475</v>
      </c>
      <c r="AX317" s="112">
        <v>329</v>
      </c>
      <c r="AY317" s="112">
        <v>346</v>
      </c>
      <c r="AZ317" s="112">
        <v>320</v>
      </c>
      <c r="BA317" s="112">
        <v>302</v>
      </c>
      <c r="BB317" s="112">
        <v>357</v>
      </c>
      <c r="BC317" s="112">
        <v>330</v>
      </c>
      <c r="BD317" s="112"/>
      <c r="BE317" s="112"/>
      <c r="BF317" s="112"/>
      <c r="BG317" s="112"/>
      <c r="BH317" s="112"/>
      <c r="BI317" s="112"/>
      <c r="BJ317" s="112"/>
      <c r="BK317" s="112"/>
      <c r="BL317" s="112"/>
      <c r="BM317" s="112"/>
      <c r="BN317" s="112"/>
      <c r="BO317" s="112"/>
      <c r="BP317" s="112"/>
      <c r="BQ317" s="112"/>
      <c r="BR317" s="112"/>
      <c r="BS317" s="112"/>
    </row>
    <row r="318" spans="1:71" s="144" customFormat="1" ht="12.75" hidden="1" customHeight="1" x14ac:dyDescent="0.2">
      <c r="A318" s="149"/>
      <c r="B318" s="150"/>
      <c r="C318" s="150"/>
      <c r="D318" s="150"/>
      <c r="E318" s="150"/>
      <c r="F318" s="150"/>
      <c r="G318" s="150"/>
      <c r="H318" s="151"/>
      <c r="I318" s="151"/>
      <c r="J318" s="150"/>
      <c r="K318" s="150"/>
      <c r="L318" s="150"/>
      <c r="M318" s="150"/>
      <c r="N318" s="150"/>
      <c r="O318" s="151"/>
      <c r="P318" s="150"/>
      <c r="Q318" s="150"/>
      <c r="R318" s="151"/>
      <c r="S318" s="151"/>
      <c r="T318" s="151"/>
      <c r="U318" s="150"/>
      <c r="V318" s="151"/>
      <c r="W318" s="151"/>
      <c r="X318" s="150"/>
      <c r="Y318" s="150"/>
      <c r="Z318" s="151"/>
      <c r="AA318" s="151"/>
      <c r="AB318" s="150"/>
      <c r="AC318" s="150"/>
      <c r="AD318" s="150"/>
      <c r="AE318" s="150"/>
      <c r="AF318" s="150"/>
      <c r="AG318" s="150"/>
      <c r="AH318" s="150"/>
      <c r="AI318" s="150"/>
      <c r="AJ318" s="151"/>
      <c r="AK318" s="150"/>
      <c r="AL318" s="150"/>
      <c r="AM318" s="150"/>
      <c r="AN318" s="150"/>
      <c r="AO318" s="164" t="s">
        <v>127</v>
      </c>
      <c r="AP318" s="166"/>
      <c r="AQ318" s="152">
        <v>150</v>
      </c>
      <c r="AR318" s="227"/>
      <c r="AS318" s="167">
        <f t="shared" si="73"/>
        <v>150</v>
      </c>
      <c r="AT318" s="56">
        <v>285</v>
      </c>
      <c r="AU318" s="57">
        <v>420</v>
      </c>
      <c r="AV318" s="57">
        <v>440</v>
      </c>
      <c r="AW318" s="112">
        <v>89</v>
      </c>
      <c r="AX318" s="112">
        <v>140</v>
      </c>
      <c r="AY318" s="112">
        <v>171</v>
      </c>
      <c r="AZ318" s="112">
        <v>132</v>
      </c>
      <c r="BA318" s="112">
        <v>200</v>
      </c>
      <c r="BB318" s="112">
        <v>232</v>
      </c>
      <c r="BC318" s="112">
        <v>229</v>
      </c>
      <c r="BD318" s="112"/>
      <c r="BE318" s="112"/>
      <c r="BF318" s="112"/>
      <c r="BG318" s="112"/>
      <c r="BH318" s="112"/>
      <c r="BI318" s="112"/>
      <c r="BJ318" s="112"/>
      <c r="BK318" s="112"/>
      <c r="BL318" s="112"/>
      <c r="BM318" s="112"/>
      <c r="BN318" s="112"/>
      <c r="BO318" s="112"/>
      <c r="BP318" s="112"/>
      <c r="BQ318" s="112"/>
      <c r="BR318" s="112"/>
      <c r="BS318" s="112"/>
    </row>
    <row r="319" spans="1:71" s="144" customFormat="1" ht="12.75" hidden="1" customHeight="1" x14ac:dyDescent="0.2">
      <c r="A319" s="149"/>
      <c r="B319" s="150"/>
      <c r="C319" s="150"/>
      <c r="D319" s="150"/>
      <c r="E319" s="150"/>
      <c r="F319" s="150"/>
      <c r="G319" s="150"/>
      <c r="H319" s="151"/>
      <c r="I319" s="151"/>
      <c r="J319" s="150"/>
      <c r="K319" s="150"/>
      <c r="L319" s="150"/>
      <c r="M319" s="150"/>
      <c r="N319" s="150"/>
      <c r="O319" s="151"/>
      <c r="P319" s="150"/>
      <c r="Q319" s="150"/>
      <c r="R319" s="151"/>
      <c r="S319" s="151"/>
      <c r="T319" s="151"/>
      <c r="U319" s="150"/>
      <c r="V319" s="151"/>
      <c r="W319" s="151"/>
      <c r="X319" s="150"/>
      <c r="Y319" s="150"/>
      <c r="Z319" s="151"/>
      <c r="AA319" s="151"/>
      <c r="AB319" s="150"/>
      <c r="AC319" s="150"/>
      <c r="AD319" s="150"/>
      <c r="AE319" s="150"/>
      <c r="AF319" s="150"/>
      <c r="AG319" s="150"/>
      <c r="AH319" s="150"/>
      <c r="AI319" s="150"/>
      <c r="AJ319" s="151"/>
      <c r="AK319" s="150"/>
      <c r="AL319" s="150"/>
      <c r="AM319" s="150"/>
      <c r="AN319" s="150"/>
      <c r="AO319" s="164" t="s">
        <v>132</v>
      </c>
      <c r="AP319" s="166"/>
      <c r="AQ319" s="152">
        <v>100</v>
      </c>
      <c r="AR319" s="227"/>
      <c r="AS319" s="167">
        <f t="shared" si="73"/>
        <v>100</v>
      </c>
      <c r="AT319" s="56">
        <v>160</v>
      </c>
      <c r="AU319" s="57">
        <v>160</v>
      </c>
      <c r="AV319" s="57">
        <v>160</v>
      </c>
      <c r="AW319" s="112">
        <v>154</v>
      </c>
      <c r="AX319" s="112">
        <v>160</v>
      </c>
      <c r="AY319" s="112">
        <v>176</v>
      </c>
      <c r="AZ319" s="112">
        <v>186</v>
      </c>
      <c r="BA319" s="112">
        <v>191</v>
      </c>
      <c r="BB319" s="112">
        <v>195</v>
      </c>
      <c r="BC319" s="112">
        <v>196</v>
      </c>
      <c r="BD319" s="112"/>
      <c r="BE319" s="112"/>
      <c r="BF319" s="112"/>
      <c r="BG319" s="112"/>
      <c r="BH319" s="112"/>
      <c r="BI319" s="112"/>
      <c r="BJ319" s="112"/>
      <c r="BK319" s="112"/>
      <c r="BL319" s="112"/>
      <c r="BM319" s="112"/>
      <c r="BN319" s="112"/>
      <c r="BO319" s="112"/>
      <c r="BP319" s="112"/>
      <c r="BQ319" s="112"/>
      <c r="BR319" s="112"/>
      <c r="BS319" s="112"/>
    </row>
    <row r="320" spans="1:71" s="144" customFormat="1" ht="12.75" hidden="1" customHeight="1" x14ac:dyDescent="0.25">
      <c r="A320" s="149"/>
      <c r="B320" s="150"/>
      <c r="C320" s="150"/>
      <c r="D320" s="150"/>
      <c r="E320" s="150"/>
      <c r="F320" s="150"/>
      <c r="G320" s="150"/>
      <c r="H320" s="151"/>
      <c r="I320" s="151"/>
      <c r="J320" s="150"/>
      <c r="K320" s="150"/>
      <c r="L320" s="150"/>
      <c r="M320" s="150"/>
      <c r="N320" s="150"/>
      <c r="O320" s="151"/>
      <c r="P320" s="150"/>
      <c r="Q320" s="150"/>
      <c r="R320" s="151"/>
      <c r="S320" s="151"/>
      <c r="T320" s="151"/>
      <c r="U320" s="150"/>
      <c r="V320" s="151"/>
      <c r="W320" s="151"/>
      <c r="X320" s="150"/>
      <c r="Y320" s="150"/>
      <c r="Z320" s="151"/>
      <c r="AA320" s="151"/>
      <c r="AB320" s="150"/>
      <c r="AC320" s="150"/>
      <c r="AD320" s="150"/>
      <c r="AE320" s="150"/>
      <c r="AF320" s="150"/>
      <c r="AG320" s="150"/>
      <c r="AH320" s="150"/>
      <c r="AI320" s="150"/>
      <c r="AJ320" s="151"/>
      <c r="AK320" s="150"/>
      <c r="AL320" s="150"/>
      <c r="AM320" s="150"/>
      <c r="AN320" s="150"/>
      <c r="AO320" s="65" t="s">
        <v>129</v>
      </c>
      <c r="AP320" s="173"/>
      <c r="AQ320" s="157">
        <f>SUM(AQ304:AQ319)</f>
        <v>4990</v>
      </c>
      <c r="AR320" s="228"/>
      <c r="AS320" s="173">
        <f>SUM(AS304:AS319)</f>
        <v>4990</v>
      </c>
      <c r="AT320" s="148">
        <f t="shared" ref="AT320:BS320" si="74">SUM(AT304:AT319)</f>
        <v>2377</v>
      </c>
      <c r="AU320" s="148">
        <f t="shared" si="74"/>
        <v>2950</v>
      </c>
      <c r="AV320" s="148">
        <f t="shared" si="74"/>
        <v>2968</v>
      </c>
      <c r="AW320" s="148">
        <f t="shared" si="74"/>
        <v>1889</v>
      </c>
      <c r="AX320" s="148">
        <f t="shared" si="74"/>
        <v>1939</v>
      </c>
      <c r="AY320" s="148">
        <f t="shared" si="74"/>
        <v>1914</v>
      </c>
      <c r="AZ320" s="148">
        <f t="shared" si="74"/>
        <v>1786</v>
      </c>
      <c r="BA320" s="148">
        <f t="shared" si="74"/>
        <v>1917</v>
      </c>
      <c r="BB320" s="148">
        <f t="shared" si="74"/>
        <v>2027</v>
      </c>
      <c r="BC320" s="148">
        <f t="shared" si="74"/>
        <v>1919</v>
      </c>
      <c r="BD320" s="148">
        <f t="shared" si="74"/>
        <v>0</v>
      </c>
      <c r="BE320" s="148">
        <f t="shared" si="74"/>
        <v>0</v>
      </c>
      <c r="BF320" s="148">
        <f t="shared" si="74"/>
        <v>0</v>
      </c>
      <c r="BG320" s="148">
        <f t="shared" si="74"/>
        <v>0</v>
      </c>
      <c r="BH320" s="148">
        <f t="shared" si="74"/>
        <v>0</v>
      </c>
      <c r="BI320" s="148">
        <f t="shared" si="74"/>
        <v>0</v>
      </c>
      <c r="BJ320" s="148">
        <f t="shared" si="74"/>
        <v>0</v>
      </c>
      <c r="BK320" s="148">
        <f t="shared" si="74"/>
        <v>0</v>
      </c>
      <c r="BL320" s="148">
        <f t="shared" si="74"/>
        <v>0</v>
      </c>
      <c r="BM320" s="148">
        <f t="shared" si="74"/>
        <v>0</v>
      </c>
      <c r="BN320" s="148">
        <f t="shared" si="74"/>
        <v>0</v>
      </c>
      <c r="BO320" s="148">
        <f t="shared" si="74"/>
        <v>0</v>
      </c>
      <c r="BP320" s="148">
        <f t="shared" si="74"/>
        <v>0</v>
      </c>
      <c r="BQ320" s="148">
        <f t="shared" si="74"/>
        <v>0</v>
      </c>
      <c r="BR320" s="148">
        <f t="shared" si="74"/>
        <v>0</v>
      </c>
      <c r="BS320" s="148">
        <f t="shared" si="74"/>
        <v>0</v>
      </c>
    </row>
    <row r="321" spans="1:71" s="144" customFormat="1" ht="12.75" hidden="1" customHeight="1" x14ac:dyDescent="0.25">
      <c r="A321" s="149"/>
      <c r="B321" s="150"/>
      <c r="C321" s="150"/>
      <c r="D321" s="150"/>
      <c r="E321" s="150"/>
      <c r="F321" s="150"/>
      <c r="G321" s="150"/>
      <c r="H321" s="151"/>
      <c r="I321" s="151"/>
      <c r="J321" s="150"/>
      <c r="K321" s="150"/>
      <c r="L321" s="150"/>
      <c r="M321" s="150"/>
      <c r="N321" s="150"/>
      <c r="O321" s="151"/>
      <c r="P321" s="150"/>
      <c r="Q321" s="150"/>
      <c r="R321" s="151"/>
      <c r="S321" s="151"/>
      <c r="T321" s="151"/>
      <c r="U321" s="150"/>
      <c r="V321" s="151"/>
      <c r="W321" s="151"/>
      <c r="X321" s="150"/>
      <c r="Y321" s="150"/>
      <c r="Z321" s="151"/>
      <c r="AA321" s="151"/>
      <c r="AB321" s="150"/>
      <c r="AC321" s="150"/>
      <c r="AD321" s="150"/>
      <c r="AE321" s="150"/>
      <c r="AF321" s="150"/>
      <c r="AG321" s="150"/>
      <c r="AH321" s="150"/>
      <c r="AI321" s="150"/>
      <c r="AJ321" s="151"/>
      <c r="AK321" s="150"/>
      <c r="AL321" s="150"/>
      <c r="AM321" s="150"/>
      <c r="AN321" s="150"/>
      <c r="AO321" s="114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 s="115"/>
      <c r="BR321" s="115"/>
      <c r="BS321" s="115"/>
    </row>
    <row r="322" spans="1:71" s="144" customFormat="1" ht="12.75" hidden="1" customHeight="1" x14ac:dyDescent="0.25">
      <c r="A322" s="149"/>
      <c r="B322" s="150"/>
      <c r="C322" s="150"/>
      <c r="D322" s="150"/>
      <c r="E322" s="150"/>
      <c r="F322" s="150"/>
      <c r="G322" s="150"/>
      <c r="H322" s="151"/>
      <c r="I322" s="151"/>
      <c r="J322" s="150"/>
      <c r="K322" s="150"/>
      <c r="L322" s="150"/>
      <c r="M322" s="150"/>
      <c r="N322" s="150"/>
      <c r="O322" s="151"/>
      <c r="P322" s="150"/>
      <c r="Q322" s="150"/>
      <c r="R322" s="151"/>
      <c r="S322" s="151"/>
      <c r="T322" s="151"/>
      <c r="U322" s="150"/>
      <c r="V322" s="151"/>
      <c r="W322" s="151"/>
      <c r="X322" s="150"/>
      <c r="Y322" s="150"/>
      <c r="Z322" s="151"/>
      <c r="AA322" s="151"/>
      <c r="AB322" s="150"/>
      <c r="AC322" s="150"/>
      <c r="AD322" s="150"/>
      <c r="AE322" s="150"/>
      <c r="AF322" s="150"/>
      <c r="AG322" s="150"/>
      <c r="AH322" s="150"/>
      <c r="AI322" s="150"/>
      <c r="AJ322" s="151"/>
      <c r="AK322" s="150"/>
      <c r="AL322" s="150"/>
      <c r="AM322" s="150"/>
      <c r="AN322" s="150"/>
      <c r="AO322" s="47" t="s">
        <v>177</v>
      </c>
      <c r="AP322" s="48"/>
      <c r="AQ322" s="49" t="str">
        <f t="shared" ref="AQ322:BS322" si="75">AQ$11</f>
        <v>11-31-out-24</v>
      </c>
      <c r="AR322" s="91"/>
      <c r="AS322" s="48" t="e">
        <f t="shared" ca="1" si="75"/>
        <v>#NAME?</v>
      </c>
      <c r="AT322" s="10" t="e">
        <f t="shared" ca="1" si="75"/>
        <v>#NAME?</v>
      </c>
      <c r="AU322" s="10" t="e">
        <f t="shared" ca="1" si="75"/>
        <v>#NAME?</v>
      </c>
      <c r="AV322" s="10" t="e">
        <f t="shared" ca="1" si="75"/>
        <v>#NAME?</v>
      </c>
      <c r="AW322" s="10" t="e">
        <f t="shared" ca="1" si="75"/>
        <v>#NAME?</v>
      </c>
      <c r="AX322" s="10" t="e">
        <f t="shared" ca="1" si="75"/>
        <v>#NAME?</v>
      </c>
      <c r="AY322" s="10" t="e">
        <f t="shared" ca="1" si="75"/>
        <v>#NAME?</v>
      </c>
      <c r="AZ322" s="10" t="e">
        <f t="shared" ca="1" si="75"/>
        <v>#NAME?</v>
      </c>
      <c r="BA322" s="10" t="e">
        <f t="shared" ca="1" si="75"/>
        <v>#NAME?</v>
      </c>
      <c r="BB322" s="10" t="e">
        <f t="shared" ca="1" si="75"/>
        <v>#NAME?</v>
      </c>
      <c r="BC322" s="10" t="e">
        <f t="shared" ca="1" si="75"/>
        <v>#NAME?</v>
      </c>
      <c r="BD322" s="10" t="e">
        <f t="shared" ca="1" si="75"/>
        <v>#NAME?</v>
      </c>
      <c r="BE322" s="10" t="e">
        <f t="shared" ca="1" si="75"/>
        <v>#NAME?</v>
      </c>
      <c r="BF322" s="10" t="e">
        <f t="shared" ca="1" si="75"/>
        <v>#NAME?</v>
      </c>
      <c r="BG322" s="10" t="e">
        <f t="shared" ca="1" si="75"/>
        <v>#NAME?</v>
      </c>
      <c r="BH322" s="10" t="e">
        <f t="shared" ca="1" si="75"/>
        <v>#NAME?</v>
      </c>
      <c r="BI322" s="10" t="e">
        <f t="shared" ca="1" si="75"/>
        <v>#NAME?</v>
      </c>
      <c r="BJ322" s="10" t="e">
        <f t="shared" ca="1" si="75"/>
        <v>#NAME?</v>
      </c>
      <c r="BK322" s="10" t="e">
        <f t="shared" ca="1" si="75"/>
        <v>#NAME?</v>
      </c>
      <c r="BL322" s="10" t="e">
        <f t="shared" ca="1" si="75"/>
        <v>#NAME?</v>
      </c>
      <c r="BM322" s="10" t="e">
        <f t="shared" ca="1" si="75"/>
        <v>#NAME?</v>
      </c>
      <c r="BN322" s="10" t="e">
        <f t="shared" ca="1" si="75"/>
        <v>#NAME?</v>
      </c>
      <c r="BO322" s="10" t="e">
        <f t="shared" ca="1" si="75"/>
        <v>#NAME?</v>
      </c>
      <c r="BP322" s="10" t="e">
        <f t="shared" ca="1" si="75"/>
        <v>#NAME?</v>
      </c>
      <c r="BQ322" s="10" t="e">
        <f t="shared" ca="1" si="75"/>
        <v>#NAME?</v>
      </c>
      <c r="BR322" s="10" t="e">
        <f t="shared" ca="1" si="75"/>
        <v>#NAME?</v>
      </c>
      <c r="BS322" s="10" t="e">
        <f t="shared" ca="1" si="75"/>
        <v>#NAME?</v>
      </c>
    </row>
    <row r="323" spans="1:71" s="144" customFormat="1" ht="12.75" hidden="1" customHeight="1" x14ac:dyDescent="0.2">
      <c r="A323" s="149"/>
      <c r="B323" s="150"/>
      <c r="C323" s="150"/>
      <c r="D323" s="150"/>
      <c r="E323" s="150"/>
      <c r="F323" s="150"/>
      <c r="G323" s="150"/>
      <c r="H323" s="151"/>
      <c r="I323" s="151"/>
      <c r="J323" s="150"/>
      <c r="K323" s="150"/>
      <c r="L323" s="150"/>
      <c r="M323" s="150"/>
      <c r="N323" s="150"/>
      <c r="O323" s="151"/>
      <c r="P323" s="150"/>
      <c r="Q323" s="150"/>
      <c r="R323" s="151"/>
      <c r="S323" s="151"/>
      <c r="T323" s="151"/>
      <c r="U323" s="150"/>
      <c r="V323" s="151"/>
      <c r="W323" s="151"/>
      <c r="X323" s="150"/>
      <c r="Y323" s="150"/>
      <c r="Z323" s="151"/>
      <c r="AA323" s="151"/>
      <c r="AB323" s="150"/>
      <c r="AC323" s="150"/>
      <c r="AD323" s="150"/>
      <c r="AE323" s="150"/>
      <c r="AF323" s="150"/>
      <c r="AG323" s="150"/>
      <c r="AH323" s="150"/>
      <c r="AI323" s="150"/>
      <c r="AJ323" s="151"/>
      <c r="AK323" s="150"/>
      <c r="AL323" s="149"/>
      <c r="AM323" s="149"/>
      <c r="AN323" s="149"/>
      <c r="AO323" s="164" t="s">
        <v>111</v>
      </c>
      <c r="AP323" s="229"/>
      <c r="AQ323" s="230">
        <f>IF(AQ164="","Aguardando...",IFERROR(((AQ304-AQ164)/AQ304),0))</f>
        <v>0</v>
      </c>
      <c r="AR323" s="231"/>
      <c r="AS323" s="232">
        <f t="shared" ref="AS323:BS327" si="76">IF(AS164="","Aguardando...",IFERROR(((AS304-AS164)/AS304),0))</f>
        <v>0</v>
      </c>
      <c r="AT323" s="233">
        <f t="shared" si="76"/>
        <v>0</v>
      </c>
      <c r="AU323" s="233">
        <f t="shared" si="76"/>
        <v>0</v>
      </c>
      <c r="AV323" s="233">
        <f t="shared" si="76"/>
        <v>0</v>
      </c>
      <c r="AW323" s="233">
        <f t="shared" si="76"/>
        <v>0</v>
      </c>
      <c r="AX323" s="233">
        <f t="shared" si="76"/>
        <v>0</v>
      </c>
      <c r="AY323" s="233">
        <f t="shared" si="76"/>
        <v>0</v>
      </c>
      <c r="AZ323" s="233">
        <f t="shared" si="76"/>
        <v>0</v>
      </c>
      <c r="BA323" s="233">
        <f t="shared" si="76"/>
        <v>0</v>
      </c>
      <c r="BB323" s="233">
        <f t="shared" si="76"/>
        <v>0</v>
      </c>
      <c r="BC323" s="233">
        <f t="shared" si="76"/>
        <v>0</v>
      </c>
      <c r="BD323" s="233">
        <f t="shared" si="76"/>
        <v>0</v>
      </c>
      <c r="BE323" s="233">
        <f t="shared" si="76"/>
        <v>0</v>
      </c>
      <c r="BF323" s="233">
        <f t="shared" si="76"/>
        <v>0</v>
      </c>
      <c r="BG323" s="233" t="str">
        <f t="shared" si="76"/>
        <v>Aguardando...</v>
      </c>
      <c r="BH323" s="233" t="str">
        <f t="shared" si="76"/>
        <v>Aguardando...</v>
      </c>
      <c r="BI323" s="233" t="str">
        <f t="shared" si="76"/>
        <v>Aguardando...</v>
      </c>
      <c r="BJ323" s="233" t="str">
        <f t="shared" si="76"/>
        <v>Aguardando...</v>
      </c>
      <c r="BK323" s="233" t="str">
        <f t="shared" si="76"/>
        <v>Aguardando...</v>
      </c>
      <c r="BL323" s="233" t="str">
        <f t="shared" si="76"/>
        <v>Aguardando...</v>
      </c>
      <c r="BM323" s="233" t="str">
        <f t="shared" si="76"/>
        <v>Aguardando...</v>
      </c>
      <c r="BN323" s="233" t="str">
        <f t="shared" si="76"/>
        <v>Aguardando...</v>
      </c>
      <c r="BO323" s="233" t="str">
        <f t="shared" si="76"/>
        <v>Aguardando...</v>
      </c>
      <c r="BP323" s="233" t="str">
        <f t="shared" si="76"/>
        <v>Aguardando...</v>
      </c>
      <c r="BQ323" s="233" t="str">
        <f t="shared" si="76"/>
        <v>Aguardando...</v>
      </c>
      <c r="BR323" s="233" t="str">
        <f t="shared" si="76"/>
        <v>Aguardando...</v>
      </c>
      <c r="BS323" s="233" t="str">
        <f t="shared" si="76"/>
        <v>Aguardando...</v>
      </c>
    </row>
    <row r="324" spans="1:71" s="144" customFormat="1" ht="12.75" hidden="1" customHeight="1" x14ac:dyDescent="0.2">
      <c r="A324" s="149"/>
      <c r="B324" s="150"/>
      <c r="C324" s="150"/>
      <c r="D324" s="150"/>
      <c r="E324" s="150"/>
      <c r="F324" s="150"/>
      <c r="G324" s="150"/>
      <c r="H324" s="151"/>
      <c r="I324" s="151"/>
      <c r="J324" s="150"/>
      <c r="K324" s="150"/>
      <c r="L324" s="150"/>
      <c r="M324" s="150"/>
      <c r="N324" s="150"/>
      <c r="O324" s="151"/>
      <c r="P324" s="150"/>
      <c r="Q324" s="150"/>
      <c r="R324" s="151"/>
      <c r="S324" s="151"/>
      <c r="T324" s="151"/>
      <c r="U324" s="150"/>
      <c r="V324" s="151"/>
      <c r="W324" s="151"/>
      <c r="X324" s="150"/>
      <c r="Y324" s="150"/>
      <c r="Z324" s="151"/>
      <c r="AA324" s="151"/>
      <c r="AB324" s="150"/>
      <c r="AC324" s="150"/>
      <c r="AD324" s="150"/>
      <c r="AE324" s="150"/>
      <c r="AF324" s="150"/>
      <c r="AG324" s="150"/>
      <c r="AH324" s="150"/>
      <c r="AI324" s="150"/>
      <c r="AJ324" s="151"/>
      <c r="AK324" s="150"/>
      <c r="AL324" s="149"/>
      <c r="AM324" s="149"/>
      <c r="AN324" s="149"/>
      <c r="AO324" s="164" t="s">
        <v>112</v>
      </c>
      <c r="AP324" s="229"/>
      <c r="AQ324" s="230">
        <f>IF(AQ165="","Aguardando...",IFERROR(((AQ305-AQ165)/AQ305),0))</f>
        <v>0.75</v>
      </c>
      <c r="AR324" s="231"/>
      <c r="AS324" s="232">
        <f t="shared" si="76"/>
        <v>0.52</v>
      </c>
      <c r="AT324" s="233">
        <f t="shared" si="76"/>
        <v>0.33333333333333331</v>
      </c>
      <c r="AU324" s="233">
        <f t="shared" si="76"/>
        <v>0.56666666666666665</v>
      </c>
      <c r="AV324" s="233">
        <f t="shared" si="76"/>
        <v>0.4</v>
      </c>
      <c r="AW324" s="233">
        <f t="shared" si="76"/>
        <v>0.37931034482758619</v>
      </c>
      <c r="AX324" s="233">
        <f t="shared" si="76"/>
        <v>0.41176470588235292</v>
      </c>
      <c r="AY324" s="233">
        <f t="shared" si="76"/>
        <v>0.4375</v>
      </c>
      <c r="AZ324" s="233">
        <f t="shared" si="76"/>
        <v>0.39393939393939392</v>
      </c>
      <c r="BA324" s="233">
        <f t="shared" si="76"/>
        <v>0.48571428571428571</v>
      </c>
      <c r="BB324" s="233">
        <f t="shared" si="76"/>
        <v>0.375</v>
      </c>
      <c r="BC324" s="233">
        <f>IF(BC165="","Aguardando...",IFERROR(((BC305-BC165)/BC305),0))</f>
        <v>0.42857142857142855</v>
      </c>
      <c r="BD324" s="233">
        <f t="shared" si="76"/>
        <v>0</v>
      </c>
      <c r="BE324" s="233">
        <f t="shared" si="76"/>
        <v>0</v>
      </c>
      <c r="BF324" s="233">
        <f t="shared" si="76"/>
        <v>0</v>
      </c>
      <c r="BG324" s="233" t="str">
        <f t="shared" si="76"/>
        <v>Aguardando...</v>
      </c>
      <c r="BH324" s="233" t="str">
        <f t="shared" si="76"/>
        <v>Aguardando...</v>
      </c>
      <c r="BI324" s="233" t="str">
        <f t="shared" si="76"/>
        <v>Aguardando...</v>
      </c>
      <c r="BJ324" s="233" t="str">
        <f t="shared" si="76"/>
        <v>Aguardando...</v>
      </c>
      <c r="BK324" s="233" t="str">
        <f t="shared" si="76"/>
        <v>Aguardando...</v>
      </c>
      <c r="BL324" s="233" t="str">
        <f t="shared" si="76"/>
        <v>Aguardando...</v>
      </c>
      <c r="BM324" s="233" t="str">
        <f t="shared" si="76"/>
        <v>Aguardando...</v>
      </c>
      <c r="BN324" s="233" t="str">
        <f t="shared" si="76"/>
        <v>Aguardando...</v>
      </c>
      <c r="BO324" s="233" t="str">
        <f t="shared" si="76"/>
        <v>Aguardando...</v>
      </c>
      <c r="BP324" s="233" t="str">
        <f t="shared" si="76"/>
        <v>Aguardando...</v>
      </c>
      <c r="BQ324" s="233" t="str">
        <f t="shared" si="76"/>
        <v>Aguardando...</v>
      </c>
      <c r="BR324" s="233" t="str">
        <f t="shared" si="76"/>
        <v>Aguardando...</v>
      </c>
      <c r="BS324" s="233" t="str">
        <f t="shared" si="76"/>
        <v>Aguardando...</v>
      </c>
    </row>
    <row r="325" spans="1:71" s="144" customFormat="1" ht="12.75" hidden="1" customHeight="1" x14ac:dyDescent="0.2">
      <c r="A325" s="149"/>
      <c r="B325" s="150"/>
      <c r="C325" s="150"/>
      <c r="D325" s="150"/>
      <c r="E325" s="150"/>
      <c r="F325" s="150"/>
      <c r="G325" s="150"/>
      <c r="H325" s="151"/>
      <c r="I325" s="151"/>
      <c r="J325" s="150"/>
      <c r="K325" s="150"/>
      <c r="L325" s="150"/>
      <c r="M325" s="150"/>
      <c r="N325" s="150"/>
      <c r="O325" s="151"/>
      <c r="P325" s="150"/>
      <c r="Q325" s="150"/>
      <c r="R325" s="151"/>
      <c r="S325" s="151"/>
      <c r="T325" s="151"/>
      <c r="U325" s="150"/>
      <c r="V325" s="151"/>
      <c r="W325" s="151"/>
      <c r="X325" s="150"/>
      <c r="Y325" s="150"/>
      <c r="Z325" s="151"/>
      <c r="AA325" s="151"/>
      <c r="AB325" s="150"/>
      <c r="AC325" s="150"/>
      <c r="AD325" s="150"/>
      <c r="AE325" s="150"/>
      <c r="AF325" s="150"/>
      <c r="AG325" s="150"/>
      <c r="AH325" s="150"/>
      <c r="AI325" s="150"/>
      <c r="AJ325" s="151"/>
      <c r="AK325" s="150"/>
      <c r="AL325" s="149"/>
      <c r="AM325" s="149"/>
      <c r="AN325" s="149"/>
      <c r="AO325" s="164" t="s">
        <v>113</v>
      </c>
      <c r="AP325" s="229"/>
      <c r="AQ325" s="230">
        <f>IF(AQ166="","Aguardando...",IFERROR(((AQ306-AQ166)/AQ306),0))</f>
        <v>0</v>
      </c>
      <c r="AR325" s="231"/>
      <c r="AS325" s="232">
        <f t="shared" si="76"/>
        <v>0</v>
      </c>
      <c r="AT325" s="233">
        <f t="shared" si="76"/>
        <v>0</v>
      </c>
      <c r="AU325" s="233">
        <f t="shared" si="76"/>
        <v>0</v>
      </c>
      <c r="AV325" s="233">
        <f t="shared" si="76"/>
        <v>1</v>
      </c>
      <c r="AW325" s="233">
        <f t="shared" si="76"/>
        <v>0</v>
      </c>
      <c r="AX325" s="233">
        <f t="shared" si="76"/>
        <v>-2</v>
      </c>
      <c r="AY325" s="233">
        <f t="shared" si="76"/>
        <v>0</v>
      </c>
      <c r="AZ325" s="233">
        <f t="shared" si="76"/>
        <v>-1.6666666666666667</v>
      </c>
      <c r="BA325" s="233">
        <f t="shared" si="76"/>
        <v>-6</v>
      </c>
      <c r="BB325" s="233">
        <f t="shared" si="76"/>
        <v>-6</v>
      </c>
      <c r="BC325" s="233">
        <f t="shared" si="76"/>
        <v>-0.6</v>
      </c>
      <c r="BD325" s="233">
        <f t="shared" si="76"/>
        <v>0</v>
      </c>
      <c r="BE325" s="233">
        <f t="shared" si="76"/>
        <v>0</v>
      </c>
      <c r="BF325" s="233">
        <f t="shared" si="76"/>
        <v>0</v>
      </c>
      <c r="BG325" s="233" t="str">
        <f t="shared" si="76"/>
        <v>Aguardando...</v>
      </c>
      <c r="BH325" s="233" t="str">
        <f t="shared" si="76"/>
        <v>Aguardando...</v>
      </c>
      <c r="BI325" s="233" t="str">
        <f t="shared" si="76"/>
        <v>Aguardando...</v>
      </c>
      <c r="BJ325" s="233" t="str">
        <f t="shared" si="76"/>
        <v>Aguardando...</v>
      </c>
      <c r="BK325" s="233" t="str">
        <f t="shared" si="76"/>
        <v>Aguardando...</v>
      </c>
      <c r="BL325" s="233" t="str">
        <f t="shared" si="76"/>
        <v>Aguardando...</v>
      </c>
      <c r="BM325" s="233" t="str">
        <f t="shared" si="76"/>
        <v>Aguardando...</v>
      </c>
      <c r="BN325" s="233" t="str">
        <f t="shared" si="76"/>
        <v>Aguardando...</v>
      </c>
      <c r="BO325" s="233" t="str">
        <f t="shared" si="76"/>
        <v>Aguardando...</v>
      </c>
      <c r="BP325" s="233" t="str">
        <f t="shared" si="76"/>
        <v>Aguardando...</v>
      </c>
      <c r="BQ325" s="233" t="str">
        <f t="shared" si="76"/>
        <v>Aguardando...</v>
      </c>
      <c r="BR325" s="233" t="str">
        <f t="shared" si="76"/>
        <v>Aguardando...</v>
      </c>
      <c r="BS325" s="233" t="str">
        <f t="shared" si="76"/>
        <v>Aguardando...</v>
      </c>
    </row>
    <row r="326" spans="1:71" s="144" customFormat="1" ht="12.75" hidden="1" customHeight="1" x14ac:dyDescent="0.2">
      <c r="A326" s="149"/>
      <c r="B326" s="150"/>
      <c r="C326" s="150"/>
      <c r="D326" s="150"/>
      <c r="E326" s="150"/>
      <c r="F326" s="150"/>
      <c r="G326" s="150"/>
      <c r="H326" s="151"/>
      <c r="I326" s="151"/>
      <c r="J326" s="150"/>
      <c r="K326" s="150"/>
      <c r="L326" s="150"/>
      <c r="M326" s="150"/>
      <c r="N326" s="150"/>
      <c r="O326" s="151"/>
      <c r="P326" s="150"/>
      <c r="Q326" s="150"/>
      <c r="R326" s="151"/>
      <c r="S326" s="151"/>
      <c r="T326" s="151"/>
      <c r="U326" s="150"/>
      <c r="V326" s="151"/>
      <c r="W326" s="151"/>
      <c r="X326" s="150"/>
      <c r="Y326" s="150"/>
      <c r="Z326" s="151"/>
      <c r="AA326" s="151"/>
      <c r="AB326" s="150"/>
      <c r="AC326" s="150"/>
      <c r="AD326" s="150"/>
      <c r="AE326" s="150"/>
      <c r="AF326" s="150"/>
      <c r="AG326" s="150"/>
      <c r="AH326" s="150"/>
      <c r="AI326" s="150"/>
      <c r="AJ326" s="151"/>
      <c r="AK326" s="150"/>
      <c r="AL326" s="149"/>
      <c r="AM326" s="149"/>
      <c r="AN326" s="149"/>
      <c r="AO326" s="164" t="s">
        <v>114</v>
      </c>
      <c r="AP326" s="229"/>
      <c r="AQ326" s="230">
        <f>IF(AQ167="","Aguardando...",IFERROR(((AQ307-AQ167)/AQ307),0))</f>
        <v>8.3333333333333329E-2</v>
      </c>
      <c r="AR326" s="231"/>
      <c r="AS326" s="232">
        <f t="shared" si="76"/>
        <v>-0.39583333333333331</v>
      </c>
      <c r="AT326" s="233">
        <f t="shared" si="76"/>
        <v>0.72549019607843135</v>
      </c>
      <c r="AU326" s="233">
        <f t="shared" si="76"/>
        <v>0.6785714285714286</v>
      </c>
      <c r="AV326" s="233">
        <f t="shared" si="76"/>
        <v>0.69298245614035092</v>
      </c>
      <c r="AW326" s="233">
        <f t="shared" si="76"/>
        <v>0.53846153846153844</v>
      </c>
      <c r="AX326" s="233">
        <f t="shared" si="76"/>
        <v>0.5494505494505495</v>
      </c>
      <c r="AY326" s="233">
        <f t="shared" si="76"/>
        <v>0.57999999999999996</v>
      </c>
      <c r="AZ326" s="233">
        <f t="shared" si="76"/>
        <v>0.5056179775280899</v>
      </c>
      <c r="BA326" s="233">
        <f t="shared" si="76"/>
        <v>0.4891304347826087</v>
      </c>
      <c r="BB326" s="233">
        <f t="shared" si="76"/>
        <v>0.47560975609756095</v>
      </c>
      <c r="BC326" s="233">
        <f t="shared" si="76"/>
        <v>0.34666666666666668</v>
      </c>
      <c r="BD326" s="233">
        <f t="shared" si="76"/>
        <v>0</v>
      </c>
      <c r="BE326" s="233">
        <f t="shared" si="76"/>
        <v>0</v>
      </c>
      <c r="BF326" s="233">
        <f t="shared" si="76"/>
        <v>0</v>
      </c>
      <c r="BG326" s="233" t="str">
        <f t="shared" si="76"/>
        <v>Aguardando...</v>
      </c>
      <c r="BH326" s="233" t="str">
        <f t="shared" si="76"/>
        <v>Aguardando...</v>
      </c>
      <c r="BI326" s="233" t="str">
        <f t="shared" si="76"/>
        <v>Aguardando...</v>
      </c>
      <c r="BJ326" s="233" t="str">
        <f t="shared" si="76"/>
        <v>Aguardando...</v>
      </c>
      <c r="BK326" s="233" t="str">
        <f t="shared" si="76"/>
        <v>Aguardando...</v>
      </c>
      <c r="BL326" s="233" t="str">
        <f t="shared" si="76"/>
        <v>Aguardando...</v>
      </c>
      <c r="BM326" s="233" t="str">
        <f t="shared" si="76"/>
        <v>Aguardando...</v>
      </c>
      <c r="BN326" s="233" t="str">
        <f t="shared" si="76"/>
        <v>Aguardando...</v>
      </c>
      <c r="BO326" s="233" t="str">
        <f t="shared" si="76"/>
        <v>Aguardando...</v>
      </c>
      <c r="BP326" s="233" t="str">
        <f t="shared" si="76"/>
        <v>Aguardando...</v>
      </c>
      <c r="BQ326" s="233" t="str">
        <f t="shared" si="76"/>
        <v>Aguardando...</v>
      </c>
      <c r="BR326" s="233" t="str">
        <f t="shared" si="76"/>
        <v>Aguardando...</v>
      </c>
      <c r="BS326" s="233" t="str">
        <f t="shared" si="76"/>
        <v>Aguardando...</v>
      </c>
    </row>
    <row r="327" spans="1:71" s="144" customFormat="1" ht="12.75" hidden="1" customHeight="1" x14ac:dyDescent="0.2">
      <c r="A327" s="149"/>
      <c r="B327" s="150"/>
      <c r="C327" s="150"/>
      <c r="D327" s="150"/>
      <c r="E327" s="150"/>
      <c r="F327" s="150"/>
      <c r="G327" s="150"/>
      <c r="H327" s="151"/>
      <c r="I327" s="151"/>
      <c r="J327" s="150"/>
      <c r="K327" s="150"/>
      <c r="L327" s="150"/>
      <c r="M327" s="150"/>
      <c r="N327" s="150"/>
      <c r="O327" s="151"/>
      <c r="P327" s="150"/>
      <c r="Q327" s="150"/>
      <c r="R327" s="151"/>
      <c r="S327" s="151"/>
      <c r="T327" s="151"/>
      <c r="U327" s="150"/>
      <c r="V327" s="151"/>
      <c r="W327" s="151"/>
      <c r="X327" s="150"/>
      <c r="Y327" s="150"/>
      <c r="Z327" s="151"/>
      <c r="AA327" s="151"/>
      <c r="AB327" s="150"/>
      <c r="AC327" s="150"/>
      <c r="AD327" s="150"/>
      <c r="AE327" s="150"/>
      <c r="AF327" s="150"/>
      <c r="AG327" s="150"/>
      <c r="AH327" s="150"/>
      <c r="AI327" s="150"/>
      <c r="AJ327" s="151"/>
      <c r="AK327" s="150"/>
      <c r="AL327" s="149"/>
      <c r="AM327" s="149"/>
      <c r="AN327" s="149"/>
      <c r="AO327" s="164" t="s">
        <v>115</v>
      </c>
      <c r="AP327" s="229"/>
      <c r="AQ327" s="230">
        <f>IF(AQ168="","Aguardando...",IFERROR(((AQ308-AQ168)/AQ308),0))</f>
        <v>7.3333333333333334E-2</v>
      </c>
      <c r="AR327" s="231"/>
      <c r="AS327" s="232">
        <f t="shared" si="76"/>
        <v>-0.12</v>
      </c>
      <c r="AT327" s="233">
        <f t="shared" si="76"/>
        <v>0.67878787878787883</v>
      </c>
      <c r="AU327" s="233">
        <f t="shared" si="76"/>
        <v>0.66</v>
      </c>
      <c r="AV327" s="233">
        <f t="shared" si="76"/>
        <v>0.41</v>
      </c>
      <c r="AW327" s="233">
        <f t="shared" si="76"/>
        <v>0.30386740331491713</v>
      </c>
      <c r="AX327" s="233">
        <f t="shared" si="76"/>
        <v>0.37916666666666665</v>
      </c>
      <c r="AY327" s="233">
        <f t="shared" si="76"/>
        <v>8.7499999999999994E-2</v>
      </c>
      <c r="AZ327" s="233">
        <f t="shared" si="76"/>
        <v>0.21333333333333335</v>
      </c>
      <c r="BA327" s="233">
        <f t="shared" si="76"/>
        <v>0.34265734265734266</v>
      </c>
      <c r="BB327" s="233">
        <f t="shared" si="76"/>
        <v>0.25</v>
      </c>
      <c r="BC327" s="233">
        <f t="shared" si="76"/>
        <v>0.22875816993464052</v>
      </c>
      <c r="BD327" s="233">
        <f t="shared" si="76"/>
        <v>0</v>
      </c>
      <c r="BE327" s="233">
        <f t="shared" si="76"/>
        <v>0</v>
      </c>
      <c r="BF327" s="233">
        <f t="shared" si="76"/>
        <v>0</v>
      </c>
      <c r="BG327" s="233" t="str">
        <f t="shared" si="76"/>
        <v>Aguardando...</v>
      </c>
      <c r="BH327" s="233" t="str">
        <f t="shared" si="76"/>
        <v>Aguardando...</v>
      </c>
      <c r="BI327" s="233" t="str">
        <f t="shared" si="76"/>
        <v>Aguardando...</v>
      </c>
      <c r="BJ327" s="233" t="str">
        <f t="shared" si="76"/>
        <v>Aguardando...</v>
      </c>
      <c r="BK327" s="233" t="str">
        <f t="shared" si="76"/>
        <v>Aguardando...</v>
      </c>
      <c r="BL327" s="233" t="str">
        <f t="shared" si="76"/>
        <v>Aguardando...</v>
      </c>
      <c r="BM327" s="233" t="str">
        <f t="shared" si="76"/>
        <v>Aguardando...</v>
      </c>
      <c r="BN327" s="233" t="str">
        <f t="shared" si="76"/>
        <v>Aguardando...</v>
      </c>
      <c r="BO327" s="233" t="str">
        <f t="shared" si="76"/>
        <v>Aguardando...</v>
      </c>
      <c r="BP327" s="233" t="str">
        <f t="shared" si="76"/>
        <v>Aguardando...</v>
      </c>
      <c r="BQ327" s="233" t="str">
        <f t="shared" si="76"/>
        <v>Aguardando...</v>
      </c>
      <c r="BR327" s="233" t="str">
        <f t="shared" si="76"/>
        <v>Aguardando...</v>
      </c>
      <c r="BS327" s="233" t="str">
        <f t="shared" si="76"/>
        <v>Aguardando...</v>
      </c>
    </row>
    <row r="328" spans="1:71" s="144" customFormat="1" ht="12.75" hidden="1" customHeight="1" x14ac:dyDescent="0.2">
      <c r="A328" s="149"/>
      <c r="B328" s="150"/>
      <c r="C328" s="150"/>
      <c r="D328" s="150"/>
      <c r="E328" s="150"/>
      <c r="F328" s="150"/>
      <c r="G328" s="150"/>
      <c r="H328" s="151"/>
      <c r="I328" s="151"/>
      <c r="J328" s="150"/>
      <c r="K328" s="150"/>
      <c r="L328" s="150"/>
      <c r="M328" s="150"/>
      <c r="N328" s="150"/>
      <c r="O328" s="151"/>
      <c r="P328" s="150"/>
      <c r="Q328" s="150"/>
      <c r="R328" s="151"/>
      <c r="S328" s="151"/>
      <c r="T328" s="151"/>
      <c r="U328" s="150"/>
      <c r="V328" s="151"/>
      <c r="W328" s="151"/>
      <c r="X328" s="150"/>
      <c r="Y328" s="150"/>
      <c r="Z328" s="151"/>
      <c r="AA328" s="151"/>
      <c r="AB328" s="150"/>
      <c r="AC328" s="150"/>
      <c r="AD328" s="150"/>
      <c r="AE328" s="150"/>
      <c r="AF328" s="150"/>
      <c r="AG328" s="150"/>
      <c r="AH328" s="150"/>
      <c r="AI328" s="150"/>
      <c r="AJ328" s="151"/>
      <c r="AK328" s="150"/>
      <c r="AL328" s="149"/>
      <c r="AM328" s="149"/>
      <c r="AN328" s="149"/>
      <c r="AO328" s="164" t="s">
        <v>117</v>
      </c>
      <c r="AP328" s="229"/>
      <c r="AQ328" s="230">
        <f>IF(AQ170="","Aguardando...",IFERROR(((AQ309-AQ170)/AQ309),0))</f>
        <v>0.92777777777777781</v>
      </c>
      <c r="AR328" s="231"/>
      <c r="AS328" s="232">
        <f t="shared" ref="AS328:BS330" si="77">IF(AS170="","Aguardando...",IFERROR(((AS309-AS170)/AS309),0))</f>
        <v>0.83888888888888891</v>
      </c>
      <c r="AT328" s="233">
        <f t="shared" si="77"/>
        <v>1</v>
      </c>
      <c r="AU328" s="233">
        <f t="shared" si="77"/>
        <v>0.76190476190476186</v>
      </c>
      <c r="AV328" s="233">
        <f t="shared" si="77"/>
        <v>0.77011494252873558</v>
      </c>
      <c r="AW328" s="233">
        <f t="shared" si="77"/>
        <v>5.2631578947368418E-2</v>
      </c>
      <c r="AX328" s="233">
        <f t="shared" si="77"/>
        <v>-4</v>
      </c>
      <c r="AY328" s="233">
        <f t="shared" si="77"/>
        <v>0.66666666666666663</v>
      </c>
      <c r="AZ328" s="233">
        <f t="shared" si="77"/>
        <v>0.33333333333333331</v>
      </c>
      <c r="BA328" s="233">
        <f t="shared" si="77"/>
        <v>0.2</v>
      </c>
      <c r="BB328" s="233">
        <f t="shared" si="77"/>
        <v>0</v>
      </c>
      <c r="BC328" s="233">
        <f t="shared" si="77"/>
        <v>0</v>
      </c>
      <c r="BD328" s="233">
        <f t="shared" si="77"/>
        <v>0</v>
      </c>
      <c r="BE328" s="233">
        <f t="shared" si="77"/>
        <v>0</v>
      </c>
      <c r="BF328" s="233">
        <f t="shared" si="77"/>
        <v>0</v>
      </c>
      <c r="BG328" s="233" t="str">
        <f t="shared" si="77"/>
        <v>Aguardando...</v>
      </c>
      <c r="BH328" s="233" t="str">
        <f t="shared" si="77"/>
        <v>Aguardando...</v>
      </c>
      <c r="BI328" s="233" t="str">
        <f t="shared" si="77"/>
        <v>Aguardando...</v>
      </c>
      <c r="BJ328" s="233" t="str">
        <f t="shared" si="77"/>
        <v>Aguardando...</v>
      </c>
      <c r="BK328" s="233" t="str">
        <f t="shared" si="77"/>
        <v>Aguardando...</v>
      </c>
      <c r="BL328" s="233" t="str">
        <f t="shared" si="77"/>
        <v>Aguardando...</v>
      </c>
      <c r="BM328" s="233" t="str">
        <f t="shared" si="77"/>
        <v>Aguardando...</v>
      </c>
      <c r="BN328" s="233" t="str">
        <f t="shared" si="77"/>
        <v>Aguardando...</v>
      </c>
      <c r="BO328" s="233" t="str">
        <f t="shared" si="77"/>
        <v>Aguardando...</v>
      </c>
      <c r="BP328" s="233" t="str">
        <f t="shared" si="77"/>
        <v>Aguardando...</v>
      </c>
      <c r="BQ328" s="233" t="str">
        <f t="shared" si="77"/>
        <v>Aguardando...</v>
      </c>
      <c r="BR328" s="233" t="str">
        <f t="shared" si="77"/>
        <v>Aguardando...</v>
      </c>
      <c r="BS328" s="233" t="str">
        <f t="shared" si="77"/>
        <v>Aguardando...</v>
      </c>
    </row>
    <row r="329" spans="1:71" s="144" customFormat="1" ht="12.75" hidden="1" customHeight="1" x14ac:dyDescent="0.2">
      <c r="A329" s="149"/>
      <c r="B329" s="150"/>
      <c r="C329" s="150"/>
      <c r="D329" s="150"/>
      <c r="E329" s="150"/>
      <c r="F329" s="150"/>
      <c r="G329" s="150"/>
      <c r="H329" s="151"/>
      <c r="I329" s="151"/>
      <c r="J329" s="150"/>
      <c r="K329" s="150"/>
      <c r="L329" s="150"/>
      <c r="M329" s="150"/>
      <c r="N329" s="150"/>
      <c r="O329" s="151"/>
      <c r="P329" s="150"/>
      <c r="Q329" s="150"/>
      <c r="R329" s="151"/>
      <c r="S329" s="151"/>
      <c r="T329" s="151"/>
      <c r="U329" s="150"/>
      <c r="V329" s="151"/>
      <c r="W329" s="151"/>
      <c r="X329" s="150"/>
      <c r="Y329" s="150"/>
      <c r="Z329" s="151"/>
      <c r="AA329" s="151"/>
      <c r="AB329" s="150"/>
      <c r="AC329" s="150"/>
      <c r="AD329" s="150"/>
      <c r="AE329" s="150"/>
      <c r="AF329" s="150"/>
      <c r="AG329" s="150"/>
      <c r="AH329" s="150"/>
      <c r="AI329" s="150"/>
      <c r="AJ329" s="151"/>
      <c r="AK329" s="150"/>
      <c r="AL329" s="149"/>
      <c r="AM329" s="149"/>
      <c r="AN329" s="149"/>
      <c r="AO329" s="164" t="s">
        <v>118</v>
      </c>
      <c r="AP329" s="229"/>
      <c r="AQ329" s="230">
        <f>IF(AQ171="","Aguardando...",IFERROR(((AQ310-AQ171)/AQ310),0))</f>
        <v>0.45833333333333331</v>
      </c>
      <c r="AR329" s="231"/>
      <c r="AS329" s="232">
        <f t="shared" si="77"/>
        <v>3.125E-2</v>
      </c>
      <c r="AT329" s="233">
        <f t="shared" si="77"/>
        <v>0.78431372549019607</v>
      </c>
      <c r="AU329" s="233">
        <f t="shared" si="77"/>
        <v>0.68571428571428572</v>
      </c>
      <c r="AV329" s="233">
        <f t="shared" si="77"/>
        <v>0.56140350877192979</v>
      </c>
      <c r="AW329" s="233">
        <f t="shared" si="77"/>
        <v>0.61379310344827587</v>
      </c>
      <c r="AX329" s="233">
        <f t="shared" si="77"/>
        <v>0.48684210526315791</v>
      </c>
      <c r="AY329" s="233">
        <f t="shared" si="77"/>
        <v>0.55345911949685533</v>
      </c>
      <c r="AZ329" s="233">
        <f t="shared" si="77"/>
        <v>0.51145038167938928</v>
      </c>
      <c r="BA329" s="233">
        <f t="shared" si="77"/>
        <v>0.52380952380952384</v>
      </c>
      <c r="BB329" s="233">
        <f t="shared" si="77"/>
        <v>0.33333333333333331</v>
      </c>
      <c r="BC329" s="233">
        <f t="shared" si="77"/>
        <v>0.52800000000000002</v>
      </c>
      <c r="BD329" s="233">
        <f t="shared" si="77"/>
        <v>0</v>
      </c>
      <c r="BE329" s="233">
        <f t="shared" si="77"/>
        <v>0</v>
      </c>
      <c r="BF329" s="233">
        <f t="shared" si="77"/>
        <v>0</v>
      </c>
      <c r="BG329" s="233" t="str">
        <f t="shared" si="77"/>
        <v>Aguardando...</v>
      </c>
      <c r="BH329" s="233" t="str">
        <f t="shared" si="77"/>
        <v>Aguardando...</v>
      </c>
      <c r="BI329" s="233" t="str">
        <f t="shared" si="77"/>
        <v>Aguardando...</v>
      </c>
      <c r="BJ329" s="233" t="str">
        <f t="shared" si="77"/>
        <v>Aguardando...</v>
      </c>
      <c r="BK329" s="233" t="str">
        <f t="shared" si="77"/>
        <v>Aguardando...</v>
      </c>
      <c r="BL329" s="233" t="str">
        <f t="shared" si="77"/>
        <v>Aguardando...</v>
      </c>
      <c r="BM329" s="233" t="str">
        <f t="shared" si="77"/>
        <v>Aguardando...</v>
      </c>
      <c r="BN329" s="233" t="str">
        <f t="shared" si="77"/>
        <v>Aguardando...</v>
      </c>
      <c r="BO329" s="233" t="str">
        <f t="shared" si="77"/>
        <v>Aguardando...</v>
      </c>
      <c r="BP329" s="233" t="str">
        <f t="shared" si="77"/>
        <v>Aguardando...</v>
      </c>
      <c r="BQ329" s="233" t="str">
        <f t="shared" si="77"/>
        <v>Aguardando...</v>
      </c>
      <c r="BR329" s="233" t="str">
        <f t="shared" si="77"/>
        <v>Aguardando...</v>
      </c>
      <c r="BS329" s="233" t="str">
        <f t="shared" si="77"/>
        <v>Aguardando...</v>
      </c>
    </row>
    <row r="330" spans="1:71" s="144" customFormat="1" ht="12.75" hidden="1" customHeight="1" x14ac:dyDescent="0.2">
      <c r="A330" s="149"/>
      <c r="B330" s="150"/>
      <c r="C330" s="150"/>
      <c r="D330" s="150"/>
      <c r="E330" s="150"/>
      <c r="F330" s="150"/>
      <c r="G330" s="150"/>
      <c r="H330" s="151"/>
      <c r="I330" s="151"/>
      <c r="J330" s="150"/>
      <c r="K330" s="150"/>
      <c r="L330" s="150"/>
      <c r="M330" s="150"/>
      <c r="N330" s="150"/>
      <c r="O330" s="151"/>
      <c r="P330" s="150"/>
      <c r="Q330" s="150"/>
      <c r="R330" s="151"/>
      <c r="S330" s="151"/>
      <c r="T330" s="151"/>
      <c r="U330" s="150"/>
      <c r="V330" s="151"/>
      <c r="W330" s="151"/>
      <c r="X330" s="150"/>
      <c r="Y330" s="150"/>
      <c r="Z330" s="151"/>
      <c r="AA330" s="151"/>
      <c r="AB330" s="150"/>
      <c r="AC330" s="150"/>
      <c r="AD330" s="150"/>
      <c r="AE330" s="150"/>
      <c r="AF330" s="150"/>
      <c r="AG330" s="150"/>
      <c r="AH330" s="150"/>
      <c r="AI330" s="150"/>
      <c r="AJ330" s="151"/>
      <c r="AK330" s="150"/>
      <c r="AL330" s="149"/>
      <c r="AM330" s="149"/>
      <c r="AN330" s="149"/>
      <c r="AO330" s="164" t="s">
        <v>119</v>
      </c>
      <c r="AP330" s="229"/>
      <c r="AQ330" s="230">
        <f>IF(AQ172="","Aguardando...",IFERROR(((AQ311-AQ172)/AQ311),0))</f>
        <v>0.94666666666666666</v>
      </c>
      <c r="AR330" s="231"/>
      <c r="AS330" s="232">
        <f t="shared" si="77"/>
        <v>0.94666666666666666</v>
      </c>
      <c r="AT330" s="233">
        <f t="shared" si="77"/>
        <v>0.8125</v>
      </c>
      <c r="AU330" s="233">
        <f t="shared" si="77"/>
        <v>0.88888888888888884</v>
      </c>
      <c r="AV330" s="233">
        <f t="shared" si="77"/>
        <v>0.94444444444444442</v>
      </c>
      <c r="AW330" s="233">
        <f t="shared" si="77"/>
        <v>1</v>
      </c>
      <c r="AX330" s="233">
        <f t="shared" si="77"/>
        <v>0</v>
      </c>
      <c r="AY330" s="233">
        <f t="shared" si="77"/>
        <v>0</v>
      </c>
      <c r="AZ330" s="233">
        <f t="shared" si="77"/>
        <v>0.42857142857142855</v>
      </c>
      <c r="BA330" s="233">
        <f t="shared" si="77"/>
        <v>0.5</v>
      </c>
      <c r="BB330" s="233">
        <f t="shared" si="77"/>
        <v>0.5</v>
      </c>
      <c r="BC330" s="233">
        <f t="shared" si="77"/>
        <v>0.66666666666666663</v>
      </c>
      <c r="BD330" s="233">
        <f t="shared" si="77"/>
        <v>0</v>
      </c>
      <c r="BE330" s="233">
        <f t="shared" si="77"/>
        <v>0</v>
      </c>
      <c r="BF330" s="233">
        <f t="shared" si="77"/>
        <v>0</v>
      </c>
      <c r="BG330" s="233" t="str">
        <f t="shared" si="77"/>
        <v>Aguardando...</v>
      </c>
      <c r="BH330" s="233" t="str">
        <f t="shared" si="77"/>
        <v>Aguardando...</v>
      </c>
      <c r="BI330" s="233" t="str">
        <f t="shared" si="77"/>
        <v>Aguardando...</v>
      </c>
      <c r="BJ330" s="233" t="str">
        <f t="shared" si="77"/>
        <v>Aguardando...</v>
      </c>
      <c r="BK330" s="233" t="str">
        <f t="shared" si="77"/>
        <v>Aguardando...</v>
      </c>
      <c r="BL330" s="233" t="str">
        <f t="shared" si="77"/>
        <v>Aguardando...</v>
      </c>
      <c r="BM330" s="233" t="str">
        <f t="shared" si="77"/>
        <v>Aguardando...</v>
      </c>
      <c r="BN330" s="233" t="str">
        <f t="shared" si="77"/>
        <v>Aguardando...</v>
      </c>
      <c r="BO330" s="233" t="str">
        <f t="shared" si="77"/>
        <v>Aguardando...</v>
      </c>
      <c r="BP330" s="233" t="str">
        <f t="shared" si="77"/>
        <v>Aguardando...</v>
      </c>
      <c r="BQ330" s="233" t="str">
        <f t="shared" si="77"/>
        <v>Aguardando...</v>
      </c>
      <c r="BR330" s="233" t="str">
        <f t="shared" si="77"/>
        <v>Aguardando...</v>
      </c>
      <c r="BS330" s="233" t="str">
        <f t="shared" si="77"/>
        <v>Aguardando...</v>
      </c>
    </row>
    <row r="331" spans="1:71" s="144" customFormat="1" ht="12.75" hidden="1" customHeight="1" x14ac:dyDescent="0.2">
      <c r="A331" s="149"/>
      <c r="B331" s="150"/>
      <c r="C331" s="150"/>
      <c r="D331" s="150"/>
      <c r="E331" s="150"/>
      <c r="F331" s="150"/>
      <c r="G331" s="150"/>
      <c r="H331" s="151"/>
      <c r="I331" s="151"/>
      <c r="J331" s="150"/>
      <c r="K331" s="150"/>
      <c r="L331" s="150"/>
      <c r="M331" s="150"/>
      <c r="N331" s="150"/>
      <c r="O331" s="151"/>
      <c r="P331" s="150"/>
      <c r="Q331" s="150"/>
      <c r="R331" s="151"/>
      <c r="S331" s="151"/>
      <c r="T331" s="151"/>
      <c r="U331" s="150"/>
      <c r="V331" s="151"/>
      <c r="W331" s="151"/>
      <c r="X331" s="150"/>
      <c r="Y331" s="150"/>
      <c r="Z331" s="151"/>
      <c r="AA331" s="151"/>
      <c r="AB331" s="150"/>
      <c r="AC331" s="150"/>
      <c r="AD331" s="150"/>
      <c r="AE331" s="150"/>
      <c r="AF331" s="150"/>
      <c r="AG331" s="150"/>
      <c r="AH331" s="150"/>
      <c r="AI331" s="150"/>
      <c r="AJ331" s="151"/>
      <c r="AK331" s="150"/>
      <c r="AL331" s="149"/>
      <c r="AM331" s="149"/>
      <c r="AN331" s="149"/>
      <c r="AO331" s="164" t="s">
        <v>121</v>
      </c>
      <c r="AP331" s="229"/>
      <c r="AQ331" s="230">
        <f t="shared" ref="AQ331:AQ339" si="78">IF(AQ174="","Aguardando...",IFERROR(((AQ312-AQ174)/AQ312),0))</f>
        <v>-0.375</v>
      </c>
      <c r="AR331" s="231"/>
      <c r="AS331" s="232">
        <f t="shared" ref="AS331:BS339" si="79">IF(AS174="","Aguardando...",IFERROR(((AS312-AS174)/AS312),0))</f>
        <v>-0.9375</v>
      </c>
      <c r="AT331" s="233">
        <f t="shared" si="79"/>
        <v>0.94736842105263153</v>
      </c>
      <c r="AU331" s="233">
        <f t="shared" si="79"/>
        <v>0.84</v>
      </c>
      <c r="AV331" s="233">
        <f t="shared" si="79"/>
        <v>0.86538461538461542</v>
      </c>
      <c r="AW331" s="233">
        <f t="shared" si="79"/>
        <v>0.47058823529411764</v>
      </c>
      <c r="AX331" s="233">
        <f t="shared" si="79"/>
        <v>0.51515151515151514</v>
      </c>
      <c r="AY331" s="233">
        <f t="shared" si="79"/>
        <v>0.76470588235294112</v>
      </c>
      <c r="AZ331" s="233">
        <f t="shared" si="79"/>
        <v>0.54545454545454541</v>
      </c>
      <c r="BA331" s="233">
        <f t="shared" si="79"/>
        <v>0.375</v>
      </c>
      <c r="BB331" s="233">
        <f t="shared" si="79"/>
        <v>0.47368421052631576</v>
      </c>
      <c r="BC331" s="233">
        <f t="shared" si="79"/>
        <v>0.5</v>
      </c>
      <c r="BD331" s="233">
        <f t="shared" si="79"/>
        <v>0</v>
      </c>
      <c r="BE331" s="233">
        <f t="shared" si="79"/>
        <v>0</v>
      </c>
      <c r="BF331" s="233">
        <f t="shared" si="79"/>
        <v>0</v>
      </c>
      <c r="BG331" s="233" t="str">
        <f t="shared" si="79"/>
        <v>Aguardando...</v>
      </c>
      <c r="BH331" s="233" t="str">
        <f t="shared" si="79"/>
        <v>Aguardando...</v>
      </c>
      <c r="BI331" s="233" t="str">
        <f t="shared" si="79"/>
        <v>Aguardando...</v>
      </c>
      <c r="BJ331" s="233" t="str">
        <f t="shared" si="79"/>
        <v>Aguardando...</v>
      </c>
      <c r="BK331" s="233" t="str">
        <f t="shared" si="79"/>
        <v>Aguardando...</v>
      </c>
      <c r="BL331" s="233" t="str">
        <f t="shared" si="79"/>
        <v>Aguardando...</v>
      </c>
      <c r="BM331" s="233" t="str">
        <f t="shared" si="79"/>
        <v>Aguardando...</v>
      </c>
      <c r="BN331" s="233" t="str">
        <f t="shared" si="79"/>
        <v>Aguardando...</v>
      </c>
      <c r="BO331" s="233" t="str">
        <f t="shared" si="79"/>
        <v>Aguardando...</v>
      </c>
      <c r="BP331" s="233" t="str">
        <f t="shared" si="79"/>
        <v>Aguardando...</v>
      </c>
      <c r="BQ331" s="233" t="str">
        <f t="shared" si="79"/>
        <v>Aguardando...</v>
      </c>
      <c r="BR331" s="233" t="str">
        <f t="shared" si="79"/>
        <v>Aguardando...</v>
      </c>
      <c r="BS331" s="233" t="str">
        <f t="shared" si="79"/>
        <v>Aguardando...</v>
      </c>
    </row>
    <row r="332" spans="1:71" s="144" customFormat="1" ht="12.75" hidden="1" customHeight="1" x14ac:dyDescent="0.2">
      <c r="A332" s="149"/>
      <c r="B332" s="150"/>
      <c r="C332" s="150"/>
      <c r="D332" s="150"/>
      <c r="E332" s="150"/>
      <c r="F332" s="150"/>
      <c r="G332" s="150"/>
      <c r="H332" s="151"/>
      <c r="I332" s="151"/>
      <c r="J332" s="150"/>
      <c r="K332" s="150"/>
      <c r="L332" s="150"/>
      <c r="M332" s="150"/>
      <c r="N332" s="150"/>
      <c r="O332" s="151"/>
      <c r="P332" s="150"/>
      <c r="Q332" s="150"/>
      <c r="R332" s="151"/>
      <c r="S332" s="151"/>
      <c r="T332" s="151"/>
      <c r="U332" s="150"/>
      <c r="V332" s="151"/>
      <c r="W332" s="151"/>
      <c r="X332" s="150"/>
      <c r="Y332" s="150"/>
      <c r="Z332" s="151"/>
      <c r="AA332" s="151"/>
      <c r="AB332" s="150"/>
      <c r="AC332" s="150"/>
      <c r="AD332" s="150"/>
      <c r="AE332" s="150"/>
      <c r="AF332" s="150"/>
      <c r="AG332" s="150"/>
      <c r="AH332" s="150"/>
      <c r="AI332" s="150"/>
      <c r="AJ332" s="151"/>
      <c r="AK332" s="150"/>
      <c r="AL332" s="149"/>
      <c r="AM332" s="149"/>
      <c r="AN332" s="149"/>
      <c r="AO332" s="164" t="s">
        <v>122</v>
      </c>
      <c r="AP332" s="229"/>
      <c r="AQ332" s="230">
        <f t="shared" si="78"/>
        <v>0.4</v>
      </c>
      <c r="AR332" s="231"/>
      <c r="AS332" s="232">
        <f t="shared" si="79"/>
        <v>0.2</v>
      </c>
      <c r="AT332" s="233">
        <f t="shared" si="79"/>
        <v>0.73684210526315785</v>
      </c>
      <c r="AU332" s="233">
        <f t="shared" si="79"/>
        <v>0.84</v>
      </c>
      <c r="AV332" s="233">
        <f t="shared" si="79"/>
        <v>0.63461538461538458</v>
      </c>
      <c r="AW332" s="233">
        <f t="shared" si="79"/>
        <v>0.55000000000000004</v>
      </c>
      <c r="AX332" s="233">
        <f t="shared" si="79"/>
        <v>0.53488372093023251</v>
      </c>
      <c r="AY332" s="233">
        <f t="shared" si="79"/>
        <v>0.39393939393939392</v>
      </c>
      <c r="AZ332" s="233">
        <f t="shared" si="79"/>
        <v>0.55555555555555558</v>
      </c>
      <c r="BA332" s="233">
        <f t="shared" si="79"/>
        <v>0.42857142857142855</v>
      </c>
      <c r="BB332" s="233">
        <f t="shared" si="79"/>
        <v>0.51219512195121952</v>
      </c>
      <c r="BC332" s="233">
        <f t="shared" si="79"/>
        <v>0.5</v>
      </c>
      <c r="BD332" s="233">
        <f t="shared" si="79"/>
        <v>0</v>
      </c>
      <c r="BE332" s="233">
        <f t="shared" si="79"/>
        <v>0</v>
      </c>
      <c r="BF332" s="233">
        <f t="shared" si="79"/>
        <v>0</v>
      </c>
      <c r="BG332" s="233" t="str">
        <f t="shared" si="79"/>
        <v>Aguardando...</v>
      </c>
      <c r="BH332" s="233" t="str">
        <f t="shared" si="79"/>
        <v>Aguardando...</v>
      </c>
      <c r="BI332" s="233" t="str">
        <f t="shared" si="79"/>
        <v>Aguardando...</v>
      </c>
      <c r="BJ332" s="233" t="str">
        <f t="shared" si="79"/>
        <v>Aguardando...</v>
      </c>
      <c r="BK332" s="233" t="str">
        <f t="shared" si="79"/>
        <v>Aguardando...</v>
      </c>
      <c r="BL332" s="233" t="str">
        <f t="shared" si="79"/>
        <v>Aguardando...</v>
      </c>
      <c r="BM332" s="233" t="str">
        <f t="shared" si="79"/>
        <v>Aguardando...</v>
      </c>
      <c r="BN332" s="233" t="str">
        <f t="shared" si="79"/>
        <v>Aguardando...</v>
      </c>
      <c r="BO332" s="233" t="str">
        <f t="shared" si="79"/>
        <v>Aguardando...</v>
      </c>
      <c r="BP332" s="233" t="str">
        <f t="shared" si="79"/>
        <v>Aguardando...</v>
      </c>
      <c r="BQ332" s="233" t="str">
        <f t="shared" si="79"/>
        <v>Aguardando...</v>
      </c>
      <c r="BR332" s="233" t="str">
        <f t="shared" si="79"/>
        <v>Aguardando...</v>
      </c>
      <c r="BS332" s="233" t="str">
        <f t="shared" si="79"/>
        <v>Aguardando...</v>
      </c>
    </row>
    <row r="333" spans="1:71" s="144" customFormat="1" ht="12.75" hidden="1" customHeight="1" x14ac:dyDescent="0.2">
      <c r="A333" s="149"/>
      <c r="B333" s="150"/>
      <c r="C333" s="150"/>
      <c r="D333" s="150"/>
      <c r="E333" s="150"/>
      <c r="F333" s="150"/>
      <c r="G333" s="150"/>
      <c r="H333" s="151"/>
      <c r="I333" s="151"/>
      <c r="J333" s="150"/>
      <c r="K333" s="150"/>
      <c r="L333" s="150"/>
      <c r="M333" s="150"/>
      <c r="N333" s="150"/>
      <c r="O333" s="151"/>
      <c r="P333" s="150"/>
      <c r="Q333" s="150"/>
      <c r="R333" s="151"/>
      <c r="S333" s="151"/>
      <c r="T333" s="151"/>
      <c r="U333" s="150"/>
      <c r="V333" s="151"/>
      <c r="W333" s="151"/>
      <c r="X333" s="150"/>
      <c r="Y333" s="150"/>
      <c r="Z333" s="151"/>
      <c r="AA333" s="151"/>
      <c r="AB333" s="150"/>
      <c r="AC333" s="150"/>
      <c r="AD333" s="150"/>
      <c r="AE333" s="150"/>
      <c r="AF333" s="150"/>
      <c r="AG333" s="150"/>
      <c r="AH333" s="150"/>
      <c r="AI333" s="150"/>
      <c r="AJ333" s="151"/>
      <c r="AK333" s="150"/>
      <c r="AL333" s="149"/>
      <c r="AM333" s="149"/>
      <c r="AN333" s="149"/>
      <c r="AO333" s="164" t="s">
        <v>123</v>
      </c>
      <c r="AP333" s="229"/>
      <c r="AQ333" s="230">
        <f t="shared" si="78"/>
        <v>0.88380952380952382</v>
      </c>
      <c r="AR333" s="231"/>
      <c r="AS333" s="232">
        <f t="shared" si="79"/>
        <v>0.83809523809523812</v>
      </c>
      <c r="AT333" s="233">
        <f t="shared" si="79"/>
        <v>0.81666666666666665</v>
      </c>
      <c r="AU333" s="233">
        <f t="shared" si="79"/>
        <v>0.76666666666666672</v>
      </c>
      <c r="AV333" s="233">
        <f t="shared" si="79"/>
        <v>0.7</v>
      </c>
      <c r="AW333" s="233">
        <f t="shared" si="79"/>
        <v>0.16666666666666666</v>
      </c>
      <c r="AX333" s="233">
        <f t="shared" si="79"/>
        <v>0.17391304347826086</v>
      </c>
      <c r="AY333" s="233">
        <f t="shared" si="79"/>
        <v>0.49494949494949497</v>
      </c>
      <c r="AZ333" s="233">
        <f t="shared" si="79"/>
        <v>0.26470588235294118</v>
      </c>
      <c r="BA333" s="233">
        <f t="shared" si="79"/>
        <v>0.2988505747126437</v>
      </c>
      <c r="BB333" s="233">
        <f t="shared" si="79"/>
        <v>0.35227272727272729</v>
      </c>
      <c r="BC333" s="233">
        <f t="shared" si="79"/>
        <v>0.32432432432432434</v>
      </c>
      <c r="BD333" s="233">
        <f t="shared" si="79"/>
        <v>0</v>
      </c>
      <c r="BE333" s="233">
        <f t="shared" si="79"/>
        <v>0</v>
      </c>
      <c r="BF333" s="233">
        <f t="shared" si="79"/>
        <v>0</v>
      </c>
      <c r="BG333" s="233" t="str">
        <f t="shared" si="79"/>
        <v>Aguardando...</v>
      </c>
      <c r="BH333" s="233" t="str">
        <f t="shared" si="79"/>
        <v>Aguardando...</v>
      </c>
      <c r="BI333" s="233" t="str">
        <f t="shared" si="79"/>
        <v>Aguardando...</v>
      </c>
      <c r="BJ333" s="233" t="str">
        <f t="shared" si="79"/>
        <v>Aguardando...</v>
      </c>
      <c r="BK333" s="233" t="str">
        <f t="shared" si="79"/>
        <v>Aguardando...</v>
      </c>
      <c r="BL333" s="233" t="str">
        <f t="shared" si="79"/>
        <v>Aguardando...</v>
      </c>
      <c r="BM333" s="233" t="str">
        <f t="shared" si="79"/>
        <v>Aguardando...</v>
      </c>
      <c r="BN333" s="233" t="str">
        <f t="shared" si="79"/>
        <v>Aguardando...</v>
      </c>
      <c r="BO333" s="233" t="str">
        <f t="shared" si="79"/>
        <v>Aguardando...</v>
      </c>
      <c r="BP333" s="233" t="str">
        <f t="shared" si="79"/>
        <v>Aguardando...</v>
      </c>
      <c r="BQ333" s="233" t="str">
        <f t="shared" si="79"/>
        <v>Aguardando...</v>
      </c>
      <c r="BR333" s="233" t="str">
        <f t="shared" si="79"/>
        <v>Aguardando...</v>
      </c>
      <c r="BS333" s="233" t="str">
        <f t="shared" si="79"/>
        <v>Aguardando...</v>
      </c>
    </row>
    <row r="334" spans="1:71" s="144" customFormat="1" ht="12.75" hidden="1" customHeight="1" x14ac:dyDescent="0.2">
      <c r="A334" s="149"/>
      <c r="B334" s="150"/>
      <c r="C334" s="150"/>
      <c r="D334" s="150"/>
      <c r="E334" s="150"/>
      <c r="F334" s="150"/>
      <c r="G334" s="150"/>
      <c r="H334" s="151"/>
      <c r="I334" s="151"/>
      <c r="J334" s="150"/>
      <c r="K334" s="150"/>
      <c r="L334" s="150"/>
      <c r="M334" s="150"/>
      <c r="N334" s="150"/>
      <c r="O334" s="151"/>
      <c r="P334" s="150"/>
      <c r="Q334" s="150"/>
      <c r="R334" s="151"/>
      <c r="S334" s="151"/>
      <c r="T334" s="151"/>
      <c r="U334" s="150"/>
      <c r="V334" s="151"/>
      <c r="W334" s="151"/>
      <c r="X334" s="150"/>
      <c r="Y334" s="150"/>
      <c r="Z334" s="151"/>
      <c r="AA334" s="151"/>
      <c r="AB334" s="150"/>
      <c r="AC334" s="150"/>
      <c r="AD334" s="150"/>
      <c r="AE334" s="150"/>
      <c r="AF334" s="150"/>
      <c r="AG334" s="150"/>
      <c r="AH334" s="150"/>
      <c r="AI334" s="150"/>
      <c r="AJ334" s="151"/>
      <c r="AK334" s="150"/>
      <c r="AL334" s="149"/>
      <c r="AM334" s="149"/>
      <c r="AN334" s="149"/>
      <c r="AO334" s="164" t="s">
        <v>124</v>
      </c>
      <c r="AP334" s="229"/>
      <c r="AQ334" s="230">
        <f t="shared" si="78"/>
        <v>0.63954022988505743</v>
      </c>
      <c r="AR334" s="231"/>
      <c r="AS334" s="232">
        <f t="shared" si="79"/>
        <v>0.43586206896551727</v>
      </c>
      <c r="AT334" s="233">
        <f t="shared" si="79"/>
        <v>1</v>
      </c>
      <c r="AU334" s="233">
        <f t="shared" si="79"/>
        <v>0.56000000000000005</v>
      </c>
      <c r="AV334" s="233">
        <f t="shared" si="79"/>
        <v>0.6</v>
      </c>
      <c r="AW334" s="233">
        <f t="shared" si="79"/>
        <v>0.60526315789473684</v>
      </c>
      <c r="AX334" s="233">
        <f t="shared" si="79"/>
        <v>4.5454545454545456E-2</v>
      </c>
      <c r="AY334" s="233">
        <f t="shared" si="79"/>
        <v>0.33333333333333331</v>
      </c>
      <c r="AZ334" s="233">
        <f t="shared" si="79"/>
        <v>0.5757575757575758</v>
      </c>
      <c r="BA334" s="233">
        <f t="shared" si="79"/>
        <v>0.39130434782608697</v>
      </c>
      <c r="BB334" s="233">
        <f t="shared" si="79"/>
        <v>0.35294117647058826</v>
      </c>
      <c r="BC334" s="233">
        <f t="shared" si="79"/>
        <v>0.33333333333333331</v>
      </c>
      <c r="BD334" s="233">
        <f t="shared" si="79"/>
        <v>0</v>
      </c>
      <c r="BE334" s="233">
        <f t="shared" si="79"/>
        <v>0</v>
      </c>
      <c r="BF334" s="233">
        <f t="shared" si="79"/>
        <v>0</v>
      </c>
      <c r="BG334" s="233" t="str">
        <f t="shared" si="79"/>
        <v>Aguardando...</v>
      </c>
      <c r="BH334" s="233" t="str">
        <f t="shared" si="79"/>
        <v>Aguardando...</v>
      </c>
      <c r="BI334" s="233" t="str">
        <f t="shared" si="79"/>
        <v>Aguardando...</v>
      </c>
      <c r="BJ334" s="233" t="str">
        <f t="shared" si="79"/>
        <v>Aguardando...</v>
      </c>
      <c r="BK334" s="233" t="str">
        <f t="shared" si="79"/>
        <v>Aguardando...</v>
      </c>
      <c r="BL334" s="233" t="str">
        <f t="shared" si="79"/>
        <v>Aguardando...</v>
      </c>
      <c r="BM334" s="233" t="str">
        <f t="shared" si="79"/>
        <v>Aguardando...</v>
      </c>
      <c r="BN334" s="233" t="str">
        <f t="shared" si="79"/>
        <v>Aguardando...</v>
      </c>
      <c r="BO334" s="233" t="str">
        <f t="shared" si="79"/>
        <v>Aguardando...</v>
      </c>
      <c r="BP334" s="233" t="str">
        <f t="shared" si="79"/>
        <v>Aguardando...</v>
      </c>
      <c r="BQ334" s="233" t="str">
        <f t="shared" si="79"/>
        <v>Aguardando...</v>
      </c>
      <c r="BR334" s="233" t="str">
        <f t="shared" si="79"/>
        <v>Aguardando...</v>
      </c>
      <c r="BS334" s="233" t="str">
        <f t="shared" si="79"/>
        <v>Aguardando...</v>
      </c>
    </row>
    <row r="335" spans="1:71" s="144" customFormat="1" ht="12.75" hidden="1" customHeight="1" x14ac:dyDescent="0.2">
      <c r="A335" s="149"/>
      <c r="B335" s="150"/>
      <c r="C335" s="150"/>
      <c r="D335" s="150"/>
      <c r="E335" s="150"/>
      <c r="F335" s="150"/>
      <c r="G335" s="150"/>
      <c r="H335" s="151"/>
      <c r="I335" s="151"/>
      <c r="J335" s="150"/>
      <c r="K335" s="150"/>
      <c r="L335" s="150"/>
      <c r="M335" s="150"/>
      <c r="N335" s="150"/>
      <c r="O335" s="151"/>
      <c r="P335" s="150"/>
      <c r="Q335" s="150"/>
      <c r="R335" s="151"/>
      <c r="S335" s="151"/>
      <c r="T335" s="151"/>
      <c r="U335" s="150"/>
      <c r="V335" s="151"/>
      <c r="W335" s="151"/>
      <c r="X335" s="150"/>
      <c r="Y335" s="150"/>
      <c r="Z335" s="151"/>
      <c r="AA335" s="151"/>
      <c r="AB335" s="150"/>
      <c r="AC335" s="150"/>
      <c r="AD335" s="150"/>
      <c r="AE335" s="150"/>
      <c r="AF335" s="150"/>
      <c r="AG335" s="150"/>
      <c r="AH335" s="150"/>
      <c r="AI335" s="150"/>
      <c r="AJ335" s="151"/>
      <c r="AK335" s="150"/>
      <c r="AL335" s="149"/>
      <c r="AM335" s="149"/>
      <c r="AN335" s="149"/>
      <c r="AO335" s="164" t="s">
        <v>125</v>
      </c>
      <c r="AP335" s="229"/>
      <c r="AQ335" s="230">
        <f t="shared" si="78"/>
        <v>0.39191919191919194</v>
      </c>
      <c r="AR335" s="231"/>
      <c r="AS335" s="232">
        <f t="shared" si="79"/>
        <v>-8.0808080808080808E-3</v>
      </c>
      <c r="AT335" s="233">
        <f t="shared" si="79"/>
        <v>0.22280701754385965</v>
      </c>
      <c r="AU335" s="233">
        <f t="shared" si="79"/>
        <v>0.48799999999999999</v>
      </c>
      <c r="AV335" s="233">
        <f t="shared" si="79"/>
        <v>0.44602272727272729</v>
      </c>
      <c r="AW335" s="233">
        <f t="shared" si="79"/>
        <v>0.26785714285714285</v>
      </c>
      <c r="AX335" s="233">
        <f t="shared" si="79"/>
        <v>0.28643216080402012</v>
      </c>
      <c r="AY335" s="233">
        <f t="shared" si="79"/>
        <v>0.26223776223776224</v>
      </c>
      <c r="AZ335" s="233">
        <f t="shared" si="79"/>
        <v>0.25482625482625482</v>
      </c>
      <c r="BA335" s="233">
        <f t="shared" si="79"/>
        <v>0.15457413249211358</v>
      </c>
      <c r="BB335" s="233">
        <f t="shared" si="79"/>
        <v>0.27675840978593275</v>
      </c>
      <c r="BC335" s="233">
        <f t="shared" si="79"/>
        <v>0.1877076411960133</v>
      </c>
      <c r="BD335" s="233">
        <f t="shared" si="79"/>
        <v>0</v>
      </c>
      <c r="BE335" s="233">
        <f t="shared" si="79"/>
        <v>0</v>
      </c>
      <c r="BF335" s="233">
        <f t="shared" si="79"/>
        <v>0</v>
      </c>
      <c r="BG335" s="233" t="str">
        <f t="shared" si="79"/>
        <v>Aguardando...</v>
      </c>
      <c r="BH335" s="233" t="str">
        <f t="shared" si="79"/>
        <v>Aguardando...</v>
      </c>
      <c r="BI335" s="233" t="str">
        <f t="shared" si="79"/>
        <v>Aguardando...</v>
      </c>
      <c r="BJ335" s="233" t="str">
        <f t="shared" si="79"/>
        <v>Aguardando...</v>
      </c>
      <c r="BK335" s="233" t="str">
        <f t="shared" si="79"/>
        <v>Aguardando...</v>
      </c>
      <c r="BL335" s="233" t="str">
        <f t="shared" si="79"/>
        <v>Aguardando...</v>
      </c>
      <c r="BM335" s="233" t="str">
        <f t="shared" si="79"/>
        <v>Aguardando...</v>
      </c>
      <c r="BN335" s="233" t="str">
        <f t="shared" si="79"/>
        <v>Aguardando...</v>
      </c>
      <c r="BO335" s="233" t="str">
        <f t="shared" si="79"/>
        <v>Aguardando...</v>
      </c>
      <c r="BP335" s="233" t="str">
        <f t="shared" si="79"/>
        <v>Aguardando...</v>
      </c>
      <c r="BQ335" s="233" t="str">
        <f t="shared" si="79"/>
        <v>Aguardando...</v>
      </c>
      <c r="BR335" s="233" t="str">
        <f t="shared" si="79"/>
        <v>Aguardando...</v>
      </c>
      <c r="BS335" s="233" t="str">
        <f t="shared" si="79"/>
        <v>Aguardando...</v>
      </c>
    </row>
    <row r="336" spans="1:71" s="144" customFormat="1" ht="12.75" hidden="1" customHeight="1" x14ac:dyDescent="0.2">
      <c r="A336" s="149"/>
      <c r="B336" s="150"/>
      <c r="C336" s="150"/>
      <c r="D336" s="150"/>
      <c r="E336" s="150"/>
      <c r="F336" s="150"/>
      <c r="G336" s="150"/>
      <c r="H336" s="151"/>
      <c r="I336" s="151"/>
      <c r="J336" s="150"/>
      <c r="K336" s="150"/>
      <c r="L336" s="150"/>
      <c r="M336" s="150"/>
      <c r="N336" s="150"/>
      <c r="O336" s="151"/>
      <c r="P336" s="150"/>
      <c r="Q336" s="150"/>
      <c r="R336" s="151"/>
      <c r="S336" s="151"/>
      <c r="T336" s="151"/>
      <c r="U336" s="150"/>
      <c r="V336" s="151"/>
      <c r="W336" s="151"/>
      <c r="X336" s="150"/>
      <c r="Y336" s="150"/>
      <c r="Z336" s="151"/>
      <c r="AA336" s="151"/>
      <c r="AB336" s="150"/>
      <c r="AC336" s="150"/>
      <c r="AD336" s="150"/>
      <c r="AE336" s="150"/>
      <c r="AF336" s="150"/>
      <c r="AG336" s="150"/>
      <c r="AH336" s="150"/>
      <c r="AI336" s="150"/>
      <c r="AJ336" s="151"/>
      <c r="AK336" s="150"/>
      <c r="AL336" s="149"/>
      <c r="AM336" s="149"/>
      <c r="AN336" s="149"/>
      <c r="AO336" s="164" t="s">
        <v>126</v>
      </c>
      <c r="AP336" s="229"/>
      <c r="AQ336" s="230">
        <f t="shared" si="78"/>
        <v>0.45614035087719296</v>
      </c>
      <c r="AR336" s="231"/>
      <c r="AS336" s="232">
        <f t="shared" si="79"/>
        <v>9.1228070175438603E-2</v>
      </c>
      <c r="AT336" s="233">
        <f t="shared" si="79"/>
        <v>0.46105263157894738</v>
      </c>
      <c r="AU336" s="233">
        <f t="shared" si="79"/>
        <v>0.58730158730158732</v>
      </c>
      <c r="AV336" s="233">
        <f t="shared" si="79"/>
        <v>0.71818181818181814</v>
      </c>
      <c r="AW336" s="233">
        <f t="shared" si="79"/>
        <v>0.31368421052631579</v>
      </c>
      <c r="AX336" s="233">
        <f t="shared" si="79"/>
        <v>-0.10030395136778116</v>
      </c>
      <c r="AY336" s="233">
        <f t="shared" si="79"/>
        <v>0.26878612716763006</v>
      </c>
      <c r="AZ336" s="233">
        <f t="shared" si="79"/>
        <v>0.828125</v>
      </c>
      <c r="BA336" s="233">
        <f t="shared" si="79"/>
        <v>0.16887417218543047</v>
      </c>
      <c r="BB336" s="233">
        <f t="shared" si="79"/>
        <v>0.23529411764705882</v>
      </c>
      <c r="BC336" s="233">
        <f t="shared" si="79"/>
        <v>0.20909090909090908</v>
      </c>
      <c r="BD336" s="233">
        <f t="shared" si="79"/>
        <v>0</v>
      </c>
      <c r="BE336" s="233">
        <f t="shared" si="79"/>
        <v>0</v>
      </c>
      <c r="BF336" s="233">
        <f t="shared" si="79"/>
        <v>0</v>
      </c>
      <c r="BG336" s="233" t="str">
        <f t="shared" si="79"/>
        <v>Aguardando...</v>
      </c>
      <c r="BH336" s="233" t="str">
        <f t="shared" si="79"/>
        <v>Aguardando...</v>
      </c>
      <c r="BI336" s="233" t="str">
        <f t="shared" si="79"/>
        <v>Aguardando...</v>
      </c>
      <c r="BJ336" s="233" t="str">
        <f t="shared" si="79"/>
        <v>Aguardando...</v>
      </c>
      <c r="BK336" s="233" t="str">
        <f t="shared" si="79"/>
        <v>Aguardando...</v>
      </c>
      <c r="BL336" s="233" t="str">
        <f t="shared" si="79"/>
        <v>Aguardando...</v>
      </c>
      <c r="BM336" s="233" t="str">
        <f t="shared" si="79"/>
        <v>Aguardando...</v>
      </c>
      <c r="BN336" s="233" t="str">
        <f t="shared" si="79"/>
        <v>Aguardando...</v>
      </c>
      <c r="BO336" s="233" t="str">
        <f t="shared" si="79"/>
        <v>Aguardando...</v>
      </c>
      <c r="BP336" s="233" t="str">
        <f t="shared" si="79"/>
        <v>Aguardando...</v>
      </c>
      <c r="BQ336" s="233" t="str">
        <f t="shared" si="79"/>
        <v>Aguardando...</v>
      </c>
      <c r="BR336" s="233" t="str">
        <f t="shared" si="79"/>
        <v>Aguardando...</v>
      </c>
      <c r="BS336" s="233" t="str">
        <f t="shared" si="79"/>
        <v>Aguardando...</v>
      </c>
    </row>
    <row r="337" spans="1:71" s="144" customFormat="1" ht="12.75" hidden="1" customHeight="1" x14ac:dyDescent="0.2">
      <c r="A337" s="149"/>
      <c r="B337" s="150"/>
      <c r="C337" s="150"/>
      <c r="D337" s="150"/>
      <c r="E337" s="150"/>
      <c r="F337" s="150"/>
      <c r="G337" s="150"/>
      <c r="H337" s="151"/>
      <c r="I337" s="151"/>
      <c r="J337" s="150"/>
      <c r="K337" s="150"/>
      <c r="L337" s="150"/>
      <c r="M337" s="150"/>
      <c r="N337" s="150"/>
      <c r="O337" s="151"/>
      <c r="P337" s="150"/>
      <c r="Q337" s="150"/>
      <c r="R337" s="151"/>
      <c r="S337" s="151"/>
      <c r="T337" s="151"/>
      <c r="U337" s="150"/>
      <c r="V337" s="151"/>
      <c r="W337" s="151"/>
      <c r="X337" s="150"/>
      <c r="Y337" s="150"/>
      <c r="Z337" s="151"/>
      <c r="AA337" s="151"/>
      <c r="AB337" s="150"/>
      <c r="AC337" s="150"/>
      <c r="AD337" s="150"/>
      <c r="AE337" s="150"/>
      <c r="AF337" s="150"/>
      <c r="AG337" s="150"/>
      <c r="AH337" s="150"/>
      <c r="AI337" s="150"/>
      <c r="AJ337" s="151"/>
      <c r="AK337" s="150"/>
      <c r="AL337" s="149"/>
      <c r="AM337" s="149"/>
      <c r="AN337" s="149"/>
      <c r="AO337" s="164" t="s">
        <v>127</v>
      </c>
      <c r="AP337" s="229"/>
      <c r="AQ337" s="230">
        <f t="shared" si="78"/>
        <v>0.24666666666666667</v>
      </c>
      <c r="AR337" s="231"/>
      <c r="AS337" s="232">
        <f t="shared" si="79"/>
        <v>-0.6</v>
      </c>
      <c r="AT337" s="233">
        <f t="shared" si="79"/>
        <v>0.86315789473684212</v>
      </c>
      <c r="AU337" s="233">
        <f t="shared" si="79"/>
        <v>0.80238095238095242</v>
      </c>
      <c r="AV337" s="233">
        <f t="shared" si="79"/>
        <v>0.85</v>
      </c>
      <c r="AW337" s="233">
        <f t="shared" si="79"/>
        <v>0.21348314606741572</v>
      </c>
      <c r="AX337" s="233">
        <f t="shared" si="79"/>
        <v>0.61428571428571432</v>
      </c>
      <c r="AY337" s="233">
        <f t="shared" si="79"/>
        <v>0.45029239766081869</v>
      </c>
      <c r="AZ337" s="233">
        <f t="shared" si="79"/>
        <v>0.43939393939393939</v>
      </c>
      <c r="BA337" s="233">
        <f t="shared" si="79"/>
        <v>0.495</v>
      </c>
      <c r="BB337" s="233">
        <f t="shared" si="79"/>
        <v>0.59051724137931039</v>
      </c>
      <c r="BC337" s="233">
        <f t="shared" si="79"/>
        <v>0.47161572052401746</v>
      </c>
      <c r="BD337" s="233">
        <f t="shared" si="79"/>
        <v>0</v>
      </c>
      <c r="BE337" s="233">
        <f t="shared" si="79"/>
        <v>0</v>
      </c>
      <c r="BF337" s="233">
        <f t="shared" si="79"/>
        <v>0</v>
      </c>
      <c r="BG337" s="233" t="str">
        <f t="shared" si="79"/>
        <v>Aguardando...</v>
      </c>
      <c r="BH337" s="233" t="str">
        <f t="shared" si="79"/>
        <v>Aguardando...</v>
      </c>
      <c r="BI337" s="233" t="str">
        <f t="shared" si="79"/>
        <v>Aguardando...</v>
      </c>
      <c r="BJ337" s="233" t="str">
        <f t="shared" si="79"/>
        <v>Aguardando...</v>
      </c>
      <c r="BK337" s="233" t="str">
        <f t="shared" si="79"/>
        <v>Aguardando...</v>
      </c>
      <c r="BL337" s="233" t="str">
        <f t="shared" si="79"/>
        <v>Aguardando...</v>
      </c>
      <c r="BM337" s="233" t="str">
        <f t="shared" si="79"/>
        <v>Aguardando...</v>
      </c>
      <c r="BN337" s="233" t="str">
        <f t="shared" si="79"/>
        <v>Aguardando...</v>
      </c>
      <c r="BO337" s="233" t="str">
        <f t="shared" si="79"/>
        <v>Aguardando...</v>
      </c>
      <c r="BP337" s="233" t="str">
        <f t="shared" si="79"/>
        <v>Aguardando...</v>
      </c>
      <c r="BQ337" s="233" t="str">
        <f t="shared" si="79"/>
        <v>Aguardando...</v>
      </c>
      <c r="BR337" s="233" t="str">
        <f t="shared" si="79"/>
        <v>Aguardando...</v>
      </c>
      <c r="BS337" s="233" t="str">
        <f t="shared" si="79"/>
        <v>Aguardando...</v>
      </c>
    </row>
    <row r="338" spans="1:71" s="144" customFormat="1" ht="12.75" hidden="1" customHeight="1" x14ac:dyDescent="0.2">
      <c r="A338" s="149"/>
      <c r="B338" s="150"/>
      <c r="C338" s="150"/>
      <c r="D338" s="150"/>
      <c r="E338" s="150"/>
      <c r="F338" s="150"/>
      <c r="G338" s="150"/>
      <c r="H338" s="151"/>
      <c r="I338" s="151"/>
      <c r="J338" s="150"/>
      <c r="K338" s="150"/>
      <c r="L338" s="150"/>
      <c r="M338" s="150"/>
      <c r="N338" s="150"/>
      <c r="O338" s="151"/>
      <c r="P338" s="150"/>
      <c r="Q338" s="150"/>
      <c r="R338" s="151"/>
      <c r="S338" s="151"/>
      <c r="T338" s="151"/>
      <c r="U338" s="150"/>
      <c r="V338" s="151"/>
      <c r="W338" s="151"/>
      <c r="X338" s="150"/>
      <c r="Y338" s="150"/>
      <c r="Z338" s="151"/>
      <c r="AA338" s="151"/>
      <c r="AB338" s="150"/>
      <c r="AC338" s="150"/>
      <c r="AD338" s="150"/>
      <c r="AE338" s="150"/>
      <c r="AF338" s="150"/>
      <c r="AG338" s="150"/>
      <c r="AH338" s="150"/>
      <c r="AI338" s="150"/>
      <c r="AJ338" s="151"/>
      <c r="AK338" s="150"/>
      <c r="AL338" s="149"/>
      <c r="AM338" s="149"/>
      <c r="AN338" s="149"/>
      <c r="AO338" s="164" t="s">
        <v>132</v>
      </c>
      <c r="AP338" s="229"/>
      <c r="AQ338" s="230">
        <f t="shared" si="78"/>
        <v>-0.55000000000000004</v>
      </c>
      <c r="AR338" s="231"/>
      <c r="AS338" s="232">
        <f t="shared" si="79"/>
        <v>-0.79</v>
      </c>
      <c r="AT338" s="233">
        <f t="shared" si="79"/>
        <v>0.45</v>
      </c>
      <c r="AU338" s="233">
        <f t="shared" si="79"/>
        <v>0.10625</v>
      </c>
      <c r="AV338" s="233">
        <f t="shared" si="79"/>
        <v>0.26250000000000001</v>
      </c>
      <c r="AW338" s="233">
        <f t="shared" si="79"/>
        <v>0.16883116883116883</v>
      </c>
      <c r="AX338" s="233">
        <f t="shared" si="79"/>
        <v>0.17499999999999999</v>
      </c>
      <c r="AY338" s="233">
        <f t="shared" si="79"/>
        <v>0.3125</v>
      </c>
      <c r="AZ338" s="233">
        <f t="shared" si="79"/>
        <v>0.32258064516129031</v>
      </c>
      <c r="BA338" s="233">
        <f t="shared" si="79"/>
        <v>0.27748691099476441</v>
      </c>
      <c r="BB338" s="233">
        <f t="shared" si="79"/>
        <v>0.34358974358974359</v>
      </c>
      <c r="BC338" s="233">
        <f t="shared" si="79"/>
        <v>0.30102040816326531</v>
      </c>
      <c r="BD338" s="233">
        <f t="shared" si="79"/>
        <v>0</v>
      </c>
      <c r="BE338" s="233">
        <f t="shared" si="79"/>
        <v>0</v>
      </c>
      <c r="BF338" s="233">
        <f t="shared" si="79"/>
        <v>0</v>
      </c>
      <c r="BG338" s="233" t="str">
        <f t="shared" si="79"/>
        <v>Aguardando...</v>
      </c>
      <c r="BH338" s="233" t="str">
        <f t="shared" si="79"/>
        <v>Aguardando...</v>
      </c>
      <c r="BI338" s="233" t="str">
        <f t="shared" si="79"/>
        <v>Aguardando...</v>
      </c>
      <c r="BJ338" s="233" t="str">
        <f t="shared" si="79"/>
        <v>Aguardando...</v>
      </c>
      <c r="BK338" s="233" t="str">
        <f t="shared" si="79"/>
        <v>Aguardando...</v>
      </c>
      <c r="BL338" s="233" t="str">
        <f t="shared" si="79"/>
        <v>Aguardando...</v>
      </c>
      <c r="BM338" s="233" t="str">
        <f t="shared" si="79"/>
        <v>Aguardando...</v>
      </c>
      <c r="BN338" s="233" t="str">
        <f t="shared" si="79"/>
        <v>Aguardando...</v>
      </c>
      <c r="BO338" s="233" t="str">
        <f t="shared" si="79"/>
        <v>Aguardando...</v>
      </c>
      <c r="BP338" s="233" t="str">
        <f t="shared" si="79"/>
        <v>Aguardando...</v>
      </c>
      <c r="BQ338" s="233" t="str">
        <f t="shared" si="79"/>
        <v>Aguardando...</v>
      </c>
      <c r="BR338" s="233" t="str">
        <f t="shared" si="79"/>
        <v>Aguardando...</v>
      </c>
      <c r="BS338" s="233" t="str">
        <f t="shared" si="79"/>
        <v>Aguardando...</v>
      </c>
    </row>
    <row r="339" spans="1:71" s="144" customFormat="1" ht="12.75" hidden="1" customHeight="1" x14ac:dyDescent="0.25">
      <c r="A339" s="149"/>
      <c r="B339" s="150"/>
      <c r="C339" s="150"/>
      <c r="D339" s="150"/>
      <c r="E339" s="150"/>
      <c r="F339" s="150"/>
      <c r="G339" s="150"/>
      <c r="H339" s="151"/>
      <c r="I339" s="151"/>
      <c r="J339" s="150"/>
      <c r="K339" s="150"/>
      <c r="L339" s="150"/>
      <c r="M339" s="150"/>
      <c r="N339" s="150"/>
      <c r="O339" s="151"/>
      <c r="P339" s="150"/>
      <c r="Q339" s="150"/>
      <c r="R339" s="151"/>
      <c r="S339" s="151"/>
      <c r="T339" s="151"/>
      <c r="U339" s="150"/>
      <c r="V339" s="151"/>
      <c r="W339" s="151"/>
      <c r="X339" s="150"/>
      <c r="Y339" s="150"/>
      <c r="Z339" s="151"/>
      <c r="AA339" s="151"/>
      <c r="AB339" s="150"/>
      <c r="AC339" s="150"/>
      <c r="AD339" s="150"/>
      <c r="AE339" s="150"/>
      <c r="AF339" s="150"/>
      <c r="AG339" s="150"/>
      <c r="AH339" s="150"/>
      <c r="AI339" s="150"/>
      <c r="AJ339" s="151"/>
      <c r="AK339" s="150"/>
      <c r="AL339" s="150"/>
      <c r="AM339" s="150"/>
      <c r="AN339" s="150"/>
      <c r="AO339" s="65" t="s">
        <v>129</v>
      </c>
      <c r="AP339" s="173"/>
      <c r="AQ339" s="234">
        <f t="shared" si="78"/>
        <v>0.56052104208416831</v>
      </c>
      <c r="AR339" s="228"/>
      <c r="AS339" s="235">
        <f t="shared" si="79"/>
        <v>0.30521042084168337</v>
      </c>
      <c r="AT339" s="236">
        <f t="shared" si="79"/>
        <v>0.58519141775347072</v>
      </c>
      <c r="AU339" s="236">
        <f t="shared" si="79"/>
        <v>0.60677966101694913</v>
      </c>
      <c r="AV339" s="236">
        <f t="shared" si="79"/>
        <v>0.61657681940700804</v>
      </c>
      <c r="AW339" s="236">
        <f t="shared" si="79"/>
        <v>0.32556908417151931</v>
      </c>
      <c r="AX339" s="236">
        <f t="shared" si="79"/>
        <v>0.26456936565239814</v>
      </c>
      <c r="AY339" s="236">
        <f t="shared" si="79"/>
        <v>0.33490073145245558</v>
      </c>
      <c r="AZ339" s="236">
        <f t="shared" si="79"/>
        <v>0.42833146696528557</v>
      </c>
      <c r="BA339" s="236">
        <f t="shared" si="79"/>
        <v>0.28116849243609809</v>
      </c>
      <c r="BB339" s="236">
        <f t="shared" si="79"/>
        <v>0.33251110014800195</v>
      </c>
      <c r="BC339" s="236">
        <f>IF(BC182="","Aguardando...",IFERROR(((BC320-BC182)/BC320),0))</f>
        <v>0.29129755080771236</v>
      </c>
      <c r="BD339" s="236">
        <f t="shared" si="79"/>
        <v>0</v>
      </c>
      <c r="BE339" s="236">
        <f t="shared" si="79"/>
        <v>0</v>
      </c>
      <c r="BF339" s="236">
        <f t="shared" si="79"/>
        <v>0</v>
      </c>
      <c r="BG339" s="236">
        <f t="shared" si="79"/>
        <v>0</v>
      </c>
      <c r="BH339" s="236">
        <f t="shared" si="79"/>
        <v>0</v>
      </c>
      <c r="BI339" s="236">
        <f t="shared" si="79"/>
        <v>0</v>
      </c>
      <c r="BJ339" s="236">
        <f t="shared" si="79"/>
        <v>0</v>
      </c>
      <c r="BK339" s="236">
        <f t="shared" si="79"/>
        <v>0</v>
      </c>
      <c r="BL339" s="236">
        <f t="shared" si="79"/>
        <v>0</v>
      </c>
      <c r="BM339" s="236">
        <f t="shared" si="79"/>
        <v>0</v>
      </c>
      <c r="BN339" s="236">
        <f t="shared" si="79"/>
        <v>0</v>
      </c>
      <c r="BO339" s="236">
        <f t="shared" si="79"/>
        <v>0</v>
      </c>
      <c r="BP339" s="236">
        <f t="shared" si="79"/>
        <v>0</v>
      </c>
      <c r="BQ339" s="236">
        <f t="shared" si="79"/>
        <v>0</v>
      </c>
      <c r="BR339" s="236">
        <f t="shared" si="79"/>
        <v>0</v>
      </c>
      <c r="BS339" s="236">
        <f t="shared" si="79"/>
        <v>0</v>
      </c>
    </row>
    <row r="340" spans="1:71" s="144" customFormat="1" ht="12.75" hidden="1" customHeight="1" x14ac:dyDescent="0.25">
      <c r="A340" s="149"/>
      <c r="B340" s="150"/>
      <c r="C340" s="150"/>
      <c r="D340" s="150"/>
      <c r="E340" s="150"/>
      <c r="F340" s="150"/>
      <c r="G340" s="150"/>
      <c r="H340" s="151"/>
      <c r="I340" s="151"/>
      <c r="J340" s="150"/>
      <c r="K340" s="150"/>
      <c r="L340" s="150"/>
      <c r="M340" s="150"/>
      <c r="N340" s="150"/>
      <c r="O340" s="151"/>
      <c r="P340" s="150"/>
      <c r="Q340" s="150"/>
      <c r="R340" s="151"/>
      <c r="S340" s="151"/>
      <c r="T340" s="151"/>
      <c r="U340" s="150"/>
      <c r="V340" s="151"/>
      <c r="W340" s="151"/>
      <c r="X340" s="150"/>
      <c r="Y340" s="150"/>
      <c r="Z340" s="151"/>
      <c r="AA340" s="151"/>
      <c r="AB340" s="150"/>
      <c r="AC340" s="150"/>
      <c r="AD340" s="150"/>
      <c r="AE340" s="150"/>
      <c r="AF340" s="150"/>
      <c r="AG340" s="150"/>
      <c r="AH340" s="150"/>
      <c r="AI340" s="150"/>
      <c r="AJ340" s="151"/>
      <c r="AK340" s="150"/>
      <c r="AL340" s="150"/>
      <c r="AM340" s="150"/>
      <c r="AN340" s="150"/>
      <c r="AO340" s="114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 s="115"/>
      <c r="BR340" s="115"/>
      <c r="BS340" s="115"/>
    </row>
    <row r="341" spans="1:71" s="144" customFormat="1" ht="12.75" hidden="1" customHeight="1" x14ac:dyDescent="0.2">
      <c r="A341" s="237" t="s">
        <v>178</v>
      </c>
      <c r="B341" s="238" t="s">
        <v>6</v>
      </c>
      <c r="C341" s="239">
        <f>$C$11</f>
        <v>44531</v>
      </c>
      <c r="D341" s="238" t="s">
        <v>6</v>
      </c>
      <c r="E341" s="239" t="e">
        <f ca="1">$E$11</f>
        <v>#NAME?</v>
      </c>
      <c r="F341" s="239" t="e">
        <f ca="1">$F$11</f>
        <v>#NAME?</v>
      </c>
      <c r="G341" s="239" t="e">
        <f ca="1">$G$11</f>
        <v>#NAME?</v>
      </c>
      <c r="H341" s="239" t="e">
        <f ca="1">$H$11</f>
        <v>#NAME?</v>
      </c>
      <c r="I341" s="239" t="e">
        <f ca="1">$I$11</f>
        <v>#NAME?</v>
      </c>
      <c r="J341" s="239" t="e">
        <f ca="1">$J$11</f>
        <v>#NAME?</v>
      </c>
      <c r="K341" s="239" t="e">
        <f ca="1">$K$11</f>
        <v>#NAME?</v>
      </c>
      <c r="L341" s="239" t="e">
        <f ca="1">$L$11</f>
        <v>#NAME?</v>
      </c>
      <c r="M341" s="239" t="e">
        <f ca="1">$M$11</f>
        <v>#NAME?</v>
      </c>
      <c r="N341" s="239" t="e">
        <f ca="1">$N$11</f>
        <v>#NAME?</v>
      </c>
      <c r="O341" s="239" t="e">
        <f ca="1">$O$11</f>
        <v>#NAME?</v>
      </c>
      <c r="P341" s="239" t="e">
        <f ca="1">$P$11</f>
        <v>#NAME?</v>
      </c>
      <c r="Q341" s="238" t="s">
        <v>6</v>
      </c>
      <c r="R341" s="239" t="e">
        <f t="shared" ref="R341:AK341" ca="1" si="80">R11</f>
        <v>#NAME?</v>
      </c>
      <c r="S341" s="239" t="e">
        <f t="shared" ca="1" si="80"/>
        <v>#NAME?</v>
      </c>
      <c r="T341" s="239" t="e">
        <f t="shared" ca="1" si="80"/>
        <v>#NAME?</v>
      </c>
      <c r="U341" s="239" t="e">
        <f t="shared" ca="1" si="80"/>
        <v>#NAME?</v>
      </c>
      <c r="V341" s="239" t="e">
        <f t="shared" ca="1" si="80"/>
        <v>#NAME?</v>
      </c>
      <c r="W341" s="239" t="e">
        <f t="shared" ca="1" si="80"/>
        <v>#NAME?</v>
      </c>
      <c r="X341" s="239" t="e">
        <f t="shared" ca="1" si="80"/>
        <v>#NAME?</v>
      </c>
      <c r="Y341" s="239" t="e">
        <f t="shared" ca="1" si="80"/>
        <v>#NAME?</v>
      </c>
      <c r="Z341" s="239" t="e">
        <f t="shared" ca="1" si="80"/>
        <v>#NAME?</v>
      </c>
      <c r="AA341" s="239" t="e">
        <f t="shared" ca="1" si="80"/>
        <v>#NAME?</v>
      </c>
      <c r="AB341" s="239" t="e">
        <f t="shared" ca="1" si="80"/>
        <v>#NAME?</v>
      </c>
      <c r="AC341" s="239" t="e">
        <f t="shared" ca="1" si="80"/>
        <v>#NAME?</v>
      </c>
      <c r="AD341" s="239" t="e">
        <f t="shared" ca="1" si="80"/>
        <v>#NAME?</v>
      </c>
      <c r="AE341" s="239" t="e">
        <f t="shared" ca="1" si="80"/>
        <v>#NAME?</v>
      </c>
      <c r="AF341" s="239" t="e">
        <f t="shared" ca="1" si="80"/>
        <v>#NAME?</v>
      </c>
      <c r="AG341" s="239" t="e">
        <f t="shared" ca="1" si="80"/>
        <v>#NAME?</v>
      </c>
      <c r="AH341" s="239" t="e">
        <f t="shared" ca="1" si="80"/>
        <v>#NAME?</v>
      </c>
      <c r="AI341" s="239" t="e">
        <f t="shared" ca="1" si="80"/>
        <v>#NAME?</v>
      </c>
      <c r="AJ341" s="239" t="e">
        <f t="shared" ca="1" si="80"/>
        <v>#NAME?</v>
      </c>
      <c r="AK341" s="239" t="e">
        <f t="shared" ca="1" si="80"/>
        <v>#NAME?</v>
      </c>
      <c r="AL341" s="239" t="e">
        <f ca="1">AL$11</f>
        <v>#NAME?</v>
      </c>
      <c r="AM341" s="239" t="str">
        <f t="shared" ref="AM341:AS341" si="81">AM$11</f>
        <v>Meta Parcial</v>
      </c>
      <c r="AN341" s="240" t="str">
        <f t="shared" si="81"/>
        <v>1-10-out-24</v>
      </c>
      <c r="AO341" s="241"/>
      <c r="AP341" s="242"/>
      <c r="AQ341" s="243" t="str">
        <f t="shared" si="81"/>
        <v>11-31-out-24</v>
      </c>
      <c r="AR341" s="244"/>
      <c r="AS341" s="242" t="e">
        <f t="shared" ca="1" si="81"/>
        <v>#NAME?</v>
      </c>
      <c r="AT341" s="77" t="e">
        <f t="shared" ref="AT341:BS341" ca="1" si="82">AT11</f>
        <v>#NAME?</v>
      </c>
      <c r="AU341" s="77" t="e">
        <f t="shared" ca="1" si="82"/>
        <v>#NAME?</v>
      </c>
      <c r="AV341" s="77" t="e">
        <f t="shared" ca="1" si="82"/>
        <v>#NAME?</v>
      </c>
      <c r="AW341" s="77" t="e">
        <f t="shared" ca="1" si="82"/>
        <v>#NAME?</v>
      </c>
      <c r="AX341" s="77" t="e">
        <f t="shared" ca="1" si="82"/>
        <v>#NAME?</v>
      </c>
      <c r="AY341" s="77" t="e">
        <f t="shared" ca="1" si="82"/>
        <v>#NAME?</v>
      </c>
      <c r="AZ341" s="77" t="e">
        <f t="shared" ca="1" si="82"/>
        <v>#NAME?</v>
      </c>
      <c r="BA341" s="77" t="e">
        <f t="shared" ca="1" si="82"/>
        <v>#NAME?</v>
      </c>
      <c r="BB341" s="77" t="e">
        <f t="shared" ca="1" si="82"/>
        <v>#NAME?</v>
      </c>
      <c r="BC341" s="77" t="e">
        <f t="shared" ca="1" si="82"/>
        <v>#NAME?</v>
      </c>
      <c r="BD341" s="77" t="e">
        <f t="shared" ca="1" si="82"/>
        <v>#NAME?</v>
      </c>
      <c r="BE341" s="77" t="e">
        <f t="shared" ca="1" si="82"/>
        <v>#NAME?</v>
      </c>
      <c r="BF341" s="77" t="e">
        <f t="shared" ca="1" si="82"/>
        <v>#NAME?</v>
      </c>
      <c r="BG341" s="77" t="e">
        <f t="shared" ca="1" si="82"/>
        <v>#NAME?</v>
      </c>
      <c r="BH341" s="77" t="e">
        <f t="shared" ca="1" si="82"/>
        <v>#NAME?</v>
      </c>
      <c r="BI341" s="77" t="e">
        <f t="shared" ca="1" si="82"/>
        <v>#NAME?</v>
      </c>
      <c r="BJ341" s="77" t="e">
        <f t="shared" ca="1" si="82"/>
        <v>#NAME?</v>
      </c>
      <c r="BK341" s="77" t="e">
        <f t="shared" ca="1" si="82"/>
        <v>#NAME?</v>
      </c>
      <c r="BL341" s="77" t="e">
        <f t="shared" ca="1" si="82"/>
        <v>#NAME?</v>
      </c>
      <c r="BM341" s="77" t="e">
        <f t="shared" ca="1" si="82"/>
        <v>#NAME?</v>
      </c>
      <c r="BN341" s="77" t="e">
        <f t="shared" ca="1" si="82"/>
        <v>#NAME?</v>
      </c>
      <c r="BO341" s="77" t="e">
        <f t="shared" ca="1" si="82"/>
        <v>#NAME?</v>
      </c>
      <c r="BP341" s="77" t="e">
        <f t="shared" ca="1" si="82"/>
        <v>#NAME?</v>
      </c>
      <c r="BQ341" s="77" t="e">
        <f t="shared" ca="1" si="82"/>
        <v>#NAME?</v>
      </c>
      <c r="BR341" s="77" t="e">
        <f t="shared" ca="1" si="82"/>
        <v>#NAME?</v>
      </c>
      <c r="BS341" s="77" t="e">
        <f t="shared" ca="1" si="82"/>
        <v>#NAME?</v>
      </c>
    </row>
    <row r="342" spans="1:71" s="144" customFormat="1" ht="12.75" hidden="1" customHeight="1" x14ac:dyDescent="0.2">
      <c r="A342" s="122" t="s">
        <v>179</v>
      </c>
      <c r="B342" s="123">
        <v>176</v>
      </c>
      <c r="C342" s="129">
        <v>0</v>
      </c>
      <c r="D342" s="124">
        <v>176</v>
      </c>
      <c r="E342" s="129">
        <v>0</v>
      </c>
      <c r="F342" s="129">
        <v>13</v>
      </c>
      <c r="G342" s="129">
        <v>6</v>
      </c>
      <c r="H342" s="129">
        <v>1</v>
      </c>
      <c r="I342" s="129">
        <v>3</v>
      </c>
      <c r="J342" s="129">
        <v>2</v>
      </c>
      <c r="K342" s="129">
        <v>0</v>
      </c>
      <c r="L342" s="129">
        <v>0</v>
      </c>
      <c r="M342" s="129">
        <v>88</v>
      </c>
      <c r="N342" s="129">
        <v>192</v>
      </c>
      <c r="O342" s="129">
        <v>180</v>
      </c>
      <c r="P342" s="129">
        <v>180</v>
      </c>
      <c r="Q342" s="124">
        <v>176</v>
      </c>
      <c r="R342" s="245">
        <v>181</v>
      </c>
      <c r="S342" s="129">
        <v>183</v>
      </c>
      <c r="T342" s="129">
        <v>181</v>
      </c>
      <c r="U342" s="129">
        <v>179</v>
      </c>
      <c r="V342" s="129">
        <v>232</v>
      </c>
      <c r="W342" s="129">
        <v>202</v>
      </c>
      <c r="X342" s="129">
        <v>174</v>
      </c>
      <c r="Y342" s="129">
        <v>229</v>
      </c>
      <c r="Z342" s="129">
        <v>246</v>
      </c>
      <c r="AA342" s="129">
        <v>210</v>
      </c>
      <c r="AB342" s="129">
        <v>227</v>
      </c>
      <c r="AC342" s="129">
        <v>231</v>
      </c>
      <c r="AD342" s="129">
        <v>236</v>
      </c>
      <c r="AE342" s="129">
        <v>254</v>
      </c>
      <c r="AF342" s="129">
        <v>236</v>
      </c>
      <c r="AG342" s="129">
        <v>232</v>
      </c>
      <c r="AH342" s="129">
        <v>221</v>
      </c>
      <c r="AI342" s="246">
        <v>223</v>
      </c>
      <c r="AJ342" s="129">
        <v>223</v>
      </c>
      <c r="AK342" s="129">
        <v>242</v>
      </c>
      <c r="AL342" s="129">
        <v>244</v>
      </c>
      <c r="AM342" s="247">
        <f>ROUND(((Q342/31)*10),0)</f>
        <v>57</v>
      </c>
      <c r="AN342" s="245">
        <v>78</v>
      </c>
      <c r="AO342" s="241"/>
      <c r="AP342" s="248"/>
      <c r="AQ342" s="154"/>
      <c r="AR342" s="249"/>
      <c r="AS342" s="167" t="str">
        <f>IF(AQ342="","",(SUM(AQ342,AN342)))</f>
        <v/>
      </c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</row>
    <row r="343" spans="1:71" s="144" customFormat="1" ht="12.75" hidden="1" customHeight="1" x14ac:dyDescent="0.25">
      <c r="A343" s="149"/>
      <c r="B343" s="150"/>
      <c r="C343" s="150"/>
      <c r="D343" s="150"/>
      <c r="E343" s="150"/>
      <c r="F343" s="150"/>
      <c r="G343" s="150"/>
      <c r="H343" s="151"/>
      <c r="I343" s="151"/>
      <c r="J343" s="150"/>
      <c r="K343" s="150"/>
      <c r="L343" s="150"/>
      <c r="M343" s="150"/>
      <c r="N343" s="150"/>
      <c r="O343" s="151"/>
      <c r="P343" s="150"/>
      <c r="Q343" s="150"/>
      <c r="R343" s="151"/>
      <c r="S343" s="151"/>
      <c r="T343" s="151"/>
      <c r="U343" s="150"/>
      <c r="V343" s="151"/>
      <c r="W343" s="151"/>
      <c r="X343" s="150"/>
      <c r="Y343" s="150"/>
      <c r="Z343" s="151"/>
      <c r="AA343" s="151"/>
      <c r="AB343" s="150"/>
      <c r="AC343" s="150"/>
      <c r="AD343" s="150"/>
      <c r="AE343" s="150"/>
      <c r="AF343" s="150"/>
      <c r="AG343" s="150"/>
      <c r="AH343" s="150"/>
      <c r="AI343" s="150"/>
      <c r="AJ343" s="151"/>
      <c r="AK343" s="150"/>
      <c r="AL343" s="150"/>
      <c r="AM343" s="150"/>
      <c r="AN343" s="150"/>
      <c r="AO343" s="250"/>
      <c r="AP343" s="89"/>
      <c r="AQ343" s="90"/>
      <c r="AR343" s="115"/>
      <c r="AS343" s="89"/>
      <c r="AT343" s="73"/>
      <c r="AU343" s="73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  <c r="BG343" s="73"/>
      <c r="BH343" s="73"/>
      <c r="BI343" s="73"/>
      <c r="BJ343" s="73"/>
      <c r="BK343" s="73"/>
      <c r="BL343" s="73"/>
      <c r="BM343" s="73"/>
      <c r="BN343" s="73"/>
      <c r="BO343" s="73"/>
      <c r="BP343" s="73"/>
      <c r="BQ343" s="73"/>
      <c r="BR343" s="73"/>
      <c r="BS343" s="73"/>
    </row>
    <row r="344" spans="1:71" s="144" customFormat="1" ht="12.75" hidden="1" customHeight="1" x14ac:dyDescent="0.2">
      <c r="A344" s="237" t="s">
        <v>180</v>
      </c>
      <c r="B344" s="238" t="s">
        <v>6</v>
      </c>
      <c r="C344" s="239">
        <f>$C$11</f>
        <v>44531</v>
      </c>
      <c r="D344" s="238" t="s">
        <v>6</v>
      </c>
      <c r="E344" s="239" t="e">
        <f ca="1">$E$11</f>
        <v>#NAME?</v>
      </c>
      <c r="F344" s="239" t="e">
        <f ca="1">$F$11</f>
        <v>#NAME?</v>
      </c>
      <c r="G344" s="239" t="e">
        <f ca="1">$G$11</f>
        <v>#NAME?</v>
      </c>
      <c r="H344" s="239" t="e">
        <f ca="1">$H$11</f>
        <v>#NAME?</v>
      </c>
      <c r="I344" s="239" t="e">
        <f ca="1">$I$11</f>
        <v>#NAME?</v>
      </c>
      <c r="J344" s="239" t="e">
        <f ca="1">$J$11</f>
        <v>#NAME?</v>
      </c>
      <c r="K344" s="239" t="e">
        <f ca="1">$K$11</f>
        <v>#NAME?</v>
      </c>
      <c r="L344" s="239" t="e">
        <f ca="1">$L$11</f>
        <v>#NAME?</v>
      </c>
      <c r="M344" s="239" t="e">
        <f ca="1">$M$11</f>
        <v>#NAME?</v>
      </c>
      <c r="N344" s="239" t="e">
        <f ca="1">$N$11</f>
        <v>#NAME?</v>
      </c>
      <c r="O344" s="239" t="e">
        <f ca="1">$O$11</f>
        <v>#NAME?</v>
      </c>
      <c r="P344" s="239" t="e">
        <f ca="1">$P$11</f>
        <v>#NAME?</v>
      </c>
      <c r="Q344" s="238" t="s">
        <v>6</v>
      </c>
      <c r="R344" s="239" t="e">
        <f t="shared" ref="R344:AK344" ca="1" si="83">R11</f>
        <v>#NAME?</v>
      </c>
      <c r="S344" s="239" t="e">
        <f t="shared" ca="1" si="83"/>
        <v>#NAME?</v>
      </c>
      <c r="T344" s="239" t="e">
        <f t="shared" ca="1" si="83"/>
        <v>#NAME?</v>
      </c>
      <c r="U344" s="239" t="e">
        <f t="shared" ca="1" si="83"/>
        <v>#NAME?</v>
      </c>
      <c r="V344" s="239" t="e">
        <f t="shared" ca="1" si="83"/>
        <v>#NAME?</v>
      </c>
      <c r="W344" s="239" t="e">
        <f t="shared" ca="1" si="83"/>
        <v>#NAME?</v>
      </c>
      <c r="X344" s="239" t="e">
        <f t="shared" ca="1" si="83"/>
        <v>#NAME?</v>
      </c>
      <c r="Y344" s="239" t="e">
        <f t="shared" ca="1" si="83"/>
        <v>#NAME?</v>
      </c>
      <c r="Z344" s="239" t="e">
        <f t="shared" ca="1" si="83"/>
        <v>#NAME?</v>
      </c>
      <c r="AA344" s="239" t="e">
        <f t="shared" ca="1" si="83"/>
        <v>#NAME?</v>
      </c>
      <c r="AB344" s="239" t="e">
        <f t="shared" ca="1" si="83"/>
        <v>#NAME?</v>
      </c>
      <c r="AC344" s="239" t="e">
        <f t="shared" ca="1" si="83"/>
        <v>#NAME?</v>
      </c>
      <c r="AD344" s="239" t="e">
        <f t="shared" ca="1" si="83"/>
        <v>#NAME?</v>
      </c>
      <c r="AE344" s="239" t="e">
        <f t="shared" ca="1" si="83"/>
        <v>#NAME?</v>
      </c>
      <c r="AF344" s="239" t="e">
        <f t="shared" ca="1" si="83"/>
        <v>#NAME?</v>
      </c>
      <c r="AG344" s="239" t="e">
        <f t="shared" ca="1" si="83"/>
        <v>#NAME?</v>
      </c>
      <c r="AH344" s="239" t="e">
        <f t="shared" ca="1" si="83"/>
        <v>#NAME?</v>
      </c>
      <c r="AI344" s="239" t="e">
        <f t="shared" ca="1" si="83"/>
        <v>#NAME?</v>
      </c>
      <c r="AJ344" s="239" t="e">
        <f t="shared" ca="1" si="83"/>
        <v>#NAME?</v>
      </c>
      <c r="AK344" s="239" t="e">
        <f t="shared" ca="1" si="83"/>
        <v>#NAME?</v>
      </c>
      <c r="AL344" s="239" t="e">
        <f ca="1">AL$11</f>
        <v>#NAME?</v>
      </c>
      <c r="AM344" s="239" t="str">
        <f t="shared" ref="AM344:AS344" si="84">AM$11</f>
        <v>Meta Parcial</v>
      </c>
      <c r="AN344" s="240" t="str">
        <f t="shared" si="84"/>
        <v>1-10-out-24</v>
      </c>
      <c r="AO344" s="241"/>
      <c r="AP344" s="242"/>
      <c r="AQ344" s="243" t="str">
        <f t="shared" si="84"/>
        <v>11-31-out-24</v>
      </c>
      <c r="AR344" s="244"/>
      <c r="AS344" s="242" t="e">
        <f t="shared" ca="1" si="84"/>
        <v>#NAME?</v>
      </c>
      <c r="AT344" s="77" t="e">
        <f t="shared" ref="AT344:BS344" ca="1" si="85">AT11</f>
        <v>#NAME?</v>
      </c>
      <c r="AU344" s="77" t="e">
        <f t="shared" ca="1" si="85"/>
        <v>#NAME?</v>
      </c>
      <c r="AV344" s="77" t="e">
        <f t="shared" ca="1" si="85"/>
        <v>#NAME?</v>
      </c>
      <c r="AW344" s="77" t="e">
        <f t="shared" ca="1" si="85"/>
        <v>#NAME?</v>
      </c>
      <c r="AX344" s="77" t="e">
        <f t="shared" ca="1" si="85"/>
        <v>#NAME?</v>
      </c>
      <c r="AY344" s="77" t="e">
        <f t="shared" ca="1" si="85"/>
        <v>#NAME?</v>
      </c>
      <c r="AZ344" s="77" t="e">
        <f t="shared" ca="1" si="85"/>
        <v>#NAME?</v>
      </c>
      <c r="BA344" s="77" t="e">
        <f t="shared" ca="1" si="85"/>
        <v>#NAME?</v>
      </c>
      <c r="BB344" s="77" t="e">
        <f t="shared" ca="1" si="85"/>
        <v>#NAME?</v>
      </c>
      <c r="BC344" s="77" t="e">
        <f t="shared" ca="1" si="85"/>
        <v>#NAME?</v>
      </c>
      <c r="BD344" s="77" t="e">
        <f t="shared" ca="1" si="85"/>
        <v>#NAME?</v>
      </c>
      <c r="BE344" s="77" t="e">
        <f t="shared" ca="1" si="85"/>
        <v>#NAME?</v>
      </c>
      <c r="BF344" s="77" t="e">
        <f t="shared" ca="1" si="85"/>
        <v>#NAME?</v>
      </c>
      <c r="BG344" s="77" t="e">
        <f t="shared" ca="1" si="85"/>
        <v>#NAME?</v>
      </c>
      <c r="BH344" s="77" t="e">
        <f t="shared" ca="1" si="85"/>
        <v>#NAME?</v>
      </c>
      <c r="BI344" s="77" t="e">
        <f t="shared" ca="1" si="85"/>
        <v>#NAME?</v>
      </c>
      <c r="BJ344" s="77" t="e">
        <f t="shared" ca="1" si="85"/>
        <v>#NAME?</v>
      </c>
      <c r="BK344" s="77" t="e">
        <f t="shared" ca="1" si="85"/>
        <v>#NAME?</v>
      </c>
      <c r="BL344" s="77" t="e">
        <f t="shared" ca="1" si="85"/>
        <v>#NAME?</v>
      </c>
      <c r="BM344" s="77" t="e">
        <f t="shared" ca="1" si="85"/>
        <v>#NAME?</v>
      </c>
      <c r="BN344" s="77" t="e">
        <f t="shared" ca="1" si="85"/>
        <v>#NAME?</v>
      </c>
      <c r="BO344" s="77" t="e">
        <f t="shared" ca="1" si="85"/>
        <v>#NAME?</v>
      </c>
      <c r="BP344" s="77" t="e">
        <f t="shared" ca="1" si="85"/>
        <v>#NAME?</v>
      </c>
      <c r="BQ344" s="77" t="e">
        <f t="shared" ca="1" si="85"/>
        <v>#NAME?</v>
      </c>
      <c r="BR344" s="77" t="e">
        <f t="shared" ca="1" si="85"/>
        <v>#NAME?</v>
      </c>
      <c r="BS344" s="77" t="e">
        <f t="shared" ca="1" si="85"/>
        <v>#NAME?</v>
      </c>
    </row>
    <row r="345" spans="1:71" s="144" customFormat="1" ht="12.75" hidden="1" customHeight="1" x14ac:dyDescent="0.2">
      <c r="A345" s="122" t="s">
        <v>181</v>
      </c>
      <c r="B345" s="123">
        <v>9705</v>
      </c>
      <c r="C345" s="129">
        <v>0</v>
      </c>
      <c r="D345" s="124">
        <v>9705</v>
      </c>
      <c r="E345" s="129">
        <v>0</v>
      </c>
      <c r="F345" s="129">
        <v>0</v>
      </c>
      <c r="G345" s="129">
        <v>0</v>
      </c>
      <c r="H345" s="129">
        <v>0</v>
      </c>
      <c r="I345" s="129">
        <v>0</v>
      </c>
      <c r="J345" s="129">
        <v>1</v>
      </c>
      <c r="K345" s="129">
        <v>12</v>
      </c>
      <c r="L345" s="129">
        <v>26</v>
      </c>
      <c r="M345" s="129">
        <v>44</v>
      </c>
      <c r="N345" s="129">
        <v>60</v>
      </c>
      <c r="O345" s="129">
        <v>64</v>
      </c>
      <c r="P345" s="129">
        <v>82</v>
      </c>
      <c r="Q345" s="124">
        <v>9705</v>
      </c>
      <c r="R345" s="245">
        <v>126</v>
      </c>
      <c r="S345" s="129">
        <v>151</v>
      </c>
      <c r="T345" s="129">
        <v>192</v>
      </c>
      <c r="U345" s="129">
        <v>152</v>
      </c>
      <c r="V345" s="129">
        <v>201</v>
      </c>
      <c r="W345" s="129">
        <v>199</v>
      </c>
      <c r="X345" s="129">
        <v>226</v>
      </c>
      <c r="Y345" s="129">
        <v>271</v>
      </c>
      <c r="Z345" s="129">
        <v>254</v>
      </c>
      <c r="AA345" s="129">
        <v>298</v>
      </c>
      <c r="AB345" s="129">
        <v>321</v>
      </c>
      <c r="AC345" s="129">
        <v>309</v>
      </c>
      <c r="AD345" s="129">
        <v>375</v>
      </c>
      <c r="AE345" s="129">
        <v>330</v>
      </c>
      <c r="AF345" s="129">
        <v>351</v>
      </c>
      <c r="AG345" s="129">
        <v>398</v>
      </c>
      <c r="AH345" s="129">
        <v>380</v>
      </c>
      <c r="AI345" s="129">
        <v>354</v>
      </c>
      <c r="AJ345" s="129">
        <v>406</v>
      </c>
      <c r="AK345" s="129">
        <v>445</v>
      </c>
      <c r="AL345" s="129">
        <v>418</v>
      </c>
      <c r="AM345" s="247">
        <f>ROUND(((Q345/31)*10),0)</f>
        <v>3131</v>
      </c>
      <c r="AN345" s="245">
        <v>157</v>
      </c>
      <c r="AO345" s="241"/>
      <c r="AP345" s="248"/>
      <c r="AQ345" s="154"/>
      <c r="AR345" s="249"/>
      <c r="AS345" s="167" t="str">
        <f>IF(AQ345="","",(SUM(AQ345,AN345)))</f>
        <v/>
      </c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</row>
    <row r="346" spans="1:71" s="144" customFormat="1" ht="12.75" hidden="1" customHeight="1" x14ac:dyDescent="0.25">
      <c r="A346" s="161"/>
      <c r="B346" s="162"/>
      <c r="C346" s="162"/>
      <c r="D346" s="162"/>
      <c r="E346" s="162"/>
      <c r="F346" s="162"/>
      <c r="G346" s="162"/>
      <c r="H346" s="163"/>
      <c r="I346" s="163"/>
      <c r="J346" s="162"/>
      <c r="K346" s="162"/>
      <c r="L346" s="162"/>
      <c r="M346" s="162"/>
      <c r="N346" s="162"/>
      <c r="O346" s="163"/>
      <c r="P346" s="162"/>
      <c r="Q346" s="162"/>
      <c r="R346" s="163"/>
      <c r="S346" s="163"/>
      <c r="T346" s="151"/>
      <c r="U346" s="150"/>
      <c r="V346" s="151"/>
      <c r="W346" s="151"/>
      <c r="X346" s="150"/>
      <c r="Y346" s="150"/>
      <c r="Z346" s="151"/>
      <c r="AA346" s="151"/>
      <c r="AB346" s="150"/>
      <c r="AC346" s="150"/>
      <c r="AD346" s="150"/>
      <c r="AE346" s="150"/>
      <c r="AF346" s="150"/>
      <c r="AG346" s="150"/>
      <c r="AH346" s="150"/>
      <c r="AI346" s="150"/>
      <c r="AJ346" s="151"/>
      <c r="AK346" s="150"/>
      <c r="AL346" s="150"/>
      <c r="AM346" s="150"/>
      <c r="AN346" s="150"/>
      <c r="AO346" s="250"/>
      <c r="AP346" s="89"/>
      <c r="AQ346" s="90"/>
      <c r="AR346" s="115"/>
      <c r="AS346" s="89"/>
      <c r="AT346" s="73"/>
      <c r="AU346" s="73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  <c r="BG346" s="73"/>
      <c r="BH346" s="73"/>
      <c r="BI346" s="73"/>
      <c r="BJ346" s="73"/>
      <c r="BK346" s="73"/>
      <c r="BL346" s="73"/>
      <c r="BM346" s="73"/>
      <c r="BN346" s="73"/>
      <c r="BO346" s="73"/>
      <c r="BP346" s="73"/>
      <c r="BQ346" s="73"/>
      <c r="BR346" s="73"/>
      <c r="BS346" s="73"/>
    </row>
    <row r="347" spans="1:71" s="144" customFormat="1" ht="12.75" hidden="1" customHeight="1" x14ac:dyDescent="0.2">
      <c r="A347" s="251" t="s">
        <v>182</v>
      </c>
      <c r="B347" s="252"/>
      <c r="C347" s="77">
        <f>$C$11</f>
        <v>44531</v>
      </c>
      <c r="D347" s="252" t="s">
        <v>183</v>
      </c>
      <c r="E347" s="77" t="e">
        <f ca="1">$E$11</f>
        <v>#NAME?</v>
      </c>
      <c r="F347" s="77" t="e">
        <f ca="1">$F$11</f>
        <v>#NAME?</v>
      </c>
      <c r="G347" s="77" t="e">
        <f ca="1">$G$11</f>
        <v>#NAME?</v>
      </c>
      <c r="H347" s="77" t="e">
        <f ca="1">$H$11</f>
        <v>#NAME?</v>
      </c>
      <c r="I347" s="77" t="e">
        <f ca="1">$I$11</f>
        <v>#NAME?</v>
      </c>
      <c r="J347" s="77" t="e">
        <f ca="1">$J$11</f>
        <v>#NAME?</v>
      </c>
      <c r="K347" s="77" t="e">
        <f ca="1">$K$11</f>
        <v>#NAME?</v>
      </c>
      <c r="L347" s="77" t="e">
        <f ca="1">$L$11</f>
        <v>#NAME?</v>
      </c>
      <c r="M347" s="77" t="e">
        <f ca="1">$M$11</f>
        <v>#NAME?</v>
      </c>
      <c r="N347" s="77" t="e">
        <f ca="1">$N$11</f>
        <v>#NAME?</v>
      </c>
      <c r="O347" s="77" t="e">
        <f ca="1">$O$11</f>
        <v>#NAME?</v>
      </c>
      <c r="P347" s="77" t="e">
        <f ca="1">$P$11</f>
        <v>#NAME?</v>
      </c>
      <c r="Q347" s="76" t="s">
        <v>183</v>
      </c>
      <c r="R347" s="77" t="e">
        <f t="shared" ref="R347:AK347" ca="1" si="86">R11</f>
        <v>#NAME?</v>
      </c>
      <c r="S347" s="77" t="e">
        <f t="shared" ca="1" si="86"/>
        <v>#NAME?</v>
      </c>
      <c r="T347" s="253" t="e">
        <f t="shared" ca="1" si="86"/>
        <v>#NAME?</v>
      </c>
      <c r="U347" s="239" t="e">
        <f t="shared" ca="1" si="86"/>
        <v>#NAME?</v>
      </c>
      <c r="V347" s="239" t="e">
        <f t="shared" ca="1" si="86"/>
        <v>#NAME?</v>
      </c>
      <c r="W347" s="239" t="e">
        <f t="shared" ca="1" si="86"/>
        <v>#NAME?</v>
      </c>
      <c r="X347" s="239" t="e">
        <f t="shared" ca="1" si="86"/>
        <v>#NAME?</v>
      </c>
      <c r="Y347" s="239" t="e">
        <f t="shared" ca="1" si="86"/>
        <v>#NAME?</v>
      </c>
      <c r="Z347" s="239" t="e">
        <f t="shared" ca="1" si="86"/>
        <v>#NAME?</v>
      </c>
      <c r="AA347" s="239" t="e">
        <f t="shared" ca="1" si="86"/>
        <v>#NAME?</v>
      </c>
      <c r="AB347" s="239" t="e">
        <f t="shared" ca="1" si="86"/>
        <v>#NAME?</v>
      </c>
      <c r="AC347" s="239" t="e">
        <f t="shared" ca="1" si="86"/>
        <v>#NAME?</v>
      </c>
      <c r="AD347" s="239" t="e">
        <f t="shared" ca="1" si="86"/>
        <v>#NAME?</v>
      </c>
      <c r="AE347" s="239" t="e">
        <f t="shared" ca="1" si="86"/>
        <v>#NAME?</v>
      </c>
      <c r="AF347" s="239" t="e">
        <f t="shared" ca="1" si="86"/>
        <v>#NAME?</v>
      </c>
      <c r="AG347" s="239" t="e">
        <f t="shared" ca="1" si="86"/>
        <v>#NAME?</v>
      </c>
      <c r="AH347" s="239" t="e">
        <f t="shared" ca="1" si="86"/>
        <v>#NAME?</v>
      </c>
      <c r="AI347" s="239" t="e">
        <f t="shared" ca="1" si="86"/>
        <v>#NAME?</v>
      </c>
      <c r="AJ347" s="239" t="e">
        <f t="shared" ca="1" si="86"/>
        <v>#NAME?</v>
      </c>
      <c r="AK347" s="239" t="e">
        <f t="shared" ca="1" si="86"/>
        <v>#NAME?</v>
      </c>
      <c r="AL347" s="239" t="e">
        <f ca="1">AL$11</f>
        <v>#NAME?</v>
      </c>
      <c r="AM347" s="239" t="str">
        <f t="shared" ref="AM347:AS347" si="87">AM$11</f>
        <v>Meta Parcial</v>
      </c>
      <c r="AN347" s="240" t="str">
        <f t="shared" si="87"/>
        <v>1-10-out-24</v>
      </c>
      <c r="AO347" s="241"/>
      <c r="AP347" s="242"/>
      <c r="AQ347" s="243" t="str">
        <f t="shared" si="87"/>
        <v>11-31-out-24</v>
      </c>
      <c r="AR347" s="244"/>
      <c r="AS347" s="242" t="e">
        <f t="shared" ca="1" si="87"/>
        <v>#NAME?</v>
      </c>
      <c r="AT347" s="77" t="e">
        <f t="shared" ref="AT347:BS347" ca="1" si="88">AT11</f>
        <v>#NAME?</v>
      </c>
      <c r="AU347" s="77" t="e">
        <f t="shared" ca="1" si="88"/>
        <v>#NAME?</v>
      </c>
      <c r="AV347" s="77" t="e">
        <f t="shared" ca="1" si="88"/>
        <v>#NAME?</v>
      </c>
      <c r="AW347" s="77" t="e">
        <f t="shared" ca="1" si="88"/>
        <v>#NAME?</v>
      </c>
      <c r="AX347" s="77" t="e">
        <f t="shared" ca="1" si="88"/>
        <v>#NAME?</v>
      </c>
      <c r="AY347" s="77" t="e">
        <f t="shared" ca="1" si="88"/>
        <v>#NAME?</v>
      </c>
      <c r="AZ347" s="77" t="e">
        <f t="shared" ca="1" si="88"/>
        <v>#NAME?</v>
      </c>
      <c r="BA347" s="77" t="e">
        <f t="shared" ca="1" si="88"/>
        <v>#NAME?</v>
      </c>
      <c r="BB347" s="77" t="e">
        <f t="shared" ca="1" si="88"/>
        <v>#NAME?</v>
      </c>
      <c r="BC347" s="77" t="e">
        <f t="shared" ca="1" si="88"/>
        <v>#NAME?</v>
      </c>
      <c r="BD347" s="77" t="e">
        <f t="shared" ca="1" si="88"/>
        <v>#NAME?</v>
      </c>
      <c r="BE347" s="77" t="e">
        <f t="shared" ca="1" si="88"/>
        <v>#NAME?</v>
      </c>
      <c r="BF347" s="77" t="e">
        <f t="shared" ca="1" si="88"/>
        <v>#NAME?</v>
      </c>
      <c r="BG347" s="77" t="e">
        <f t="shared" ca="1" si="88"/>
        <v>#NAME?</v>
      </c>
      <c r="BH347" s="77" t="e">
        <f t="shared" ca="1" si="88"/>
        <v>#NAME?</v>
      </c>
      <c r="BI347" s="77" t="e">
        <f t="shared" ca="1" si="88"/>
        <v>#NAME?</v>
      </c>
      <c r="BJ347" s="77" t="e">
        <f t="shared" ca="1" si="88"/>
        <v>#NAME?</v>
      </c>
      <c r="BK347" s="77" t="e">
        <f t="shared" ca="1" si="88"/>
        <v>#NAME?</v>
      </c>
      <c r="BL347" s="77" t="e">
        <f t="shared" ca="1" si="88"/>
        <v>#NAME?</v>
      </c>
      <c r="BM347" s="77" t="e">
        <f t="shared" ca="1" si="88"/>
        <v>#NAME?</v>
      </c>
      <c r="BN347" s="77" t="e">
        <f t="shared" ca="1" si="88"/>
        <v>#NAME?</v>
      </c>
      <c r="BO347" s="77" t="e">
        <f t="shared" ca="1" si="88"/>
        <v>#NAME?</v>
      </c>
      <c r="BP347" s="77" t="e">
        <f t="shared" ca="1" si="88"/>
        <v>#NAME?</v>
      </c>
      <c r="BQ347" s="77" t="e">
        <f t="shared" ca="1" si="88"/>
        <v>#NAME?</v>
      </c>
      <c r="BR347" s="77" t="e">
        <f t="shared" ca="1" si="88"/>
        <v>#NAME?</v>
      </c>
      <c r="BS347" s="77" t="e">
        <f t="shared" ca="1" si="88"/>
        <v>#NAME?</v>
      </c>
    </row>
    <row r="348" spans="1:71" s="144" customFormat="1" ht="12.75" hidden="1" customHeight="1" x14ac:dyDescent="0.2">
      <c r="A348" s="12" t="s">
        <v>184</v>
      </c>
      <c r="B348" s="254"/>
      <c r="C348" s="14">
        <v>525</v>
      </c>
      <c r="D348" s="432">
        <v>3709</v>
      </c>
      <c r="E348" s="14">
        <v>535</v>
      </c>
      <c r="F348" s="14">
        <v>734</v>
      </c>
      <c r="G348" s="14">
        <v>1238</v>
      </c>
      <c r="H348" s="14">
        <v>1286</v>
      </c>
      <c r="I348" s="14">
        <v>1189</v>
      </c>
      <c r="J348" s="14">
        <v>1164</v>
      </c>
      <c r="K348" s="14">
        <v>1201</v>
      </c>
      <c r="L348" s="14">
        <v>1521</v>
      </c>
      <c r="M348" s="14">
        <v>1553</v>
      </c>
      <c r="N348" s="14">
        <v>1726</v>
      </c>
      <c r="O348" s="14">
        <v>1723</v>
      </c>
      <c r="P348" s="255">
        <v>1765</v>
      </c>
      <c r="Q348" s="432">
        <v>3709</v>
      </c>
      <c r="R348" s="14">
        <v>1929</v>
      </c>
      <c r="S348" s="16">
        <v>1874</v>
      </c>
      <c r="T348" s="256">
        <v>2266</v>
      </c>
      <c r="U348" s="127">
        <v>2198</v>
      </c>
      <c r="V348" s="129">
        <v>2252</v>
      </c>
      <c r="W348" s="129">
        <v>2065</v>
      </c>
      <c r="X348" s="129">
        <v>2142</v>
      </c>
      <c r="Y348" s="129">
        <v>2073</v>
      </c>
      <c r="Z348" s="129">
        <v>2165</v>
      </c>
      <c r="AA348" s="129">
        <v>2315</v>
      </c>
      <c r="AB348" s="129">
        <v>2201</v>
      </c>
      <c r="AC348" s="129">
        <v>2329</v>
      </c>
      <c r="AD348" s="127">
        <v>2503</v>
      </c>
      <c r="AE348" s="129">
        <v>2624</v>
      </c>
      <c r="AF348" s="129">
        <v>2549</v>
      </c>
      <c r="AG348" s="127">
        <v>2681</v>
      </c>
      <c r="AH348" s="129">
        <v>2636</v>
      </c>
      <c r="AI348" s="129">
        <v>2192</v>
      </c>
      <c r="AJ348" s="257">
        <v>2306</v>
      </c>
      <c r="AK348" s="129">
        <v>2394</v>
      </c>
      <c r="AL348" s="129">
        <v>2516</v>
      </c>
      <c r="AM348" s="433">
        <f>ROUND(((Q348/31)*10),0)</f>
        <v>1196</v>
      </c>
      <c r="AN348" s="245">
        <v>814</v>
      </c>
      <c r="AO348" s="241"/>
      <c r="AP348" s="248"/>
      <c r="AQ348" s="154"/>
      <c r="AR348" s="249"/>
      <c r="AS348" s="167" t="str">
        <f>IF(AQ348="","",(SUM(AQ348,AN348)))</f>
        <v/>
      </c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</row>
    <row r="349" spans="1:71" s="144" customFormat="1" ht="12.75" hidden="1" customHeight="1" x14ac:dyDescent="0.2">
      <c r="A349" s="12" t="s">
        <v>185</v>
      </c>
      <c r="B349" s="254"/>
      <c r="C349" s="14">
        <v>0</v>
      </c>
      <c r="D349" s="432"/>
      <c r="E349" s="14">
        <v>172</v>
      </c>
      <c r="F349" s="14">
        <v>67</v>
      </c>
      <c r="G349" s="14">
        <v>26</v>
      </c>
      <c r="H349" s="14">
        <v>1</v>
      </c>
      <c r="I349" s="14">
        <v>3</v>
      </c>
      <c r="J349" s="14">
        <v>86</v>
      </c>
      <c r="K349" s="14">
        <v>59</v>
      </c>
      <c r="L349" s="14">
        <v>18</v>
      </c>
      <c r="M349" s="14">
        <v>1</v>
      </c>
      <c r="N349" s="14">
        <v>2</v>
      </c>
      <c r="O349" s="14">
        <v>6</v>
      </c>
      <c r="P349" s="255">
        <v>73</v>
      </c>
      <c r="Q349" s="432"/>
      <c r="R349" s="14">
        <v>71</v>
      </c>
      <c r="S349" s="16">
        <v>12</v>
      </c>
      <c r="T349" s="256">
        <v>10</v>
      </c>
      <c r="U349" s="194">
        <v>12</v>
      </c>
      <c r="V349" s="129">
        <v>12</v>
      </c>
      <c r="W349" s="129">
        <v>0</v>
      </c>
      <c r="X349" s="129">
        <v>0</v>
      </c>
      <c r="Y349" s="129">
        <v>0</v>
      </c>
      <c r="Z349" s="129">
        <v>6</v>
      </c>
      <c r="AA349" s="129">
        <v>2</v>
      </c>
      <c r="AB349" s="129">
        <v>7</v>
      </c>
      <c r="AC349" s="129">
        <v>1</v>
      </c>
      <c r="AD349" s="194">
        <v>10</v>
      </c>
      <c r="AE349" s="129">
        <v>32</v>
      </c>
      <c r="AF349" s="129">
        <v>3</v>
      </c>
      <c r="AG349" s="194">
        <v>1</v>
      </c>
      <c r="AH349" s="129">
        <v>1</v>
      </c>
      <c r="AI349" s="129">
        <v>0</v>
      </c>
      <c r="AJ349" s="257">
        <v>0</v>
      </c>
      <c r="AK349" s="129">
        <v>0</v>
      </c>
      <c r="AL349" s="129">
        <v>2</v>
      </c>
      <c r="AM349" s="434"/>
      <c r="AN349" s="245">
        <v>0</v>
      </c>
      <c r="AO349" s="241"/>
      <c r="AP349" s="248"/>
      <c r="AQ349" s="154"/>
      <c r="AR349" s="249"/>
      <c r="AS349" s="167" t="str">
        <f>IF(AQ349="","",(SUM(AQ349,AN349)))</f>
        <v/>
      </c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</row>
    <row r="350" spans="1:71" s="258" customFormat="1" ht="12.75" hidden="1" customHeight="1" x14ac:dyDescent="0.2">
      <c r="A350" s="37" t="s">
        <v>129</v>
      </c>
      <c r="B350" s="39">
        <f t="shared" ref="B350:BM350" si="89">SUM(B348:B349)</f>
        <v>0</v>
      </c>
      <c r="C350" s="39">
        <f t="shared" si="89"/>
        <v>525</v>
      </c>
      <c r="D350" s="39">
        <f t="shared" si="89"/>
        <v>3709</v>
      </c>
      <c r="E350" s="39">
        <f t="shared" si="89"/>
        <v>707</v>
      </c>
      <c r="F350" s="39">
        <f t="shared" si="89"/>
        <v>801</v>
      </c>
      <c r="G350" s="39">
        <f t="shared" si="89"/>
        <v>1264</v>
      </c>
      <c r="H350" s="39">
        <f t="shared" si="89"/>
        <v>1287</v>
      </c>
      <c r="I350" s="39">
        <f t="shared" si="89"/>
        <v>1192</v>
      </c>
      <c r="J350" s="39">
        <f t="shared" si="89"/>
        <v>1250</v>
      </c>
      <c r="K350" s="39">
        <f t="shared" si="89"/>
        <v>1260</v>
      </c>
      <c r="L350" s="39">
        <f t="shared" si="89"/>
        <v>1539</v>
      </c>
      <c r="M350" s="39">
        <f t="shared" si="89"/>
        <v>1554</v>
      </c>
      <c r="N350" s="39">
        <f t="shared" si="89"/>
        <v>1728</v>
      </c>
      <c r="O350" s="39">
        <f t="shared" si="89"/>
        <v>1729</v>
      </c>
      <c r="P350" s="39">
        <f t="shared" si="89"/>
        <v>1838</v>
      </c>
      <c r="Q350" s="39">
        <f>SUM(Q348:Q349)</f>
        <v>3709</v>
      </c>
      <c r="R350" s="39">
        <f t="shared" si="89"/>
        <v>2000</v>
      </c>
      <c r="S350" s="39">
        <f t="shared" si="89"/>
        <v>1886</v>
      </c>
      <c r="T350" s="214">
        <f t="shared" si="89"/>
        <v>2276</v>
      </c>
      <c r="U350" s="211">
        <f t="shared" si="89"/>
        <v>2210</v>
      </c>
      <c r="V350" s="211">
        <f t="shared" si="89"/>
        <v>2264</v>
      </c>
      <c r="W350" s="211">
        <f t="shared" si="89"/>
        <v>2065</v>
      </c>
      <c r="X350" s="211">
        <f t="shared" si="89"/>
        <v>2142</v>
      </c>
      <c r="Y350" s="211">
        <f t="shared" si="89"/>
        <v>2073</v>
      </c>
      <c r="Z350" s="211">
        <f t="shared" si="89"/>
        <v>2171</v>
      </c>
      <c r="AA350" s="211">
        <f t="shared" si="89"/>
        <v>2317</v>
      </c>
      <c r="AB350" s="211">
        <f t="shared" si="89"/>
        <v>2208</v>
      </c>
      <c r="AC350" s="211">
        <f t="shared" si="89"/>
        <v>2330</v>
      </c>
      <c r="AD350" s="211">
        <f t="shared" si="89"/>
        <v>2513</v>
      </c>
      <c r="AE350" s="211">
        <f t="shared" si="89"/>
        <v>2656</v>
      </c>
      <c r="AF350" s="211">
        <f t="shared" si="89"/>
        <v>2552</v>
      </c>
      <c r="AG350" s="211">
        <f t="shared" si="89"/>
        <v>2682</v>
      </c>
      <c r="AH350" s="211">
        <f t="shared" si="89"/>
        <v>2637</v>
      </c>
      <c r="AI350" s="211">
        <f t="shared" si="89"/>
        <v>2192</v>
      </c>
      <c r="AJ350" s="211">
        <f t="shared" si="89"/>
        <v>2306</v>
      </c>
      <c r="AK350" s="211">
        <f t="shared" si="89"/>
        <v>2394</v>
      </c>
      <c r="AL350" s="211">
        <f t="shared" si="89"/>
        <v>2518</v>
      </c>
      <c r="AM350" s="211">
        <f t="shared" si="89"/>
        <v>1196</v>
      </c>
      <c r="AN350" s="215">
        <f t="shared" si="89"/>
        <v>814</v>
      </c>
      <c r="AO350" s="241"/>
      <c r="AP350" s="66"/>
      <c r="AQ350" s="67">
        <f t="shared" si="89"/>
        <v>0</v>
      </c>
      <c r="AR350" s="219"/>
      <c r="AS350" s="66">
        <f t="shared" si="89"/>
        <v>0</v>
      </c>
      <c r="AT350" s="39">
        <f t="shared" si="89"/>
        <v>0</v>
      </c>
      <c r="AU350" s="39">
        <f t="shared" si="89"/>
        <v>0</v>
      </c>
      <c r="AV350" s="39">
        <f t="shared" si="89"/>
        <v>0</v>
      </c>
      <c r="AW350" s="39">
        <f t="shared" si="89"/>
        <v>0</v>
      </c>
      <c r="AX350" s="39">
        <f t="shared" si="89"/>
        <v>0</v>
      </c>
      <c r="AY350" s="39">
        <f t="shared" si="89"/>
        <v>0</v>
      </c>
      <c r="AZ350" s="39">
        <f t="shared" si="89"/>
        <v>0</v>
      </c>
      <c r="BA350" s="39">
        <f t="shared" si="89"/>
        <v>0</v>
      </c>
      <c r="BB350" s="39">
        <f t="shared" si="89"/>
        <v>0</v>
      </c>
      <c r="BC350" s="39">
        <f t="shared" si="89"/>
        <v>0</v>
      </c>
      <c r="BD350" s="39">
        <f t="shared" si="89"/>
        <v>0</v>
      </c>
      <c r="BE350" s="39">
        <f t="shared" si="89"/>
        <v>0</v>
      </c>
      <c r="BF350" s="39">
        <f t="shared" si="89"/>
        <v>0</v>
      </c>
      <c r="BG350" s="39">
        <f t="shared" si="89"/>
        <v>0</v>
      </c>
      <c r="BH350" s="39">
        <f t="shared" si="89"/>
        <v>0</v>
      </c>
      <c r="BI350" s="39">
        <f t="shared" si="89"/>
        <v>0</v>
      </c>
      <c r="BJ350" s="39">
        <f t="shared" si="89"/>
        <v>0</v>
      </c>
      <c r="BK350" s="39">
        <f t="shared" si="89"/>
        <v>0</v>
      </c>
      <c r="BL350" s="39">
        <f t="shared" si="89"/>
        <v>0</v>
      </c>
      <c r="BM350" s="39">
        <f t="shared" si="89"/>
        <v>0</v>
      </c>
      <c r="BN350" s="39">
        <f t="shared" ref="BN350:BS350" si="90">SUM(BN348:BN349)</f>
        <v>0</v>
      </c>
      <c r="BO350" s="39">
        <f t="shared" si="90"/>
        <v>0</v>
      </c>
      <c r="BP350" s="39">
        <f t="shared" si="90"/>
        <v>0</v>
      </c>
      <c r="BQ350" s="39">
        <f t="shared" si="90"/>
        <v>0</v>
      </c>
      <c r="BR350" s="39">
        <f t="shared" si="90"/>
        <v>0</v>
      </c>
      <c r="BS350" s="39">
        <f t="shared" si="90"/>
        <v>0</v>
      </c>
    </row>
    <row r="351" spans="1:71" s="144" customFormat="1" ht="12.75" hidden="1" customHeight="1" x14ac:dyDescent="0.2">
      <c r="A351" s="158"/>
      <c r="B351" s="159"/>
      <c r="C351" s="159"/>
      <c r="D351" s="159"/>
      <c r="E351" s="159"/>
      <c r="F351" s="159"/>
      <c r="G351" s="159"/>
      <c r="H351" s="160"/>
      <c r="I351" s="160"/>
      <c r="J351" s="159"/>
      <c r="K351" s="159"/>
      <c r="L351" s="159"/>
      <c r="M351" s="159"/>
      <c r="N351" s="159"/>
      <c r="O351" s="160"/>
      <c r="P351" s="159"/>
      <c r="Q351" s="159"/>
      <c r="R351" s="160"/>
      <c r="S351" s="160"/>
      <c r="T351" s="151"/>
      <c r="U351" s="150"/>
      <c r="V351" s="151"/>
      <c r="W351" s="151"/>
      <c r="X351" s="150"/>
      <c r="Y351" s="150"/>
      <c r="Z351" s="151"/>
      <c r="AA351" s="151"/>
      <c r="AB351" s="150"/>
      <c r="AC351" s="150"/>
      <c r="AD351" s="150"/>
      <c r="AE351" s="150"/>
      <c r="AF351" s="150"/>
      <c r="AG351" s="150"/>
      <c r="AH351" s="150"/>
      <c r="AI351" s="150"/>
      <c r="AJ351" s="151"/>
      <c r="AK351" s="150"/>
      <c r="AL351" s="150"/>
      <c r="AM351" s="150"/>
      <c r="AN351" s="150"/>
      <c r="AO351" s="241"/>
      <c r="AP351" s="89"/>
      <c r="AQ351" s="90"/>
      <c r="AR351" s="115"/>
      <c r="AS351" s="89"/>
      <c r="AT351" s="73"/>
      <c r="AU351" s="73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  <c r="BG351" s="73"/>
      <c r="BH351" s="73"/>
      <c r="BI351" s="73"/>
      <c r="BJ351" s="73"/>
      <c r="BK351" s="73"/>
      <c r="BL351" s="73"/>
      <c r="BM351" s="73"/>
      <c r="BN351" s="73"/>
      <c r="BO351" s="73"/>
      <c r="BP351" s="73"/>
      <c r="BQ351" s="73"/>
      <c r="BR351" s="73"/>
      <c r="BS351" s="73"/>
    </row>
    <row r="352" spans="1:71" s="144" customFormat="1" ht="12.75" hidden="1" customHeight="1" x14ac:dyDescent="0.2">
      <c r="A352" s="259" t="s">
        <v>186</v>
      </c>
      <c r="B352" s="260"/>
      <c r="C352" s="239">
        <f>$C$11</f>
        <v>44531</v>
      </c>
      <c r="D352" s="260"/>
      <c r="E352" s="239" t="e">
        <f ca="1">$E$11</f>
        <v>#NAME?</v>
      </c>
      <c r="F352" s="239" t="e">
        <f ca="1">$F$11</f>
        <v>#NAME?</v>
      </c>
      <c r="G352" s="239" t="e">
        <f ca="1">$G$11</f>
        <v>#NAME?</v>
      </c>
      <c r="H352" s="239" t="e">
        <f ca="1">$H$11</f>
        <v>#NAME?</v>
      </c>
      <c r="I352" s="239" t="e">
        <f ca="1">$I$11</f>
        <v>#NAME?</v>
      </c>
      <c r="J352" s="239" t="e">
        <f ca="1">$J$11</f>
        <v>#NAME?</v>
      </c>
      <c r="K352" s="239" t="e">
        <f ca="1">$K$11</f>
        <v>#NAME?</v>
      </c>
      <c r="L352" s="239" t="e">
        <f ca="1">$L$11</f>
        <v>#NAME?</v>
      </c>
      <c r="M352" s="239" t="e">
        <f ca="1">$M$11</f>
        <v>#NAME?</v>
      </c>
      <c r="N352" s="239" t="e">
        <f ca="1">$N$11</f>
        <v>#NAME?</v>
      </c>
      <c r="O352" s="239" t="e">
        <f ca="1">$O$11</f>
        <v>#NAME?</v>
      </c>
      <c r="P352" s="239" t="e">
        <f ca="1">$P$11</f>
        <v>#NAME?</v>
      </c>
      <c r="Q352" s="260"/>
      <c r="R352" s="239" t="e">
        <f t="shared" ref="R352:AK352" ca="1" si="91">R11</f>
        <v>#NAME?</v>
      </c>
      <c r="S352" s="239" t="e">
        <f t="shared" ca="1" si="91"/>
        <v>#NAME?</v>
      </c>
      <c r="T352" s="239" t="e">
        <f t="shared" ca="1" si="91"/>
        <v>#NAME?</v>
      </c>
      <c r="U352" s="239" t="e">
        <f t="shared" ca="1" si="91"/>
        <v>#NAME?</v>
      </c>
      <c r="V352" s="239" t="e">
        <f t="shared" ca="1" si="91"/>
        <v>#NAME?</v>
      </c>
      <c r="W352" s="239" t="e">
        <f t="shared" ca="1" si="91"/>
        <v>#NAME?</v>
      </c>
      <c r="X352" s="239" t="e">
        <f t="shared" ca="1" si="91"/>
        <v>#NAME?</v>
      </c>
      <c r="Y352" s="239" t="e">
        <f t="shared" ca="1" si="91"/>
        <v>#NAME?</v>
      </c>
      <c r="Z352" s="239" t="e">
        <f t="shared" ca="1" si="91"/>
        <v>#NAME?</v>
      </c>
      <c r="AA352" s="239" t="e">
        <f t="shared" ca="1" si="91"/>
        <v>#NAME?</v>
      </c>
      <c r="AB352" s="239" t="e">
        <f t="shared" ca="1" si="91"/>
        <v>#NAME?</v>
      </c>
      <c r="AC352" s="239" t="e">
        <f t="shared" ca="1" si="91"/>
        <v>#NAME?</v>
      </c>
      <c r="AD352" s="239" t="e">
        <f t="shared" ca="1" si="91"/>
        <v>#NAME?</v>
      </c>
      <c r="AE352" s="239" t="e">
        <f t="shared" ca="1" si="91"/>
        <v>#NAME?</v>
      </c>
      <c r="AF352" s="239" t="e">
        <f t="shared" ca="1" si="91"/>
        <v>#NAME?</v>
      </c>
      <c r="AG352" s="239" t="e">
        <f t="shared" ca="1" si="91"/>
        <v>#NAME?</v>
      </c>
      <c r="AH352" s="239" t="e">
        <f t="shared" ca="1" si="91"/>
        <v>#NAME?</v>
      </c>
      <c r="AI352" s="239" t="e">
        <f t="shared" ca="1" si="91"/>
        <v>#NAME?</v>
      </c>
      <c r="AJ352" s="239" t="e">
        <f t="shared" ca="1" si="91"/>
        <v>#NAME?</v>
      </c>
      <c r="AK352" s="239" t="e">
        <f t="shared" ca="1" si="91"/>
        <v>#NAME?</v>
      </c>
      <c r="AL352" s="239" t="e">
        <f ca="1">AL$11</f>
        <v>#NAME?</v>
      </c>
      <c r="AM352" s="253"/>
      <c r="AN352" s="240" t="str">
        <f t="shared" ref="AN352:AS352" si="92">AN$11</f>
        <v>1-10-out-24</v>
      </c>
      <c r="AO352" s="241"/>
      <c r="AP352" s="242"/>
      <c r="AQ352" s="243" t="str">
        <f t="shared" si="92"/>
        <v>11-31-out-24</v>
      </c>
      <c r="AR352" s="244"/>
      <c r="AS352" s="242" t="e">
        <f t="shared" ca="1" si="92"/>
        <v>#NAME?</v>
      </c>
      <c r="AT352" s="77" t="e">
        <f t="shared" ref="AT352:BS352" ca="1" si="93">AT11</f>
        <v>#NAME?</v>
      </c>
      <c r="AU352" s="77" t="e">
        <f t="shared" ca="1" si="93"/>
        <v>#NAME?</v>
      </c>
      <c r="AV352" s="77" t="e">
        <f t="shared" ca="1" si="93"/>
        <v>#NAME?</v>
      </c>
      <c r="AW352" s="77" t="e">
        <f t="shared" ca="1" si="93"/>
        <v>#NAME?</v>
      </c>
      <c r="AX352" s="77" t="e">
        <f t="shared" ca="1" si="93"/>
        <v>#NAME?</v>
      </c>
      <c r="AY352" s="77" t="e">
        <f t="shared" ca="1" si="93"/>
        <v>#NAME?</v>
      </c>
      <c r="AZ352" s="77" t="e">
        <f t="shared" ca="1" si="93"/>
        <v>#NAME?</v>
      </c>
      <c r="BA352" s="77" t="e">
        <f t="shared" ca="1" si="93"/>
        <v>#NAME?</v>
      </c>
      <c r="BB352" s="77" t="e">
        <f t="shared" ca="1" si="93"/>
        <v>#NAME?</v>
      </c>
      <c r="BC352" s="77" t="e">
        <f t="shared" ca="1" si="93"/>
        <v>#NAME?</v>
      </c>
      <c r="BD352" s="77" t="e">
        <f t="shared" ca="1" si="93"/>
        <v>#NAME?</v>
      </c>
      <c r="BE352" s="77" t="e">
        <f t="shared" ca="1" si="93"/>
        <v>#NAME?</v>
      </c>
      <c r="BF352" s="77" t="e">
        <f t="shared" ca="1" si="93"/>
        <v>#NAME?</v>
      </c>
      <c r="BG352" s="77" t="e">
        <f t="shared" ca="1" si="93"/>
        <v>#NAME?</v>
      </c>
      <c r="BH352" s="77" t="e">
        <f t="shared" ca="1" si="93"/>
        <v>#NAME?</v>
      </c>
      <c r="BI352" s="77" t="e">
        <f t="shared" ca="1" si="93"/>
        <v>#NAME?</v>
      </c>
      <c r="BJ352" s="77" t="e">
        <f t="shared" ca="1" si="93"/>
        <v>#NAME?</v>
      </c>
      <c r="BK352" s="77" t="e">
        <f t="shared" ca="1" si="93"/>
        <v>#NAME?</v>
      </c>
      <c r="BL352" s="77" t="e">
        <f t="shared" ca="1" si="93"/>
        <v>#NAME?</v>
      </c>
      <c r="BM352" s="77" t="e">
        <f t="shared" ca="1" si="93"/>
        <v>#NAME?</v>
      </c>
      <c r="BN352" s="77" t="e">
        <f t="shared" ca="1" si="93"/>
        <v>#NAME?</v>
      </c>
      <c r="BO352" s="77" t="e">
        <f t="shared" ca="1" si="93"/>
        <v>#NAME?</v>
      </c>
      <c r="BP352" s="77" t="e">
        <f t="shared" ca="1" si="93"/>
        <v>#NAME?</v>
      </c>
      <c r="BQ352" s="77" t="e">
        <f t="shared" ca="1" si="93"/>
        <v>#NAME?</v>
      </c>
      <c r="BR352" s="77" t="e">
        <f t="shared" ca="1" si="93"/>
        <v>#NAME?</v>
      </c>
      <c r="BS352" s="77" t="e">
        <f t="shared" ca="1" si="93"/>
        <v>#NAME?</v>
      </c>
    </row>
    <row r="353" spans="1:71" s="144" customFormat="1" ht="12.75" hidden="1" customHeight="1" x14ac:dyDescent="0.2">
      <c r="A353" s="261" t="s">
        <v>187</v>
      </c>
      <c r="B353" s="262"/>
      <c r="C353" s="129">
        <v>0</v>
      </c>
      <c r="D353" s="263"/>
      <c r="E353" s="129">
        <v>0</v>
      </c>
      <c r="F353" s="129">
        <v>0</v>
      </c>
      <c r="G353" s="264">
        <v>320</v>
      </c>
      <c r="H353" s="129">
        <v>314</v>
      </c>
      <c r="I353" s="129">
        <v>406</v>
      </c>
      <c r="J353" s="129">
        <v>391</v>
      </c>
      <c r="K353" s="129">
        <v>446</v>
      </c>
      <c r="L353" s="129">
        <v>475</v>
      </c>
      <c r="M353" s="129">
        <v>450</v>
      </c>
      <c r="N353" s="129">
        <v>433</v>
      </c>
      <c r="O353" s="129">
        <v>386</v>
      </c>
      <c r="P353" s="129">
        <v>415</v>
      </c>
      <c r="Q353" s="263"/>
      <c r="R353" s="245">
        <v>430</v>
      </c>
      <c r="S353" s="129">
        <v>415</v>
      </c>
      <c r="T353" s="129">
        <v>497</v>
      </c>
      <c r="U353" s="129">
        <v>512</v>
      </c>
      <c r="V353" s="129">
        <v>525</v>
      </c>
      <c r="W353" s="129">
        <v>429</v>
      </c>
      <c r="X353" s="129">
        <v>388</v>
      </c>
      <c r="Y353" s="129">
        <v>473</v>
      </c>
      <c r="Z353" s="129">
        <v>359</v>
      </c>
      <c r="AA353" s="129">
        <v>358</v>
      </c>
      <c r="AB353" s="129">
        <v>349</v>
      </c>
      <c r="AC353" s="129">
        <v>394</v>
      </c>
      <c r="AD353" s="129">
        <v>361</v>
      </c>
      <c r="AE353" s="129">
        <v>384</v>
      </c>
      <c r="AF353" s="129">
        <v>361</v>
      </c>
      <c r="AG353" s="129">
        <v>356</v>
      </c>
      <c r="AH353" s="129">
        <v>393</v>
      </c>
      <c r="AI353" s="129">
        <v>395</v>
      </c>
      <c r="AJ353" s="129">
        <v>366</v>
      </c>
      <c r="AK353" s="129">
        <v>383</v>
      </c>
      <c r="AL353" s="129">
        <v>370</v>
      </c>
      <c r="AM353" s="187"/>
      <c r="AN353" s="245">
        <v>128</v>
      </c>
      <c r="AO353" s="241"/>
      <c r="AP353" s="248"/>
      <c r="AQ353" s="154"/>
      <c r="AR353" s="249"/>
      <c r="AS353" s="167" t="str">
        <f>IF(AQ353="","",(SUM(AQ353,AN353)))</f>
        <v/>
      </c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</row>
    <row r="354" spans="1:71" s="144" customFormat="1" ht="12.75" hidden="1" customHeight="1" x14ac:dyDescent="0.25">
      <c r="A354" s="149"/>
      <c r="B354" s="150"/>
      <c r="C354" s="150"/>
      <c r="D354" s="150"/>
      <c r="E354" s="150"/>
      <c r="F354" s="150"/>
      <c r="G354" s="150"/>
      <c r="H354" s="151"/>
      <c r="I354" s="151"/>
      <c r="J354" s="150"/>
      <c r="K354" s="150"/>
      <c r="L354" s="150"/>
      <c r="M354" s="150"/>
      <c r="N354" s="150"/>
      <c r="O354" s="151"/>
      <c r="P354" s="162"/>
      <c r="Q354" s="162"/>
      <c r="R354" s="163"/>
      <c r="S354" s="163"/>
      <c r="T354" s="151"/>
      <c r="U354" s="150"/>
      <c r="V354" s="151"/>
      <c r="W354" s="151"/>
      <c r="X354" s="150"/>
      <c r="Y354" s="150"/>
      <c r="Z354" s="151"/>
      <c r="AA354" s="151"/>
      <c r="AB354" s="150"/>
      <c r="AC354" s="150"/>
      <c r="AD354" s="150"/>
      <c r="AE354" s="150"/>
      <c r="AF354" s="150"/>
      <c r="AG354" s="150"/>
      <c r="AH354" s="150"/>
      <c r="AI354" s="150"/>
      <c r="AJ354" s="151"/>
      <c r="AK354" s="150"/>
      <c r="AL354" s="150"/>
      <c r="AM354" s="150"/>
      <c r="AN354" s="150"/>
      <c r="AO354" s="250"/>
      <c r="AP354" s="89"/>
      <c r="AQ354" s="90"/>
      <c r="AR354" s="115"/>
      <c r="AS354" s="89"/>
      <c r="AT354" s="73"/>
      <c r="AU354" s="73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  <c r="BN354" s="73"/>
      <c r="BO354" s="73"/>
      <c r="BP354" s="73"/>
      <c r="BQ354" s="73"/>
      <c r="BR354" s="73"/>
      <c r="BS354" s="73"/>
    </row>
    <row r="355" spans="1:71" s="144" customFormat="1" ht="12.75" hidden="1" customHeight="1" x14ac:dyDescent="0.2">
      <c r="A355" s="265" t="s">
        <v>188</v>
      </c>
      <c r="B355" s="266"/>
      <c r="C355" s="267">
        <f>$C$11</f>
        <v>44531</v>
      </c>
      <c r="D355" s="266"/>
      <c r="E355" s="267" t="e">
        <f ca="1">$E$11</f>
        <v>#NAME?</v>
      </c>
      <c r="F355" s="267" t="e">
        <f ca="1">$F$11</f>
        <v>#NAME?</v>
      </c>
      <c r="G355" s="267" t="e">
        <f ca="1">$G$11</f>
        <v>#NAME?</v>
      </c>
      <c r="H355" s="267" t="e">
        <f ca="1">$H$11</f>
        <v>#NAME?</v>
      </c>
      <c r="I355" s="267" t="e">
        <f ca="1">$I$11</f>
        <v>#NAME?</v>
      </c>
      <c r="J355" s="267" t="e">
        <f ca="1">$J$11</f>
        <v>#NAME?</v>
      </c>
      <c r="K355" s="267" t="e">
        <f ca="1">$K$11</f>
        <v>#NAME?</v>
      </c>
      <c r="L355" s="267" t="e">
        <f ca="1">$L$11</f>
        <v>#NAME?</v>
      </c>
      <c r="M355" s="267" t="e">
        <f ca="1">$M$11</f>
        <v>#NAME?</v>
      </c>
      <c r="N355" s="267" t="e">
        <f ca="1">$N$11</f>
        <v>#NAME?</v>
      </c>
      <c r="O355" s="267" t="e">
        <f ca="1">$O$11</f>
        <v>#NAME?</v>
      </c>
      <c r="P355" s="244" t="e">
        <f ca="1">$P$11</f>
        <v>#NAME?</v>
      </c>
      <c r="Q355" s="268"/>
      <c r="R355" s="77" t="e">
        <f t="shared" ref="R355:AK355" ca="1" si="94">R11</f>
        <v>#NAME?</v>
      </c>
      <c r="S355" s="77" t="e">
        <f t="shared" ca="1" si="94"/>
        <v>#NAME?</v>
      </c>
      <c r="T355" s="253" t="e">
        <f t="shared" ca="1" si="94"/>
        <v>#NAME?</v>
      </c>
      <c r="U355" s="239" t="e">
        <f t="shared" ca="1" si="94"/>
        <v>#NAME?</v>
      </c>
      <c r="V355" s="239" t="e">
        <f t="shared" ca="1" si="94"/>
        <v>#NAME?</v>
      </c>
      <c r="W355" s="239" t="e">
        <f t="shared" ca="1" si="94"/>
        <v>#NAME?</v>
      </c>
      <c r="X355" s="239" t="e">
        <f t="shared" ca="1" si="94"/>
        <v>#NAME?</v>
      </c>
      <c r="Y355" s="239" t="e">
        <f t="shared" ca="1" si="94"/>
        <v>#NAME?</v>
      </c>
      <c r="Z355" s="239" t="e">
        <f t="shared" ca="1" si="94"/>
        <v>#NAME?</v>
      </c>
      <c r="AA355" s="239" t="e">
        <f t="shared" ca="1" si="94"/>
        <v>#NAME?</v>
      </c>
      <c r="AB355" s="239" t="e">
        <f t="shared" ca="1" si="94"/>
        <v>#NAME?</v>
      </c>
      <c r="AC355" s="239" t="e">
        <f t="shared" ca="1" si="94"/>
        <v>#NAME?</v>
      </c>
      <c r="AD355" s="239" t="e">
        <f t="shared" ca="1" si="94"/>
        <v>#NAME?</v>
      </c>
      <c r="AE355" s="269" t="e">
        <f t="shared" ca="1" si="94"/>
        <v>#NAME?</v>
      </c>
      <c r="AF355" s="239" t="e">
        <f t="shared" ca="1" si="94"/>
        <v>#NAME?</v>
      </c>
      <c r="AG355" s="239" t="e">
        <f t="shared" ca="1" si="94"/>
        <v>#NAME?</v>
      </c>
      <c r="AH355" s="239" t="e">
        <f t="shared" ca="1" si="94"/>
        <v>#NAME?</v>
      </c>
      <c r="AI355" s="269" t="e">
        <f t="shared" ca="1" si="94"/>
        <v>#NAME?</v>
      </c>
      <c r="AJ355" s="239" t="e">
        <f t="shared" ca="1" si="94"/>
        <v>#NAME?</v>
      </c>
      <c r="AK355" s="239" t="e">
        <f t="shared" ca="1" si="94"/>
        <v>#NAME?</v>
      </c>
      <c r="AL355" s="239" t="e">
        <f ca="1">AL$11</f>
        <v>#NAME?</v>
      </c>
      <c r="AM355" s="253"/>
      <c r="AN355" s="240" t="str">
        <f t="shared" ref="AN355:AS355" si="95">AN$11</f>
        <v>1-10-out-24</v>
      </c>
      <c r="AO355" s="241"/>
      <c r="AP355" s="242"/>
      <c r="AQ355" s="243" t="str">
        <f t="shared" si="95"/>
        <v>11-31-out-24</v>
      </c>
      <c r="AR355" s="244"/>
      <c r="AS355" s="242" t="e">
        <f t="shared" ca="1" si="95"/>
        <v>#NAME?</v>
      </c>
      <c r="AT355" s="77" t="e">
        <f t="shared" ref="AT355:BS355" ca="1" si="96">AT11</f>
        <v>#NAME?</v>
      </c>
      <c r="AU355" s="77" t="e">
        <f t="shared" ca="1" si="96"/>
        <v>#NAME?</v>
      </c>
      <c r="AV355" s="77" t="e">
        <f t="shared" ca="1" si="96"/>
        <v>#NAME?</v>
      </c>
      <c r="AW355" s="77" t="e">
        <f t="shared" ca="1" si="96"/>
        <v>#NAME?</v>
      </c>
      <c r="AX355" s="77" t="e">
        <f t="shared" ca="1" si="96"/>
        <v>#NAME?</v>
      </c>
      <c r="AY355" s="77" t="e">
        <f t="shared" ca="1" si="96"/>
        <v>#NAME?</v>
      </c>
      <c r="AZ355" s="77" t="e">
        <f t="shared" ca="1" si="96"/>
        <v>#NAME?</v>
      </c>
      <c r="BA355" s="77" t="e">
        <f t="shared" ca="1" si="96"/>
        <v>#NAME?</v>
      </c>
      <c r="BB355" s="77" t="e">
        <f t="shared" ca="1" si="96"/>
        <v>#NAME?</v>
      </c>
      <c r="BC355" s="77" t="e">
        <f t="shared" ca="1" si="96"/>
        <v>#NAME?</v>
      </c>
      <c r="BD355" s="77" t="e">
        <f t="shared" ca="1" si="96"/>
        <v>#NAME?</v>
      </c>
      <c r="BE355" s="77" t="e">
        <f t="shared" ca="1" si="96"/>
        <v>#NAME?</v>
      </c>
      <c r="BF355" s="77" t="e">
        <f t="shared" ca="1" si="96"/>
        <v>#NAME?</v>
      </c>
      <c r="BG355" s="77" t="e">
        <f t="shared" ca="1" si="96"/>
        <v>#NAME?</v>
      </c>
      <c r="BH355" s="77" t="e">
        <f t="shared" ca="1" si="96"/>
        <v>#NAME?</v>
      </c>
      <c r="BI355" s="77" t="e">
        <f t="shared" ca="1" si="96"/>
        <v>#NAME?</v>
      </c>
      <c r="BJ355" s="77" t="e">
        <f t="shared" ca="1" si="96"/>
        <v>#NAME?</v>
      </c>
      <c r="BK355" s="77" t="e">
        <f t="shared" ca="1" si="96"/>
        <v>#NAME?</v>
      </c>
      <c r="BL355" s="77" t="e">
        <f t="shared" ca="1" si="96"/>
        <v>#NAME?</v>
      </c>
      <c r="BM355" s="77" t="e">
        <f t="shared" ca="1" si="96"/>
        <v>#NAME?</v>
      </c>
      <c r="BN355" s="77" t="e">
        <f t="shared" ca="1" si="96"/>
        <v>#NAME?</v>
      </c>
      <c r="BO355" s="77" t="e">
        <f t="shared" ca="1" si="96"/>
        <v>#NAME?</v>
      </c>
      <c r="BP355" s="77" t="e">
        <f t="shared" ca="1" si="96"/>
        <v>#NAME?</v>
      </c>
      <c r="BQ355" s="77" t="e">
        <f t="shared" ca="1" si="96"/>
        <v>#NAME?</v>
      </c>
      <c r="BR355" s="77" t="e">
        <f t="shared" ca="1" si="96"/>
        <v>#NAME?</v>
      </c>
      <c r="BS355" s="77" t="e">
        <f t="shared" ca="1" si="96"/>
        <v>#NAME?</v>
      </c>
    </row>
    <row r="356" spans="1:71" ht="12.75" hidden="1" customHeight="1" x14ac:dyDescent="0.2">
      <c r="A356" s="270" t="s">
        <v>189</v>
      </c>
      <c r="B356" s="271"/>
      <c r="C356" s="272">
        <v>13124</v>
      </c>
      <c r="D356" s="151"/>
      <c r="E356" s="272">
        <v>18711</v>
      </c>
      <c r="F356" s="271">
        <v>21805</v>
      </c>
      <c r="G356" s="272">
        <v>24241</v>
      </c>
      <c r="H356" s="272">
        <v>20409</v>
      </c>
      <c r="I356" s="272">
        <v>23062</v>
      </c>
      <c r="J356" s="272">
        <v>26943</v>
      </c>
      <c r="K356" s="272">
        <v>36813</v>
      </c>
      <c r="L356" s="273">
        <v>29827</v>
      </c>
      <c r="M356" s="272">
        <v>24165</v>
      </c>
      <c r="N356" s="272">
        <v>25577</v>
      </c>
      <c r="O356" s="272">
        <v>26443</v>
      </c>
      <c r="P356" s="274">
        <v>34638</v>
      </c>
      <c r="Q356" s="275"/>
      <c r="R356" s="276">
        <v>34517</v>
      </c>
      <c r="S356" s="71">
        <v>34139</v>
      </c>
      <c r="T356" s="277">
        <v>41835</v>
      </c>
      <c r="U356" s="123">
        <v>41713</v>
      </c>
      <c r="V356" s="278">
        <v>43773</v>
      </c>
      <c r="W356" s="123">
        <v>41136</v>
      </c>
      <c r="X356" s="123">
        <v>43677</v>
      </c>
      <c r="Y356" s="123">
        <v>39764</v>
      </c>
      <c r="Z356" s="123">
        <v>42037</v>
      </c>
      <c r="AA356" s="123">
        <v>40463</v>
      </c>
      <c r="AB356" s="123">
        <v>40088</v>
      </c>
      <c r="AC356" s="123">
        <v>36926</v>
      </c>
      <c r="AD356" s="279">
        <v>37813</v>
      </c>
      <c r="AE356" s="129">
        <v>34221</v>
      </c>
      <c r="AF356" s="277">
        <v>33862</v>
      </c>
      <c r="AG356" s="280">
        <v>23087</v>
      </c>
      <c r="AH356" s="280">
        <v>30970</v>
      </c>
      <c r="AI356" s="129">
        <v>29157</v>
      </c>
      <c r="AJ356" s="277">
        <v>30298</v>
      </c>
      <c r="AK356" s="123">
        <v>29718</v>
      </c>
      <c r="AL356" s="123">
        <v>30394</v>
      </c>
      <c r="AM356" s="187"/>
      <c r="AN356" s="281">
        <v>10136</v>
      </c>
      <c r="AO356" s="241"/>
      <c r="AP356" s="248"/>
      <c r="AQ356" s="154"/>
      <c r="AR356" s="249"/>
      <c r="AS356" s="167" t="str">
        <f>IF(AQ356="","",(SUM(AQ356,AN356)))</f>
        <v/>
      </c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</row>
    <row r="357" spans="1:71" ht="12.75" hidden="1" customHeight="1" x14ac:dyDescent="0.25">
      <c r="A357" s="149"/>
      <c r="B357" s="150"/>
      <c r="C357" s="150"/>
      <c r="D357" s="150"/>
      <c r="E357" s="150"/>
      <c r="F357" s="150"/>
      <c r="G357" s="150"/>
      <c r="H357" s="151"/>
      <c r="I357" s="151"/>
      <c r="J357" s="150"/>
      <c r="K357" s="150"/>
      <c r="L357" s="150"/>
      <c r="M357" s="150"/>
      <c r="N357" s="150"/>
      <c r="O357" s="151"/>
      <c r="P357" s="159"/>
      <c r="Q357" s="159"/>
      <c r="R357" s="160"/>
      <c r="S357" s="160"/>
      <c r="T357" s="151"/>
      <c r="U357" s="150"/>
      <c r="V357" s="151"/>
      <c r="W357" s="151"/>
      <c r="X357" s="150"/>
      <c r="Y357" s="150"/>
      <c r="Z357" s="151"/>
      <c r="AA357" s="151"/>
      <c r="AB357" s="150"/>
      <c r="AC357" s="150"/>
      <c r="AD357" s="150"/>
      <c r="AE357" s="159"/>
      <c r="AF357" s="150"/>
      <c r="AG357" s="150"/>
      <c r="AH357" s="150"/>
      <c r="AI357" s="159"/>
      <c r="AJ357" s="151"/>
      <c r="AK357" s="150"/>
      <c r="AL357" s="150"/>
      <c r="AM357" s="150"/>
      <c r="AN357" s="150"/>
      <c r="AO357" s="250"/>
      <c r="AP357" s="89"/>
      <c r="AQ357" s="90"/>
      <c r="AR357" s="115"/>
      <c r="AS357" s="89"/>
      <c r="AT357" s="73"/>
      <c r="AU357" s="73"/>
      <c r="AV357" s="73"/>
      <c r="AW357" s="73"/>
      <c r="AX357" s="73"/>
      <c r="AY357" s="73"/>
      <c r="AZ357" s="73"/>
      <c r="BA357" s="73"/>
      <c r="BB357" s="73"/>
      <c r="BC357" s="282"/>
      <c r="BD357" s="282"/>
      <c r="BE357" s="282"/>
      <c r="BF357" s="282"/>
      <c r="BG357" s="282"/>
      <c r="BH357" s="282"/>
      <c r="BI357" s="282"/>
      <c r="BJ357" s="282"/>
      <c r="BK357" s="282"/>
      <c r="BL357" s="282"/>
      <c r="BM357" s="282"/>
      <c r="BN357" s="282"/>
      <c r="BO357" s="282"/>
      <c r="BP357" s="282"/>
      <c r="BQ357" s="282"/>
      <c r="BR357" s="282"/>
      <c r="BS357" s="282"/>
    </row>
    <row r="358" spans="1:71" s="69" customFormat="1" ht="12.75" customHeight="1" x14ac:dyDescent="0.25">
      <c r="A358" s="283" t="s">
        <v>190</v>
      </c>
      <c r="B358" s="284"/>
      <c r="C358" s="120">
        <f>$C$11</f>
        <v>44531</v>
      </c>
      <c r="D358" s="284"/>
      <c r="E358" s="120" t="e">
        <f ca="1">$E$11</f>
        <v>#NAME?</v>
      </c>
      <c r="F358" s="120" t="e">
        <f ca="1">$F$11</f>
        <v>#NAME?</v>
      </c>
      <c r="G358" s="120" t="e">
        <f ca="1">$G$11</f>
        <v>#NAME?</v>
      </c>
      <c r="H358" s="120" t="e">
        <f ca="1">$H$11</f>
        <v>#NAME?</v>
      </c>
      <c r="I358" s="120" t="e">
        <f ca="1">$I$11</f>
        <v>#NAME?</v>
      </c>
      <c r="J358" s="120" t="e">
        <f ca="1">$J$11</f>
        <v>#NAME?</v>
      </c>
      <c r="K358" s="120" t="e">
        <f ca="1">$K$11</f>
        <v>#NAME?</v>
      </c>
      <c r="L358" s="120" t="e">
        <f ca="1">$L$11</f>
        <v>#NAME?</v>
      </c>
      <c r="M358" s="120" t="e">
        <f ca="1">$M$11</f>
        <v>#NAME?</v>
      </c>
      <c r="N358" s="120" t="e">
        <f ca="1">$N$11</f>
        <v>#NAME?</v>
      </c>
      <c r="O358" s="120" t="e">
        <f ca="1">$O$11</f>
        <v>#NAME?</v>
      </c>
      <c r="P358" s="120" t="e">
        <f ca="1">$P$11</f>
        <v>#NAME?</v>
      </c>
      <c r="Q358" s="284"/>
      <c r="R358" s="120" t="e">
        <f t="shared" ref="R358:AK358" ca="1" si="97">R11</f>
        <v>#NAME?</v>
      </c>
      <c r="S358" s="120" t="e">
        <f t="shared" ca="1" si="97"/>
        <v>#NAME?</v>
      </c>
      <c r="T358" s="120" t="e">
        <f t="shared" ca="1" si="97"/>
        <v>#NAME?</v>
      </c>
      <c r="U358" s="120" t="e">
        <f t="shared" ca="1" si="97"/>
        <v>#NAME?</v>
      </c>
      <c r="V358" s="120" t="e">
        <f t="shared" ca="1" si="97"/>
        <v>#NAME?</v>
      </c>
      <c r="W358" s="120" t="e">
        <f t="shared" ca="1" si="97"/>
        <v>#NAME?</v>
      </c>
      <c r="X358" s="120" t="e">
        <f t="shared" ca="1" si="97"/>
        <v>#NAME?</v>
      </c>
      <c r="Y358" s="120" t="e">
        <f t="shared" ca="1" si="97"/>
        <v>#NAME?</v>
      </c>
      <c r="Z358" s="120" t="e">
        <f t="shared" ca="1" si="97"/>
        <v>#NAME?</v>
      </c>
      <c r="AA358" s="120" t="e">
        <f t="shared" ca="1" si="97"/>
        <v>#NAME?</v>
      </c>
      <c r="AB358" s="120" t="e">
        <f t="shared" ca="1" si="97"/>
        <v>#NAME?</v>
      </c>
      <c r="AC358" s="120" t="e">
        <f t="shared" ca="1" si="97"/>
        <v>#NAME?</v>
      </c>
      <c r="AD358" s="120" t="e">
        <f t="shared" ca="1" si="97"/>
        <v>#NAME?</v>
      </c>
      <c r="AE358" s="120" t="e">
        <f t="shared" ca="1" si="97"/>
        <v>#NAME?</v>
      </c>
      <c r="AF358" s="120" t="e">
        <f t="shared" ca="1" si="97"/>
        <v>#NAME?</v>
      </c>
      <c r="AG358" s="120" t="e">
        <f t="shared" ca="1" si="97"/>
        <v>#NAME?</v>
      </c>
      <c r="AH358" s="120" t="e">
        <f t="shared" ca="1" si="97"/>
        <v>#NAME?</v>
      </c>
      <c r="AI358" s="120" t="e">
        <f t="shared" ca="1" si="97"/>
        <v>#NAME?</v>
      </c>
      <c r="AJ358" s="120" t="e">
        <f t="shared" ca="1" si="97"/>
        <v>#NAME?</v>
      </c>
      <c r="AK358" s="120" t="e">
        <f t="shared" ca="1" si="97"/>
        <v>#NAME?</v>
      </c>
      <c r="AL358" s="120" t="e">
        <f ca="1">AL$11</f>
        <v>#NAME?</v>
      </c>
      <c r="AM358" s="180"/>
      <c r="AN358" s="121" t="str">
        <f t="shared" ref="AN358:AS358" si="98">AN$11</f>
        <v>1-10-out-24</v>
      </c>
      <c r="AO358" s="47" t="s">
        <v>191</v>
      </c>
      <c r="AP358" s="48"/>
      <c r="AQ358" s="49" t="str">
        <f t="shared" si="98"/>
        <v>11-31-out-24</v>
      </c>
      <c r="AR358" s="48"/>
      <c r="AS358" s="48" t="e">
        <f t="shared" ca="1" si="98"/>
        <v>#NAME?</v>
      </c>
      <c r="AT358" s="10" t="e">
        <f t="shared" ref="AT358:BS358" ca="1" si="99">AT11</f>
        <v>#NAME?</v>
      </c>
      <c r="AU358" s="10" t="e">
        <f t="shared" ca="1" si="99"/>
        <v>#NAME?</v>
      </c>
      <c r="AV358" s="10" t="e">
        <f t="shared" ca="1" si="99"/>
        <v>#NAME?</v>
      </c>
      <c r="AW358" s="10" t="e">
        <f t="shared" ca="1" si="99"/>
        <v>#NAME?</v>
      </c>
      <c r="AX358" s="10" t="e">
        <f t="shared" ca="1" si="99"/>
        <v>#NAME?</v>
      </c>
      <c r="AY358" s="10" t="e">
        <f t="shared" ca="1" si="99"/>
        <v>#NAME?</v>
      </c>
      <c r="AZ358" s="10" t="e">
        <f t="shared" ca="1" si="99"/>
        <v>#NAME?</v>
      </c>
      <c r="BA358" s="10" t="e">
        <f t="shared" ca="1" si="99"/>
        <v>#NAME?</v>
      </c>
      <c r="BB358" s="49" t="e">
        <f t="shared" ca="1" si="99"/>
        <v>#NAME?</v>
      </c>
      <c r="BC358" s="10" t="e">
        <f t="shared" ca="1" si="99"/>
        <v>#NAME?</v>
      </c>
      <c r="BD358" s="10" t="e">
        <f t="shared" ca="1" si="99"/>
        <v>#NAME?</v>
      </c>
      <c r="BE358" s="10" t="e">
        <f t="shared" ca="1" si="99"/>
        <v>#NAME?</v>
      </c>
      <c r="BF358" s="10" t="e">
        <f t="shared" ca="1" si="99"/>
        <v>#NAME?</v>
      </c>
      <c r="BG358" s="10" t="e">
        <f t="shared" ca="1" si="99"/>
        <v>#NAME?</v>
      </c>
      <c r="BH358" s="10" t="e">
        <f t="shared" ca="1" si="99"/>
        <v>#NAME?</v>
      </c>
      <c r="BI358" s="10" t="e">
        <f t="shared" ca="1" si="99"/>
        <v>#NAME?</v>
      </c>
      <c r="BJ358" s="10" t="e">
        <f t="shared" ca="1" si="99"/>
        <v>#NAME?</v>
      </c>
      <c r="BK358" s="10" t="e">
        <f t="shared" ca="1" si="99"/>
        <v>#NAME?</v>
      </c>
      <c r="BL358" s="10" t="e">
        <f t="shared" ca="1" si="99"/>
        <v>#NAME?</v>
      </c>
      <c r="BM358" s="10" t="e">
        <f t="shared" ca="1" si="99"/>
        <v>#NAME?</v>
      </c>
      <c r="BN358" s="10" t="e">
        <f t="shared" ca="1" si="99"/>
        <v>#NAME?</v>
      </c>
      <c r="BO358" s="10" t="e">
        <f t="shared" ca="1" si="99"/>
        <v>#NAME?</v>
      </c>
      <c r="BP358" s="10" t="e">
        <f t="shared" ca="1" si="99"/>
        <v>#NAME?</v>
      </c>
      <c r="BQ358" s="10" t="e">
        <f t="shared" ca="1" si="99"/>
        <v>#NAME?</v>
      </c>
      <c r="BR358" s="10" t="e">
        <f t="shared" ca="1" si="99"/>
        <v>#NAME?</v>
      </c>
      <c r="BS358" s="10" t="e">
        <f t="shared" ca="1" si="99"/>
        <v>#NAME?</v>
      </c>
    </row>
    <row r="359" spans="1:71" ht="12.75" customHeight="1" x14ac:dyDescent="0.2">
      <c r="A359" s="270" t="s">
        <v>138</v>
      </c>
      <c r="B359" s="285"/>
      <c r="C359" s="123">
        <v>40</v>
      </c>
      <c r="D359" s="286"/>
      <c r="E359" s="123">
        <v>185</v>
      </c>
      <c r="F359" s="123">
        <v>50</v>
      </c>
      <c r="G359" s="123">
        <v>490</v>
      </c>
      <c r="H359" s="123">
        <v>481</v>
      </c>
      <c r="I359" s="123">
        <v>662</v>
      </c>
      <c r="J359" s="123">
        <v>716</v>
      </c>
      <c r="K359" s="123">
        <v>737</v>
      </c>
      <c r="L359" s="123">
        <v>617</v>
      </c>
      <c r="M359" s="123">
        <v>681</v>
      </c>
      <c r="N359" s="125">
        <v>694</v>
      </c>
      <c r="O359" s="123">
        <v>605</v>
      </c>
      <c r="P359" s="125">
        <v>815</v>
      </c>
      <c r="Q359" s="286"/>
      <c r="R359" s="126">
        <v>925</v>
      </c>
      <c r="S359" s="125">
        <v>904</v>
      </c>
      <c r="T359" s="123">
        <v>1041</v>
      </c>
      <c r="U359" s="125">
        <v>898</v>
      </c>
      <c r="V359" s="125">
        <v>961</v>
      </c>
      <c r="W359" s="123">
        <v>352</v>
      </c>
      <c r="X359" s="125">
        <v>1056</v>
      </c>
      <c r="Y359" s="125">
        <v>1023</v>
      </c>
      <c r="Z359" s="125">
        <v>973</v>
      </c>
      <c r="AA359" s="123">
        <v>1079</v>
      </c>
      <c r="AB359" s="125">
        <v>967</v>
      </c>
      <c r="AC359" s="123">
        <v>1007</v>
      </c>
      <c r="AD359" s="125">
        <v>961</v>
      </c>
      <c r="AE359" s="125">
        <v>987</v>
      </c>
      <c r="AF359" s="123">
        <v>925</v>
      </c>
      <c r="AG359" s="125">
        <v>978</v>
      </c>
      <c r="AH359" s="125">
        <v>976</v>
      </c>
      <c r="AI359" s="125">
        <v>966</v>
      </c>
      <c r="AJ359" s="125">
        <v>979</v>
      </c>
      <c r="AK359" s="123">
        <v>999</v>
      </c>
      <c r="AL359" s="52">
        <v>958</v>
      </c>
      <c r="AM359" s="187"/>
      <c r="AN359" s="188">
        <v>337</v>
      </c>
      <c r="AO359" s="64" t="s">
        <v>138</v>
      </c>
      <c r="AP359" s="174"/>
      <c r="AQ359" s="152">
        <v>636</v>
      </c>
      <c r="AR359" s="174"/>
      <c r="AS359" s="167">
        <f>IF(AQ359="","",(SUM(AQ359,AN359)))</f>
        <v>973</v>
      </c>
      <c r="AT359" s="56">
        <v>885</v>
      </c>
      <c r="AU359" s="56">
        <v>1014</v>
      </c>
      <c r="AV359" s="56">
        <v>1097</v>
      </c>
      <c r="AW359" s="56">
        <v>1084</v>
      </c>
      <c r="AX359" s="56">
        <v>1096</v>
      </c>
      <c r="AY359" s="56">
        <v>1080</v>
      </c>
      <c r="AZ359" s="56">
        <v>1059</v>
      </c>
      <c r="BA359" s="52">
        <v>1000</v>
      </c>
      <c r="BB359" s="287">
        <v>1012</v>
      </c>
      <c r="BC359" s="71">
        <v>1004</v>
      </c>
      <c r="BD359" s="62">
        <v>537</v>
      </c>
      <c r="BE359" s="52">
        <v>1073</v>
      </c>
      <c r="BF359" s="52">
        <v>1022</v>
      </c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</row>
    <row r="360" spans="1:71" ht="12.75" customHeight="1" x14ac:dyDescent="0.2">
      <c r="A360" s="270" t="s">
        <v>139</v>
      </c>
      <c r="B360" s="285"/>
      <c r="C360" s="123">
        <v>187</v>
      </c>
      <c r="D360" s="286"/>
      <c r="E360" s="123">
        <v>113</v>
      </c>
      <c r="F360" s="123">
        <v>338</v>
      </c>
      <c r="G360" s="123">
        <v>58</v>
      </c>
      <c r="H360" s="123">
        <v>59</v>
      </c>
      <c r="I360" s="123">
        <v>36</v>
      </c>
      <c r="J360" s="123">
        <v>50</v>
      </c>
      <c r="K360" s="123">
        <v>46</v>
      </c>
      <c r="L360" s="123">
        <v>223</v>
      </c>
      <c r="M360" s="123">
        <v>235</v>
      </c>
      <c r="N360" s="130">
        <v>325</v>
      </c>
      <c r="O360" s="123">
        <v>349</v>
      </c>
      <c r="P360" s="130">
        <v>367</v>
      </c>
      <c r="Q360" s="286"/>
      <c r="R360" s="126">
        <v>393</v>
      </c>
      <c r="S360" s="125">
        <v>374</v>
      </c>
      <c r="T360" s="123">
        <v>390</v>
      </c>
      <c r="U360" s="130">
        <v>502</v>
      </c>
      <c r="V360" s="125">
        <v>521</v>
      </c>
      <c r="W360" s="123">
        <v>984</v>
      </c>
      <c r="X360" s="130">
        <v>377</v>
      </c>
      <c r="Y360" s="130">
        <v>477</v>
      </c>
      <c r="Z360" s="130">
        <v>570</v>
      </c>
      <c r="AA360" s="123">
        <v>554</v>
      </c>
      <c r="AB360" s="130">
        <v>505</v>
      </c>
      <c r="AC360" s="123">
        <v>600</v>
      </c>
      <c r="AD360" s="130">
        <v>713</v>
      </c>
      <c r="AE360" s="130">
        <v>688</v>
      </c>
      <c r="AF360" s="123">
        <v>702</v>
      </c>
      <c r="AG360" s="130">
        <v>631</v>
      </c>
      <c r="AH360" s="130">
        <v>614</v>
      </c>
      <c r="AI360" s="130">
        <v>517</v>
      </c>
      <c r="AJ360" s="125">
        <v>577</v>
      </c>
      <c r="AK360" s="123">
        <v>617</v>
      </c>
      <c r="AL360" s="137">
        <v>590</v>
      </c>
      <c r="AM360" s="187"/>
      <c r="AN360" s="198">
        <v>192</v>
      </c>
      <c r="AO360" s="64" t="s">
        <v>139</v>
      </c>
      <c r="AP360" s="174"/>
      <c r="AQ360" s="152">
        <v>409</v>
      </c>
      <c r="AR360" s="174"/>
      <c r="AS360" s="167">
        <f>IF(AQ360="","",(SUM(AQ360,AN360)))</f>
        <v>601</v>
      </c>
      <c r="AT360" s="56">
        <v>549</v>
      </c>
      <c r="AU360" s="57">
        <v>606</v>
      </c>
      <c r="AV360" s="57">
        <v>564</v>
      </c>
      <c r="AW360" s="57">
        <v>371</v>
      </c>
      <c r="AX360" s="57">
        <v>600</v>
      </c>
      <c r="AY360" s="57">
        <v>534</v>
      </c>
      <c r="AZ360" s="57">
        <v>490</v>
      </c>
      <c r="BA360" s="140">
        <v>473</v>
      </c>
      <c r="BB360" s="288">
        <v>482</v>
      </c>
      <c r="BC360" s="71">
        <v>558</v>
      </c>
      <c r="BD360" s="140">
        <v>998</v>
      </c>
      <c r="BE360" s="140">
        <v>608</v>
      </c>
      <c r="BF360" s="140">
        <v>584</v>
      </c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</row>
    <row r="361" spans="1:71" ht="12.75" customHeight="1" x14ac:dyDescent="0.25">
      <c r="A361" s="209" t="s">
        <v>22</v>
      </c>
      <c r="B361" s="210"/>
      <c r="C361" s="211">
        <f>SUM(C359:C360)</f>
        <v>227</v>
      </c>
      <c r="D361" s="212"/>
      <c r="E361" s="211">
        <f t="shared" ref="E361:P361" si="100">SUM(E359:E360)</f>
        <v>298</v>
      </c>
      <c r="F361" s="211">
        <f t="shared" si="100"/>
        <v>388</v>
      </c>
      <c r="G361" s="211">
        <f t="shared" si="100"/>
        <v>548</v>
      </c>
      <c r="H361" s="211">
        <f t="shared" si="100"/>
        <v>540</v>
      </c>
      <c r="I361" s="211">
        <f t="shared" si="100"/>
        <v>698</v>
      </c>
      <c r="J361" s="211">
        <f t="shared" si="100"/>
        <v>766</v>
      </c>
      <c r="K361" s="211">
        <f t="shared" si="100"/>
        <v>783</v>
      </c>
      <c r="L361" s="211">
        <f t="shared" si="100"/>
        <v>840</v>
      </c>
      <c r="M361" s="211">
        <f t="shared" si="100"/>
        <v>916</v>
      </c>
      <c r="N361" s="211">
        <f t="shared" si="100"/>
        <v>1019</v>
      </c>
      <c r="O361" s="211">
        <f t="shared" si="100"/>
        <v>954</v>
      </c>
      <c r="P361" s="211">
        <f t="shared" si="100"/>
        <v>1182</v>
      </c>
      <c r="Q361" s="212"/>
      <c r="R361" s="211">
        <f t="shared" ref="R361:BS361" si="101">SUM(R359:R360)</f>
        <v>1318</v>
      </c>
      <c r="S361" s="211">
        <f t="shared" si="101"/>
        <v>1278</v>
      </c>
      <c r="T361" s="211">
        <f t="shared" si="101"/>
        <v>1431</v>
      </c>
      <c r="U361" s="211">
        <f t="shared" si="101"/>
        <v>1400</v>
      </c>
      <c r="V361" s="211">
        <f t="shared" si="101"/>
        <v>1482</v>
      </c>
      <c r="W361" s="211">
        <f t="shared" si="101"/>
        <v>1336</v>
      </c>
      <c r="X361" s="211">
        <f t="shared" si="101"/>
        <v>1433</v>
      </c>
      <c r="Y361" s="211">
        <f t="shared" si="101"/>
        <v>1500</v>
      </c>
      <c r="Z361" s="211">
        <f t="shared" si="101"/>
        <v>1543</v>
      </c>
      <c r="AA361" s="211">
        <f t="shared" si="101"/>
        <v>1633</v>
      </c>
      <c r="AB361" s="211">
        <f t="shared" si="101"/>
        <v>1472</v>
      </c>
      <c r="AC361" s="211">
        <f t="shared" si="101"/>
        <v>1607</v>
      </c>
      <c r="AD361" s="211">
        <f t="shared" si="101"/>
        <v>1674</v>
      </c>
      <c r="AE361" s="211">
        <f t="shared" si="101"/>
        <v>1675</v>
      </c>
      <c r="AF361" s="211">
        <f t="shared" si="101"/>
        <v>1627</v>
      </c>
      <c r="AG361" s="211">
        <f t="shared" si="101"/>
        <v>1609</v>
      </c>
      <c r="AH361" s="211">
        <f t="shared" si="101"/>
        <v>1590</v>
      </c>
      <c r="AI361" s="211">
        <f t="shared" si="101"/>
        <v>1483</v>
      </c>
      <c r="AJ361" s="211">
        <f t="shared" si="101"/>
        <v>1556</v>
      </c>
      <c r="AK361" s="211">
        <f t="shared" si="101"/>
        <v>1616</v>
      </c>
      <c r="AL361" s="211">
        <f t="shared" si="101"/>
        <v>1548</v>
      </c>
      <c r="AM361" s="214"/>
      <c r="AN361" s="215">
        <f t="shared" si="101"/>
        <v>529</v>
      </c>
      <c r="AO361" s="176" t="s">
        <v>22</v>
      </c>
      <c r="AP361" s="66"/>
      <c r="AQ361" s="67">
        <f t="shared" si="101"/>
        <v>1045</v>
      </c>
      <c r="AR361" s="66"/>
      <c r="AS361" s="66">
        <f t="shared" si="101"/>
        <v>1574</v>
      </c>
      <c r="AT361" s="39">
        <f t="shared" si="101"/>
        <v>1434</v>
      </c>
      <c r="AU361" s="39">
        <f t="shared" si="101"/>
        <v>1620</v>
      </c>
      <c r="AV361" s="39">
        <f t="shared" si="101"/>
        <v>1661</v>
      </c>
      <c r="AW361" s="39">
        <f t="shared" si="101"/>
        <v>1455</v>
      </c>
      <c r="AX361" s="39">
        <f t="shared" si="101"/>
        <v>1696</v>
      </c>
      <c r="AY361" s="39">
        <f t="shared" si="101"/>
        <v>1614</v>
      </c>
      <c r="AZ361" s="39">
        <f t="shared" si="101"/>
        <v>1549</v>
      </c>
      <c r="BA361" s="39">
        <f t="shared" si="101"/>
        <v>1473</v>
      </c>
      <c r="BB361" s="67">
        <f t="shared" si="101"/>
        <v>1494</v>
      </c>
      <c r="BC361" s="39">
        <f t="shared" si="101"/>
        <v>1562</v>
      </c>
      <c r="BD361" s="39">
        <f t="shared" si="101"/>
        <v>1535</v>
      </c>
      <c r="BE361" s="39">
        <f t="shared" si="101"/>
        <v>1681</v>
      </c>
      <c r="BF361" s="39">
        <f t="shared" si="101"/>
        <v>1606</v>
      </c>
      <c r="BG361" s="39">
        <f t="shared" si="101"/>
        <v>0</v>
      </c>
      <c r="BH361" s="39">
        <f t="shared" si="101"/>
        <v>0</v>
      </c>
      <c r="BI361" s="39">
        <f t="shared" si="101"/>
        <v>0</v>
      </c>
      <c r="BJ361" s="39">
        <f t="shared" si="101"/>
        <v>0</v>
      </c>
      <c r="BK361" s="39">
        <f t="shared" si="101"/>
        <v>0</v>
      </c>
      <c r="BL361" s="39">
        <f t="shared" si="101"/>
        <v>0</v>
      </c>
      <c r="BM361" s="39">
        <f t="shared" si="101"/>
        <v>0</v>
      </c>
      <c r="BN361" s="39">
        <f t="shared" si="101"/>
        <v>0</v>
      </c>
      <c r="BO361" s="39">
        <f t="shared" si="101"/>
        <v>0</v>
      </c>
      <c r="BP361" s="39">
        <f t="shared" si="101"/>
        <v>0</v>
      </c>
      <c r="BQ361" s="39">
        <f t="shared" si="101"/>
        <v>0</v>
      </c>
      <c r="BR361" s="39">
        <f t="shared" si="101"/>
        <v>0</v>
      </c>
      <c r="BS361" s="39">
        <f t="shared" si="101"/>
        <v>0</v>
      </c>
    </row>
    <row r="362" spans="1:71" ht="12.75" hidden="1" customHeight="1" x14ac:dyDescent="0.25">
      <c r="A362" s="149"/>
      <c r="B362" s="150"/>
      <c r="C362" s="150"/>
      <c r="D362" s="150"/>
      <c r="E362" s="150"/>
      <c r="F362" s="150"/>
      <c r="G362" s="150"/>
      <c r="H362" s="151"/>
      <c r="I362" s="151"/>
      <c r="J362" s="150"/>
      <c r="K362" s="150"/>
      <c r="L362" s="150"/>
      <c r="M362" s="150"/>
      <c r="N362" s="150"/>
      <c r="O362" s="151"/>
      <c r="P362" s="150"/>
      <c r="Q362" s="150"/>
      <c r="R362" s="151"/>
      <c r="S362" s="151"/>
      <c r="T362" s="151"/>
      <c r="U362" s="150"/>
      <c r="V362" s="151"/>
      <c r="W362" s="151"/>
      <c r="X362" s="150"/>
      <c r="Y362" s="150"/>
      <c r="Z362" s="151"/>
      <c r="AA362" s="151"/>
      <c r="AB362" s="150"/>
      <c r="AC362" s="150"/>
      <c r="AD362" s="150"/>
      <c r="AE362" s="150"/>
      <c r="AF362" s="150"/>
      <c r="AG362" s="150"/>
      <c r="AH362" s="150"/>
      <c r="AI362" s="150"/>
      <c r="AJ362" s="151"/>
      <c r="AK362" s="150"/>
      <c r="AL362" s="150"/>
      <c r="AM362" s="150"/>
      <c r="AN362" s="150"/>
      <c r="AO362" s="250"/>
      <c r="AP362" s="89"/>
      <c r="AQ362" s="90"/>
      <c r="AR362" s="115"/>
      <c r="AS362" s="89"/>
      <c r="AT362" s="73"/>
      <c r="AU362" s="73"/>
      <c r="AV362" s="73"/>
      <c r="AW362" s="73"/>
      <c r="AX362" s="73"/>
      <c r="AY362" s="73"/>
      <c r="AZ362" s="73"/>
      <c r="BA362" s="73"/>
      <c r="BB362" s="73"/>
      <c r="BC362" s="74"/>
      <c r="BD362" s="74"/>
      <c r="BE362" s="74"/>
      <c r="BF362" s="74"/>
      <c r="BG362" s="74"/>
      <c r="BH362" s="74"/>
      <c r="BI362" s="74"/>
      <c r="BJ362" s="74"/>
      <c r="BK362" s="74"/>
      <c r="BL362" s="74"/>
      <c r="BM362" s="74"/>
      <c r="BN362" s="74"/>
      <c r="BO362" s="74"/>
      <c r="BP362" s="74"/>
      <c r="BQ362" s="74"/>
      <c r="BR362" s="74"/>
      <c r="BS362" s="74"/>
    </row>
    <row r="363" spans="1:71" s="69" customFormat="1" ht="12.75" hidden="1" customHeight="1" x14ac:dyDescent="0.25">
      <c r="A363" s="283" t="s">
        <v>192</v>
      </c>
      <c r="B363" s="284"/>
      <c r="C363" s="120">
        <f>$C$11</f>
        <v>44531</v>
      </c>
      <c r="D363" s="284"/>
      <c r="E363" s="120" t="e">
        <f ca="1">$E$11</f>
        <v>#NAME?</v>
      </c>
      <c r="F363" s="120" t="e">
        <f ca="1">$F$11</f>
        <v>#NAME?</v>
      </c>
      <c r="G363" s="120" t="e">
        <f ca="1">$G$11</f>
        <v>#NAME?</v>
      </c>
      <c r="H363" s="120" t="e">
        <f ca="1">$H$11</f>
        <v>#NAME?</v>
      </c>
      <c r="I363" s="120" t="e">
        <f ca="1">$I$11</f>
        <v>#NAME?</v>
      </c>
      <c r="J363" s="120" t="e">
        <f ca="1">$J$11</f>
        <v>#NAME?</v>
      </c>
      <c r="K363" s="120" t="e">
        <f ca="1">$K$11</f>
        <v>#NAME?</v>
      </c>
      <c r="L363" s="120" t="e">
        <f ca="1">$L$11</f>
        <v>#NAME?</v>
      </c>
      <c r="M363" s="120" t="e">
        <f ca="1">$M$11</f>
        <v>#NAME?</v>
      </c>
      <c r="N363" s="120" t="e">
        <f ca="1">$N$11</f>
        <v>#NAME?</v>
      </c>
      <c r="O363" s="120" t="e">
        <f ca="1">$O$11</f>
        <v>#NAME?</v>
      </c>
      <c r="P363" s="120" t="e">
        <f ca="1">$P$11</f>
        <v>#NAME?</v>
      </c>
      <c r="Q363" s="284"/>
      <c r="R363" s="120" t="e">
        <f t="shared" ref="R363:AK363" ca="1" si="102">R11</f>
        <v>#NAME?</v>
      </c>
      <c r="S363" s="120" t="e">
        <f t="shared" ca="1" si="102"/>
        <v>#NAME?</v>
      </c>
      <c r="T363" s="120" t="e">
        <f t="shared" ca="1" si="102"/>
        <v>#NAME?</v>
      </c>
      <c r="U363" s="120" t="e">
        <f t="shared" ca="1" si="102"/>
        <v>#NAME?</v>
      </c>
      <c r="V363" s="120" t="e">
        <f t="shared" ca="1" si="102"/>
        <v>#NAME?</v>
      </c>
      <c r="W363" s="120" t="e">
        <f t="shared" ca="1" si="102"/>
        <v>#NAME?</v>
      </c>
      <c r="X363" s="120" t="e">
        <f t="shared" ca="1" si="102"/>
        <v>#NAME?</v>
      </c>
      <c r="Y363" s="120" t="e">
        <f t="shared" ca="1" si="102"/>
        <v>#NAME?</v>
      </c>
      <c r="Z363" s="120" t="e">
        <f t="shared" ca="1" si="102"/>
        <v>#NAME?</v>
      </c>
      <c r="AA363" s="120" t="e">
        <f t="shared" ca="1" si="102"/>
        <v>#NAME?</v>
      </c>
      <c r="AB363" s="120" t="e">
        <f t="shared" ca="1" si="102"/>
        <v>#NAME?</v>
      </c>
      <c r="AC363" s="120" t="e">
        <f t="shared" ca="1" si="102"/>
        <v>#NAME?</v>
      </c>
      <c r="AD363" s="120" t="e">
        <f t="shared" ca="1" si="102"/>
        <v>#NAME?</v>
      </c>
      <c r="AE363" s="120" t="e">
        <f t="shared" ca="1" si="102"/>
        <v>#NAME?</v>
      </c>
      <c r="AF363" s="120" t="e">
        <f t="shared" ca="1" si="102"/>
        <v>#NAME?</v>
      </c>
      <c r="AG363" s="120" t="e">
        <f t="shared" ca="1" si="102"/>
        <v>#NAME?</v>
      </c>
      <c r="AH363" s="120" t="e">
        <f t="shared" ca="1" si="102"/>
        <v>#NAME?</v>
      </c>
      <c r="AI363" s="120" t="e">
        <f t="shared" ca="1" si="102"/>
        <v>#NAME?</v>
      </c>
      <c r="AJ363" s="120" t="e">
        <f t="shared" ca="1" si="102"/>
        <v>#NAME?</v>
      </c>
      <c r="AK363" s="120" t="e">
        <f t="shared" ca="1" si="102"/>
        <v>#NAME?</v>
      </c>
      <c r="AL363" s="120" t="e">
        <f ca="1">AL$11</f>
        <v>#NAME?</v>
      </c>
      <c r="AM363" s="180"/>
      <c r="AN363" s="121" t="str">
        <f>AN$11</f>
        <v>1-10-out-24</v>
      </c>
      <c r="AO363" s="47" t="s">
        <v>193</v>
      </c>
      <c r="AP363" s="48"/>
      <c r="AQ363" s="49" t="str">
        <f>AQ$11</f>
        <v>11-31-out-24</v>
      </c>
      <c r="AR363" s="91"/>
      <c r="AS363" s="48" t="e">
        <f t="shared" ref="AS363:BS363" ca="1" si="103">AS$11</f>
        <v>#NAME?</v>
      </c>
      <c r="AT363" s="10" t="e">
        <f t="shared" ca="1" si="103"/>
        <v>#NAME?</v>
      </c>
      <c r="AU363" s="10" t="e">
        <f t="shared" ca="1" si="103"/>
        <v>#NAME?</v>
      </c>
      <c r="AV363" s="10" t="e">
        <f t="shared" ca="1" si="103"/>
        <v>#NAME?</v>
      </c>
      <c r="AW363" s="10" t="e">
        <f t="shared" ca="1" si="103"/>
        <v>#NAME?</v>
      </c>
      <c r="AX363" s="10" t="e">
        <f t="shared" ca="1" si="103"/>
        <v>#NAME?</v>
      </c>
      <c r="AY363" s="10" t="e">
        <f t="shared" ca="1" si="103"/>
        <v>#NAME?</v>
      </c>
      <c r="AZ363" s="10" t="e">
        <f t="shared" ca="1" si="103"/>
        <v>#NAME?</v>
      </c>
      <c r="BA363" s="10" t="e">
        <f t="shared" ca="1" si="103"/>
        <v>#NAME?</v>
      </c>
      <c r="BB363" s="10" t="e">
        <f t="shared" ca="1" si="103"/>
        <v>#NAME?</v>
      </c>
      <c r="BC363" s="10" t="e">
        <f t="shared" ca="1" si="103"/>
        <v>#NAME?</v>
      </c>
      <c r="BD363" s="10" t="e">
        <f t="shared" ca="1" si="103"/>
        <v>#NAME?</v>
      </c>
      <c r="BE363" s="10" t="e">
        <f t="shared" ca="1" si="103"/>
        <v>#NAME?</v>
      </c>
      <c r="BF363" s="10" t="e">
        <f t="shared" ca="1" si="103"/>
        <v>#NAME?</v>
      </c>
      <c r="BG363" s="10" t="e">
        <f t="shared" ca="1" si="103"/>
        <v>#NAME?</v>
      </c>
      <c r="BH363" s="10" t="e">
        <f t="shared" ca="1" si="103"/>
        <v>#NAME?</v>
      </c>
      <c r="BI363" s="10" t="e">
        <f t="shared" ca="1" si="103"/>
        <v>#NAME?</v>
      </c>
      <c r="BJ363" s="10" t="e">
        <f t="shared" ca="1" si="103"/>
        <v>#NAME?</v>
      </c>
      <c r="BK363" s="10" t="e">
        <f t="shared" ca="1" si="103"/>
        <v>#NAME?</v>
      </c>
      <c r="BL363" s="10" t="e">
        <f t="shared" ca="1" si="103"/>
        <v>#NAME?</v>
      </c>
      <c r="BM363" s="10" t="e">
        <f t="shared" ca="1" si="103"/>
        <v>#NAME?</v>
      </c>
      <c r="BN363" s="10" t="e">
        <f t="shared" ca="1" si="103"/>
        <v>#NAME?</v>
      </c>
      <c r="BO363" s="10" t="e">
        <f t="shared" ca="1" si="103"/>
        <v>#NAME?</v>
      </c>
      <c r="BP363" s="10" t="e">
        <f t="shared" ca="1" si="103"/>
        <v>#NAME?</v>
      </c>
      <c r="BQ363" s="10" t="e">
        <f t="shared" ca="1" si="103"/>
        <v>#NAME?</v>
      </c>
      <c r="BR363" s="10" t="e">
        <f t="shared" ca="1" si="103"/>
        <v>#NAME?</v>
      </c>
      <c r="BS363" s="10" t="e">
        <f t="shared" ca="1" si="103"/>
        <v>#NAME?</v>
      </c>
    </row>
    <row r="364" spans="1:71" ht="12.75" hidden="1" customHeight="1" x14ac:dyDescent="0.2">
      <c r="A364" s="289" t="s">
        <v>194</v>
      </c>
      <c r="B364" s="290"/>
      <c r="C364" s="291"/>
      <c r="D364" s="290"/>
      <c r="E364" s="291"/>
      <c r="F364" s="291"/>
      <c r="G364" s="291"/>
      <c r="H364" s="291"/>
      <c r="I364" s="292"/>
      <c r="J364" s="291"/>
      <c r="K364" s="291"/>
      <c r="L364" s="291"/>
      <c r="M364" s="291"/>
      <c r="N364" s="291"/>
      <c r="O364" s="291"/>
      <c r="P364" s="291"/>
      <c r="Q364" s="290"/>
      <c r="R364" s="293"/>
      <c r="S364" s="291"/>
      <c r="T364" s="291"/>
      <c r="U364" s="291"/>
      <c r="V364" s="291"/>
      <c r="W364" s="291"/>
      <c r="X364" s="291"/>
      <c r="Y364" s="291"/>
      <c r="Z364" s="291"/>
      <c r="AA364" s="291"/>
      <c r="AB364" s="291"/>
      <c r="AC364" s="291"/>
      <c r="AD364" s="291"/>
      <c r="AE364" s="291"/>
      <c r="AF364" s="291"/>
      <c r="AG364" s="291"/>
      <c r="AH364" s="294">
        <v>34</v>
      </c>
      <c r="AI364" s="125">
        <v>3</v>
      </c>
      <c r="AJ364" s="123">
        <v>0</v>
      </c>
      <c r="AK364" s="123">
        <v>0</v>
      </c>
      <c r="AL364" s="52">
        <v>3</v>
      </c>
      <c r="AM364" s="187"/>
      <c r="AN364" s="61">
        <v>0</v>
      </c>
      <c r="AO364" s="295" t="s">
        <v>194</v>
      </c>
      <c r="AP364" s="174"/>
      <c r="AQ364" s="152">
        <v>0</v>
      </c>
      <c r="AR364" s="296"/>
      <c r="AS364" s="167">
        <f t="shared" ref="AS364:AS397" si="104">IF(AQ364="","",(SUM(AQ364,AN364)))</f>
        <v>0</v>
      </c>
      <c r="AT364" s="56">
        <v>62</v>
      </c>
      <c r="AU364" s="57">
        <v>179</v>
      </c>
      <c r="AV364" s="57">
        <v>100</v>
      </c>
      <c r="AW364" s="57">
        <v>62</v>
      </c>
      <c r="AX364" s="57">
        <v>0</v>
      </c>
      <c r="AY364" s="57">
        <v>0</v>
      </c>
      <c r="AZ364" s="57">
        <v>0</v>
      </c>
      <c r="BA364" s="62">
        <v>0</v>
      </c>
      <c r="BB364" s="71">
        <v>0</v>
      </c>
      <c r="BC364" s="62">
        <v>0</v>
      </c>
      <c r="BD364" s="71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</row>
    <row r="365" spans="1:71" ht="12.75" hidden="1" customHeight="1" x14ac:dyDescent="0.2">
      <c r="A365" s="261" t="s">
        <v>195</v>
      </c>
      <c r="B365" s="285"/>
      <c r="C365" s="123" t="s">
        <v>196</v>
      </c>
      <c r="D365" s="286"/>
      <c r="E365" s="123">
        <v>93</v>
      </c>
      <c r="F365" s="123">
        <v>222</v>
      </c>
      <c r="G365" s="123">
        <v>193</v>
      </c>
      <c r="H365" s="123">
        <v>192</v>
      </c>
      <c r="I365" s="130">
        <v>115</v>
      </c>
      <c r="J365" s="123">
        <v>128</v>
      </c>
      <c r="K365" s="123">
        <v>178</v>
      </c>
      <c r="L365" s="123">
        <v>205</v>
      </c>
      <c r="M365" s="125">
        <v>141</v>
      </c>
      <c r="N365" s="125">
        <v>137</v>
      </c>
      <c r="O365" s="125">
        <v>131</v>
      </c>
      <c r="P365" s="125">
        <v>127</v>
      </c>
      <c r="Q365" s="286"/>
      <c r="R365" s="126">
        <v>135</v>
      </c>
      <c r="S365" s="125">
        <v>110</v>
      </c>
      <c r="T365" s="125">
        <v>146</v>
      </c>
      <c r="U365" s="125">
        <v>151</v>
      </c>
      <c r="V365" s="123">
        <v>159</v>
      </c>
      <c r="W365" s="125">
        <v>160</v>
      </c>
      <c r="X365" s="123">
        <v>161</v>
      </c>
      <c r="Y365" s="125">
        <v>137</v>
      </c>
      <c r="Z365" s="123">
        <v>126</v>
      </c>
      <c r="AA365" s="123">
        <v>167</v>
      </c>
      <c r="AB365" s="123">
        <v>119</v>
      </c>
      <c r="AC365" s="123">
        <v>91</v>
      </c>
      <c r="AD365" s="125">
        <v>127</v>
      </c>
      <c r="AE365" s="125">
        <v>170</v>
      </c>
      <c r="AF365" s="123">
        <v>167</v>
      </c>
      <c r="AG365" s="125">
        <v>99</v>
      </c>
      <c r="AH365" s="125">
        <v>168</v>
      </c>
      <c r="AI365" s="130">
        <v>130</v>
      </c>
      <c r="AJ365" s="125">
        <v>174</v>
      </c>
      <c r="AK365" s="123">
        <v>112</v>
      </c>
      <c r="AL365" s="137">
        <v>154</v>
      </c>
      <c r="AM365" s="187"/>
      <c r="AN365" s="139">
        <v>53</v>
      </c>
      <c r="AO365" s="50" t="s">
        <v>195</v>
      </c>
      <c r="AP365" s="174"/>
      <c r="AQ365" s="152">
        <v>107</v>
      </c>
      <c r="AR365" s="296"/>
      <c r="AS365" s="167">
        <f t="shared" si="104"/>
        <v>160</v>
      </c>
      <c r="AT365" s="56">
        <v>142</v>
      </c>
      <c r="AU365" s="57">
        <v>175</v>
      </c>
      <c r="AV365" s="57">
        <v>136</v>
      </c>
      <c r="AW365" s="57">
        <v>139</v>
      </c>
      <c r="AX365" s="57">
        <v>158</v>
      </c>
      <c r="AY365" s="57">
        <v>153</v>
      </c>
      <c r="AZ365" s="57">
        <v>140</v>
      </c>
      <c r="BA365" s="140">
        <v>155</v>
      </c>
      <c r="BB365" s="71">
        <v>155</v>
      </c>
      <c r="BC365" s="140">
        <v>131</v>
      </c>
      <c r="BD365" s="71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</row>
    <row r="366" spans="1:71" ht="12.75" hidden="1" customHeight="1" x14ac:dyDescent="0.2">
      <c r="A366" s="261" t="s">
        <v>197</v>
      </c>
      <c r="B366" s="285"/>
      <c r="C366" s="123" t="s">
        <v>196</v>
      </c>
      <c r="D366" s="286"/>
      <c r="E366" s="123" t="s">
        <v>196</v>
      </c>
      <c r="F366" s="123" t="s">
        <v>196</v>
      </c>
      <c r="G366" s="123" t="s">
        <v>196</v>
      </c>
      <c r="H366" s="123">
        <v>3</v>
      </c>
      <c r="I366" s="136">
        <v>8</v>
      </c>
      <c r="J366" s="123">
        <v>8</v>
      </c>
      <c r="K366" s="123">
        <v>3</v>
      </c>
      <c r="L366" s="123">
        <v>0</v>
      </c>
      <c r="M366" s="130">
        <v>0</v>
      </c>
      <c r="N366" s="130">
        <v>0</v>
      </c>
      <c r="O366" s="125">
        <v>1</v>
      </c>
      <c r="P366" s="130">
        <v>39</v>
      </c>
      <c r="Q366" s="286"/>
      <c r="R366" s="126">
        <v>34</v>
      </c>
      <c r="S366" s="125">
        <v>45</v>
      </c>
      <c r="T366" s="125">
        <v>41</v>
      </c>
      <c r="U366" s="130">
        <v>35</v>
      </c>
      <c r="V366" s="123"/>
      <c r="W366" s="125"/>
      <c r="X366" s="123"/>
      <c r="Y366" s="130"/>
      <c r="Z366" s="123"/>
      <c r="AA366" s="123"/>
      <c r="AB366" s="123"/>
      <c r="AC366" s="123"/>
      <c r="AD366" s="194"/>
      <c r="AE366" s="194"/>
      <c r="AF366" s="123"/>
      <c r="AG366" s="194"/>
      <c r="AH366" s="194"/>
      <c r="AI366" s="194"/>
      <c r="AJ366" s="125"/>
      <c r="AK366" s="123"/>
      <c r="AL366" s="197"/>
      <c r="AM366" s="187"/>
      <c r="AN366" s="198"/>
      <c r="AO366" s="50" t="s">
        <v>197</v>
      </c>
      <c r="AP366" s="174"/>
      <c r="AQ366" s="190"/>
      <c r="AR366" s="296"/>
      <c r="AS366" s="167" t="str">
        <f t="shared" si="104"/>
        <v/>
      </c>
      <c r="AT366" s="18"/>
      <c r="AU366" s="57">
        <v>0</v>
      </c>
      <c r="AV366" s="21"/>
      <c r="AW366" s="21"/>
      <c r="AX366" s="21"/>
      <c r="AY366" s="71"/>
      <c r="AZ366" s="21"/>
      <c r="BA366" s="25"/>
      <c r="BB366" s="71"/>
      <c r="BC366" s="25">
        <v>0</v>
      </c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</row>
    <row r="367" spans="1:71" ht="12.75" hidden="1" customHeight="1" x14ac:dyDescent="0.2">
      <c r="A367" s="261" t="s">
        <v>198</v>
      </c>
      <c r="B367" s="285"/>
      <c r="C367" s="123">
        <v>22</v>
      </c>
      <c r="D367" s="286"/>
      <c r="E367" s="123">
        <v>60</v>
      </c>
      <c r="F367" s="123">
        <v>117</v>
      </c>
      <c r="G367" s="123">
        <v>205</v>
      </c>
      <c r="H367" s="123">
        <v>150</v>
      </c>
      <c r="I367" s="130">
        <v>244</v>
      </c>
      <c r="J367" s="123">
        <v>210</v>
      </c>
      <c r="K367" s="123">
        <v>203</v>
      </c>
      <c r="L367" s="123">
        <v>235</v>
      </c>
      <c r="M367" s="130">
        <v>206</v>
      </c>
      <c r="N367" s="130">
        <v>220</v>
      </c>
      <c r="O367" s="125">
        <v>210</v>
      </c>
      <c r="P367" s="130">
        <v>182</v>
      </c>
      <c r="Q367" s="286"/>
      <c r="R367" s="126">
        <v>207</v>
      </c>
      <c r="S367" s="125">
        <v>148</v>
      </c>
      <c r="T367" s="125">
        <v>170</v>
      </c>
      <c r="U367" s="130">
        <v>133</v>
      </c>
      <c r="V367" s="125">
        <v>128</v>
      </c>
      <c r="W367" s="125">
        <v>141</v>
      </c>
      <c r="X367" s="125">
        <v>128</v>
      </c>
      <c r="Y367" s="125">
        <v>214</v>
      </c>
      <c r="Z367" s="125">
        <v>174</v>
      </c>
      <c r="AA367" s="125">
        <v>176</v>
      </c>
      <c r="AB367" s="125">
        <v>183</v>
      </c>
      <c r="AC367" s="125">
        <v>159</v>
      </c>
      <c r="AD367" s="130">
        <v>215</v>
      </c>
      <c r="AE367" s="130">
        <v>180</v>
      </c>
      <c r="AF367" s="125">
        <v>170</v>
      </c>
      <c r="AG367" s="130">
        <v>189</v>
      </c>
      <c r="AH367" s="130">
        <v>194</v>
      </c>
      <c r="AI367" s="130">
        <v>176</v>
      </c>
      <c r="AJ367" s="125">
        <v>204</v>
      </c>
      <c r="AK367" s="125">
        <v>204</v>
      </c>
      <c r="AL367" s="137">
        <v>173</v>
      </c>
      <c r="AM367" s="187"/>
      <c r="AN367" s="139">
        <v>90</v>
      </c>
      <c r="AO367" s="50" t="s">
        <v>198</v>
      </c>
      <c r="AP367" s="174"/>
      <c r="AQ367" s="152">
        <v>127</v>
      </c>
      <c r="AR367" s="296"/>
      <c r="AS367" s="167">
        <f t="shared" si="104"/>
        <v>217</v>
      </c>
      <c r="AT367" s="56">
        <v>196</v>
      </c>
      <c r="AU367" s="57">
        <v>190</v>
      </c>
      <c r="AV367" s="57">
        <v>169</v>
      </c>
      <c r="AW367" s="57">
        <v>247</v>
      </c>
      <c r="AX367" s="57">
        <v>297</v>
      </c>
      <c r="AY367" s="57">
        <v>306</v>
      </c>
      <c r="AZ367" s="57">
        <v>285</v>
      </c>
      <c r="BA367" s="140">
        <v>446</v>
      </c>
      <c r="BB367" s="62">
        <v>334</v>
      </c>
      <c r="BC367" s="140">
        <v>295</v>
      </c>
      <c r="BD367" s="112"/>
      <c r="BE367" s="112"/>
      <c r="BF367" s="112"/>
      <c r="BG367" s="112"/>
      <c r="BH367" s="112"/>
      <c r="BI367" s="112"/>
      <c r="BJ367" s="112"/>
      <c r="BK367" s="112"/>
      <c r="BL367" s="112"/>
      <c r="BM367" s="112"/>
      <c r="BN367" s="112"/>
      <c r="BO367" s="112"/>
      <c r="BP367" s="112"/>
      <c r="BQ367" s="112"/>
      <c r="BR367" s="112"/>
      <c r="BS367" s="112"/>
    </row>
    <row r="368" spans="1:71" ht="12.75" hidden="1" customHeight="1" x14ac:dyDescent="0.2">
      <c r="A368" s="261" t="s">
        <v>74</v>
      </c>
      <c r="B368" s="285"/>
      <c r="C368" s="123">
        <v>75</v>
      </c>
      <c r="D368" s="286"/>
      <c r="E368" s="123">
        <v>139</v>
      </c>
      <c r="F368" s="123">
        <v>167</v>
      </c>
      <c r="G368" s="123">
        <v>182</v>
      </c>
      <c r="H368" s="123">
        <v>170</v>
      </c>
      <c r="I368" s="130">
        <v>152</v>
      </c>
      <c r="J368" s="123">
        <v>192</v>
      </c>
      <c r="K368" s="123">
        <v>228</v>
      </c>
      <c r="L368" s="123">
        <v>250</v>
      </c>
      <c r="M368" s="130">
        <v>227</v>
      </c>
      <c r="N368" s="130">
        <v>241</v>
      </c>
      <c r="O368" s="125">
        <v>200</v>
      </c>
      <c r="P368" s="130">
        <v>207</v>
      </c>
      <c r="Q368" s="286"/>
      <c r="R368" s="126">
        <v>227</v>
      </c>
      <c r="S368" s="125">
        <v>200</v>
      </c>
      <c r="T368" s="125">
        <v>285</v>
      </c>
      <c r="U368" s="130">
        <v>207</v>
      </c>
      <c r="V368" s="125">
        <v>242</v>
      </c>
      <c r="W368" s="125">
        <v>257</v>
      </c>
      <c r="X368" s="130">
        <v>224</v>
      </c>
      <c r="Y368" s="130">
        <v>249</v>
      </c>
      <c r="Z368" s="130">
        <v>230</v>
      </c>
      <c r="AA368" s="125">
        <v>246</v>
      </c>
      <c r="AB368" s="130">
        <v>232</v>
      </c>
      <c r="AC368" s="130">
        <v>215</v>
      </c>
      <c r="AD368" s="130">
        <v>262</v>
      </c>
      <c r="AE368" s="130">
        <v>280</v>
      </c>
      <c r="AF368" s="130">
        <v>280</v>
      </c>
      <c r="AG368" s="130">
        <v>294</v>
      </c>
      <c r="AH368" s="130">
        <v>290</v>
      </c>
      <c r="AI368" s="130">
        <v>281</v>
      </c>
      <c r="AJ368" s="130">
        <v>284</v>
      </c>
      <c r="AK368" s="130">
        <v>314</v>
      </c>
      <c r="AL368" s="137">
        <v>288</v>
      </c>
      <c r="AM368" s="187"/>
      <c r="AN368" s="139">
        <v>127</v>
      </c>
      <c r="AO368" s="50" t="s">
        <v>74</v>
      </c>
      <c r="AP368" s="174"/>
      <c r="AQ368" s="152">
        <v>240</v>
      </c>
      <c r="AR368" s="296"/>
      <c r="AS368" s="167">
        <f t="shared" si="104"/>
        <v>367</v>
      </c>
      <c r="AT368" s="56">
        <v>318</v>
      </c>
      <c r="AU368" s="57">
        <v>395</v>
      </c>
      <c r="AV368" s="57">
        <v>421</v>
      </c>
      <c r="AW368" s="57">
        <v>434</v>
      </c>
      <c r="AX368" s="57">
        <v>410</v>
      </c>
      <c r="AY368" s="57">
        <v>405</v>
      </c>
      <c r="AZ368" s="57">
        <v>445</v>
      </c>
      <c r="BA368" s="140">
        <v>406</v>
      </c>
      <c r="BB368" s="140">
        <v>418</v>
      </c>
      <c r="BC368" s="140">
        <v>420</v>
      </c>
      <c r="BD368" s="112"/>
      <c r="BE368" s="112"/>
      <c r="BF368" s="112"/>
      <c r="BG368" s="112"/>
      <c r="BH368" s="112"/>
      <c r="BI368" s="112"/>
      <c r="BJ368" s="112"/>
      <c r="BK368" s="112"/>
      <c r="BL368" s="112"/>
      <c r="BM368" s="112"/>
      <c r="BN368" s="112"/>
      <c r="BO368" s="112"/>
      <c r="BP368" s="112"/>
      <c r="BQ368" s="112"/>
      <c r="BR368" s="112"/>
      <c r="BS368" s="112"/>
    </row>
    <row r="369" spans="1:71" ht="12.75" hidden="1" customHeight="1" x14ac:dyDescent="0.2">
      <c r="A369" s="261" t="s">
        <v>199</v>
      </c>
      <c r="B369" s="285"/>
      <c r="C369" s="123" t="s">
        <v>196</v>
      </c>
      <c r="D369" s="286"/>
      <c r="E369" s="123" t="s">
        <v>196</v>
      </c>
      <c r="F369" s="123" t="s">
        <v>196</v>
      </c>
      <c r="G369" s="123" t="s">
        <v>196</v>
      </c>
      <c r="H369" s="123" t="s">
        <v>196</v>
      </c>
      <c r="I369" s="123" t="s">
        <v>196</v>
      </c>
      <c r="J369" s="123">
        <v>40</v>
      </c>
      <c r="K369" s="123">
        <v>46</v>
      </c>
      <c r="L369" s="123">
        <v>49</v>
      </c>
      <c r="M369" s="130">
        <v>9</v>
      </c>
      <c r="N369" s="130">
        <v>5</v>
      </c>
      <c r="O369" s="125">
        <v>62</v>
      </c>
      <c r="P369" s="130">
        <v>14</v>
      </c>
      <c r="Q369" s="286"/>
      <c r="R369" s="126">
        <v>40</v>
      </c>
      <c r="S369" s="125">
        <v>24</v>
      </c>
      <c r="T369" s="125">
        <v>74</v>
      </c>
      <c r="U369" s="130">
        <v>65</v>
      </c>
      <c r="V369" s="125">
        <v>62</v>
      </c>
      <c r="W369" s="125">
        <v>60</v>
      </c>
      <c r="X369" s="130">
        <v>72</v>
      </c>
      <c r="Y369" s="130">
        <v>76</v>
      </c>
      <c r="Z369" s="130">
        <v>58</v>
      </c>
      <c r="AA369" s="125">
        <v>81</v>
      </c>
      <c r="AB369" s="130">
        <v>70</v>
      </c>
      <c r="AC369" s="130">
        <v>83</v>
      </c>
      <c r="AD369" s="130">
        <v>89</v>
      </c>
      <c r="AE369" s="130">
        <v>106</v>
      </c>
      <c r="AF369" s="130">
        <v>61</v>
      </c>
      <c r="AG369" s="130">
        <v>78</v>
      </c>
      <c r="AH369" s="130">
        <v>73</v>
      </c>
      <c r="AI369" s="130">
        <v>87</v>
      </c>
      <c r="AJ369" s="130">
        <v>69</v>
      </c>
      <c r="AK369" s="130">
        <v>67</v>
      </c>
      <c r="AL369" s="137">
        <v>78</v>
      </c>
      <c r="AM369" s="187"/>
      <c r="AN369" s="139">
        <v>15</v>
      </c>
      <c r="AO369" s="50" t="s">
        <v>199</v>
      </c>
      <c r="AP369" s="174"/>
      <c r="AQ369" s="152">
        <v>61</v>
      </c>
      <c r="AR369" s="296"/>
      <c r="AS369" s="167">
        <f t="shared" si="104"/>
        <v>76</v>
      </c>
      <c r="AT369" s="56">
        <v>11</v>
      </c>
      <c r="AU369" s="57">
        <v>8</v>
      </c>
      <c r="AV369" s="57">
        <v>1</v>
      </c>
      <c r="AW369" s="57">
        <v>2</v>
      </c>
      <c r="AX369" s="57">
        <v>4</v>
      </c>
      <c r="AY369" s="57">
        <v>7</v>
      </c>
      <c r="AZ369" s="57">
        <v>4</v>
      </c>
      <c r="BA369" s="140">
        <v>3</v>
      </c>
      <c r="BB369" s="140">
        <v>6</v>
      </c>
      <c r="BC369" s="140">
        <v>5</v>
      </c>
      <c r="BD369" s="112"/>
      <c r="BE369" s="112"/>
      <c r="BF369" s="112"/>
      <c r="BG369" s="112"/>
      <c r="BH369" s="112"/>
      <c r="BI369" s="112"/>
      <c r="BJ369" s="112"/>
      <c r="BK369" s="112"/>
      <c r="BL369" s="112"/>
      <c r="BM369" s="112"/>
      <c r="BN369" s="112"/>
      <c r="BO369" s="112"/>
      <c r="BP369" s="112"/>
      <c r="BQ369" s="112"/>
      <c r="BR369" s="112"/>
      <c r="BS369" s="112"/>
    </row>
    <row r="370" spans="1:71" ht="12.75" hidden="1" customHeight="1" x14ac:dyDescent="0.2">
      <c r="A370" s="261" t="s">
        <v>156</v>
      </c>
      <c r="B370" s="285"/>
      <c r="C370" s="123" t="s">
        <v>196</v>
      </c>
      <c r="D370" s="286"/>
      <c r="E370" s="123" t="s">
        <v>196</v>
      </c>
      <c r="F370" s="123" t="s">
        <v>196</v>
      </c>
      <c r="G370" s="123">
        <v>3</v>
      </c>
      <c r="H370" s="123">
        <v>0</v>
      </c>
      <c r="I370" s="130">
        <v>8</v>
      </c>
      <c r="J370" s="123">
        <v>153</v>
      </c>
      <c r="K370" s="123">
        <v>208</v>
      </c>
      <c r="L370" s="123">
        <v>245</v>
      </c>
      <c r="M370" s="130">
        <v>261</v>
      </c>
      <c r="N370" s="130">
        <v>253</v>
      </c>
      <c r="O370" s="125">
        <v>218</v>
      </c>
      <c r="P370" s="130">
        <v>230</v>
      </c>
      <c r="Q370" s="286"/>
      <c r="R370" s="126">
        <v>306</v>
      </c>
      <c r="S370" s="125">
        <v>274</v>
      </c>
      <c r="T370" s="125">
        <v>315</v>
      </c>
      <c r="U370" s="130">
        <v>91</v>
      </c>
      <c r="V370" s="125">
        <v>29</v>
      </c>
      <c r="W370" s="125">
        <v>24</v>
      </c>
      <c r="X370" s="130">
        <v>30</v>
      </c>
      <c r="Y370" s="130">
        <v>41</v>
      </c>
      <c r="Z370" s="130">
        <v>27</v>
      </c>
      <c r="AA370" s="125">
        <v>48</v>
      </c>
      <c r="AB370" s="130">
        <v>53</v>
      </c>
      <c r="AC370" s="130">
        <v>43</v>
      </c>
      <c r="AD370" s="130">
        <v>85</v>
      </c>
      <c r="AE370" s="130">
        <v>61</v>
      </c>
      <c r="AF370" s="130">
        <v>67</v>
      </c>
      <c r="AG370" s="130">
        <v>65</v>
      </c>
      <c r="AH370" s="130">
        <v>51</v>
      </c>
      <c r="AI370" s="130">
        <v>50</v>
      </c>
      <c r="AJ370" s="130">
        <v>50</v>
      </c>
      <c r="AK370" s="130">
        <v>57</v>
      </c>
      <c r="AL370" s="137">
        <v>49</v>
      </c>
      <c r="AM370" s="187"/>
      <c r="AN370" s="139">
        <v>25</v>
      </c>
      <c r="AO370" s="50" t="s">
        <v>156</v>
      </c>
      <c r="AP370" s="174"/>
      <c r="AQ370" s="152">
        <v>31</v>
      </c>
      <c r="AR370" s="296"/>
      <c r="AS370" s="167">
        <f t="shared" si="104"/>
        <v>56</v>
      </c>
      <c r="AT370" s="56">
        <v>38</v>
      </c>
      <c r="AU370" s="57">
        <v>38</v>
      </c>
      <c r="AV370" s="57">
        <v>47</v>
      </c>
      <c r="AW370" s="57">
        <v>218</v>
      </c>
      <c r="AX370" s="57">
        <v>282</v>
      </c>
      <c r="AY370" s="57">
        <v>283</v>
      </c>
      <c r="AZ370" s="57">
        <v>186</v>
      </c>
      <c r="BA370" s="140">
        <v>223</v>
      </c>
      <c r="BB370" s="140">
        <v>164</v>
      </c>
      <c r="BC370" s="140">
        <v>244</v>
      </c>
      <c r="BD370" s="112"/>
      <c r="BE370" s="112"/>
      <c r="BF370" s="112"/>
      <c r="BG370" s="112"/>
      <c r="BH370" s="112"/>
      <c r="BI370" s="112"/>
      <c r="BJ370" s="112"/>
      <c r="BK370" s="112"/>
      <c r="BL370" s="112"/>
      <c r="BM370" s="112"/>
      <c r="BN370" s="112"/>
      <c r="BO370" s="112"/>
      <c r="BP370" s="112"/>
      <c r="BQ370" s="112"/>
      <c r="BR370" s="112"/>
      <c r="BS370" s="112"/>
    </row>
    <row r="371" spans="1:71" ht="12.75" hidden="1" customHeight="1" x14ac:dyDescent="0.2">
      <c r="A371" s="261" t="s">
        <v>200</v>
      </c>
      <c r="B371" s="285"/>
      <c r="C371" s="123" t="s">
        <v>196</v>
      </c>
      <c r="D371" s="286"/>
      <c r="E371" s="123" t="s">
        <v>196</v>
      </c>
      <c r="F371" s="123" t="s">
        <v>196</v>
      </c>
      <c r="G371" s="123" t="s">
        <v>196</v>
      </c>
      <c r="H371" s="123" t="s">
        <v>196</v>
      </c>
      <c r="I371" s="123" t="s">
        <v>196</v>
      </c>
      <c r="J371" s="123" t="s">
        <v>196</v>
      </c>
      <c r="K371" s="123" t="s">
        <v>196</v>
      </c>
      <c r="L371" s="123">
        <v>0</v>
      </c>
      <c r="M371" s="130">
        <v>0</v>
      </c>
      <c r="N371" s="130">
        <v>0</v>
      </c>
      <c r="O371" s="125">
        <v>0</v>
      </c>
      <c r="P371" s="130">
        <v>0</v>
      </c>
      <c r="Q371" s="286"/>
      <c r="R371" s="126">
        <v>0</v>
      </c>
      <c r="S371" s="125">
        <v>0</v>
      </c>
      <c r="T371" s="125">
        <v>0</v>
      </c>
      <c r="U371" s="130">
        <v>0</v>
      </c>
      <c r="V371" s="125">
        <v>0</v>
      </c>
      <c r="W371" s="125">
        <v>0</v>
      </c>
      <c r="X371" s="130">
        <v>0</v>
      </c>
      <c r="Y371" s="130">
        <v>0</v>
      </c>
      <c r="Z371" s="130">
        <v>0</v>
      </c>
      <c r="AA371" s="125">
        <v>0</v>
      </c>
      <c r="AB371" s="130">
        <v>0</v>
      </c>
      <c r="AC371" s="130">
        <v>0</v>
      </c>
      <c r="AD371" s="130">
        <v>0</v>
      </c>
      <c r="AE371" s="130">
        <v>0</v>
      </c>
      <c r="AF371" s="130">
        <v>0</v>
      </c>
      <c r="AG371" s="130">
        <v>0</v>
      </c>
      <c r="AH371" s="130">
        <v>0</v>
      </c>
      <c r="AI371" s="130">
        <v>0</v>
      </c>
      <c r="AJ371" s="130">
        <v>0</v>
      </c>
      <c r="AK371" s="130">
        <v>0</v>
      </c>
      <c r="AL371" s="137">
        <v>0</v>
      </c>
      <c r="AM371" s="187"/>
      <c r="AN371" s="139">
        <v>0</v>
      </c>
      <c r="AO371" s="50" t="s">
        <v>200</v>
      </c>
      <c r="AP371" s="174"/>
      <c r="AQ371" s="152">
        <v>0</v>
      </c>
      <c r="AR371" s="296"/>
      <c r="AS371" s="167">
        <f t="shared" si="104"/>
        <v>0</v>
      </c>
      <c r="AT371" s="56">
        <v>0</v>
      </c>
      <c r="AU371" s="57">
        <v>0</v>
      </c>
      <c r="AV371" s="57">
        <v>0</v>
      </c>
      <c r="AW371" s="57">
        <v>0</v>
      </c>
      <c r="AX371" s="57">
        <v>0</v>
      </c>
      <c r="AY371" s="57">
        <v>0</v>
      </c>
      <c r="AZ371" s="57">
        <v>0</v>
      </c>
      <c r="BA371" s="140">
        <v>0</v>
      </c>
      <c r="BB371" s="140">
        <v>0</v>
      </c>
      <c r="BC371" s="140">
        <v>0</v>
      </c>
      <c r="BD371" s="112"/>
      <c r="BE371" s="112"/>
      <c r="BF371" s="112"/>
      <c r="BG371" s="112"/>
      <c r="BH371" s="112"/>
      <c r="BI371" s="112"/>
      <c r="BJ371" s="112"/>
      <c r="BK371" s="112"/>
      <c r="BL371" s="112"/>
      <c r="BM371" s="112"/>
      <c r="BN371" s="112"/>
      <c r="BO371" s="112"/>
      <c r="BP371" s="112"/>
      <c r="BQ371" s="112"/>
      <c r="BR371" s="112"/>
      <c r="BS371" s="112"/>
    </row>
    <row r="372" spans="1:71" ht="12.75" hidden="1" customHeight="1" x14ac:dyDescent="0.2">
      <c r="A372" s="261" t="s">
        <v>157</v>
      </c>
      <c r="B372" s="285"/>
      <c r="C372" s="123" t="s">
        <v>196</v>
      </c>
      <c r="D372" s="286"/>
      <c r="E372" s="123">
        <v>11</v>
      </c>
      <c r="F372" s="123">
        <v>15</v>
      </c>
      <c r="G372" s="123">
        <v>35</v>
      </c>
      <c r="H372" s="123">
        <v>23</v>
      </c>
      <c r="I372" s="130">
        <v>33</v>
      </c>
      <c r="J372" s="123">
        <v>15</v>
      </c>
      <c r="K372" s="123">
        <v>18</v>
      </c>
      <c r="L372" s="123">
        <v>14</v>
      </c>
      <c r="M372" s="130">
        <v>16</v>
      </c>
      <c r="N372" s="130">
        <v>11</v>
      </c>
      <c r="O372" s="125">
        <v>17</v>
      </c>
      <c r="P372" s="130">
        <v>15</v>
      </c>
      <c r="Q372" s="286"/>
      <c r="R372" s="126">
        <v>11</v>
      </c>
      <c r="S372" s="125">
        <v>15</v>
      </c>
      <c r="T372" s="125">
        <v>21</v>
      </c>
      <c r="U372" s="130">
        <v>17</v>
      </c>
      <c r="V372" s="125">
        <v>21</v>
      </c>
      <c r="W372" s="125">
        <v>19</v>
      </c>
      <c r="X372" s="130">
        <v>14</v>
      </c>
      <c r="Y372" s="130">
        <v>7</v>
      </c>
      <c r="Z372" s="130">
        <v>11</v>
      </c>
      <c r="AA372" s="125">
        <v>15</v>
      </c>
      <c r="AB372" s="130">
        <v>12</v>
      </c>
      <c r="AC372" s="130">
        <v>0</v>
      </c>
      <c r="AD372" s="130">
        <v>2</v>
      </c>
      <c r="AE372" s="130">
        <v>17</v>
      </c>
      <c r="AF372" s="130">
        <v>14</v>
      </c>
      <c r="AG372" s="130">
        <v>10</v>
      </c>
      <c r="AH372" s="130">
        <v>7</v>
      </c>
      <c r="AI372" s="130">
        <v>7</v>
      </c>
      <c r="AJ372" s="130">
        <v>15</v>
      </c>
      <c r="AK372" s="130">
        <v>13</v>
      </c>
      <c r="AL372" s="137">
        <v>10</v>
      </c>
      <c r="AM372" s="187"/>
      <c r="AN372" s="139">
        <v>16</v>
      </c>
      <c r="AO372" s="50" t="s">
        <v>157</v>
      </c>
      <c r="AP372" s="174"/>
      <c r="AQ372" s="152">
        <v>0</v>
      </c>
      <c r="AR372" s="296"/>
      <c r="AS372" s="167">
        <f t="shared" si="104"/>
        <v>16</v>
      </c>
      <c r="AT372" s="56">
        <v>17</v>
      </c>
      <c r="AU372" s="57">
        <v>14</v>
      </c>
      <c r="AV372" s="57">
        <v>17</v>
      </c>
      <c r="AW372" s="57">
        <v>14</v>
      </c>
      <c r="AX372" s="57">
        <v>15</v>
      </c>
      <c r="AY372" s="57">
        <v>16</v>
      </c>
      <c r="AZ372" s="57">
        <v>16</v>
      </c>
      <c r="BA372" s="140">
        <v>13</v>
      </c>
      <c r="BB372" s="140">
        <v>16</v>
      </c>
      <c r="BC372" s="140">
        <v>12</v>
      </c>
      <c r="BD372" s="112"/>
      <c r="BE372" s="112"/>
      <c r="BF372" s="112"/>
      <c r="BG372" s="112"/>
      <c r="BH372" s="112"/>
      <c r="BI372" s="112"/>
      <c r="BJ372" s="112"/>
      <c r="BK372" s="112"/>
      <c r="BL372" s="112"/>
      <c r="BM372" s="112"/>
      <c r="BN372" s="112"/>
      <c r="BO372" s="112"/>
      <c r="BP372" s="112"/>
      <c r="BQ372" s="112"/>
      <c r="BR372" s="112"/>
      <c r="BS372" s="112"/>
    </row>
    <row r="373" spans="1:71" ht="12.75" hidden="1" customHeight="1" x14ac:dyDescent="0.2">
      <c r="A373" s="261" t="s">
        <v>41</v>
      </c>
      <c r="B373" s="285"/>
      <c r="C373" s="123">
        <v>4</v>
      </c>
      <c r="D373" s="286"/>
      <c r="E373" s="123">
        <v>52</v>
      </c>
      <c r="F373" s="123">
        <v>137</v>
      </c>
      <c r="G373" s="123">
        <v>158</v>
      </c>
      <c r="H373" s="123">
        <v>103</v>
      </c>
      <c r="I373" s="130">
        <v>124</v>
      </c>
      <c r="J373" s="123">
        <v>104</v>
      </c>
      <c r="K373" s="123">
        <v>74</v>
      </c>
      <c r="L373" s="123">
        <v>72</v>
      </c>
      <c r="M373" s="130">
        <v>90</v>
      </c>
      <c r="N373" s="130">
        <v>136</v>
      </c>
      <c r="O373" s="125">
        <v>77</v>
      </c>
      <c r="P373" s="130">
        <v>123</v>
      </c>
      <c r="Q373" s="286"/>
      <c r="R373" s="126">
        <v>112</v>
      </c>
      <c r="S373" s="125">
        <v>102</v>
      </c>
      <c r="T373" s="125">
        <v>134</v>
      </c>
      <c r="U373" s="130">
        <v>123</v>
      </c>
      <c r="V373" s="125">
        <v>165</v>
      </c>
      <c r="W373" s="125">
        <v>166</v>
      </c>
      <c r="X373" s="130">
        <v>150</v>
      </c>
      <c r="Y373" s="130">
        <v>142</v>
      </c>
      <c r="Z373" s="130">
        <v>158</v>
      </c>
      <c r="AA373" s="125">
        <v>132</v>
      </c>
      <c r="AB373" s="130">
        <v>148</v>
      </c>
      <c r="AC373" s="125">
        <v>144</v>
      </c>
      <c r="AD373" s="130">
        <v>158</v>
      </c>
      <c r="AE373" s="130">
        <v>143</v>
      </c>
      <c r="AF373" s="125">
        <v>151</v>
      </c>
      <c r="AG373" s="130">
        <v>150</v>
      </c>
      <c r="AH373" s="130">
        <v>176</v>
      </c>
      <c r="AI373" s="130">
        <v>143</v>
      </c>
      <c r="AJ373" s="125">
        <v>157</v>
      </c>
      <c r="AK373" s="125">
        <v>193</v>
      </c>
      <c r="AL373" s="137">
        <v>159</v>
      </c>
      <c r="AM373" s="187"/>
      <c r="AN373" s="139">
        <v>59</v>
      </c>
      <c r="AO373" s="50" t="s">
        <v>41</v>
      </c>
      <c r="AP373" s="174"/>
      <c r="AQ373" s="152">
        <v>104</v>
      </c>
      <c r="AR373" s="296"/>
      <c r="AS373" s="167">
        <f t="shared" si="104"/>
        <v>163</v>
      </c>
      <c r="AT373" s="56">
        <v>147</v>
      </c>
      <c r="AU373" s="57">
        <v>121</v>
      </c>
      <c r="AV373" s="57">
        <v>69</v>
      </c>
      <c r="AW373" s="57">
        <v>148</v>
      </c>
      <c r="AX373" s="57">
        <v>109</v>
      </c>
      <c r="AY373" s="57">
        <v>121</v>
      </c>
      <c r="AZ373" s="57">
        <v>99</v>
      </c>
      <c r="BA373" s="140">
        <v>86</v>
      </c>
      <c r="BB373" s="140">
        <v>88</v>
      </c>
      <c r="BC373" s="140">
        <v>139</v>
      </c>
      <c r="BD373" s="112"/>
      <c r="BE373" s="112"/>
      <c r="BF373" s="112"/>
      <c r="BG373" s="112"/>
      <c r="BH373" s="112"/>
      <c r="BI373" s="112"/>
      <c r="BJ373" s="112"/>
      <c r="BK373" s="112"/>
      <c r="BL373" s="112"/>
      <c r="BM373" s="112"/>
      <c r="BN373" s="112"/>
      <c r="BO373" s="112"/>
      <c r="BP373" s="112"/>
      <c r="BQ373" s="112"/>
      <c r="BR373" s="112"/>
      <c r="BS373" s="112"/>
    </row>
    <row r="374" spans="1:71" ht="12.75" hidden="1" customHeight="1" x14ac:dyDescent="0.2">
      <c r="A374" s="261" t="s">
        <v>76</v>
      </c>
      <c r="B374" s="285"/>
      <c r="C374" s="123" t="s">
        <v>196</v>
      </c>
      <c r="D374" s="286"/>
      <c r="E374" s="123" t="s">
        <v>196</v>
      </c>
      <c r="F374" s="123" t="s">
        <v>196</v>
      </c>
      <c r="G374" s="123" t="s">
        <v>196</v>
      </c>
      <c r="H374" s="123" t="s">
        <v>196</v>
      </c>
      <c r="I374" s="123" t="s">
        <v>196</v>
      </c>
      <c r="J374" s="123" t="s">
        <v>196</v>
      </c>
      <c r="K374" s="123" t="s">
        <v>196</v>
      </c>
      <c r="L374" s="123">
        <v>0</v>
      </c>
      <c r="M374" s="130">
        <v>0</v>
      </c>
      <c r="N374" s="130">
        <v>0</v>
      </c>
      <c r="O374" s="125">
        <v>0</v>
      </c>
      <c r="P374" s="130">
        <v>0</v>
      </c>
      <c r="Q374" s="286"/>
      <c r="R374" s="126">
        <v>0</v>
      </c>
      <c r="S374" s="125">
        <v>0</v>
      </c>
      <c r="T374" s="125">
        <v>0</v>
      </c>
      <c r="U374" s="130">
        <v>0</v>
      </c>
      <c r="V374" s="125">
        <v>0</v>
      </c>
      <c r="W374" s="125">
        <v>0</v>
      </c>
      <c r="X374" s="130">
        <v>0</v>
      </c>
      <c r="Y374" s="130">
        <v>0</v>
      </c>
      <c r="Z374" s="130">
        <v>0</v>
      </c>
      <c r="AA374" s="125">
        <v>0</v>
      </c>
      <c r="AB374" s="130">
        <v>0</v>
      </c>
      <c r="AC374" s="130">
        <v>0</v>
      </c>
      <c r="AD374" s="130">
        <v>0</v>
      </c>
      <c r="AE374" s="130">
        <v>0</v>
      </c>
      <c r="AF374" s="130">
        <v>0</v>
      </c>
      <c r="AG374" s="130">
        <v>0</v>
      </c>
      <c r="AH374" s="130">
        <v>0</v>
      </c>
      <c r="AI374" s="130">
        <v>0</v>
      </c>
      <c r="AJ374" s="130">
        <v>0</v>
      </c>
      <c r="AK374" s="130">
        <v>0</v>
      </c>
      <c r="AL374" s="137">
        <v>0</v>
      </c>
      <c r="AM374" s="187"/>
      <c r="AN374" s="139">
        <v>0</v>
      </c>
      <c r="AO374" s="50" t="s">
        <v>76</v>
      </c>
      <c r="AP374" s="174"/>
      <c r="AQ374" s="152">
        <v>0</v>
      </c>
      <c r="AR374" s="296"/>
      <c r="AS374" s="167">
        <f t="shared" si="104"/>
        <v>0</v>
      </c>
      <c r="AT374" s="56">
        <v>0</v>
      </c>
      <c r="AU374" s="57">
        <v>0</v>
      </c>
      <c r="AV374" s="57">
        <v>0</v>
      </c>
      <c r="AW374" s="57">
        <v>0</v>
      </c>
      <c r="AX374" s="57">
        <v>0</v>
      </c>
      <c r="AY374" s="57">
        <v>0</v>
      </c>
      <c r="AZ374" s="57">
        <v>0</v>
      </c>
      <c r="BA374" s="140">
        <v>0</v>
      </c>
      <c r="BB374" s="140">
        <v>0</v>
      </c>
      <c r="BC374" s="140">
        <v>0</v>
      </c>
      <c r="BD374" s="112"/>
      <c r="BE374" s="112"/>
      <c r="BF374" s="112"/>
      <c r="BG374" s="112"/>
      <c r="BH374" s="112"/>
      <c r="BI374" s="112"/>
      <c r="BJ374" s="112"/>
      <c r="BK374" s="112"/>
      <c r="BL374" s="112"/>
      <c r="BM374" s="112"/>
      <c r="BN374" s="112"/>
      <c r="BO374" s="112"/>
      <c r="BP374" s="112"/>
      <c r="BQ374" s="112"/>
      <c r="BR374" s="112"/>
      <c r="BS374" s="112"/>
    </row>
    <row r="375" spans="1:71" ht="12.75" hidden="1" customHeight="1" x14ac:dyDescent="0.2">
      <c r="A375" s="261" t="s">
        <v>78</v>
      </c>
      <c r="B375" s="285"/>
      <c r="C375" s="123"/>
      <c r="D375" s="286"/>
      <c r="E375" s="123"/>
      <c r="F375" s="123"/>
      <c r="G375" s="123"/>
      <c r="H375" s="123"/>
      <c r="I375" s="123"/>
      <c r="J375" s="123"/>
      <c r="K375" s="123"/>
      <c r="L375" s="123"/>
      <c r="M375" s="130"/>
      <c r="N375" s="130"/>
      <c r="O375" s="125"/>
      <c r="P375" s="130"/>
      <c r="Q375" s="286"/>
      <c r="R375" s="126"/>
      <c r="S375" s="125"/>
      <c r="T375" s="125"/>
      <c r="U375" s="130"/>
      <c r="V375" s="125"/>
      <c r="W375" s="125"/>
      <c r="X375" s="130"/>
      <c r="Y375" s="130"/>
      <c r="Z375" s="130"/>
      <c r="AA375" s="125"/>
      <c r="AB375" s="130"/>
      <c r="AC375" s="130">
        <v>9</v>
      </c>
      <c r="AD375" s="130">
        <v>18</v>
      </c>
      <c r="AE375" s="130">
        <v>26</v>
      </c>
      <c r="AF375" s="130">
        <v>27</v>
      </c>
      <c r="AG375" s="130">
        <v>25</v>
      </c>
      <c r="AH375" s="130">
        <v>18</v>
      </c>
      <c r="AI375" s="130">
        <v>15</v>
      </c>
      <c r="AJ375" s="130">
        <v>22</v>
      </c>
      <c r="AK375" s="130">
        <v>26</v>
      </c>
      <c r="AL375" s="137">
        <v>23</v>
      </c>
      <c r="AM375" s="187"/>
      <c r="AN375" s="139">
        <v>16</v>
      </c>
      <c r="AO375" s="50" t="s">
        <v>78</v>
      </c>
      <c r="AP375" s="174"/>
      <c r="AQ375" s="152">
        <v>22</v>
      </c>
      <c r="AR375" s="296"/>
      <c r="AS375" s="167">
        <f t="shared" si="104"/>
        <v>38</v>
      </c>
      <c r="AT375" s="56">
        <v>24</v>
      </c>
      <c r="AU375" s="57">
        <v>22</v>
      </c>
      <c r="AV375" s="57">
        <v>27</v>
      </c>
      <c r="AW375" s="57">
        <v>21</v>
      </c>
      <c r="AX375" s="57">
        <v>30</v>
      </c>
      <c r="AY375" s="57">
        <v>30</v>
      </c>
      <c r="AZ375" s="57">
        <v>26</v>
      </c>
      <c r="BA375" s="140">
        <v>25</v>
      </c>
      <c r="BB375" s="140">
        <v>14</v>
      </c>
      <c r="BC375" s="140">
        <v>14</v>
      </c>
      <c r="BD375" s="112"/>
      <c r="BE375" s="112"/>
      <c r="BF375" s="112"/>
      <c r="BG375" s="112"/>
      <c r="BH375" s="112"/>
      <c r="BI375" s="112"/>
      <c r="BJ375" s="112"/>
      <c r="BK375" s="112"/>
      <c r="BL375" s="112"/>
      <c r="BM375" s="112"/>
      <c r="BN375" s="112"/>
      <c r="BO375" s="112"/>
      <c r="BP375" s="112"/>
      <c r="BQ375" s="112"/>
      <c r="BR375" s="112"/>
      <c r="BS375" s="112"/>
    </row>
    <row r="376" spans="1:71" ht="12.75" hidden="1" customHeight="1" x14ac:dyDescent="0.2">
      <c r="A376" s="261" t="s">
        <v>201</v>
      </c>
      <c r="B376" s="285"/>
      <c r="C376" s="123" t="s">
        <v>196</v>
      </c>
      <c r="D376" s="286"/>
      <c r="E376" s="123" t="s">
        <v>196</v>
      </c>
      <c r="F376" s="123" t="s">
        <v>196</v>
      </c>
      <c r="G376" s="123" t="s">
        <v>196</v>
      </c>
      <c r="H376" s="123" t="s">
        <v>196</v>
      </c>
      <c r="I376" s="123" t="s">
        <v>196</v>
      </c>
      <c r="J376" s="123">
        <v>40</v>
      </c>
      <c r="K376" s="123">
        <v>11</v>
      </c>
      <c r="L376" s="123">
        <v>0</v>
      </c>
      <c r="M376" s="130">
        <v>16</v>
      </c>
      <c r="N376" s="130">
        <v>9</v>
      </c>
      <c r="O376" s="125">
        <v>18</v>
      </c>
      <c r="P376" s="130">
        <v>22</v>
      </c>
      <c r="Q376" s="286"/>
      <c r="R376" s="126">
        <v>33</v>
      </c>
      <c r="S376" s="125">
        <v>19</v>
      </c>
      <c r="T376" s="125">
        <v>55</v>
      </c>
      <c r="U376" s="130">
        <v>41</v>
      </c>
      <c r="V376" s="125">
        <v>39</v>
      </c>
      <c r="W376" s="125">
        <v>39</v>
      </c>
      <c r="X376" s="130">
        <v>41</v>
      </c>
      <c r="Y376" s="130">
        <v>58</v>
      </c>
      <c r="Z376" s="130">
        <v>63</v>
      </c>
      <c r="AA376" s="125">
        <v>55</v>
      </c>
      <c r="AB376" s="130">
        <v>60</v>
      </c>
      <c r="AC376" s="123">
        <v>60</v>
      </c>
      <c r="AD376" s="130">
        <v>63</v>
      </c>
      <c r="AE376" s="130">
        <v>31</v>
      </c>
      <c r="AF376" s="123">
        <v>51</v>
      </c>
      <c r="AG376" s="130">
        <v>53</v>
      </c>
      <c r="AH376" s="130">
        <v>55</v>
      </c>
      <c r="AI376" s="130">
        <v>59</v>
      </c>
      <c r="AJ376" s="125">
        <v>52</v>
      </c>
      <c r="AK376" s="123">
        <v>58</v>
      </c>
      <c r="AL376" s="137">
        <v>67</v>
      </c>
      <c r="AM376" s="187"/>
      <c r="AN376" s="139">
        <v>34</v>
      </c>
      <c r="AO376" s="50" t="s">
        <v>201</v>
      </c>
      <c r="AP376" s="174"/>
      <c r="AQ376" s="152">
        <v>29</v>
      </c>
      <c r="AR376" s="296"/>
      <c r="AS376" s="167">
        <f t="shared" si="104"/>
        <v>63</v>
      </c>
      <c r="AT376" s="56">
        <v>56</v>
      </c>
      <c r="AU376" s="57">
        <v>61</v>
      </c>
      <c r="AV376" s="57">
        <v>59</v>
      </c>
      <c r="AW376" s="57">
        <v>68</v>
      </c>
      <c r="AX376" s="57">
        <v>67</v>
      </c>
      <c r="AY376" s="57">
        <v>46</v>
      </c>
      <c r="AZ376" s="57">
        <v>37</v>
      </c>
      <c r="BA376" s="140">
        <v>47</v>
      </c>
      <c r="BB376" s="140">
        <v>55</v>
      </c>
      <c r="BC376" s="140">
        <v>57</v>
      </c>
      <c r="BD376" s="71"/>
      <c r="BE376" s="71"/>
      <c r="BF376" s="71"/>
      <c r="BG376" s="71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</row>
    <row r="377" spans="1:71" ht="12.75" hidden="1" customHeight="1" x14ac:dyDescent="0.2">
      <c r="A377" s="261" t="s">
        <v>61</v>
      </c>
      <c r="B377" s="285"/>
      <c r="C377" s="123"/>
      <c r="D377" s="286"/>
      <c r="E377" s="123" t="s">
        <v>196</v>
      </c>
      <c r="F377" s="123" t="s">
        <v>196</v>
      </c>
      <c r="G377" s="123" t="s">
        <v>196</v>
      </c>
      <c r="H377" s="123" t="s">
        <v>196</v>
      </c>
      <c r="I377" s="123" t="s">
        <v>196</v>
      </c>
      <c r="J377" s="123" t="s">
        <v>196</v>
      </c>
      <c r="K377" s="123" t="s">
        <v>196</v>
      </c>
      <c r="L377" s="123" t="s">
        <v>196</v>
      </c>
      <c r="M377" s="130" t="s">
        <v>196</v>
      </c>
      <c r="N377" s="130">
        <v>28</v>
      </c>
      <c r="O377" s="125">
        <v>31</v>
      </c>
      <c r="P377" s="130">
        <v>24</v>
      </c>
      <c r="Q377" s="286"/>
      <c r="R377" s="126">
        <v>31</v>
      </c>
      <c r="S377" s="125">
        <v>29</v>
      </c>
      <c r="T377" s="125">
        <v>35</v>
      </c>
      <c r="U377" s="130">
        <v>17</v>
      </c>
      <c r="V377" s="125">
        <v>32</v>
      </c>
      <c r="W377" s="125">
        <v>28</v>
      </c>
      <c r="X377" s="130">
        <v>34</v>
      </c>
      <c r="Y377" s="130">
        <v>31</v>
      </c>
      <c r="Z377" s="130">
        <v>38</v>
      </c>
      <c r="AA377" s="125">
        <v>46</v>
      </c>
      <c r="AB377" s="130">
        <v>33</v>
      </c>
      <c r="AC377" s="125">
        <v>38</v>
      </c>
      <c r="AD377" s="130">
        <v>35</v>
      </c>
      <c r="AE377" s="130">
        <v>30</v>
      </c>
      <c r="AF377" s="125">
        <v>36</v>
      </c>
      <c r="AG377" s="130">
        <v>28</v>
      </c>
      <c r="AH377" s="130">
        <v>30</v>
      </c>
      <c r="AI377" s="130">
        <v>28</v>
      </c>
      <c r="AJ377" s="125">
        <v>26</v>
      </c>
      <c r="AK377" s="125">
        <v>37</v>
      </c>
      <c r="AL377" s="137">
        <v>20</v>
      </c>
      <c r="AM377" s="187"/>
      <c r="AN377" s="139">
        <v>6</v>
      </c>
      <c r="AO377" s="50" t="s">
        <v>61</v>
      </c>
      <c r="AP377" s="174"/>
      <c r="AQ377" s="152">
        <v>22</v>
      </c>
      <c r="AR377" s="296"/>
      <c r="AS377" s="167">
        <f t="shared" si="104"/>
        <v>28</v>
      </c>
      <c r="AT377" s="56">
        <v>28</v>
      </c>
      <c r="AU377" s="57">
        <v>19</v>
      </c>
      <c r="AV377" s="57">
        <v>20</v>
      </c>
      <c r="AW377" s="57">
        <v>25</v>
      </c>
      <c r="AX377" s="57">
        <v>26</v>
      </c>
      <c r="AY377" s="57">
        <v>20</v>
      </c>
      <c r="AZ377" s="57">
        <v>30</v>
      </c>
      <c r="BA377" s="140">
        <v>22</v>
      </c>
      <c r="BB377" s="140">
        <v>23</v>
      </c>
      <c r="BC377" s="140">
        <v>25</v>
      </c>
      <c r="BD377" s="112"/>
      <c r="BE377" s="112"/>
      <c r="BF377" s="112"/>
      <c r="BG377" s="112"/>
      <c r="BH377" s="112"/>
      <c r="BI377" s="112"/>
      <c r="BJ377" s="112"/>
      <c r="BK377" s="112"/>
      <c r="BL377" s="112"/>
      <c r="BM377" s="112"/>
      <c r="BN377" s="112"/>
      <c r="BO377" s="112"/>
      <c r="BP377" s="112"/>
      <c r="BQ377" s="112"/>
      <c r="BR377" s="112"/>
      <c r="BS377" s="112"/>
    </row>
    <row r="378" spans="1:71" ht="12.75" hidden="1" customHeight="1" x14ac:dyDescent="0.2">
      <c r="A378" s="261" t="s">
        <v>202</v>
      </c>
      <c r="B378" s="285"/>
      <c r="C378" s="123" t="s">
        <v>196</v>
      </c>
      <c r="D378" s="286"/>
      <c r="E378" s="123" t="s">
        <v>196</v>
      </c>
      <c r="F378" s="123" t="s">
        <v>196</v>
      </c>
      <c r="G378" s="123" t="s">
        <v>196</v>
      </c>
      <c r="H378" s="123" t="s">
        <v>196</v>
      </c>
      <c r="I378" s="123" t="s">
        <v>196</v>
      </c>
      <c r="J378" s="123">
        <v>40</v>
      </c>
      <c r="K378" s="123">
        <v>12</v>
      </c>
      <c r="L378" s="123">
        <v>29</v>
      </c>
      <c r="M378" s="130">
        <v>27</v>
      </c>
      <c r="N378" s="130">
        <v>21</v>
      </c>
      <c r="O378" s="125">
        <v>25</v>
      </c>
      <c r="P378" s="130">
        <v>31</v>
      </c>
      <c r="Q378" s="286"/>
      <c r="R378" s="126">
        <v>29</v>
      </c>
      <c r="S378" s="125">
        <v>20</v>
      </c>
      <c r="T378" s="125">
        <v>35</v>
      </c>
      <c r="U378" s="130">
        <v>38</v>
      </c>
      <c r="V378" s="125">
        <v>40</v>
      </c>
      <c r="W378" s="125">
        <v>35</v>
      </c>
      <c r="X378" s="130">
        <v>37</v>
      </c>
      <c r="Y378" s="130">
        <v>31</v>
      </c>
      <c r="Z378" s="130">
        <v>34</v>
      </c>
      <c r="AA378" s="125">
        <v>72</v>
      </c>
      <c r="AB378" s="130">
        <v>48</v>
      </c>
      <c r="AC378" s="130">
        <v>41</v>
      </c>
      <c r="AD378" s="130">
        <v>76</v>
      </c>
      <c r="AE378" s="130">
        <v>70</v>
      </c>
      <c r="AF378" s="130">
        <v>63</v>
      </c>
      <c r="AG378" s="130">
        <v>79</v>
      </c>
      <c r="AH378" s="130">
        <v>0</v>
      </c>
      <c r="AI378" s="130">
        <v>75</v>
      </c>
      <c r="AJ378" s="130">
        <v>60</v>
      </c>
      <c r="AK378" s="130">
        <v>64</v>
      </c>
      <c r="AL378" s="137">
        <v>71</v>
      </c>
      <c r="AM378" s="187"/>
      <c r="AN378" s="139">
        <v>0</v>
      </c>
      <c r="AO378" s="50" t="s">
        <v>202</v>
      </c>
      <c r="AP378" s="174"/>
      <c r="AQ378" s="152">
        <v>90</v>
      </c>
      <c r="AR378" s="296"/>
      <c r="AS378" s="167">
        <f t="shared" si="104"/>
        <v>90</v>
      </c>
      <c r="AT378" s="56">
        <v>85</v>
      </c>
      <c r="AU378" s="57">
        <v>58</v>
      </c>
      <c r="AV378" s="57">
        <v>65</v>
      </c>
      <c r="AW378" s="57">
        <v>64</v>
      </c>
      <c r="AX378" s="57">
        <v>54</v>
      </c>
      <c r="AY378" s="57">
        <v>60</v>
      </c>
      <c r="AZ378" s="57">
        <v>70</v>
      </c>
      <c r="BA378" s="140">
        <v>84</v>
      </c>
      <c r="BB378" s="140">
        <v>56</v>
      </c>
      <c r="BC378" s="140">
        <v>66</v>
      </c>
      <c r="BD378" s="112"/>
      <c r="BE378" s="112"/>
      <c r="BF378" s="112"/>
      <c r="BG378" s="112"/>
      <c r="BH378" s="112"/>
      <c r="BI378" s="112"/>
      <c r="BJ378" s="112"/>
      <c r="BK378" s="112"/>
      <c r="BL378" s="112"/>
      <c r="BM378" s="112"/>
      <c r="BN378" s="112"/>
      <c r="BO378" s="112"/>
      <c r="BP378" s="112"/>
      <c r="BQ378" s="112"/>
      <c r="BR378" s="112"/>
      <c r="BS378" s="112"/>
    </row>
    <row r="379" spans="1:71" ht="12.75" hidden="1" customHeight="1" x14ac:dyDescent="0.2">
      <c r="A379" s="261" t="s">
        <v>203</v>
      </c>
      <c r="B379" s="285"/>
      <c r="C379" s="123"/>
      <c r="D379" s="286"/>
      <c r="E379" s="123"/>
      <c r="F379" s="123"/>
      <c r="G379" s="123"/>
      <c r="H379" s="123"/>
      <c r="I379" s="123"/>
      <c r="J379" s="123"/>
      <c r="K379" s="123"/>
      <c r="L379" s="123"/>
      <c r="M379" s="130"/>
      <c r="N379" s="130"/>
      <c r="O379" s="125"/>
      <c r="P379" s="130"/>
      <c r="Q379" s="286"/>
      <c r="R379" s="126"/>
      <c r="S379" s="125"/>
      <c r="T379" s="125"/>
      <c r="U379" s="130"/>
      <c r="V379" s="125"/>
      <c r="W379" s="125"/>
      <c r="X379" s="130"/>
      <c r="Y379" s="130"/>
      <c r="Z379" s="130"/>
      <c r="AA379" s="125">
        <v>22</v>
      </c>
      <c r="AB379" s="125">
        <v>11</v>
      </c>
      <c r="AC379" s="130">
        <v>44</v>
      </c>
      <c r="AD379" s="130">
        <v>44</v>
      </c>
      <c r="AE379" s="130">
        <v>54</v>
      </c>
      <c r="AF379" s="130">
        <v>42</v>
      </c>
      <c r="AG379" s="130">
        <v>61</v>
      </c>
      <c r="AH379" s="130">
        <v>0</v>
      </c>
      <c r="AI379" s="130">
        <v>44</v>
      </c>
      <c r="AJ379" s="130">
        <v>45</v>
      </c>
      <c r="AK379" s="130">
        <v>35</v>
      </c>
      <c r="AL379" s="137">
        <v>54</v>
      </c>
      <c r="AM379" s="187"/>
      <c r="AN379" s="139">
        <v>0</v>
      </c>
      <c r="AO379" s="50" t="s">
        <v>203</v>
      </c>
      <c r="AP379" s="174"/>
      <c r="AQ379" s="152">
        <v>35</v>
      </c>
      <c r="AR379" s="296"/>
      <c r="AS379" s="167">
        <f t="shared" si="104"/>
        <v>35</v>
      </c>
      <c r="AT379" s="56">
        <v>44</v>
      </c>
      <c r="AU379" s="57">
        <v>30</v>
      </c>
      <c r="AV379" s="57">
        <v>32</v>
      </c>
      <c r="AW379" s="57">
        <v>38</v>
      </c>
      <c r="AX379" s="57">
        <v>37</v>
      </c>
      <c r="AY379" s="57">
        <v>28</v>
      </c>
      <c r="AZ379" s="57">
        <v>40</v>
      </c>
      <c r="BA379" s="140">
        <v>28</v>
      </c>
      <c r="BB379" s="140">
        <v>48</v>
      </c>
      <c r="BC379" s="140">
        <v>38</v>
      </c>
      <c r="BD379" s="112"/>
      <c r="BE379" s="112"/>
      <c r="BF379" s="112"/>
      <c r="BG379" s="112"/>
      <c r="BH379" s="112"/>
      <c r="BI379" s="112"/>
      <c r="BJ379" s="112"/>
      <c r="BK379" s="112"/>
      <c r="BL379" s="112"/>
      <c r="BM379" s="112"/>
      <c r="BN379" s="112"/>
      <c r="BO379" s="112"/>
      <c r="BP379" s="112"/>
      <c r="BQ379" s="112"/>
      <c r="BR379" s="112"/>
      <c r="BS379" s="112"/>
    </row>
    <row r="380" spans="1:71" ht="12.75" hidden="1" customHeight="1" x14ac:dyDescent="0.2">
      <c r="A380" s="261" t="s">
        <v>204</v>
      </c>
      <c r="B380" s="285"/>
      <c r="C380" s="123" t="s">
        <v>196</v>
      </c>
      <c r="D380" s="286"/>
      <c r="E380" s="123" t="s">
        <v>196</v>
      </c>
      <c r="F380" s="123" t="s">
        <v>196</v>
      </c>
      <c r="G380" s="123" t="s">
        <v>196</v>
      </c>
      <c r="H380" s="123" t="s">
        <v>196</v>
      </c>
      <c r="I380" s="123" t="s">
        <v>196</v>
      </c>
      <c r="J380" s="123">
        <v>23</v>
      </c>
      <c r="K380" s="123">
        <v>41</v>
      </c>
      <c r="L380" s="123">
        <v>50</v>
      </c>
      <c r="M380" s="130">
        <v>71</v>
      </c>
      <c r="N380" s="130">
        <v>69</v>
      </c>
      <c r="O380" s="125">
        <v>64</v>
      </c>
      <c r="P380" s="130">
        <v>105</v>
      </c>
      <c r="Q380" s="286"/>
      <c r="R380" s="126">
        <v>112</v>
      </c>
      <c r="S380" s="125">
        <v>102</v>
      </c>
      <c r="T380" s="125">
        <v>137</v>
      </c>
      <c r="U380" s="130">
        <v>100</v>
      </c>
      <c r="V380" s="125">
        <v>105</v>
      </c>
      <c r="W380" s="125">
        <v>107</v>
      </c>
      <c r="X380" s="130">
        <v>80</v>
      </c>
      <c r="Y380" s="130">
        <v>116</v>
      </c>
      <c r="Z380" s="130">
        <v>82</v>
      </c>
      <c r="AA380" s="125">
        <v>66</v>
      </c>
      <c r="AB380" s="130">
        <v>85</v>
      </c>
      <c r="AC380" s="130">
        <v>80</v>
      </c>
      <c r="AD380" s="130">
        <v>96</v>
      </c>
      <c r="AE380" s="130">
        <v>110</v>
      </c>
      <c r="AF380" s="130">
        <v>71</v>
      </c>
      <c r="AG380" s="130">
        <v>99</v>
      </c>
      <c r="AH380" s="130">
        <v>87</v>
      </c>
      <c r="AI380" s="130">
        <v>86</v>
      </c>
      <c r="AJ380" s="130">
        <v>65</v>
      </c>
      <c r="AK380" s="130">
        <v>67</v>
      </c>
      <c r="AL380" s="137">
        <v>78</v>
      </c>
      <c r="AM380" s="187"/>
      <c r="AN380" s="139">
        <v>20</v>
      </c>
      <c r="AO380" s="50" t="s">
        <v>204</v>
      </c>
      <c r="AP380" s="174"/>
      <c r="AQ380" s="152">
        <v>46</v>
      </c>
      <c r="AR380" s="296"/>
      <c r="AS380" s="167">
        <f t="shared" si="104"/>
        <v>66</v>
      </c>
      <c r="AT380" s="56">
        <v>69</v>
      </c>
      <c r="AU380" s="57">
        <v>69</v>
      </c>
      <c r="AV380" s="57">
        <v>35</v>
      </c>
      <c r="AW380" s="57">
        <v>53</v>
      </c>
      <c r="AX380" s="57">
        <v>73</v>
      </c>
      <c r="AY380" s="57">
        <v>53</v>
      </c>
      <c r="AZ380" s="57">
        <v>53</v>
      </c>
      <c r="BA380" s="140">
        <v>61</v>
      </c>
      <c r="BB380" s="140">
        <v>51</v>
      </c>
      <c r="BC380" s="140">
        <v>53</v>
      </c>
      <c r="BD380" s="112"/>
      <c r="BE380" s="112"/>
      <c r="BF380" s="112"/>
      <c r="BG380" s="112"/>
      <c r="BH380" s="112"/>
      <c r="BI380" s="112"/>
      <c r="BJ380" s="112"/>
      <c r="BK380" s="112"/>
      <c r="BL380" s="112"/>
      <c r="BM380" s="112"/>
      <c r="BN380" s="112"/>
      <c r="BO380" s="112"/>
      <c r="BP380" s="112"/>
      <c r="BQ380" s="112"/>
      <c r="BR380" s="112"/>
      <c r="BS380" s="112"/>
    </row>
    <row r="381" spans="1:71" ht="12.75" hidden="1" customHeight="1" x14ac:dyDescent="0.2">
      <c r="A381" s="261" t="s">
        <v>83</v>
      </c>
      <c r="B381" s="285"/>
      <c r="C381" s="123">
        <v>40</v>
      </c>
      <c r="D381" s="286"/>
      <c r="E381" s="123">
        <v>102</v>
      </c>
      <c r="F381" s="123">
        <v>362</v>
      </c>
      <c r="G381" s="123">
        <v>422</v>
      </c>
      <c r="H381" s="123">
        <v>454</v>
      </c>
      <c r="I381" s="130">
        <v>872</v>
      </c>
      <c r="J381" s="123">
        <v>654</v>
      </c>
      <c r="K381" s="123">
        <v>551</v>
      </c>
      <c r="L381" s="123">
        <v>684</v>
      </c>
      <c r="M381" s="130">
        <v>703</v>
      </c>
      <c r="N381" s="130">
        <v>771</v>
      </c>
      <c r="O381" s="125">
        <v>713</v>
      </c>
      <c r="P381" s="130">
        <v>699</v>
      </c>
      <c r="Q381" s="286"/>
      <c r="R381" s="126">
        <v>710</v>
      </c>
      <c r="S381" s="125">
        <v>726</v>
      </c>
      <c r="T381" s="125">
        <v>857</v>
      </c>
      <c r="U381" s="130">
        <v>697</v>
      </c>
      <c r="V381" s="125">
        <v>844</v>
      </c>
      <c r="W381" s="125">
        <v>806</v>
      </c>
      <c r="X381" s="130">
        <v>768</v>
      </c>
      <c r="Y381" s="130">
        <v>875</v>
      </c>
      <c r="Z381" s="130">
        <v>753</v>
      </c>
      <c r="AA381" s="125">
        <v>742</v>
      </c>
      <c r="AB381" s="130">
        <v>693</v>
      </c>
      <c r="AC381" s="130">
        <v>682</v>
      </c>
      <c r="AD381" s="130">
        <v>771</v>
      </c>
      <c r="AE381" s="130">
        <v>695</v>
      </c>
      <c r="AF381" s="130">
        <v>699</v>
      </c>
      <c r="AG381" s="130">
        <v>757</v>
      </c>
      <c r="AH381" s="130">
        <v>756</v>
      </c>
      <c r="AI381" s="130">
        <v>681</v>
      </c>
      <c r="AJ381" s="130">
        <v>719</v>
      </c>
      <c r="AK381" s="130">
        <v>742</v>
      </c>
      <c r="AL381" s="137">
        <v>764</v>
      </c>
      <c r="AM381" s="187"/>
      <c r="AN381" s="139">
        <v>275</v>
      </c>
      <c r="AO381" s="50" t="s">
        <v>83</v>
      </c>
      <c r="AP381" s="174"/>
      <c r="AQ381" s="152">
        <v>523</v>
      </c>
      <c r="AR381" s="296"/>
      <c r="AS381" s="167">
        <f t="shared" si="104"/>
        <v>798</v>
      </c>
      <c r="AT381" s="56">
        <v>700</v>
      </c>
      <c r="AU381" s="57">
        <v>725</v>
      </c>
      <c r="AV381" s="57">
        <v>821</v>
      </c>
      <c r="AW381" s="57">
        <v>786</v>
      </c>
      <c r="AX381" s="57">
        <v>752</v>
      </c>
      <c r="AY381" s="57">
        <v>735</v>
      </c>
      <c r="AZ381" s="57">
        <v>821</v>
      </c>
      <c r="BA381" s="140">
        <v>820</v>
      </c>
      <c r="BB381" s="140">
        <v>869</v>
      </c>
      <c r="BC381" s="140">
        <v>825</v>
      </c>
      <c r="BD381" s="112"/>
      <c r="BE381" s="112"/>
      <c r="BF381" s="112"/>
      <c r="BG381" s="112"/>
      <c r="BH381" s="112"/>
      <c r="BI381" s="112"/>
      <c r="BJ381" s="112"/>
      <c r="BK381" s="112"/>
      <c r="BL381" s="112"/>
      <c r="BM381" s="112"/>
      <c r="BN381" s="112"/>
      <c r="BO381" s="112"/>
      <c r="BP381" s="112"/>
      <c r="BQ381" s="112"/>
      <c r="BR381" s="112"/>
      <c r="BS381" s="112"/>
    </row>
    <row r="382" spans="1:71" ht="12.75" hidden="1" customHeight="1" x14ac:dyDescent="0.2">
      <c r="A382" s="261" t="s">
        <v>205</v>
      </c>
      <c r="B382" s="285"/>
      <c r="C382" s="123" t="s">
        <v>196</v>
      </c>
      <c r="D382" s="286"/>
      <c r="E382" s="123">
        <v>20</v>
      </c>
      <c r="F382" s="123">
        <v>51</v>
      </c>
      <c r="G382" s="123">
        <v>30</v>
      </c>
      <c r="H382" s="123">
        <v>23</v>
      </c>
      <c r="I382" s="130">
        <v>23</v>
      </c>
      <c r="J382" s="123">
        <v>15</v>
      </c>
      <c r="K382" s="123">
        <v>16</v>
      </c>
      <c r="L382" s="123">
        <v>30</v>
      </c>
      <c r="M382" s="130">
        <v>27</v>
      </c>
      <c r="N382" s="130">
        <v>6</v>
      </c>
      <c r="O382" s="125">
        <v>6</v>
      </c>
      <c r="P382" s="130">
        <v>5</v>
      </c>
      <c r="Q382" s="286"/>
      <c r="R382" s="126">
        <v>20</v>
      </c>
      <c r="S382" s="125">
        <v>14</v>
      </c>
      <c r="T382" s="125">
        <v>7</v>
      </c>
      <c r="U382" s="130">
        <v>16</v>
      </c>
      <c r="V382" s="125">
        <v>18</v>
      </c>
      <c r="W382" s="125">
        <v>21</v>
      </c>
      <c r="X382" s="130">
        <v>17</v>
      </c>
      <c r="Y382" s="130">
        <v>23</v>
      </c>
      <c r="Z382" s="130">
        <v>16</v>
      </c>
      <c r="AA382" s="125">
        <v>18</v>
      </c>
      <c r="AB382" s="130">
        <v>8</v>
      </c>
      <c r="AC382" s="123">
        <v>12</v>
      </c>
      <c r="AD382" s="130">
        <v>13</v>
      </c>
      <c r="AE382" s="130">
        <v>8</v>
      </c>
      <c r="AF382" s="123">
        <v>11</v>
      </c>
      <c r="AG382" s="130">
        <v>9</v>
      </c>
      <c r="AH382" s="130">
        <v>8</v>
      </c>
      <c r="AI382" s="130">
        <v>9</v>
      </c>
      <c r="AJ382" s="125">
        <v>7</v>
      </c>
      <c r="AK382" s="123">
        <v>8</v>
      </c>
      <c r="AL382" s="137">
        <v>5</v>
      </c>
      <c r="AM382" s="187"/>
      <c r="AN382" s="139">
        <v>0</v>
      </c>
      <c r="AO382" s="50" t="s">
        <v>205</v>
      </c>
      <c r="AP382" s="174"/>
      <c r="AQ382" s="152">
        <v>4</v>
      </c>
      <c r="AR382" s="296"/>
      <c r="AS382" s="167">
        <f t="shared" si="104"/>
        <v>4</v>
      </c>
      <c r="AT382" s="56">
        <v>0</v>
      </c>
      <c r="AU382" s="57">
        <v>0</v>
      </c>
      <c r="AV382" s="57">
        <v>0</v>
      </c>
      <c r="AW382" s="57">
        <v>0</v>
      </c>
      <c r="AX382" s="57">
        <v>0</v>
      </c>
      <c r="AY382" s="57">
        <v>0</v>
      </c>
      <c r="AZ382" s="57">
        <v>0</v>
      </c>
      <c r="BA382" s="140">
        <v>0</v>
      </c>
      <c r="BB382" s="140">
        <v>0</v>
      </c>
      <c r="BC382" s="140">
        <v>0</v>
      </c>
      <c r="BD382" s="71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</row>
    <row r="383" spans="1:71" ht="12.75" hidden="1" customHeight="1" x14ac:dyDescent="0.2">
      <c r="A383" s="261" t="s">
        <v>206</v>
      </c>
      <c r="B383" s="285"/>
      <c r="C383" s="123" t="s">
        <v>196</v>
      </c>
      <c r="D383" s="286"/>
      <c r="E383" s="123" t="s">
        <v>196</v>
      </c>
      <c r="F383" s="123" t="s">
        <v>196</v>
      </c>
      <c r="G383" s="123" t="s">
        <v>196</v>
      </c>
      <c r="H383" s="123" t="s">
        <v>196</v>
      </c>
      <c r="I383" s="123" t="s">
        <v>196</v>
      </c>
      <c r="J383" s="123" t="s">
        <v>196</v>
      </c>
      <c r="K383" s="123" t="s">
        <v>196</v>
      </c>
      <c r="L383" s="123">
        <v>0</v>
      </c>
      <c r="M383" s="130">
        <v>0</v>
      </c>
      <c r="N383" s="130">
        <v>10</v>
      </c>
      <c r="O383" s="125">
        <v>13</v>
      </c>
      <c r="P383" s="130">
        <v>10</v>
      </c>
      <c r="Q383" s="286"/>
      <c r="R383" s="126">
        <v>13</v>
      </c>
      <c r="S383" s="125">
        <v>16</v>
      </c>
      <c r="T383" s="125">
        <v>12</v>
      </c>
      <c r="U383" s="130">
        <v>13</v>
      </c>
      <c r="V383" s="125">
        <v>15</v>
      </c>
      <c r="W383" s="125">
        <v>17</v>
      </c>
      <c r="X383" s="130">
        <v>10</v>
      </c>
      <c r="Y383" s="130">
        <v>14</v>
      </c>
      <c r="Z383" s="130">
        <v>13</v>
      </c>
      <c r="AA383" s="125">
        <v>14</v>
      </c>
      <c r="AB383" s="130">
        <v>10</v>
      </c>
      <c r="AC383" s="123">
        <v>11</v>
      </c>
      <c r="AD383" s="130">
        <v>16</v>
      </c>
      <c r="AE383" s="130">
        <v>4</v>
      </c>
      <c r="AF383" s="123">
        <v>3</v>
      </c>
      <c r="AG383" s="130">
        <v>4</v>
      </c>
      <c r="AH383" s="130">
        <v>1</v>
      </c>
      <c r="AI383" s="130">
        <v>4</v>
      </c>
      <c r="AJ383" s="125">
        <v>9</v>
      </c>
      <c r="AK383" s="123">
        <v>1</v>
      </c>
      <c r="AL383" s="137">
        <v>2</v>
      </c>
      <c r="AM383" s="187"/>
      <c r="AN383" s="139">
        <v>0</v>
      </c>
      <c r="AO383" s="50" t="s">
        <v>206</v>
      </c>
      <c r="AP383" s="174"/>
      <c r="AQ383" s="152">
        <v>3</v>
      </c>
      <c r="AR383" s="296"/>
      <c r="AS383" s="167">
        <f t="shared" si="104"/>
        <v>3</v>
      </c>
      <c r="AT383" s="56">
        <v>0</v>
      </c>
      <c r="AU383" s="57">
        <v>0</v>
      </c>
      <c r="AV383" s="57">
        <v>0</v>
      </c>
      <c r="AW383" s="57">
        <v>0</v>
      </c>
      <c r="AX383" s="57">
        <v>0</v>
      </c>
      <c r="AY383" s="57">
        <v>0</v>
      </c>
      <c r="AZ383" s="57">
        <v>0</v>
      </c>
      <c r="BA383" s="140">
        <v>0</v>
      </c>
      <c r="BB383" s="140">
        <v>0</v>
      </c>
      <c r="BC383" s="140">
        <v>0</v>
      </c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</row>
    <row r="384" spans="1:71" ht="12.75" hidden="1" customHeight="1" x14ac:dyDescent="0.2">
      <c r="A384" s="261" t="s">
        <v>160</v>
      </c>
      <c r="B384" s="285"/>
      <c r="C384" s="123" t="s">
        <v>196</v>
      </c>
      <c r="D384" s="286"/>
      <c r="E384" s="123" t="s">
        <v>196</v>
      </c>
      <c r="F384" s="123" t="s">
        <v>196</v>
      </c>
      <c r="G384" s="123" t="s">
        <v>196</v>
      </c>
      <c r="H384" s="123">
        <v>1</v>
      </c>
      <c r="I384" s="297">
        <v>7</v>
      </c>
      <c r="J384" s="123">
        <v>18</v>
      </c>
      <c r="K384" s="123">
        <v>46</v>
      </c>
      <c r="L384" s="123">
        <v>42</v>
      </c>
      <c r="M384" s="130">
        <v>40</v>
      </c>
      <c r="N384" s="130">
        <v>42</v>
      </c>
      <c r="O384" s="125">
        <v>52</v>
      </c>
      <c r="P384" s="130">
        <v>69</v>
      </c>
      <c r="Q384" s="286"/>
      <c r="R384" s="126">
        <v>54</v>
      </c>
      <c r="S384" s="125">
        <v>48</v>
      </c>
      <c r="T384" s="125">
        <v>73</v>
      </c>
      <c r="U384" s="130">
        <v>62</v>
      </c>
      <c r="V384" s="125">
        <v>65</v>
      </c>
      <c r="W384" s="125">
        <v>80</v>
      </c>
      <c r="X384" s="130">
        <v>64</v>
      </c>
      <c r="Y384" s="130">
        <v>74</v>
      </c>
      <c r="Z384" s="130">
        <v>42</v>
      </c>
      <c r="AA384" s="125">
        <v>49</v>
      </c>
      <c r="AB384" s="130">
        <v>55</v>
      </c>
      <c r="AC384" s="125">
        <v>64</v>
      </c>
      <c r="AD384" s="130">
        <v>67</v>
      </c>
      <c r="AE384" s="130">
        <v>82</v>
      </c>
      <c r="AF384" s="125">
        <v>64</v>
      </c>
      <c r="AG384" s="130">
        <v>67</v>
      </c>
      <c r="AH384" s="130">
        <v>78</v>
      </c>
      <c r="AI384" s="130">
        <v>64</v>
      </c>
      <c r="AJ384" s="125">
        <v>45</v>
      </c>
      <c r="AK384" s="125">
        <v>73</v>
      </c>
      <c r="AL384" s="137">
        <v>61</v>
      </c>
      <c r="AM384" s="187"/>
      <c r="AN384" s="139">
        <v>32</v>
      </c>
      <c r="AO384" s="50" t="s">
        <v>160</v>
      </c>
      <c r="AP384" s="174"/>
      <c r="AQ384" s="152">
        <v>45</v>
      </c>
      <c r="AR384" s="296"/>
      <c r="AS384" s="167">
        <f t="shared" si="104"/>
        <v>77</v>
      </c>
      <c r="AT384" s="56">
        <v>58</v>
      </c>
      <c r="AU384" s="57">
        <v>51</v>
      </c>
      <c r="AV384" s="57">
        <v>61</v>
      </c>
      <c r="AW384" s="57">
        <v>49</v>
      </c>
      <c r="AX384" s="57">
        <v>61</v>
      </c>
      <c r="AY384" s="57">
        <v>62</v>
      </c>
      <c r="AZ384" s="57">
        <v>61</v>
      </c>
      <c r="BA384" s="140">
        <v>44</v>
      </c>
      <c r="BB384" s="140">
        <v>79</v>
      </c>
      <c r="BC384" s="140">
        <v>60</v>
      </c>
      <c r="BD384" s="112"/>
      <c r="BE384" s="112"/>
      <c r="BF384" s="112"/>
      <c r="BG384" s="112"/>
      <c r="BH384" s="112"/>
      <c r="BI384" s="112"/>
      <c r="BJ384" s="112"/>
      <c r="BK384" s="112"/>
      <c r="BL384" s="112"/>
      <c r="BM384" s="112"/>
      <c r="BN384" s="112"/>
      <c r="BO384" s="112"/>
      <c r="BP384" s="112"/>
      <c r="BQ384" s="112"/>
      <c r="BR384" s="112"/>
      <c r="BS384" s="112"/>
    </row>
    <row r="385" spans="1:71" ht="12.75" hidden="1" customHeight="1" x14ac:dyDescent="0.2">
      <c r="A385" s="261" t="s">
        <v>207</v>
      </c>
      <c r="B385" s="285"/>
      <c r="C385" s="123" t="s">
        <v>196</v>
      </c>
      <c r="D385" s="286"/>
      <c r="E385" s="123" t="s">
        <v>196</v>
      </c>
      <c r="F385" s="123" t="s">
        <v>196</v>
      </c>
      <c r="G385" s="123">
        <v>16</v>
      </c>
      <c r="H385" s="123">
        <v>9</v>
      </c>
      <c r="I385" s="130">
        <v>0</v>
      </c>
      <c r="J385" s="123">
        <v>10</v>
      </c>
      <c r="K385" s="123">
        <v>12</v>
      </c>
      <c r="L385" s="123">
        <v>8</v>
      </c>
      <c r="M385" s="130">
        <v>17</v>
      </c>
      <c r="N385" s="130">
        <v>10</v>
      </c>
      <c r="O385" s="125">
        <v>12</v>
      </c>
      <c r="P385" s="130">
        <v>1</v>
      </c>
      <c r="Q385" s="286"/>
      <c r="R385" s="126">
        <v>14</v>
      </c>
      <c r="S385" s="125">
        <v>14</v>
      </c>
      <c r="T385" s="125">
        <v>14</v>
      </c>
      <c r="U385" s="130">
        <v>20</v>
      </c>
      <c r="V385" s="125">
        <v>17</v>
      </c>
      <c r="W385" s="125">
        <v>23</v>
      </c>
      <c r="X385" s="130">
        <v>13</v>
      </c>
      <c r="Y385" s="130">
        <v>19</v>
      </c>
      <c r="Z385" s="130">
        <v>33</v>
      </c>
      <c r="AA385" s="125">
        <v>25</v>
      </c>
      <c r="AB385" s="130">
        <v>0</v>
      </c>
      <c r="AC385" s="130">
        <v>0</v>
      </c>
      <c r="AD385" s="130">
        <v>29</v>
      </c>
      <c r="AE385" s="130">
        <v>30</v>
      </c>
      <c r="AF385" s="130">
        <v>32</v>
      </c>
      <c r="AG385" s="130">
        <v>31</v>
      </c>
      <c r="AH385" s="130">
        <v>21</v>
      </c>
      <c r="AI385" s="130">
        <v>21</v>
      </c>
      <c r="AJ385" s="130">
        <v>20</v>
      </c>
      <c r="AK385" s="130">
        <v>18</v>
      </c>
      <c r="AL385" s="137">
        <v>25</v>
      </c>
      <c r="AM385" s="187"/>
      <c r="AN385" s="139">
        <v>20</v>
      </c>
      <c r="AO385" s="50" t="s">
        <v>207</v>
      </c>
      <c r="AP385" s="174"/>
      <c r="AQ385" s="152">
        <v>0</v>
      </c>
      <c r="AR385" s="296"/>
      <c r="AS385" s="167">
        <f t="shared" si="104"/>
        <v>20</v>
      </c>
      <c r="AT385" s="56">
        <v>35</v>
      </c>
      <c r="AU385" s="57">
        <v>23</v>
      </c>
      <c r="AV385" s="57">
        <v>20</v>
      </c>
      <c r="AW385" s="57">
        <v>18</v>
      </c>
      <c r="AX385" s="57">
        <v>16</v>
      </c>
      <c r="AY385" s="57">
        <v>21</v>
      </c>
      <c r="AZ385" s="57">
        <v>22</v>
      </c>
      <c r="BA385" s="140">
        <v>22</v>
      </c>
      <c r="BB385" s="140">
        <v>24</v>
      </c>
      <c r="BC385" s="140">
        <v>17</v>
      </c>
      <c r="BD385" s="112"/>
      <c r="BE385" s="112"/>
      <c r="BF385" s="112"/>
      <c r="BG385" s="112"/>
      <c r="BH385" s="112"/>
      <c r="BI385" s="112"/>
      <c r="BJ385" s="112"/>
      <c r="BK385" s="112"/>
      <c r="BL385" s="112"/>
      <c r="BM385" s="112"/>
      <c r="BN385" s="112"/>
      <c r="BO385" s="112"/>
      <c r="BP385" s="112"/>
      <c r="BQ385" s="112"/>
      <c r="BR385" s="112"/>
      <c r="BS385" s="112"/>
    </row>
    <row r="386" spans="1:71" ht="12.75" hidden="1" customHeight="1" x14ac:dyDescent="0.2">
      <c r="A386" s="261" t="s">
        <v>44</v>
      </c>
      <c r="B386" s="285"/>
      <c r="C386" s="123" t="s">
        <v>196</v>
      </c>
      <c r="D386" s="286"/>
      <c r="E386" s="123">
        <v>36</v>
      </c>
      <c r="F386" s="123">
        <v>104</v>
      </c>
      <c r="G386" s="123">
        <v>141</v>
      </c>
      <c r="H386" s="123">
        <v>89</v>
      </c>
      <c r="I386" s="130">
        <v>79</v>
      </c>
      <c r="J386" s="123">
        <v>83</v>
      </c>
      <c r="K386" s="123">
        <v>126</v>
      </c>
      <c r="L386" s="123">
        <v>99</v>
      </c>
      <c r="M386" s="130">
        <v>17</v>
      </c>
      <c r="N386" s="130">
        <v>0</v>
      </c>
      <c r="O386" s="125">
        <v>115</v>
      </c>
      <c r="P386" s="130">
        <v>113</v>
      </c>
      <c r="Q386" s="286"/>
      <c r="R386" s="126">
        <v>95</v>
      </c>
      <c r="S386" s="125">
        <v>81</v>
      </c>
      <c r="T386" s="125">
        <v>98</v>
      </c>
      <c r="U386" s="130">
        <v>125</v>
      </c>
      <c r="V386" s="125">
        <v>117</v>
      </c>
      <c r="W386" s="125">
        <v>136</v>
      </c>
      <c r="X386" s="130">
        <v>154</v>
      </c>
      <c r="Y386" s="130">
        <v>156</v>
      </c>
      <c r="Z386" s="130">
        <v>114</v>
      </c>
      <c r="AA386" s="125">
        <v>133</v>
      </c>
      <c r="AB386" s="130">
        <v>131</v>
      </c>
      <c r="AC386" s="130">
        <v>147</v>
      </c>
      <c r="AD386" s="130">
        <v>171</v>
      </c>
      <c r="AE386" s="130">
        <v>175</v>
      </c>
      <c r="AF386" s="130">
        <v>170</v>
      </c>
      <c r="AG386" s="130">
        <v>164</v>
      </c>
      <c r="AH386" s="130">
        <v>168</v>
      </c>
      <c r="AI386" s="130">
        <v>150</v>
      </c>
      <c r="AJ386" s="130">
        <v>171</v>
      </c>
      <c r="AK386" s="130">
        <v>149</v>
      </c>
      <c r="AL386" s="137">
        <v>135</v>
      </c>
      <c r="AM386" s="187"/>
      <c r="AN386" s="139">
        <v>64</v>
      </c>
      <c r="AO386" s="50" t="s">
        <v>44</v>
      </c>
      <c r="AP386" s="174"/>
      <c r="AQ386" s="152">
        <v>99</v>
      </c>
      <c r="AR386" s="296"/>
      <c r="AS386" s="167">
        <f t="shared" si="104"/>
        <v>163</v>
      </c>
      <c r="AT386" s="56">
        <v>148</v>
      </c>
      <c r="AU386" s="57">
        <v>146</v>
      </c>
      <c r="AV386" s="57">
        <v>155</v>
      </c>
      <c r="AW386" s="57">
        <v>153</v>
      </c>
      <c r="AX386" s="57">
        <v>162</v>
      </c>
      <c r="AY386" s="57">
        <v>177</v>
      </c>
      <c r="AZ386" s="57">
        <v>180</v>
      </c>
      <c r="BA386" s="140">
        <v>181</v>
      </c>
      <c r="BB386" s="140">
        <v>190</v>
      </c>
      <c r="BC386" s="140">
        <v>178</v>
      </c>
      <c r="BD386" s="112"/>
      <c r="BE386" s="112"/>
      <c r="BF386" s="112"/>
      <c r="BG386" s="112"/>
      <c r="BH386" s="112"/>
      <c r="BI386" s="112"/>
      <c r="BJ386" s="112"/>
      <c r="BK386" s="112"/>
      <c r="BL386" s="112"/>
      <c r="BM386" s="112"/>
      <c r="BN386" s="112"/>
      <c r="BO386" s="112"/>
      <c r="BP386" s="112"/>
      <c r="BQ386" s="112"/>
      <c r="BR386" s="112"/>
      <c r="BS386" s="112"/>
    </row>
    <row r="387" spans="1:71" ht="12.75" hidden="1" customHeight="1" x14ac:dyDescent="0.2">
      <c r="A387" s="261" t="s">
        <v>208</v>
      </c>
      <c r="B387" s="285"/>
      <c r="C387" s="123" t="s">
        <v>196</v>
      </c>
      <c r="D387" s="286"/>
      <c r="E387" s="123" t="s">
        <v>196</v>
      </c>
      <c r="F387" s="123" t="s">
        <v>196</v>
      </c>
      <c r="G387" s="123" t="s">
        <v>196</v>
      </c>
      <c r="H387" s="123" t="s">
        <v>196</v>
      </c>
      <c r="I387" s="123" t="s">
        <v>196</v>
      </c>
      <c r="J387" s="123">
        <v>40</v>
      </c>
      <c r="K387" s="123">
        <v>21</v>
      </c>
      <c r="L387" s="123">
        <v>36</v>
      </c>
      <c r="M387" s="130">
        <v>40</v>
      </c>
      <c r="N387" s="130">
        <v>2</v>
      </c>
      <c r="O387" s="125">
        <v>37</v>
      </c>
      <c r="P387" s="130">
        <v>45</v>
      </c>
      <c r="Q387" s="286"/>
      <c r="R387" s="126">
        <v>71</v>
      </c>
      <c r="S387" s="125">
        <v>28</v>
      </c>
      <c r="T387" s="125">
        <v>70</v>
      </c>
      <c r="U387" s="130">
        <v>35</v>
      </c>
      <c r="V387" s="125">
        <v>51</v>
      </c>
      <c r="W387" s="125">
        <v>48</v>
      </c>
      <c r="X387" s="130">
        <v>40</v>
      </c>
      <c r="Y387" s="130">
        <v>64</v>
      </c>
      <c r="Z387" s="130">
        <v>42</v>
      </c>
      <c r="AA387" s="125">
        <v>44</v>
      </c>
      <c r="AB387" s="125">
        <v>57</v>
      </c>
      <c r="AC387" s="130">
        <v>40</v>
      </c>
      <c r="AD387" s="130">
        <v>49</v>
      </c>
      <c r="AE387" s="130">
        <v>39</v>
      </c>
      <c r="AF387" s="130">
        <v>42</v>
      </c>
      <c r="AG387" s="130">
        <v>47</v>
      </c>
      <c r="AH387" s="130">
        <v>39</v>
      </c>
      <c r="AI387" s="130">
        <v>35</v>
      </c>
      <c r="AJ387" s="130">
        <v>33</v>
      </c>
      <c r="AK387" s="130">
        <v>40</v>
      </c>
      <c r="AL387" s="137">
        <v>33</v>
      </c>
      <c r="AM387" s="187"/>
      <c r="AN387" s="139">
        <v>13</v>
      </c>
      <c r="AO387" s="50" t="s">
        <v>208</v>
      </c>
      <c r="AP387" s="174"/>
      <c r="AQ387" s="152">
        <v>11</v>
      </c>
      <c r="AR387" s="296"/>
      <c r="AS387" s="167">
        <f t="shared" si="104"/>
        <v>24</v>
      </c>
      <c r="AT387" s="56">
        <v>45</v>
      </c>
      <c r="AU387" s="57">
        <v>24</v>
      </c>
      <c r="AV387" s="57">
        <v>18</v>
      </c>
      <c r="AW387" s="57">
        <v>22</v>
      </c>
      <c r="AX387" s="57">
        <v>23</v>
      </c>
      <c r="AY387" s="57">
        <v>24</v>
      </c>
      <c r="AZ387" s="57">
        <v>26</v>
      </c>
      <c r="BA387" s="140">
        <v>25</v>
      </c>
      <c r="BB387" s="140">
        <v>22</v>
      </c>
      <c r="BC387" s="140">
        <v>19</v>
      </c>
      <c r="BD387" s="112"/>
      <c r="BE387" s="112"/>
      <c r="BF387" s="112"/>
      <c r="BG387" s="112"/>
      <c r="BH387" s="112"/>
      <c r="BI387" s="112"/>
      <c r="BJ387" s="112"/>
      <c r="BK387" s="112"/>
      <c r="BL387" s="112"/>
      <c r="BM387" s="112"/>
      <c r="BN387" s="112"/>
      <c r="BO387" s="112"/>
      <c r="BP387" s="112"/>
      <c r="BQ387" s="112"/>
      <c r="BR387" s="112"/>
      <c r="BS387" s="112"/>
    </row>
    <row r="388" spans="1:71" ht="12.75" hidden="1" customHeight="1" x14ac:dyDescent="0.2">
      <c r="A388" s="261" t="s">
        <v>209</v>
      </c>
      <c r="B388" s="285"/>
      <c r="C388" s="123" t="s">
        <v>196</v>
      </c>
      <c r="D388" s="286"/>
      <c r="E388" s="123" t="s">
        <v>196</v>
      </c>
      <c r="F388" s="123" t="s">
        <v>196</v>
      </c>
      <c r="G388" s="123" t="s">
        <v>196</v>
      </c>
      <c r="H388" s="123" t="s">
        <v>196</v>
      </c>
      <c r="I388" s="123" t="s">
        <v>196</v>
      </c>
      <c r="J388" s="123" t="s">
        <v>196</v>
      </c>
      <c r="K388" s="123" t="s">
        <v>196</v>
      </c>
      <c r="L388" s="123">
        <v>0</v>
      </c>
      <c r="M388" s="130">
        <v>0</v>
      </c>
      <c r="N388" s="130">
        <v>0</v>
      </c>
      <c r="O388" s="125">
        <v>0</v>
      </c>
      <c r="P388" s="130">
        <v>0</v>
      </c>
      <c r="Q388" s="286"/>
      <c r="R388" s="126">
        <v>0</v>
      </c>
      <c r="S388" s="125">
        <v>0</v>
      </c>
      <c r="T388" s="125">
        <v>16</v>
      </c>
      <c r="U388" s="130">
        <v>43</v>
      </c>
      <c r="V388" s="125">
        <v>56</v>
      </c>
      <c r="W388" s="125">
        <v>36</v>
      </c>
      <c r="X388" s="130">
        <v>55</v>
      </c>
      <c r="Y388" s="130">
        <v>77</v>
      </c>
      <c r="Z388" s="130">
        <v>62</v>
      </c>
      <c r="AA388" s="125">
        <v>69</v>
      </c>
      <c r="AB388" s="130">
        <v>79</v>
      </c>
      <c r="AC388" s="130">
        <v>69</v>
      </c>
      <c r="AD388" s="130">
        <v>66</v>
      </c>
      <c r="AE388" s="130">
        <v>74</v>
      </c>
      <c r="AF388" s="130">
        <v>85</v>
      </c>
      <c r="AG388" s="130">
        <v>76</v>
      </c>
      <c r="AH388" s="130">
        <v>79</v>
      </c>
      <c r="AI388" s="130">
        <v>85</v>
      </c>
      <c r="AJ388" s="130">
        <v>83</v>
      </c>
      <c r="AK388" s="130">
        <v>159</v>
      </c>
      <c r="AL388" s="137">
        <v>110</v>
      </c>
      <c r="AM388" s="187"/>
      <c r="AN388" s="139">
        <v>52</v>
      </c>
      <c r="AO388" s="50" t="s">
        <v>209</v>
      </c>
      <c r="AP388" s="174"/>
      <c r="AQ388" s="152">
        <v>49</v>
      </c>
      <c r="AR388" s="296"/>
      <c r="AS388" s="167">
        <f t="shared" si="104"/>
        <v>101</v>
      </c>
      <c r="AT388" s="56">
        <v>107</v>
      </c>
      <c r="AU388" s="57">
        <v>100</v>
      </c>
      <c r="AV388" s="57">
        <v>74</v>
      </c>
      <c r="AW388" s="57">
        <v>53</v>
      </c>
      <c r="AX388" s="57">
        <v>123</v>
      </c>
      <c r="AY388" s="57">
        <v>124</v>
      </c>
      <c r="AZ388" s="57">
        <v>140</v>
      </c>
      <c r="BA388" s="140">
        <v>130</v>
      </c>
      <c r="BB388" s="140">
        <v>108</v>
      </c>
      <c r="BC388" s="140">
        <v>127</v>
      </c>
      <c r="BD388" s="112"/>
      <c r="BE388" s="112"/>
      <c r="BF388" s="112"/>
      <c r="BG388" s="112"/>
      <c r="BH388" s="112"/>
      <c r="BI388" s="112"/>
      <c r="BJ388" s="112"/>
      <c r="BK388" s="112"/>
      <c r="BL388" s="112"/>
      <c r="BM388" s="112"/>
      <c r="BN388" s="112"/>
      <c r="BO388" s="112"/>
      <c r="BP388" s="112"/>
      <c r="BQ388" s="112"/>
      <c r="BR388" s="112"/>
      <c r="BS388" s="112"/>
    </row>
    <row r="389" spans="1:71" ht="12.75" hidden="1" customHeight="1" x14ac:dyDescent="0.2">
      <c r="A389" s="261" t="s">
        <v>210</v>
      </c>
      <c r="B389" s="285"/>
      <c r="C389" s="123" t="s">
        <v>196</v>
      </c>
      <c r="D389" s="286"/>
      <c r="E389" s="123" t="s">
        <v>196</v>
      </c>
      <c r="F389" s="123" t="s">
        <v>196</v>
      </c>
      <c r="G389" s="123" t="s">
        <v>196</v>
      </c>
      <c r="H389" s="123" t="s">
        <v>196</v>
      </c>
      <c r="I389" s="123" t="s">
        <v>196</v>
      </c>
      <c r="J389" s="123" t="s">
        <v>196</v>
      </c>
      <c r="K389" s="123" t="s">
        <v>196</v>
      </c>
      <c r="L389" s="123">
        <v>0</v>
      </c>
      <c r="M389" s="130">
        <v>0</v>
      </c>
      <c r="N389" s="130">
        <v>0</v>
      </c>
      <c r="O389" s="125">
        <v>0</v>
      </c>
      <c r="P389" s="130">
        <v>0</v>
      </c>
      <c r="Q389" s="286"/>
      <c r="R389" s="126">
        <v>0</v>
      </c>
      <c r="S389" s="125">
        <v>0</v>
      </c>
      <c r="T389" s="125">
        <v>0</v>
      </c>
      <c r="U389" s="130">
        <v>0</v>
      </c>
      <c r="V389" s="125">
        <v>0</v>
      </c>
      <c r="W389" s="125">
        <v>0</v>
      </c>
      <c r="X389" s="130">
        <v>0</v>
      </c>
      <c r="Y389" s="130">
        <v>0</v>
      </c>
      <c r="Z389" s="130">
        <v>0</v>
      </c>
      <c r="AA389" s="125">
        <v>0</v>
      </c>
      <c r="AB389" s="125">
        <v>0</v>
      </c>
      <c r="AC389" s="130">
        <v>0</v>
      </c>
      <c r="AD389" s="130">
        <v>0</v>
      </c>
      <c r="AE389" s="130">
        <v>0</v>
      </c>
      <c r="AF389" s="130">
        <v>0</v>
      </c>
      <c r="AG389" s="130">
        <v>0</v>
      </c>
      <c r="AH389" s="130">
        <v>0</v>
      </c>
      <c r="AI389" s="130">
        <v>0</v>
      </c>
      <c r="AJ389" s="130">
        <v>0</v>
      </c>
      <c r="AK389" s="130">
        <v>0</v>
      </c>
      <c r="AL389" s="137">
        <v>0</v>
      </c>
      <c r="AM389" s="187"/>
      <c r="AN389" s="139">
        <v>0</v>
      </c>
      <c r="AO389" s="50" t="s">
        <v>210</v>
      </c>
      <c r="AP389" s="174"/>
      <c r="AQ389" s="152">
        <v>0</v>
      </c>
      <c r="AR389" s="296"/>
      <c r="AS389" s="167">
        <f t="shared" si="104"/>
        <v>0</v>
      </c>
      <c r="AT389" s="56">
        <v>0</v>
      </c>
      <c r="AU389" s="57">
        <v>0</v>
      </c>
      <c r="AV389" s="57">
        <v>0</v>
      </c>
      <c r="AW389" s="57">
        <v>0</v>
      </c>
      <c r="AX389" s="57">
        <v>0</v>
      </c>
      <c r="AY389" s="57">
        <v>0</v>
      </c>
      <c r="AZ389" s="57">
        <v>0</v>
      </c>
      <c r="BA389" s="140">
        <v>0</v>
      </c>
      <c r="BB389" s="140">
        <v>0</v>
      </c>
      <c r="BC389" s="140">
        <v>0</v>
      </c>
      <c r="BD389" s="112"/>
      <c r="BE389" s="112"/>
      <c r="BF389" s="112"/>
      <c r="BG389" s="112"/>
      <c r="BH389" s="112"/>
      <c r="BI389" s="112"/>
      <c r="BJ389" s="112"/>
      <c r="BK389" s="112"/>
      <c r="BL389" s="112"/>
      <c r="BM389" s="112"/>
      <c r="BN389" s="112"/>
      <c r="BO389" s="112"/>
      <c r="BP389" s="112"/>
      <c r="BQ389" s="112"/>
      <c r="BR389" s="112"/>
      <c r="BS389" s="112"/>
    </row>
    <row r="390" spans="1:71" ht="12.75" hidden="1" customHeight="1" x14ac:dyDescent="0.2">
      <c r="A390" s="261" t="s">
        <v>211</v>
      </c>
      <c r="B390" s="285"/>
      <c r="C390" s="123" t="s">
        <v>196</v>
      </c>
      <c r="D390" s="286"/>
      <c r="E390" s="123" t="s">
        <v>196</v>
      </c>
      <c r="F390" s="123" t="s">
        <v>196</v>
      </c>
      <c r="G390" s="123" t="s">
        <v>196</v>
      </c>
      <c r="H390" s="123" t="s">
        <v>196</v>
      </c>
      <c r="I390" s="123" t="s">
        <v>196</v>
      </c>
      <c r="J390" s="123">
        <v>40</v>
      </c>
      <c r="K390" s="123">
        <v>5</v>
      </c>
      <c r="L390" s="123">
        <v>15</v>
      </c>
      <c r="M390" s="130">
        <v>13</v>
      </c>
      <c r="N390" s="130">
        <v>12</v>
      </c>
      <c r="O390" s="125">
        <v>15</v>
      </c>
      <c r="P390" s="130">
        <v>14</v>
      </c>
      <c r="Q390" s="286"/>
      <c r="R390" s="126">
        <v>26</v>
      </c>
      <c r="S390" s="125">
        <v>21</v>
      </c>
      <c r="T390" s="125">
        <v>39</v>
      </c>
      <c r="U390" s="130">
        <v>36</v>
      </c>
      <c r="V390" s="125">
        <v>43</v>
      </c>
      <c r="W390" s="125">
        <v>34</v>
      </c>
      <c r="X390" s="130">
        <v>18</v>
      </c>
      <c r="Y390" s="130">
        <v>36</v>
      </c>
      <c r="Z390" s="130">
        <v>46</v>
      </c>
      <c r="AA390" s="125">
        <v>53</v>
      </c>
      <c r="AB390" s="130">
        <v>57</v>
      </c>
      <c r="AC390" s="130">
        <v>47</v>
      </c>
      <c r="AD390" s="130">
        <v>46</v>
      </c>
      <c r="AE390" s="130">
        <v>48</v>
      </c>
      <c r="AF390" s="130">
        <v>43</v>
      </c>
      <c r="AG390" s="130">
        <v>42</v>
      </c>
      <c r="AH390" s="130">
        <v>40</v>
      </c>
      <c r="AI390" s="130">
        <v>58</v>
      </c>
      <c r="AJ390" s="130">
        <v>37</v>
      </c>
      <c r="AK390" s="130">
        <v>69</v>
      </c>
      <c r="AL390" s="137">
        <v>93</v>
      </c>
      <c r="AM390" s="187"/>
      <c r="AN390" s="139">
        <v>48</v>
      </c>
      <c r="AO390" s="50" t="s">
        <v>211</v>
      </c>
      <c r="AP390" s="174"/>
      <c r="AQ390" s="152">
        <v>23</v>
      </c>
      <c r="AR390" s="296"/>
      <c r="AS390" s="167">
        <f t="shared" si="104"/>
        <v>71</v>
      </c>
      <c r="AT390" s="56">
        <v>61</v>
      </c>
      <c r="AU390" s="57">
        <v>55</v>
      </c>
      <c r="AV390" s="57">
        <v>43</v>
      </c>
      <c r="AW390" s="57">
        <v>40</v>
      </c>
      <c r="AX390" s="57">
        <v>66</v>
      </c>
      <c r="AY390" s="57">
        <v>69</v>
      </c>
      <c r="AZ390" s="57">
        <v>56</v>
      </c>
      <c r="BA390" s="140">
        <v>48</v>
      </c>
      <c r="BB390" s="140">
        <v>56</v>
      </c>
      <c r="BC390" s="140">
        <v>71</v>
      </c>
      <c r="BD390" s="112"/>
      <c r="BE390" s="112"/>
      <c r="BF390" s="112"/>
      <c r="BG390" s="112"/>
      <c r="BH390" s="112"/>
      <c r="BI390" s="112"/>
      <c r="BJ390" s="112"/>
      <c r="BK390" s="112"/>
      <c r="BL390" s="112"/>
      <c r="BM390" s="112"/>
      <c r="BN390" s="112"/>
      <c r="BO390" s="112"/>
      <c r="BP390" s="112"/>
      <c r="BQ390" s="112"/>
      <c r="BR390" s="112"/>
      <c r="BS390" s="112"/>
    </row>
    <row r="391" spans="1:71" ht="12.75" hidden="1" customHeight="1" x14ac:dyDescent="0.2">
      <c r="A391" s="261" t="s">
        <v>212</v>
      </c>
      <c r="B391" s="285"/>
      <c r="C391" s="123" t="s">
        <v>196</v>
      </c>
      <c r="D391" s="286"/>
      <c r="E391" s="123" t="s">
        <v>196</v>
      </c>
      <c r="F391" s="123" t="s">
        <v>196</v>
      </c>
      <c r="G391" s="123" t="s">
        <v>196</v>
      </c>
      <c r="H391" s="123" t="s">
        <v>196</v>
      </c>
      <c r="I391" s="123" t="s">
        <v>196</v>
      </c>
      <c r="J391" s="123">
        <v>29</v>
      </c>
      <c r="K391" s="123">
        <v>90</v>
      </c>
      <c r="L391" s="123">
        <v>121</v>
      </c>
      <c r="M391" s="130">
        <v>152</v>
      </c>
      <c r="N391" s="130">
        <v>560</v>
      </c>
      <c r="O391" s="125">
        <v>325</v>
      </c>
      <c r="P391" s="130">
        <v>432</v>
      </c>
      <c r="Q391" s="286"/>
      <c r="R391" s="126">
        <v>399</v>
      </c>
      <c r="S391" s="125">
        <v>446</v>
      </c>
      <c r="T391" s="125">
        <v>579</v>
      </c>
      <c r="U391" s="130">
        <v>439</v>
      </c>
      <c r="V391" s="125">
        <v>610</v>
      </c>
      <c r="W391" s="125">
        <v>591</v>
      </c>
      <c r="X391" s="130">
        <v>728</v>
      </c>
      <c r="Y391" s="130">
        <v>836</v>
      </c>
      <c r="Z391" s="130">
        <v>663</v>
      </c>
      <c r="AA391" s="125">
        <v>1253</v>
      </c>
      <c r="AB391" s="130">
        <v>876</v>
      </c>
      <c r="AC391" s="125">
        <v>850</v>
      </c>
      <c r="AD391" s="130">
        <v>1019</v>
      </c>
      <c r="AE391" s="130">
        <v>879</v>
      </c>
      <c r="AF391" s="125">
        <v>944</v>
      </c>
      <c r="AG391" s="130">
        <v>1108</v>
      </c>
      <c r="AH391" s="130">
        <v>1082</v>
      </c>
      <c r="AI391" s="130">
        <v>941</v>
      </c>
      <c r="AJ391" s="125">
        <v>1050</v>
      </c>
      <c r="AK391" s="125">
        <v>1099</v>
      </c>
      <c r="AL391" s="137">
        <v>1045</v>
      </c>
      <c r="AM391" s="187"/>
      <c r="AN391" s="139">
        <v>389</v>
      </c>
      <c r="AO391" s="50" t="s">
        <v>212</v>
      </c>
      <c r="AP391" s="174"/>
      <c r="AQ391" s="152">
        <v>888</v>
      </c>
      <c r="AR391" s="296"/>
      <c r="AS391" s="167">
        <f t="shared" si="104"/>
        <v>1277</v>
      </c>
      <c r="AT391" s="56">
        <v>1135</v>
      </c>
      <c r="AU391" s="57">
        <v>1100</v>
      </c>
      <c r="AV391" s="56">
        <v>1133</v>
      </c>
      <c r="AW391" s="56">
        <v>1039</v>
      </c>
      <c r="AX391" s="56">
        <v>1061</v>
      </c>
      <c r="AY391" s="56">
        <v>1008</v>
      </c>
      <c r="AZ391" s="57">
        <v>986</v>
      </c>
      <c r="BA391" s="137">
        <v>1035</v>
      </c>
      <c r="BB391" s="137">
        <v>1065</v>
      </c>
      <c r="BC391" s="137">
        <v>1019</v>
      </c>
      <c r="BD391" s="112"/>
      <c r="BE391" s="112"/>
      <c r="BF391" s="112"/>
      <c r="BG391" s="112"/>
      <c r="BH391" s="112"/>
      <c r="BI391" s="112"/>
      <c r="BJ391" s="112"/>
      <c r="BK391" s="112"/>
      <c r="BL391" s="112"/>
      <c r="BM391" s="112"/>
      <c r="BN391" s="112"/>
      <c r="BO391" s="112"/>
      <c r="BP391" s="112"/>
      <c r="BQ391" s="112"/>
      <c r="BR391" s="112"/>
      <c r="BS391" s="112"/>
    </row>
    <row r="392" spans="1:71" ht="12.75" hidden="1" customHeight="1" x14ac:dyDescent="0.2">
      <c r="A392" s="261" t="s">
        <v>213</v>
      </c>
      <c r="B392" s="285"/>
      <c r="C392" s="123" t="s">
        <v>196</v>
      </c>
      <c r="D392" s="286"/>
      <c r="E392" s="123" t="s">
        <v>196</v>
      </c>
      <c r="F392" s="123" t="s">
        <v>196</v>
      </c>
      <c r="G392" s="123" t="s">
        <v>196</v>
      </c>
      <c r="H392" s="123" t="s">
        <v>196</v>
      </c>
      <c r="I392" s="123" t="s">
        <v>196</v>
      </c>
      <c r="J392" s="123" t="s">
        <v>196</v>
      </c>
      <c r="K392" s="123" t="s">
        <v>196</v>
      </c>
      <c r="L392" s="123">
        <v>0</v>
      </c>
      <c r="M392" s="130">
        <v>0</v>
      </c>
      <c r="N392" s="130">
        <v>0</v>
      </c>
      <c r="O392" s="125">
        <v>0</v>
      </c>
      <c r="P392" s="130">
        <v>0</v>
      </c>
      <c r="Q392" s="286"/>
      <c r="R392" s="126">
        <v>0</v>
      </c>
      <c r="S392" s="125">
        <v>0</v>
      </c>
      <c r="T392" s="125">
        <v>0</v>
      </c>
      <c r="U392" s="130">
        <v>0</v>
      </c>
      <c r="V392" s="125">
        <v>0</v>
      </c>
      <c r="W392" s="125">
        <v>0</v>
      </c>
      <c r="X392" s="130">
        <v>0</v>
      </c>
      <c r="Y392" s="130">
        <v>0</v>
      </c>
      <c r="Z392" s="130">
        <v>0</v>
      </c>
      <c r="AA392" s="125">
        <v>0</v>
      </c>
      <c r="AB392" s="130">
        <v>0</v>
      </c>
      <c r="AC392" s="130">
        <v>0</v>
      </c>
      <c r="AD392" s="130">
        <v>0</v>
      </c>
      <c r="AE392" s="130">
        <v>0</v>
      </c>
      <c r="AF392" s="130">
        <v>0</v>
      </c>
      <c r="AG392" s="130">
        <v>0</v>
      </c>
      <c r="AH392" s="130">
        <v>0</v>
      </c>
      <c r="AI392" s="130">
        <v>0</v>
      </c>
      <c r="AJ392" s="130">
        <v>0</v>
      </c>
      <c r="AK392" s="130">
        <v>0</v>
      </c>
      <c r="AL392" s="137">
        <v>0</v>
      </c>
      <c r="AM392" s="187"/>
      <c r="AN392" s="139">
        <v>0</v>
      </c>
      <c r="AO392" s="50" t="s">
        <v>213</v>
      </c>
      <c r="AP392" s="174"/>
      <c r="AQ392" s="152">
        <v>0</v>
      </c>
      <c r="AR392" s="296"/>
      <c r="AS392" s="167">
        <f t="shared" si="104"/>
        <v>0</v>
      </c>
      <c r="AT392" s="56">
        <v>0</v>
      </c>
      <c r="AU392" s="57">
        <v>0</v>
      </c>
      <c r="AV392" s="57">
        <v>0</v>
      </c>
      <c r="AW392" s="57">
        <v>0</v>
      </c>
      <c r="AX392" s="57">
        <v>0</v>
      </c>
      <c r="AY392" s="57">
        <v>0</v>
      </c>
      <c r="AZ392" s="57">
        <v>0</v>
      </c>
      <c r="BA392" s="140">
        <v>0</v>
      </c>
      <c r="BB392" s="140">
        <v>0</v>
      </c>
      <c r="BC392" s="140">
        <v>0</v>
      </c>
      <c r="BD392" s="112"/>
      <c r="BE392" s="112"/>
      <c r="BF392" s="112"/>
      <c r="BG392" s="112"/>
      <c r="BH392" s="112"/>
      <c r="BI392" s="112"/>
      <c r="BJ392" s="112"/>
      <c r="BK392" s="112"/>
      <c r="BL392" s="112"/>
      <c r="BM392" s="112"/>
      <c r="BN392" s="112"/>
      <c r="BO392" s="112"/>
      <c r="BP392" s="112"/>
      <c r="BQ392" s="112"/>
      <c r="BR392" s="112"/>
      <c r="BS392" s="112"/>
    </row>
    <row r="393" spans="1:71" ht="12.75" hidden="1" customHeight="1" x14ac:dyDescent="0.2">
      <c r="A393" s="261" t="s">
        <v>214</v>
      </c>
      <c r="B393" s="285"/>
      <c r="C393" s="123" t="s">
        <v>196</v>
      </c>
      <c r="D393" s="286"/>
      <c r="E393" s="123" t="s">
        <v>196</v>
      </c>
      <c r="F393" s="123" t="s">
        <v>196</v>
      </c>
      <c r="G393" s="123" t="s">
        <v>196</v>
      </c>
      <c r="H393" s="123" t="s">
        <v>196</v>
      </c>
      <c r="I393" s="123" t="s">
        <v>196</v>
      </c>
      <c r="J393" s="123" t="s">
        <v>196</v>
      </c>
      <c r="K393" s="123" t="s">
        <v>196</v>
      </c>
      <c r="L393" s="123">
        <v>0</v>
      </c>
      <c r="M393" s="130">
        <v>0</v>
      </c>
      <c r="N393" s="130">
        <v>0</v>
      </c>
      <c r="O393" s="125">
        <v>0</v>
      </c>
      <c r="P393" s="130">
        <v>0</v>
      </c>
      <c r="Q393" s="286"/>
      <c r="R393" s="126">
        <v>0</v>
      </c>
      <c r="S393" s="125">
        <v>0</v>
      </c>
      <c r="T393" s="125">
        <v>0</v>
      </c>
      <c r="U393" s="130">
        <v>0</v>
      </c>
      <c r="V393" s="125">
        <v>0</v>
      </c>
      <c r="W393" s="125">
        <v>0</v>
      </c>
      <c r="X393" s="130">
        <v>0</v>
      </c>
      <c r="Y393" s="130">
        <v>0</v>
      </c>
      <c r="Z393" s="130">
        <v>0</v>
      </c>
      <c r="AA393" s="125">
        <v>0</v>
      </c>
      <c r="AB393" s="130">
        <v>0</v>
      </c>
      <c r="AC393" s="130">
        <v>7</v>
      </c>
      <c r="AD393" s="130">
        <v>8</v>
      </c>
      <c r="AE393" s="130">
        <v>8</v>
      </c>
      <c r="AF393" s="130">
        <v>8</v>
      </c>
      <c r="AG393" s="130">
        <v>16</v>
      </c>
      <c r="AH393" s="130">
        <v>17</v>
      </c>
      <c r="AI393" s="130">
        <v>18</v>
      </c>
      <c r="AJ393" s="130">
        <v>20</v>
      </c>
      <c r="AK393" s="130">
        <v>30</v>
      </c>
      <c r="AL393" s="137">
        <v>40</v>
      </c>
      <c r="AM393" s="187"/>
      <c r="AN393" s="139">
        <v>18</v>
      </c>
      <c r="AO393" s="50" t="s">
        <v>214</v>
      </c>
      <c r="AP393" s="174"/>
      <c r="AQ393" s="152">
        <v>19</v>
      </c>
      <c r="AR393" s="296"/>
      <c r="AS393" s="167">
        <f t="shared" si="104"/>
        <v>37</v>
      </c>
      <c r="AT393" s="56">
        <v>38</v>
      </c>
      <c r="AU393" s="57">
        <v>30</v>
      </c>
      <c r="AV393" s="57">
        <v>29</v>
      </c>
      <c r="AW393" s="57">
        <v>23</v>
      </c>
      <c r="AX393" s="57">
        <v>32</v>
      </c>
      <c r="AY393" s="57">
        <v>32</v>
      </c>
      <c r="AZ393" s="57">
        <v>33</v>
      </c>
      <c r="BA393" s="140">
        <v>42</v>
      </c>
      <c r="BB393" s="140">
        <v>40</v>
      </c>
      <c r="BC393" s="140">
        <v>34</v>
      </c>
      <c r="BD393" s="112"/>
      <c r="BE393" s="112"/>
      <c r="BF393" s="112"/>
      <c r="BG393" s="112"/>
      <c r="BH393" s="112"/>
      <c r="BI393" s="112"/>
      <c r="BJ393" s="112"/>
      <c r="BK393" s="112"/>
      <c r="BL393" s="112"/>
      <c r="BM393" s="112"/>
      <c r="BN393" s="112"/>
      <c r="BO393" s="112"/>
      <c r="BP393" s="112"/>
      <c r="BQ393" s="112"/>
      <c r="BR393" s="112"/>
      <c r="BS393" s="112"/>
    </row>
    <row r="394" spans="1:71" ht="12.75" hidden="1" customHeight="1" x14ac:dyDescent="0.2">
      <c r="A394" s="261" t="s">
        <v>215</v>
      </c>
      <c r="B394" s="285"/>
      <c r="C394" s="123" t="s">
        <v>196</v>
      </c>
      <c r="D394" s="286"/>
      <c r="E394" s="123" t="s">
        <v>196</v>
      </c>
      <c r="F394" s="123" t="s">
        <v>196</v>
      </c>
      <c r="G394" s="123" t="s">
        <v>196</v>
      </c>
      <c r="H394" s="123" t="s">
        <v>196</v>
      </c>
      <c r="I394" s="123" t="s">
        <v>196</v>
      </c>
      <c r="J394" s="123">
        <v>40</v>
      </c>
      <c r="K394" s="123">
        <v>14</v>
      </c>
      <c r="L394" s="123">
        <v>29</v>
      </c>
      <c r="M394" s="130">
        <v>8</v>
      </c>
      <c r="N394" s="130">
        <v>0</v>
      </c>
      <c r="O394" s="125">
        <v>83</v>
      </c>
      <c r="P394" s="130">
        <v>74</v>
      </c>
      <c r="Q394" s="286"/>
      <c r="R394" s="126">
        <v>41</v>
      </c>
      <c r="S394" s="125">
        <v>47</v>
      </c>
      <c r="T394" s="125">
        <v>74</v>
      </c>
      <c r="U394" s="130">
        <v>44</v>
      </c>
      <c r="V394" s="125">
        <v>61</v>
      </c>
      <c r="W394" s="125">
        <v>44</v>
      </c>
      <c r="X394" s="130">
        <v>68</v>
      </c>
      <c r="Y394" s="130">
        <v>68</v>
      </c>
      <c r="Z394" s="130">
        <v>59</v>
      </c>
      <c r="AA394" s="125">
        <v>66</v>
      </c>
      <c r="AB394" s="130">
        <v>86</v>
      </c>
      <c r="AC394" s="130">
        <v>59</v>
      </c>
      <c r="AD394" s="130">
        <v>87</v>
      </c>
      <c r="AE394" s="130">
        <v>87</v>
      </c>
      <c r="AF394" s="130">
        <v>98</v>
      </c>
      <c r="AG394" s="130">
        <v>94</v>
      </c>
      <c r="AH394" s="130">
        <v>88</v>
      </c>
      <c r="AI394" s="130">
        <v>74</v>
      </c>
      <c r="AJ394" s="130">
        <v>103</v>
      </c>
      <c r="AK394" s="130">
        <v>99</v>
      </c>
      <c r="AL394" s="137">
        <v>81</v>
      </c>
      <c r="AM394" s="187"/>
      <c r="AN394" s="139">
        <v>48</v>
      </c>
      <c r="AO394" s="50" t="s">
        <v>215</v>
      </c>
      <c r="AP394" s="174"/>
      <c r="AQ394" s="152">
        <v>61</v>
      </c>
      <c r="AR394" s="296"/>
      <c r="AS394" s="167">
        <f t="shared" si="104"/>
        <v>109</v>
      </c>
      <c r="AT394" s="56">
        <v>60</v>
      </c>
      <c r="AU394" s="57">
        <v>74</v>
      </c>
      <c r="AV394" s="57">
        <v>92</v>
      </c>
      <c r="AW394" s="57">
        <v>75</v>
      </c>
      <c r="AX394" s="57">
        <v>78</v>
      </c>
      <c r="AY394" s="57">
        <v>93</v>
      </c>
      <c r="AZ394" s="57">
        <v>52</v>
      </c>
      <c r="BA394" s="140">
        <v>78</v>
      </c>
      <c r="BB394" s="140">
        <v>108</v>
      </c>
      <c r="BC394" s="140">
        <v>69</v>
      </c>
      <c r="BD394" s="112"/>
      <c r="BE394" s="112"/>
      <c r="BF394" s="112"/>
      <c r="BG394" s="112"/>
      <c r="BH394" s="112"/>
      <c r="BI394" s="112"/>
      <c r="BJ394" s="112"/>
      <c r="BK394" s="112"/>
      <c r="BL394" s="112"/>
      <c r="BM394" s="112"/>
      <c r="BN394" s="112"/>
      <c r="BO394" s="112"/>
      <c r="BP394" s="112"/>
      <c r="BQ394" s="112"/>
      <c r="BR394" s="112"/>
      <c r="BS394" s="112"/>
    </row>
    <row r="395" spans="1:71" ht="12.75" hidden="1" customHeight="1" x14ac:dyDescent="0.2">
      <c r="A395" s="261" t="s">
        <v>216</v>
      </c>
      <c r="B395" s="285"/>
      <c r="C395" s="123"/>
      <c r="D395" s="286"/>
      <c r="E395" s="123"/>
      <c r="F395" s="123"/>
      <c r="G395" s="123"/>
      <c r="H395" s="123"/>
      <c r="I395" s="130"/>
      <c r="J395" s="123"/>
      <c r="K395" s="123"/>
      <c r="L395" s="123"/>
      <c r="M395" s="130"/>
      <c r="N395" s="130"/>
      <c r="O395" s="125"/>
      <c r="P395" s="130"/>
      <c r="Q395" s="286"/>
      <c r="R395" s="126"/>
      <c r="S395" s="125"/>
      <c r="T395" s="125"/>
      <c r="U395" s="130"/>
      <c r="V395" s="125"/>
      <c r="W395" s="125"/>
      <c r="X395" s="130"/>
      <c r="Y395" s="123">
        <v>5</v>
      </c>
      <c r="Z395" s="123">
        <v>2</v>
      </c>
      <c r="AA395" s="123">
        <v>11</v>
      </c>
      <c r="AB395" s="125">
        <v>4</v>
      </c>
      <c r="AC395" s="130">
        <v>5</v>
      </c>
      <c r="AD395" s="130">
        <v>22</v>
      </c>
      <c r="AE395" s="130">
        <v>9</v>
      </c>
      <c r="AF395" s="130">
        <v>14</v>
      </c>
      <c r="AG395" s="130">
        <v>10</v>
      </c>
      <c r="AH395" s="130">
        <v>6</v>
      </c>
      <c r="AI395" s="130">
        <v>4</v>
      </c>
      <c r="AJ395" s="130">
        <v>12</v>
      </c>
      <c r="AK395" s="130">
        <v>3</v>
      </c>
      <c r="AL395" s="137">
        <v>9</v>
      </c>
      <c r="AM395" s="187"/>
      <c r="AN395" s="139">
        <v>2</v>
      </c>
      <c r="AO395" s="50" t="s">
        <v>216</v>
      </c>
      <c r="AP395" s="174"/>
      <c r="AQ395" s="152">
        <v>4</v>
      </c>
      <c r="AR395" s="296"/>
      <c r="AS395" s="167">
        <f t="shared" si="104"/>
        <v>6</v>
      </c>
      <c r="AT395" s="56">
        <v>6</v>
      </c>
      <c r="AU395" s="57">
        <v>5</v>
      </c>
      <c r="AV395" s="57">
        <v>5</v>
      </c>
      <c r="AW395" s="57">
        <v>4</v>
      </c>
      <c r="AX395" s="57">
        <v>22</v>
      </c>
      <c r="AY395" s="57">
        <v>19</v>
      </c>
      <c r="AZ395" s="57">
        <v>9</v>
      </c>
      <c r="BA395" s="140">
        <v>16</v>
      </c>
      <c r="BB395" s="140">
        <v>19</v>
      </c>
      <c r="BC395" s="140">
        <v>9</v>
      </c>
      <c r="BD395" s="112"/>
      <c r="BE395" s="112"/>
      <c r="BF395" s="112"/>
      <c r="BG395" s="112"/>
      <c r="BH395" s="112"/>
      <c r="BI395" s="112"/>
      <c r="BJ395" s="112"/>
      <c r="BK395" s="112"/>
      <c r="BL395" s="112"/>
      <c r="BM395" s="112"/>
      <c r="BN395" s="112"/>
      <c r="BO395" s="112"/>
      <c r="BP395" s="112"/>
      <c r="BQ395" s="112"/>
      <c r="BR395" s="112"/>
      <c r="BS395" s="112"/>
    </row>
    <row r="396" spans="1:71" ht="12.75" hidden="1" customHeight="1" x14ac:dyDescent="0.2">
      <c r="A396" s="261" t="s">
        <v>217</v>
      </c>
      <c r="B396" s="285"/>
      <c r="C396" s="123"/>
      <c r="D396" s="286"/>
      <c r="E396" s="123"/>
      <c r="F396" s="123"/>
      <c r="G396" s="123"/>
      <c r="H396" s="123"/>
      <c r="I396" s="130"/>
      <c r="J396" s="123"/>
      <c r="K396" s="123"/>
      <c r="L396" s="123"/>
      <c r="M396" s="130"/>
      <c r="N396" s="130"/>
      <c r="O396" s="125"/>
      <c r="P396" s="130"/>
      <c r="Q396" s="286"/>
      <c r="R396" s="126"/>
      <c r="S396" s="125"/>
      <c r="T396" s="125"/>
      <c r="U396" s="130"/>
      <c r="V396" s="125"/>
      <c r="W396" s="125"/>
      <c r="X396" s="130"/>
      <c r="Y396" s="123">
        <v>50</v>
      </c>
      <c r="Z396" s="123">
        <v>51</v>
      </c>
      <c r="AA396" s="123">
        <v>81</v>
      </c>
      <c r="AB396" s="130">
        <v>65</v>
      </c>
      <c r="AC396" s="123">
        <v>43</v>
      </c>
      <c r="AD396" s="130">
        <v>54</v>
      </c>
      <c r="AE396" s="130">
        <v>38</v>
      </c>
      <c r="AF396" s="123">
        <v>0</v>
      </c>
      <c r="AG396" s="130">
        <v>0</v>
      </c>
      <c r="AH396" s="130">
        <v>48</v>
      </c>
      <c r="AI396" s="130">
        <v>48</v>
      </c>
      <c r="AJ396" s="125">
        <v>53</v>
      </c>
      <c r="AK396" s="123">
        <v>37</v>
      </c>
      <c r="AL396" s="137">
        <v>34</v>
      </c>
      <c r="AM396" s="187"/>
      <c r="AN396" s="139">
        <v>11</v>
      </c>
      <c r="AO396" s="50" t="s">
        <v>217</v>
      </c>
      <c r="AP396" s="174"/>
      <c r="AQ396" s="152">
        <v>30</v>
      </c>
      <c r="AR396" s="296"/>
      <c r="AS396" s="167">
        <f t="shared" si="104"/>
        <v>41</v>
      </c>
      <c r="AT396" s="56">
        <v>35</v>
      </c>
      <c r="AU396" s="57">
        <v>42</v>
      </c>
      <c r="AV396" s="57">
        <v>46</v>
      </c>
      <c r="AW396" s="57">
        <v>41</v>
      </c>
      <c r="AX396" s="57">
        <v>41</v>
      </c>
      <c r="AY396" s="57">
        <v>48</v>
      </c>
      <c r="AZ396" s="57">
        <v>37</v>
      </c>
      <c r="BA396" s="140">
        <v>59</v>
      </c>
      <c r="BB396" s="140">
        <v>61</v>
      </c>
      <c r="BC396" s="140">
        <v>53</v>
      </c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</row>
    <row r="397" spans="1:71" ht="12.75" hidden="1" customHeight="1" x14ac:dyDescent="0.2">
      <c r="A397" s="261" t="s">
        <v>77</v>
      </c>
      <c r="B397" s="277"/>
      <c r="C397" s="123" t="s">
        <v>196</v>
      </c>
      <c r="D397" s="187"/>
      <c r="E397" s="123" t="s">
        <v>196</v>
      </c>
      <c r="F397" s="123" t="s">
        <v>196</v>
      </c>
      <c r="G397" s="123">
        <v>5</v>
      </c>
      <c r="H397" s="123">
        <v>1</v>
      </c>
      <c r="I397" s="130">
        <v>3</v>
      </c>
      <c r="J397" s="123">
        <v>5</v>
      </c>
      <c r="K397" s="123">
        <v>0</v>
      </c>
      <c r="L397" s="123">
        <v>2</v>
      </c>
      <c r="M397" s="130">
        <v>2</v>
      </c>
      <c r="N397" s="130">
        <v>5</v>
      </c>
      <c r="O397" s="125">
        <v>2</v>
      </c>
      <c r="P397" s="130">
        <v>3</v>
      </c>
      <c r="Q397" s="187"/>
      <c r="R397" s="126">
        <v>5</v>
      </c>
      <c r="S397" s="125">
        <v>4</v>
      </c>
      <c r="T397" s="125">
        <v>4</v>
      </c>
      <c r="U397" s="130">
        <v>5</v>
      </c>
      <c r="V397" s="125">
        <v>3</v>
      </c>
      <c r="W397" s="125">
        <v>2</v>
      </c>
      <c r="X397" s="130">
        <v>6</v>
      </c>
      <c r="Y397" s="123">
        <v>3</v>
      </c>
      <c r="Z397" s="123">
        <v>6</v>
      </c>
      <c r="AA397" s="123">
        <v>5</v>
      </c>
      <c r="AB397" s="123">
        <v>7</v>
      </c>
      <c r="AC397" s="123">
        <v>7</v>
      </c>
      <c r="AD397" s="130">
        <v>12</v>
      </c>
      <c r="AE397" s="130">
        <v>1</v>
      </c>
      <c r="AF397" s="123">
        <v>7</v>
      </c>
      <c r="AG397" s="130">
        <v>9</v>
      </c>
      <c r="AH397" s="130">
        <v>6</v>
      </c>
      <c r="AI397" s="130">
        <v>13</v>
      </c>
      <c r="AJ397" s="125">
        <v>12</v>
      </c>
      <c r="AK397" s="123">
        <v>7</v>
      </c>
      <c r="AL397" s="137">
        <v>8</v>
      </c>
      <c r="AM397" s="187"/>
      <c r="AN397" s="139">
        <v>0</v>
      </c>
      <c r="AO397" s="50" t="s">
        <v>77</v>
      </c>
      <c r="AP397" s="174"/>
      <c r="AQ397" s="152">
        <v>7</v>
      </c>
      <c r="AR397" s="296"/>
      <c r="AS397" s="167">
        <f t="shared" si="104"/>
        <v>7</v>
      </c>
      <c r="AT397" s="56">
        <v>8</v>
      </c>
      <c r="AU397" s="57">
        <v>6</v>
      </c>
      <c r="AV397" s="57">
        <v>10</v>
      </c>
      <c r="AW397" s="57">
        <v>10</v>
      </c>
      <c r="AX397" s="57">
        <v>8</v>
      </c>
      <c r="AY397" s="57">
        <v>18</v>
      </c>
      <c r="AZ397" s="57">
        <v>9</v>
      </c>
      <c r="BA397" s="140">
        <v>10</v>
      </c>
      <c r="BB397" s="140">
        <v>11</v>
      </c>
      <c r="BC397" s="140">
        <v>13</v>
      </c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</row>
    <row r="398" spans="1:71" ht="12.75" hidden="1" customHeight="1" x14ac:dyDescent="0.2">
      <c r="A398" s="261"/>
      <c r="B398" s="277"/>
      <c r="C398" s="123"/>
      <c r="D398" s="187"/>
      <c r="E398" s="123"/>
      <c r="F398" s="123"/>
      <c r="G398" s="123"/>
      <c r="H398" s="123"/>
      <c r="I398" s="130"/>
      <c r="J398" s="123"/>
      <c r="K398" s="123"/>
      <c r="L398" s="123"/>
      <c r="M398" s="130"/>
      <c r="N398" s="130"/>
      <c r="O398" s="125"/>
      <c r="P398" s="130"/>
      <c r="Q398" s="187"/>
      <c r="R398" s="126"/>
      <c r="S398" s="125"/>
      <c r="T398" s="125"/>
      <c r="U398" s="130"/>
      <c r="V398" s="125"/>
      <c r="W398" s="125"/>
      <c r="X398" s="130"/>
      <c r="Y398" s="123"/>
      <c r="Z398" s="123"/>
      <c r="AA398" s="123"/>
      <c r="AB398" s="123"/>
      <c r="AC398" s="123"/>
      <c r="AD398" s="130"/>
      <c r="AE398" s="130"/>
      <c r="AF398" s="123"/>
      <c r="AG398" s="130"/>
      <c r="AH398" s="130"/>
      <c r="AI398" s="130"/>
      <c r="AJ398" s="125"/>
      <c r="AK398" s="123"/>
      <c r="AL398" s="137"/>
      <c r="AM398" s="187"/>
      <c r="AN398" s="139"/>
      <c r="AO398" s="50" t="s">
        <v>218</v>
      </c>
      <c r="AP398" s="174"/>
      <c r="AQ398" s="152"/>
      <c r="AR398" s="296"/>
      <c r="AS398" s="167"/>
      <c r="AT398" s="56"/>
      <c r="AU398" s="57"/>
      <c r="AV398" s="57">
        <v>2</v>
      </c>
      <c r="AW398" s="57">
        <v>9</v>
      </c>
      <c r="AX398" s="57">
        <v>11</v>
      </c>
      <c r="AY398" s="57">
        <v>10</v>
      </c>
      <c r="AZ398" s="57">
        <v>9</v>
      </c>
      <c r="BA398" s="140">
        <v>16</v>
      </c>
      <c r="BB398" s="140">
        <v>11</v>
      </c>
      <c r="BC398" s="140">
        <v>9</v>
      </c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</row>
    <row r="399" spans="1:71" ht="12.75" hidden="1" customHeight="1" x14ac:dyDescent="0.25">
      <c r="A399" s="209" t="s">
        <v>22</v>
      </c>
      <c r="B399" s="210"/>
      <c r="C399" s="211">
        <f>SUM(C366:C397)</f>
        <v>141</v>
      </c>
      <c r="D399" s="212"/>
      <c r="E399" s="211">
        <f t="shared" ref="E399:J399" si="105">SUM(E366:E397)</f>
        <v>420</v>
      </c>
      <c r="F399" s="211">
        <f t="shared" si="105"/>
        <v>953</v>
      </c>
      <c r="G399" s="211">
        <f t="shared" si="105"/>
        <v>1197</v>
      </c>
      <c r="H399" s="211">
        <f t="shared" si="105"/>
        <v>1026</v>
      </c>
      <c r="I399" s="211">
        <f t="shared" si="105"/>
        <v>1553</v>
      </c>
      <c r="J399" s="211">
        <f t="shared" si="105"/>
        <v>1759</v>
      </c>
      <c r="K399" s="211">
        <f t="shared" ref="K399:P399" si="106">SUM(K365:K397)</f>
        <v>1903</v>
      </c>
      <c r="L399" s="211">
        <f t="shared" si="106"/>
        <v>2215</v>
      </c>
      <c r="M399" s="211">
        <f t="shared" si="106"/>
        <v>2083</v>
      </c>
      <c r="N399" s="211">
        <f t="shared" si="106"/>
        <v>2548</v>
      </c>
      <c r="O399" s="211">
        <f t="shared" si="106"/>
        <v>2427</v>
      </c>
      <c r="P399" s="211">
        <f t="shared" si="106"/>
        <v>2584</v>
      </c>
      <c r="Q399" s="212"/>
      <c r="R399" s="211">
        <f t="shared" ref="R399:AK399" si="107">SUM(R365:R397)</f>
        <v>2725</v>
      </c>
      <c r="S399" s="211">
        <f t="shared" si="107"/>
        <v>2533</v>
      </c>
      <c r="T399" s="211">
        <f t="shared" si="107"/>
        <v>3291</v>
      </c>
      <c r="U399" s="211">
        <f t="shared" si="107"/>
        <v>2553</v>
      </c>
      <c r="V399" s="211">
        <f t="shared" si="107"/>
        <v>2922</v>
      </c>
      <c r="W399" s="211">
        <f t="shared" si="107"/>
        <v>2874</v>
      </c>
      <c r="X399" s="211">
        <f t="shared" si="107"/>
        <v>2912</v>
      </c>
      <c r="Y399" s="211">
        <f t="shared" si="107"/>
        <v>3402</v>
      </c>
      <c r="Z399" s="211">
        <f t="shared" si="107"/>
        <v>2903</v>
      </c>
      <c r="AA399" s="211">
        <f t="shared" si="107"/>
        <v>3689</v>
      </c>
      <c r="AB399" s="211">
        <f t="shared" si="107"/>
        <v>3182</v>
      </c>
      <c r="AC399" s="211">
        <f t="shared" si="107"/>
        <v>3050</v>
      </c>
      <c r="AD399" s="211">
        <f t="shared" si="107"/>
        <v>3700</v>
      </c>
      <c r="AE399" s="211">
        <f t="shared" si="107"/>
        <v>3455</v>
      </c>
      <c r="AF399" s="211">
        <f t="shared" si="107"/>
        <v>3420</v>
      </c>
      <c r="AG399" s="211">
        <f t="shared" si="107"/>
        <v>3664</v>
      </c>
      <c r="AH399" s="211">
        <f>SUM(AH364:AH397)</f>
        <v>3620</v>
      </c>
      <c r="AI399" s="211">
        <v>3389</v>
      </c>
      <c r="AJ399" s="211">
        <f t="shared" si="107"/>
        <v>3597</v>
      </c>
      <c r="AK399" s="211">
        <f t="shared" si="107"/>
        <v>3781</v>
      </c>
      <c r="AL399" s="211">
        <f>SUM(AL364:AL397)</f>
        <v>3672</v>
      </c>
      <c r="AM399" s="214"/>
      <c r="AN399" s="215">
        <f>SUM(AN364:AN397)</f>
        <v>1433</v>
      </c>
      <c r="AO399" s="176" t="s">
        <v>22</v>
      </c>
      <c r="AP399" s="66"/>
      <c r="AQ399" s="67">
        <f>SUM(AQ364:AQ398)</f>
        <v>2680</v>
      </c>
      <c r="AR399" s="219"/>
      <c r="AS399" s="66">
        <f>SUM(AS364:AS398)</f>
        <v>4113</v>
      </c>
      <c r="AT399" s="39">
        <f t="shared" ref="AT399:BS399" si="108">SUM(AT364:AT398)</f>
        <v>3673</v>
      </c>
      <c r="AU399" s="39">
        <f t="shared" si="108"/>
        <v>3760</v>
      </c>
      <c r="AV399" s="39">
        <f t="shared" si="108"/>
        <v>3707</v>
      </c>
      <c r="AW399" s="39">
        <f t="shared" si="108"/>
        <v>3855</v>
      </c>
      <c r="AX399" s="39">
        <f t="shared" si="108"/>
        <v>4018</v>
      </c>
      <c r="AY399" s="39">
        <f t="shared" si="108"/>
        <v>3968</v>
      </c>
      <c r="AZ399" s="39">
        <f t="shared" si="108"/>
        <v>3872</v>
      </c>
      <c r="BA399" s="39">
        <f t="shared" si="108"/>
        <v>4125</v>
      </c>
      <c r="BB399" s="39">
        <f t="shared" si="108"/>
        <v>4091</v>
      </c>
      <c r="BC399" s="39">
        <f t="shared" si="108"/>
        <v>4002</v>
      </c>
      <c r="BD399" s="39">
        <f t="shared" si="108"/>
        <v>0</v>
      </c>
      <c r="BE399" s="39">
        <f t="shared" si="108"/>
        <v>0</v>
      </c>
      <c r="BF399" s="39">
        <f t="shared" si="108"/>
        <v>0</v>
      </c>
      <c r="BG399" s="39">
        <f t="shared" si="108"/>
        <v>0</v>
      </c>
      <c r="BH399" s="39">
        <f t="shared" si="108"/>
        <v>0</v>
      </c>
      <c r="BI399" s="39">
        <f t="shared" si="108"/>
        <v>0</v>
      </c>
      <c r="BJ399" s="39">
        <f t="shared" si="108"/>
        <v>0</v>
      </c>
      <c r="BK399" s="39">
        <f t="shared" si="108"/>
        <v>0</v>
      </c>
      <c r="BL399" s="39">
        <f t="shared" si="108"/>
        <v>0</v>
      </c>
      <c r="BM399" s="39">
        <f t="shared" si="108"/>
        <v>0</v>
      </c>
      <c r="BN399" s="39">
        <f t="shared" si="108"/>
        <v>0</v>
      </c>
      <c r="BO399" s="39">
        <f t="shared" si="108"/>
        <v>0</v>
      </c>
      <c r="BP399" s="39">
        <f t="shared" si="108"/>
        <v>0</v>
      </c>
      <c r="BQ399" s="39">
        <f t="shared" si="108"/>
        <v>0</v>
      </c>
      <c r="BR399" s="39">
        <f t="shared" si="108"/>
        <v>0</v>
      </c>
      <c r="BS399" s="39">
        <f t="shared" si="108"/>
        <v>0</v>
      </c>
    </row>
    <row r="400" spans="1:71" ht="12.75" hidden="1" customHeight="1" x14ac:dyDescent="0.25">
      <c r="A400" s="149"/>
      <c r="B400" s="150"/>
      <c r="C400" s="150"/>
      <c r="D400" s="150"/>
      <c r="E400" s="150"/>
      <c r="F400" s="150"/>
      <c r="G400" s="150"/>
      <c r="H400" s="151"/>
      <c r="I400" s="151"/>
      <c r="J400" s="150"/>
      <c r="K400" s="150"/>
      <c r="L400" s="150"/>
      <c r="M400" s="150"/>
      <c r="N400" s="150"/>
      <c r="O400" s="151"/>
      <c r="P400" s="150"/>
      <c r="Q400" s="150"/>
      <c r="R400" s="151"/>
      <c r="S400" s="151"/>
      <c r="T400" s="151"/>
      <c r="U400" s="150"/>
      <c r="V400" s="151"/>
      <c r="W400" s="151"/>
      <c r="X400" s="150"/>
      <c r="Y400" s="150"/>
      <c r="Z400" s="151"/>
      <c r="AA400" s="151"/>
      <c r="AB400" s="150"/>
      <c r="AC400" s="150"/>
      <c r="AD400" s="150"/>
      <c r="AE400" s="150"/>
      <c r="AF400" s="150"/>
      <c r="AG400" s="150"/>
      <c r="AH400" s="150"/>
      <c r="AI400" s="150"/>
      <c r="AJ400" s="151"/>
      <c r="AK400" s="150"/>
      <c r="AL400" s="150"/>
      <c r="AM400" s="150"/>
      <c r="AN400" s="150"/>
      <c r="AO400" s="114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 s="115"/>
      <c r="BR400" s="115"/>
      <c r="BS400" s="115"/>
    </row>
    <row r="401" spans="1:71" s="69" customFormat="1" ht="12.75" hidden="1" customHeight="1" x14ac:dyDescent="0.25">
      <c r="A401" s="283" t="s">
        <v>219</v>
      </c>
      <c r="B401" s="284"/>
      <c r="C401" s="120">
        <f>$C$11</f>
        <v>44531</v>
      </c>
      <c r="D401" s="284"/>
      <c r="E401" s="120" t="e">
        <f ca="1">$E$11</f>
        <v>#NAME?</v>
      </c>
      <c r="F401" s="120" t="e">
        <f ca="1">$F$11</f>
        <v>#NAME?</v>
      </c>
      <c r="G401" s="120" t="e">
        <f ca="1">$G$11</f>
        <v>#NAME?</v>
      </c>
      <c r="H401" s="120" t="e">
        <f ca="1">$H$11</f>
        <v>#NAME?</v>
      </c>
      <c r="I401" s="120" t="e">
        <f ca="1">$I$11</f>
        <v>#NAME?</v>
      </c>
      <c r="J401" s="120" t="e">
        <f ca="1">$J$11</f>
        <v>#NAME?</v>
      </c>
      <c r="K401" s="120" t="e">
        <f ca="1">$K$11</f>
        <v>#NAME?</v>
      </c>
      <c r="L401" s="120" t="e">
        <f ca="1">$L$11</f>
        <v>#NAME?</v>
      </c>
      <c r="M401" s="120" t="e">
        <f ca="1">$M$11</f>
        <v>#NAME?</v>
      </c>
      <c r="N401" s="120" t="e">
        <f ca="1">$N$11</f>
        <v>#NAME?</v>
      </c>
      <c r="O401" s="120" t="e">
        <f ca="1">$O$11</f>
        <v>#NAME?</v>
      </c>
      <c r="P401" s="120" t="e">
        <f ca="1">$P$11</f>
        <v>#NAME?</v>
      </c>
      <c r="Q401" s="284"/>
      <c r="R401" s="120" t="e">
        <f t="shared" ref="R401:AK401" ca="1" si="109">R11</f>
        <v>#NAME?</v>
      </c>
      <c r="S401" s="120" t="e">
        <f t="shared" ca="1" si="109"/>
        <v>#NAME?</v>
      </c>
      <c r="T401" s="120" t="e">
        <f t="shared" ca="1" si="109"/>
        <v>#NAME?</v>
      </c>
      <c r="U401" s="120" t="e">
        <f t="shared" ca="1" si="109"/>
        <v>#NAME?</v>
      </c>
      <c r="V401" s="120" t="e">
        <f t="shared" ca="1" si="109"/>
        <v>#NAME?</v>
      </c>
      <c r="W401" s="120" t="e">
        <f t="shared" ca="1" si="109"/>
        <v>#NAME?</v>
      </c>
      <c r="X401" s="120" t="e">
        <f t="shared" ca="1" si="109"/>
        <v>#NAME?</v>
      </c>
      <c r="Y401" s="120" t="e">
        <f t="shared" ca="1" si="109"/>
        <v>#NAME?</v>
      </c>
      <c r="Z401" s="120" t="e">
        <f t="shared" ca="1" si="109"/>
        <v>#NAME?</v>
      </c>
      <c r="AA401" s="120" t="e">
        <f t="shared" ca="1" si="109"/>
        <v>#NAME?</v>
      </c>
      <c r="AB401" s="120" t="e">
        <f t="shared" ca="1" si="109"/>
        <v>#NAME?</v>
      </c>
      <c r="AC401" s="120" t="e">
        <f t="shared" ca="1" si="109"/>
        <v>#NAME?</v>
      </c>
      <c r="AD401" s="120" t="e">
        <f t="shared" ca="1" si="109"/>
        <v>#NAME?</v>
      </c>
      <c r="AE401" s="120" t="e">
        <f t="shared" ca="1" si="109"/>
        <v>#NAME?</v>
      </c>
      <c r="AF401" s="120" t="e">
        <f t="shared" ca="1" si="109"/>
        <v>#NAME?</v>
      </c>
      <c r="AG401" s="120" t="e">
        <f t="shared" ca="1" si="109"/>
        <v>#NAME?</v>
      </c>
      <c r="AH401" s="120" t="e">
        <f t="shared" ca="1" si="109"/>
        <v>#NAME?</v>
      </c>
      <c r="AI401" s="120" t="e">
        <f t="shared" ca="1" si="109"/>
        <v>#NAME?</v>
      </c>
      <c r="AJ401" s="120" t="e">
        <f t="shared" ca="1" si="109"/>
        <v>#NAME?</v>
      </c>
      <c r="AK401" s="120" t="e">
        <f t="shared" ca="1" si="109"/>
        <v>#NAME?</v>
      </c>
      <c r="AL401" s="120" t="e">
        <f ca="1">AL$11</f>
        <v>#NAME?</v>
      </c>
      <c r="AM401" s="180"/>
      <c r="AN401" s="121" t="str">
        <f>AN$11</f>
        <v>1-10-out-24</v>
      </c>
      <c r="AO401" s="47" t="s">
        <v>220</v>
      </c>
      <c r="AP401" s="48"/>
      <c r="AQ401" s="49" t="str">
        <f>AQ$11</f>
        <v>11-31-out-24</v>
      </c>
      <c r="AR401" s="91"/>
      <c r="AS401" s="48" t="e">
        <f t="shared" ref="AS401:BS401" ca="1" si="110">AS$11</f>
        <v>#NAME?</v>
      </c>
      <c r="AT401" s="10" t="e">
        <f t="shared" ca="1" si="110"/>
        <v>#NAME?</v>
      </c>
      <c r="AU401" s="10" t="e">
        <f t="shared" ca="1" si="110"/>
        <v>#NAME?</v>
      </c>
      <c r="AV401" s="10" t="e">
        <f t="shared" ca="1" si="110"/>
        <v>#NAME?</v>
      </c>
      <c r="AW401" s="10" t="e">
        <f t="shared" ca="1" si="110"/>
        <v>#NAME?</v>
      </c>
      <c r="AX401" s="10" t="e">
        <f t="shared" ca="1" si="110"/>
        <v>#NAME?</v>
      </c>
      <c r="AY401" s="10" t="e">
        <f t="shared" ca="1" si="110"/>
        <v>#NAME?</v>
      </c>
      <c r="AZ401" s="10" t="e">
        <f t="shared" ca="1" si="110"/>
        <v>#NAME?</v>
      </c>
      <c r="BA401" s="10" t="e">
        <f t="shared" ca="1" si="110"/>
        <v>#NAME?</v>
      </c>
      <c r="BB401" s="10" t="e">
        <f t="shared" ca="1" si="110"/>
        <v>#NAME?</v>
      </c>
      <c r="BC401" s="10" t="e">
        <f t="shared" ca="1" si="110"/>
        <v>#NAME?</v>
      </c>
      <c r="BD401" s="10" t="e">
        <f t="shared" ca="1" si="110"/>
        <v>#NAME?</v>
      </c>
      <c r="BE401" s="10" t="e">
        <f t="shared" ca="1" si="110"/>
        <v>#NAME?</v>
      </c>
      <c r="BF401" s="10" t="e">
        <f t="shared" ca="1" si="110"/>
        <v>#NAME?</v>
      </c>
      <c r="BG401" s="10" t="e">
        <f t="shared" ca="1" si="110"/>
        <v>#NAME?</v>
      </c>
      <c r="BH401" s="10" t="e">
        <f t="shared" ca="1" si="110"/>
        <v>#NAME?</v>
      </c>
      <c r="BI401" s="10" t="e">
        <f t="shared" ca="1" si="110"/>
        <v>#NAME?</v>
      </c>
      <c r="BJ401" s="10" t="e">
        <f t="shared" ca="1" si="110"/>
        <v>#NAME?</v>
      </c>
      <c r="BK401" s="10" t="e">
        <f t="shared" ca="1" si="110"/>
        <v>#NAME?</v>
      </c>
      <c r="BL401" s="10" t="e">
        <f t="shared" ca="1" si="110"/>
        <v>#NAME?</v>
      </c>
      <c r="BM401" s="10" t="e">
        <f t="shared" ca="1" si="110"/>
        <v>#NAME?</v>
      </c>
      <c r="BN401" s="10" t="e">
        <f t="shared" ca="1" si="110"/>
        <v>#NAME?</v>
      </c>
      <c r="BO401" s="10" t="e">
        <f t="shared" ca="1" si="110"/>
        <v>#NAME?</v>
      </c>
      <c r="BP401" s="10" t="e">
        <f t="shared" ca="1" si="110"/>
        <v>#NAME?</v>
      </c>
      <c r="BQ401" s="10" t="e">
        <f t="shared" ca="1" si="110"/>
        <v>#NAME?</v>
      </c>
      <c r="BR401" s="10" t="e">
        <f t="shared" ca="1" si="110"/>
        <v>#NAME?</v>
      </c>
      <c r="BS401" s="10" t="e">
        <f t="shared" ca="1" si="110"/>
        <v>#NAME?</v>
      </c>
    </row>
    <row r="402" spans="1:71" ht="12.75" hidden="1" customHeight="1" x14ac:dyDescent="0.2">
      <c r="A402" s="261" t="s">
        <v>221</v>
      </c>
      <c r="B402" s="285"/>
      <c r="C402" s="123" t="s">
        <v>196</v>
      </c>
      <c r="D402" s="286"/>
      <c r="E402" s="123" t="s">
        <v>196</v>
      </c>
      <c r="F402" s="123" t="s">
        <v>196</v>
      </c>
      <c r="G402" s="123">
        <v>147</v>
      </c>
      <c r="H402" s="123">
        <v>180</v>
      </c>
      <c r="I402" s="136">
        <v>224</v>
      </c>
      <c r="J402" s="123">
        <v>283</v>
      </c>
      <c r="K402" s="123">
        <v>307</v>
      </c>
      <c r="L402" s="123">
        <v>228</v>
      </c>
      <c r="M402" s="125">
        <v>235</v>
      </c>
      <c r="N402" s="125">
        <v>191</v>
      </c>
      <c r="O402" s="125">
        <v>170</v>
      </c>
      <c r="P402" s="125">
        <v>249</v>
      </c>
      <c r="Q402" s="286"/>
      <c r="R402" s="126">
        <v>177</v>
      </c>
      <c r="S402" s="125">
        <v>71</v>
      </c>
      <c r="T402" s="125">
        <v>55</v>
      </c>
      <c r="U402" s="125">
        <v>135</v>
      </c>
      <c r="V402" s="125">
        <v>175</v>
      </c>
      <c r="W402" s="123">
        <v>212</v>
      </c>
      <c r="X402" s="123">
        <v>57</v>
      </c>
      <c r="Y402" s="123">
        <v>9</v>
      </c>
      <c r="Z402" s="123">
        <v>26</v>
      </c>
      <c r="AA402" s="123">
        <v>106</v>
      </c>
      <c r="AB402" s="123">
        <v>1</v>
      </c>
      <c r="AC402" s="123">
        <v>81</v>
      </c>
      <c r="AD402" s="125">
        <v>178</v>
      </c>
      <c r="AE402" s="125">
        <v>46</v>
      </c>
      <c r="AF402" s="123">
        <v>24</v>
      </c>
      <c r="AG402" s="125">
        <v>158</v>
      </c>
      <c r="AH402" s="125">
        <v>123</v>
      </c>
      <c r="AI402" s="125">
        <v>157</v>
      </c>
      <c r="AJ402" s="125">
        <v>81</v>
      </c>
      <c r="AK402" s="123">
        <v>95</v>
      </c>
      <c r="AL402" s="52">
        <v>131</v>
      </c>
      <c r="AM402" s="187"/>
      <c r="AN402" s="61">
        <v>14</v>
      </c>
      <c r="AO402" s="50" t="s">
        <v>221</v>
      </c>
      <c r="AP402" s="174"/>
      <c r="AQ402" s="152">
        <v>108</v>
      </c>
      <c r="AR402" s="296"/>
      <c r="AS402" s="167">
        <f t="shared" ref="AS402:AS412" si="111">IF(AQ402="","",(SUM(AQ402,AN402)))</f>
        <v>122</v>
      </c>
      <c r="AT402" s="56">
        <v>102</v>
      </c>
      <c r="AU402" s="57">
        <v>204</v>
      </c>
      <c r="AV402" s="57">
        <v>431</v>
      </c>
      <c r="AW402" s="57">
        <v>463</v>
      </c>
      <c r="AX402" s="57">
        <v>307</v>
      </c>
      <c r="AY402" s="57">
        <v>524</v>
      </c>
      <c r="AZ402" s="57">
        <v>914</v>
      </c>
      <c r="BA402" s="62">
        <v>668</v>
      </c>
      <c r="BB402" s="62">
        <v>883</v>
      </c>
      <c r="BC402" s="62">
        <v>786</v>
      </c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</row>
    <row r="403" spans="1:71" ht="12.75" hidden="1" customHeight="1" x14ac:dyDescent="0.2">
      <c r="A403" s="261" t="s">
        <v>59</v>
      </c>
      <c r="B403" s="285"/>
      <c r="C403" s="123"/>
      <c r="D403" s="286"/>
      <c r="E403" s="123"/>
      <c r="F403" s="123"/>
      <c r="G403" s="123"/>
      <c r="H403" s="123"/>
      <c r="I403" s="136"/>
      <c r="J403" s="123"/>
      <c r="K403" s="123"/>
      <c r="L403" s="123"/>
      <c r="M403" s="130"/>
      <c r="N403" s="130"/>
      <c r="O403" s="125"/>
      <c r="P403" s="130"/>
      <c r="Q403" s="286"/>
      <c r="R403" s="126"/>
      <c r="S403" s="125"/>
      <c r="T403" s="125"/>
      <c r="U403" s="130">
        <v>0</v>
      </c>
      <c r="V403" s="123">
        <v>40</v>
      </c>
      <c r="W403" s="123">
        <v>64</v>
      </c>
      <c r="X403" s="123">
        <v>28</v>
      </c>
      <c r="Y403" s="123">
        <v>37</v>
      </c>
      <c r="Z403" s="123">
        <v>46</v>
      </c>
      <c r="AA403" s="123">
        <v>34</v>
      </c>
      <c r="AB403" s="123">
        <v>32</v>
      </c>
      <c r="AC403" s="123">
        <v>45</v>
      </c>
      <c r="AD403" s="130">
        <v>26</v>
      </c>
      <c r="AE403" s="130">
        <v>42</v>
      </c>
      <c r="AF403" s="123">
        <v>35</v>
      </c>
      <c r="AG403" s="130">
        <v>33</v>
      </c>
      <c r="AH403" s="130">
        <v>51</v>
      </c>
      <c r="AI403" s="130">
        <v>33</v>
      </c>
      <c r="AJ403" s="125">
        <v>31</v>
      </c>
      <c r="AK403" s="123">
        <v>44</v>
      </c>
      <c r="AL403" s="137">
        <v>39</v>
      </c>
      <c r="AM403" s="187"/>
      <c r="AN403" s="139">
        <v>9</v>
      </c>
      <c r="AO403" s="50" t="s">
        <v>59</v>
      </c>
      <c r="AP403" s="174"/>
      <c r="AQ403" s="152">
        <v>28</v>
      </c>
      <c r="AR403" s="296"/>
      <c r="AS403" s="167">
        <f t="shared" si="111"/>
        <v>37</v>
      </c>
      <c r="AT403" s="56">
        <v>29</v>
      </c>
      <c r="AU403" s="57">
        <v>32</v>
      </c>
      <c r="AV403" s="57">
        <v>36</v>
      </c>
      <c r="AW403" s="57">
        <v>36</v>
      </c>
      <c r="AX403" s="57">
        <v>35</v>
      </c>
      <c r="AY403" s="57">
        <v>36</v>
      </c>
      <c r="AZ403" s="57">
        <v>31</v>
      </c>
      <c r="BA403" s="140">
        <v>43</v>
      </c>
      <c r="BB403" s="140">
        <v>35</v>
      </c>
      <c r="BC403" s="140">
        <v>47</v>
      </c>
      <c r="BD403" s="71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</row>
    <row r="404" spans="1:71" ht="12.75" hidden="1" customHeight="1" x14ac:dyDescent="0.2">
      <c r="A404" s="261" t="s">
        <v>222</v>
      </c>
      <c r="B404" s="285"/>
      <c r="C404" s="123">
        <v>83</v>
      </c>
      <c r="D404" s="286"/>
      <c r="E404" s="123">
        <v>467</v>
      </c>
      <c r="F404" s="123">
        <v>1048</v>
      </c>
      <c r="G404" s="123">
        <v>1234</v>
      </c>
      <c r="H404" s="123">
        <v>1079</v>
      </c>
      <c r="I404" s="130">
        <v>1487</v>
      </c>
      <c r="J404" s="123">
        <v>1419</v>
      </c>
      <c r="K404" s="123">
        <v>1514</v>
      </c>
      <c r="L404" s="123">
        <v>1843</v>
      </c>
      <c r="M404" s="130">
        <v>1691</v>
      </c>
      <c r="N404" s="130">
        <v>2129</v>
      </c>
      <c r="O404" s="125">
        <v>2045</v>
      </c>
      <c r="P404" s="130">
        <v>2237</v>
      </c>
      <c r="Q404" s="286"/>
      <c r="R404" s="126">
        <v>2273</v>
      </c>
      <c r="S404" s="125">
        <v>2071</v>
      </c>
      <c r="T404" s="125">
        <v>2735</v>
      </c>
      <c r="U404" s="130">
        <v>2293</v>
      </c>
      <c r="V404" s="125">
        <v>2707</v>
      </c>
      <c r="W404" s="123">
        <v>2689</v>
      </c>
      <c r="X404" s="123">
        <v>2652</v>
      </c>
      <c r="Y404" s="125">
        <v>3134</v>
      </c>
      <c r="Z404" s="125">
        <v>2668</v>
      </c>
      <c r="AA404" s="123">
        <v>3452</v>
      </c>
      <c r="AB404" s="125">
        <v>2874</v>
      </c>
      <c r="AC404" s="125">
        <v>2745</v>
      </c>
      <c r="AD404" s="130">
        <v>3349</v>
      </c>
      <c r="AE404" s="130">
        <v>3193</v>
      </c>
      <c r="AF404" s="125">
        <v>3110</v>
      </c>
      <c r="AG404" s="130">
        <v>3216</v>
      </c>
      <c r="AH404" s="130">
        <v>3249</v>
      </c>
      <c r="AI404" s="130">
        <v>2985</v>
      </c>
      <c r="AJ404" s="125">
        <v>3192</v>
      </c>
      <c r="AK404" s="125">
        <v>3266</v>
      </c>
      <c r="AL404" s="137">
        <v>3192</v>
      </c>
      <c r="AM404" s="187"/>
      <c r="AN404" s="139">
        <v>1263</v>
      </c>
      <c r="AO404" s="50" t="s">
        <v>222</v>
      </c>
      <c r="AP404" s="174"/>
      <c r="AQ404" s="152">
        <v>2253</v>
      </c>
      <c r="AR404" s="296"/>
      <c r="AS404" s="167">
        <f t="shared" si="111"/>
        <v>3516</v>
      </c>
      <c r="AT404" s="56">
        <v>3199</v>
      </c>
      <c r="AU404" s="56">
        <v>2660</v>
      </c>
      <c r="AV404" s="56">
        <v>1708</v>
      </c>
      <c r="AW404" s="56">
        <v>1327</v>
      </c>
      <c r="AX404" s="56">
        <v>1447</v>
      </c>
      <c r="AY404" s="56">
        <v>1462</v>
      </c>
      <c r="AZ404" s="56">
        <v>1114</v>
      </c>
      <c r="BA404" s="137">
        <v>1359</v>
      </c>
      <c r="BB404" s="137">
        <v>1222</v>
      </c>
      <c r="BC404" s="137">
        <v>1465</v>
      </c>
      <c r="BD404" s="112"/>
      <c r="BE404" s="112"/>
      <c r="BF404" s="112"/>
      <c r="BG404" s="112"/>
      <c r="BH404" s="112"/>
      <c r="BI404" s="112"/>
      <c r="BJ404" s="112"/>
      <c r="BK404" s="112"/>
      <c r="BL404" s="112"/>
      <c r="BM404" s="112"/>
      <c r="BN404" s="112"/>
      <c r="BO404" s="112"/>
      <c r="BP404" s="112"/>
      <c r="BQ404" s="112"/>
      <c r="BR404" s="112"/>
      <c r="BS404" s="112"/>
    </row>
    <row r="405" spans="1:71" ht="12.75" hidden="1" customHeight="1" x14ac:dyDescent="0.2">
      <c r="A405" s="261" t="s">
        <v>26</v>
      </c>
      <c r="B405" s="285"/>
      <c r="C405" s="123" t="s">
        <v>196</v>
      </c>
      <c r="D405" s="286"/>
      <c r="E405" s="123" t="s">
        <v>196</v>
      </c>
      <c r="F405" s="123" t="s">
        <v>196</v>
      </c>
      <c r="G405" s="123">
        <v>11</v>
      </c>
      <c r="H405" s="123">
        <v>145</v>
      </c>
      <c r="I405" s="130">
        <v>442</v>
      </c>
      <c r="J405" s="123">
        <v>406</v>
      </c>
      <c r="K405" s="123">
        <v>403</v>
      </c>
      <c r="L405" s="123">
        <v>331</v>
      </c>
      <c r="M405" s="130">
        <v>173</v>
      </c>
      <c r="N405" s="130">
        <v>194</v>
      </c>
      <c r="O405" s="125">
        <v>172</v>
      </c>
      <c r="P405" s="130">
        <v>167</v>
      </c>
      <c r="Q405" s="286"/>
      <c r="R405" s="126">
        <v>146</v>
      </c>
      <c r="S405" s="125">
        <v>149</v>
      </c>
      <c r="T405" s="125">
        <v>0</v>
      </c>
      <c r="U405" s="130">
        <v>116</v>
      </c>
      <c r="V405" s="125">
        <v>214</v>
      </c>
      <c r="W405" s="123">
        <v>322</v>
      </c>
      <c r="X405" s="123">
        <v>311</v>
      </c>
      <c r="Y405" s="130">
        <v>259</v>
      </c>
      <c r="Z405" s="130">
        <v>261</v>
      </c>
      <c r="AA405" s="123">
        <v>254</v>
      </c>
      <c r="AB405" s="130">
        <v>234</v>
      </c>
      <c r="AC405" s="130">
        <v>230</v>
      </c>
      <c r="AD405" s="130">
        <v>176</v>
      </c>
      <c r="AE405" s="130">
        <v>155</v>
      </c>
      <c r="AF405" s="130">
        <v>0</v>
      </c>
      <c r="AG405" s="130">
        <v>0</v>
      </c>
      <c r="AH405" s="130">
        <v>0</v>
      </c>
      <c r="AI405" s="130">
        <v>0</v>
      </c>
      <c r="AJ405" s="130">
        <v>0</v>
      </c>
      <c r="AK405" s="130">
        <v>0</v>
      </c>
      <c r="AL405" s="137">
        <v>0</v>
      </c>
      <c r="AM405" s="187"/>
      <c r="AN405" s="139">
        <v>0</v>
      </c>
      <c r="AO405" s="50" t="s">
        <v>26</v>
      </c>
      <c r="AP405" s="174"/>
      <c r="AQ405" s="152">
        <v>0</v>
      </c>
      <c r="AR405" s="296"/>
      <c r="AS405" s="167">
        <f t="shared" si="111"/>
        <v>0</v>
      </c>
      <c r="AT405" s="56">
        <v>0</v>
      </c>
      <c r="AU405" s="57">
        <v>75</v>
      </c>
      <c r="AV405" s="57">
        <v>184</v>
      </c>
      <c r="AW405" s="57">
        <v>0</v>
      </c>
      <c r="AX405" s="57">
        <v>0</v>
      </c>
      <c r="AY405" s="57">
        <v>0</v>
      </c>
      <c r="AZ405" s="57">
        <v>0</v>
      </c>
      <c r="BA405" s="140">
        <v>0</v>
      </c>
      <c r="BB405" s="140">
        <v>34</v>
      </c>
      <c r="BC405" s="140">
        <v>0</v>
      </c>
      <c r="BD405" s="112"/>
      <c r="BE405" s="112"/>
      <c r="BF405" s="112"/>
      <c r="BG405" s="112"/>
      <c r="BH405" s="112"/>
      <c r="BI405" s="112"/>
      <c r="BJ405" s="112"/>
      <c r="BK405" s="112"/>
      <c r="BL405" s="112"/>
      <c r="BM405" s="112"/>
      <c r="BN405" s="112"/>
      <c r="BO405" s="112"/>
      <c r="BP405" s="112"/>
      <c r="BQ405" s="112"/>
      <c r="BR405" s="112"/>
      <c r="BS405" s="112"/>
    </row>
    <row r="406" spans="1:71" ht="12.75" hidden="1" customHeight="1" x14ac:dyDescent="0.2">
      <c r="A406" s="261" t="s">
        <v>27</v>
      </c>
      <c r="B406" s="285"/>
      <c r="C406" s="123" t="s">
        <v>196</v>
      </c>
      <c r="D406" s="286"/>
      <c r="E406" s="123" t="s">
        <v>196</v>
      </c>
      <c r="F406" s="123" t="s">
        <v>196</v>
      </c>
      <c r="G406" s="123" t="s">
        <v>196</v>
      </c>
      <c r="H406" s="123">
        <v>5</v>
      </c>
      <c r="I406" s="297">
        <v>0</v>
      </c>
      <c r="J406" s="123">
        <v>8</v>
      </c>
      <c r="K406" s="123">
        <v>7</v>
      </c>
      <c r="L406" s="123">
        <v>7</v>
      </c>
      <c r="M406" s="130">
        <v>3</v>
      </c>
      <c r="N406" s="130">
        <v>3</v>
      </c>
      <c r="O406" s="125">
        <v>5</v>
      </c>
      <c r="P406" s="130">
        <v>6</v>
      </c>
      <c r="Q406" s="286"/>
      <c r="R406" s="126">
        <v>9</v>
      </c>
      <c r="S406" s="125">
        <v>7</v>
      </c>
      <c r="T406" s="125">
        <v>24</v>
      </c>
      <c r="U406" s="130">
        <v>6</v>
      </c>
      <c r="V406" s="125">
        <v>14</v>
      </c>
      <c r="W406" s="123">
        <v>15</v>
      </c>
      <c r="X406" s="123">
        <v>11</v>
      </c>
      <c r="Y406" s="130">
        <v>13</v>
      </c>
      <c r="Z406" s="130">
        <v>6</v>
      </c>
      <c r="AA406" s="123">
        <v>50</v>
      </c>
      <c r="AB406" s="130">
        <v>13</v>
      </c>
      <c r="AC406" s="130">
        <v>4</v>
      </c>
      <c r="AD406" s="130">
        <v>19</v>
      </c>
      <c r="AE406" s="130">
        <v>10</v>
      </c>
      <c r="AF406" s="130">
        <v>6</v>
      </c>
      <c r="AG406" s="130">
        <v>15</v>
      </c>
      <c r="AH406" s="130">
        <v>5</v>
      </c>
      <c r="AI406" s="130">
        <v>6</v>
      </c>
      <c r="AJ406" s="130">
        <v>9</v>
      </c>
      <c r="AK406" s="130">
        <v>4</v>
      </c>
      <c r="AL406" s="137">
        <v>6</v>
      </c>
      <c r="AM406" s="187"/>
      <c r="AN406" s="139">
        <v>6</v>
      </c>
      <c r="AO406" s="50" t="s">
        <v>27</v>
      </c>
      <c r="AP406" s="174"/>
      <c r="AQ406" s="152">
        <v>6</v>
      </c>
      <c r="AR406" s="296"/>
      <c r="AS406" s="167">
        <f t="shared" si="111"/>
        <v>12</v>
      </c>
      <c r="AT406" s="56">
        <v>10</v>
      </c>
      <c r="AU406" s="57">
        <v>5</v>
      </c>
      <c r="AV406" s="57">
        <v>5</v>
      </c>
      <c r="AW406" s="57">
        <v>21</v>
      </c>
      <c r="AX406" s="57">
        <v>12</v>
      </c>
      <c r="AY406" s="57">
        <v>10</v>
      </c>
      <c r="AZ406" s="57">
        <v>8</v>
      </c>
      <c r="BA406" s="140">
        <v>17</v>
      </c>
      <c r="BB406" s="140">
        <v>11</v>
      </c>
      <c r="BC406" s="140">
        <v>10</v>
      </c>
      <c r="BD406" s="112"/>
      <c r="BE406" s="112"/>
      <c r="BF406" s="112"/>
      <c r="BG406" s="112"/>
      <c r="BH406" s="112"/>
      <c r="BI406" s="112"/>
      <c r="BJ406" s="112"/>
      <c r="BK406" s="112"/>
      <c r="BL406" s="112"/>
      <c r="BM406" s="112"/>
      <c r="BN406" s="112"/>
      <c r="BO406" s="112"/>
      <c r="BP406" s="112"/>
      <c r="BQ406" s="112"/>
      <c r="BR406" s="112"/>
      <c r="BS406" s="112"/>
    </row>
    <row r="407" spans="1:71" ht="12.75" hidden="1" customHeight="1" x14ac:dyDescent="0.2">
      <c r="A407" s="261" t="s">
        <v>223</v>
      </c>
      <c r="B407" s="285"/>
      <c r="C407" s="123" t="s">
        <v>196</v>
      </c>
      <c r="D407" s="286"/>
      <c r="E407" s="123" t="s">
        <v>196</v>
      </c>
      <c r="F407" s="123" t="s">
        <v>196</v>
      </c>
      <c r="G407" s="123" t="s">
        <v>196</v>
      </c>
      <c r="H407" s="123">
        <v>24</v>
      </c>
      <c r="I407" s="130">
        <v>236</v>
      </c>
      <c r="J407" s="123">
        <v>96</v>
      </c>
      <c r="K407" s="123">
        <v>65</v>
      </c>
      <c r="L407" s="123">
        <v>44</v>
      </c>
      <c r="M407" s="130">
        <v>19</v>
      </c>
      <c r="N407" s="130">
        <v>1</v>
      </c>
      <c r="O407" s="125">
        <v>0</v>
      </c>
      <c r="P407" s="130">
        <v>0</v>
      </c>
      <c r="Q407" s="286"/>
      <c r="R407" s="126">
        <v>0</v>
      </c>
      <c r="S407" s="125">
        <v>0</v>
      </c>
      <c r="T407" s="125">
        <v>0</v>
      </c>
      <c r="U407" s="130">
        <v>0</v>
      </c>
      <c r="V407" s="125">
        <v>0</v>
      </c>
      <c r="W407" s="123">
        <v>0</v>
      </c>
      <c r="X407" s="123">
        <v>0</v>
      </c>
      <c r="Y407" s="130">
        <v>47</v>
      </c>
      <c r="Z407" s="130">
        <v>31</v>
      </c>
      <c r="AA407" s="123">
        <v>44</v>
      </c>
      <c r="AB407" s="130">
        <v>24</v>
      </c>
      <c r="AC407" s="130">
        <v>17</v>
      </c>
      <c r="AD407" s="130">
        <v>10</v>
      </c>
      <c r="AE407" s="130">
        <v>0</v>
      </c>
      <c r="AF407" s="130">
        <v>0</v>
      </c>
      <c r="AG407" s="130">
        <v>78</v>
      </c>
      <c r="AH407" s="130">
        <v>98</v>
      </c>
      <c r="AI407" s="130">
        <v>263</v>
      </c>
      <c r="AJ407" s="130">
        <v>285</v>
      </c>
      <c r="AK407" s="130">
        <v>251</v>
      </c>
      <c r="AL407" s="137">
        <v>226</v>
      </c>
      <c r="AM407" s="187"/>
      <c r="AN407" s="139">
        <v>78</v>
      </c>
      <c r="AO407" s="50" t="s">
        <v>223</v>
      </c>
      <c r="AP407" s="174"/>
      <c r="AQ407" s="152">
        <v>168</v>
      </c>
      <c r="AR407" s="296"/>
      <c r="AS407" s="167">
        <f t="shared" si="111"/>
        <v>246</v>
      </c>
      <c r="AT407" s="56">
        <v>122</v>
      </c>
      <c r="AU407" s="57">
        <v>218</v>
      </c>
      <c r="AV407" s="57">
        <v>119</v>
      </c>
      <c r="AW407" s="57">
        <v>286</v>
      </c>
      <c r="AX407" s="57">
        <v>313</v>
      </c>
      <c r="AY407" s="57">
        <v>307</v>
      </c>
      <c r="AZ407" s="57">
        <v>329</v>
      </c>
      <c r="BA407" s="140">
        <v>326</v>
      </c>
      <c r="BB407" s="140">
        <v>98</v>
      </c>
      <c r="BC407" s="140">
        <v>310</v>
      </c>
      <c r="BD407" s="112"/>
      <c r="BE407" s="112"/>
      <c r="BF407" s="112"/>
      <c r="BG407" s="112"/>
      <c r="BH407" s="112"/>
      <c r="BI407" s="112"/>
      <c r="BJ407" s="112"/>
      <c r="BK407" s="112"/>
      <c r="BL407" s="112"/>
      <c r="BM407" s="112"/>
      <c r="BN407" s="112"/>
      <c r="BO407" s="112"/>
      <c r="BP407" s="112"/>
      <c r="BQ407" s="112"/>
      <c r="BR407" s="112"/>
      <c r="BS407" s="112"/>
    </row>
    <row r="408" spans="1:71" ht="12.75" hidden="1" customHeight="1" x14ac:dyDescent="0.2">
      <c r="A408" s="261" t="s">
        <v>30</v>
      </c>
      <c r="B408" s="285"/>
      <c r="C408" s="123" t="s">
        <v>196</v>
      </c>
      <c r="D408" s="286"/>
      <c r="E408" s="123" t="s">
        <v>196</v>
      </c>
      <c r="F408" s="123" t="s">
        <v>196</v>
      </c>
      <c r="G408" s="123">
        <v>140</v>
      </c>
      <c r="H408" s="123">
        <v>227</v>
      </c>
      <c r="I408" s="130">
        <v>361</v>
      </c>
      <c r="J408" s="123">
        <v>291</v>
      </c>
      <c r="K408" s="123">
        <v>289</v>
      </c>
      <c r="L408" s="123">
        <v>239</v>
      </c>
      <c r="M408" s="130">
        <v>269</v>
      </c>
      <c r="N408" s="130">
        <v>247</v>
      </c>
      <c r="O408" s="125">
        <v>155</v>
      </c>
      <c r="P408" s="130">
        <v>230</v>
      </c>
      <c r="Q408" s="286"/>
      <c r="R408" s="126">
        <v>186</v>
      </c>
      <c r="S408" s="125">
        <v>193</v>
      </c>
      <c r="T408" s="125">
        <v>220</v>
      </c>
      <c r="U408" s="130">
        <v>78</v>
      </c>
      <c r="V408" s="125">
        <v>162</v>
      </c>
      <c r="W408" s="123">
        <v>104</v>
      </c>
      <c r="X408" s="123">
        <v>95</v>
      </c>
      <c r="Y408" s="130">
        <v>175</v>
      </c>
      <c r="Z408" s="130">
        <v>180</v>
      </c>
      <c r="AA408" s="123">
        <v>212</v>
      </c>
      <c r="AB408" s="130">
        <v>179</v>
      </c>
      <c r="AC408" s="130">
        <v>205</v>
      </c>
      <c r="AD408" s="130">
        <v>263</v>
      </c>
      <c r="AE408" s="130">
        <v>180</v>
      </c>
      <c r="AF408" s="130">
        <v>222</v>
      </c>
      <c r="AG408" s="130">
        <v>269</v>
      </c>
      <c r="AH408" s="130">
        <v>244</v>
      </c>
      <c r="AI408" s="130">
        <v>282</v>
      </c>
      <c r="AJ408" s="130">
        <v>253</v>
      </c>
      <c r="AK408" s="130">
        <v>212</v>
      </c>
      <c r="AL408" s="137">
        <v>173</v>
      </c>
      <c r="AM408" s="187"/>
      <c r="AN408" s="139">
        <v>84</v>
      </c>
      <c r="AO408" s="50" t="s">
        <v>30</v>
      </c>
      <c r="AP408" s="174"/>
      <c r="AQ408" s="152">
        <v>174</v>
      </c>
      <c r="AR408" s="296"/>
      <c r="AS408" s="167">
        <f t="shared" si="111"/>
        <v>258</v>
      </c>
      <c r="AT408" s="56">
        <v>221</v>
      </c>
      <c r="AU408" s="57">
        <v>433</v>
      </c>
      <c r="AV408" s="57">
        <v>911</v>
      </c>
      <c r="AW408" s="57">
        <v>919</v>
      </c>
      <c r="AX408" s="57">
        <v>834</v>
      </c>
      <c r="AY408" s="57">
        <v>731</v>
      </c>
      <c r="AZ408" s="57">
        <v>771</v>
      </c>
      <c r="BA408" s="140">
        <v>735</v>
      </c>
      <c r="BB408" s="140">
        <v>821</v>
      </c>
      <c r="BC408" s="140">
        <v>748</v>
      </c>
      <c r="BD408" s="112"/>
      <c r="BE408" s="112"/>
      <c r="BF408" s="112"/>
      <c r="BG408" s="112"/>
      <c r="BH408" s="112"/>
      <c r="BI408" s="112"/>
      <c r="BJ408" s="112"/>
      <c r="BK408" s="112"/>
      <c r="BL408" s="112"/>
      <c r="BM408" s="112"/>
      <c r="BN408" s="112"/>
      <c r="BO408" s="112"/>
      <c r="BP408" s="112"/>
      <c r="BQ408" s="112"/>
      <c r="BR408" s="112"/>
      <c r="BS408" s="112"/>
    </row>
    <row r="409" spans="1:71" ht="12.75" hidden="1" customHeight="1" x14ac:dyDescent="0.2">
      <c r="A409" s="261" t="s">
        <v>31</v>
      </c>
      <c r="B409" s="285"/>
      <c r="C409" s="123" t="s">
        <v>196</v>
      </c>
      <c r="D409" s="286"/>
      <c r="E409" s="123" t="s">
        <v>196</v>
      </c>
      <c r="F409" s="123" t="s">
        <v>196</v>
      </c>
      <c r="G409" s="123" t="s">
        <v>196</v>
      </c>
      <c r="H409" s="123" t="s">
        <v>196</v>
      </c>
      <c r="I409" s="123" t="s">
        <v>196</v>
      </c>
      <c r="J409" s="123" t="s">
        <v>196</v>
      </c>
      <c r="K409" s="123" t="s">
        <v>196</v>
      </c>
      <c r="L409" s="123">
        <v>0</v>
      </c>
      <c r="M409" s="130">
        <v>0</v>
      </c>
      <c r="N409" s="130">
        <v>0</v>
      </c>
      <c r="O409" s="125">
        <v>0</v>
      </c>
      <c r="P409" s="130">
        <v>0</v>
      </c>
      <c r="Q409" s="286"/>
      <c r="R409" s="126">
        <v>0</v>
      </c>
      <c r="S409" s="125">
        <v>0</v>
      </c>
      <c r="T409" s="125">
        <v>0</v>
      </c>
      <c r="U409" s="130">
        <v>0</v>
      </c>
      <c r="V409" s="125">
        <v>0</v>
      </c>
      <c r="W409" s="123">
        <v>0</v>
      </c>
      <c r="X409" s="123">
        <v>0</v>
      </c>
      <c r="Y409" s="130">
        <v>0</v>
      </c>
      <c r="Z409" s="123">
        <v>0</v>
      </c>
      <c r="AA409" s="123">
        <v>0</v>
      </c>
      <c r="AB409" s="123">
        <v>0</v>
      </c>
      <c r="AC409" s="123">
        <v>0</v>
      </c>
      <c r="AD409" s="130">
        <v>0</v>
      </c>
      <c r="AE409" s="130">
        <v>0</v>
      </c>
      <c r="AF409" s="123">
        <v>0</v>
      </c>
      <c r="AG409" s="130">
        <v>0</v>
      </c>
      <c r="AH409" s="130">
        <v>0</v>
      </c>
      <c r="AI409" s="130">
        <v>0</v>
      </c>
      <c r="AJ409" s="125">
        <v>0</v>
      </c>
      <c r="AK409" s="123">
        <v>0</v>
      </c>
      <c r="AL409" s="137">
        <v>0</v>
      </c>
      <c r="AM409" s="187"/>
      <c r="AN409" s="139">
        <v>0</v>
      </c>
      <c r="AO409" s="50" t="s">
        <v>31</v>
      </c>
      <c r="AP409" s="174"/>
      <c r="AQ409" s="152">
        <v>0</v>
      </c>
      <c r="AR409" s="296"/>
      <c r="AS409" s="167">
        <f t="shared" si="111"/>
        <v>0</v>
      </c>
      <c r="AT409" s="56">
        <v>0</v>
      </c>
      <c r="AU409" s="57">
        <v>0</v>
      </c>
      <c r="AV409" s="57">
        <v>0</v>
      </c>
      <c r="AW409" s="57">
        <v>0</v>
      </c>
      <c r="AX409" s="57">
        <v>0</v>
      </c>
      <c r="AY409" s="57">
        <v>0</v>
      </c>
      <c r="AZ409" s="57">
        <v>0</v>
      </c>
      <c r="BA409" s="140">
        <v>0</v>
      </c>
      <c r="BB409" s="140">
        <v>0</v>
      </c>
      <c r="BC409" s="140">
        <v>0</v>
      </c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</row>
    <row r="410" spans="1:71" ht="12.75" hidden="1" customHeight="1" x14ac:dyDescent="0.2">
      <c r="A410" s="261" t="s">
        <v>224</v>
      </c>
      <c r="B410" s="285"/>
      <c r="C410" s="123" t="s">
        <v>196</v>
      </c>
      <c r="D410" s="286"/>
      <c r="E410" s="123" t="s">
        <v>196</v>
      </c>
      <c r="F410" s="123" t="s">
        <v>196</v>
      </c>
      <c r="G410" s="123" t="s">
        <v>196</v>
      </c>
      <c r="H410" s="123" t="s">
        <v>196</v>
      </c>
      <c r="I410" s="123" t="s">
        <v>196</v>
      </c>
      <c r="J410" s="123" t="s">
        <v>196</v>
      </c>
      <c r="K410" s="123" t="s">
        <v>196</v>
      </c>
      <c r="L410" s="123">
        <v>0</v>
      </c>
      <c r="M410" s="130">
        <v>0</v>
      </c>
      <c r="N410" s="130">
        <v>11</v>
      </c>
      <c r="O410" s="125">
        <v>26</v>
      </c>
      <c r="P410" s="130">
        <v>25</v>
      </c>
      <c r="Q410" s="286"/>
      <c r="R410" s="126">
        <v>45</v>
      </c>
      <c r="S410" s="125">
        <v>44</v>
      </c>
      <c r="T410" s="125">
        <v>33</v>
      </c>
      <c r="U410" s="130">
        <v>24</v>
      </c>
      <c r="V410" s="125">
        <v>24</v>
      </c>
      <c r="W410" s="123">
        <v>32</v>
      </c>
      <c r="X410" s="123">
        <v>22</v>
      </c>
      <c r="Y410" s="130">
        <v>30</v>
      </c>
      <c r="Z410" s="123">
        <v>36</v>
      </c>
      <c r="AA410" s="123">
        <v>29</v>
      </c>
      <c r="AB410" s="123">
        <v>49</v>
      </c>
      <c r="AC410" s="123">
        <v>69</v>
      </c>
      <c r="AD410" s="130">
        <v>84</v>
      </c>
      <c r="AE410" s="130">
        <v>66</v>
      </c>
      <c r="AF410" s="123">
        <v>91</v>
      </c>
      <c r="AG410" s="130">
        <v>120</v>
      </c>
      <c r="AH410" s="130">
        <v>104</v>
      </c>
      <c r="AI410" s="130">
        <v>112</v>
      </c>
      <c r="AJ410" s="125">
        <v>137</v>
      </c>
      <c r="AK410" s="123">
        <v>127</v>
      </c>
      <c r="AL410" s="137">
        <v>129</v>
      </c>
      <c r="AM410" s="187"/>
      <c r="AN410" s="139">
        <v>32</v>
      </c>
      <c r="AO410" s="50" t="s">
        <v>25</v>
      </c>
      <c r="AP410" s="174"/>
      <c r="AQ410" s="152">
        <v>96</v>
      </c>
      <c r="AR410" s="296"/>
      <c r="AS410" s="167">
        <f t="shared" si="111"/>
        <v>128</v>
      </c>
      <c r="AT410" s="56">
        <v>109</v>
      </c>
      <c r="AU410" s="57">
        <v>114</v>
      </c>
      <c r="AV410" s="57">
        <v>121</v>
      </c>
      <c r="AW410" s="57">
        <v>120</v>
      </c>
      <c r="AX410" s="57">
        <v>102</v>
      </c>
      <c r="AY410" s="57">
        <v>111</v>
      </c>
      <c r="AZ410" s="57">
        <v>112</v>
      </c>
      <c r="BA410" s="140">
        <v>116</v>
      </c>
      <c r="BB410" s="140">
        <v>130</v>
      </c>
      <c r="BC410" s="140">
        <v>127</v>
      </c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</row>
    <row r="411" spans="1:71" ht="12.75" hidden="1" customHeight="1" x14ac:dyDescent="0.2">
      <c r="A411" s="261" t="s">
        <v>225</v>
      </c>
      <c r="B411" s="285"/>
      <c r="C411" s="123" t="s">
        <v>196</v>
      </c>
      <c r="D411" s="286"/>
      <c r="E411" s="123" t="s">
        <v>196</v>
      </c>
      <c r="F411" s="123" t="s">
        <v>196</v>
      </c>
      <c r="G411" s="123" t="s">
        <v>196</v>
      </c>
      <c r="H411" s="123" t="s">
        <v>196</v>
      </c>
      <c r="I411" s="123" t="s">
        <v>196</v>
      </c>
      <c r="J411" s="123" t="s">
        <v>196</v>
      </c>
      <c r="K411" s="123" t="s">
        <v>196</v>
      </c>
      <c r="L411" s="123">
        <v>0</v>
      </c>
      <c r="M411" s="130">
        <v>0</v>
      </c>
      <c r="N411" s="130">
        <v>0</v>
      </c>
      <c r="O411" s="125">
        <v>0</v>
      </c>
      <c r="P411" s="130">
        <v>0</v>
      </c>
      <c r="Q411" s="286"/>
      <c r="R411" s="126">
        <v>0</v>
      </c>
      <c r="S411" s="125">
        <v>0</v>
      </c>
      <c r="T411" s="125">
        <v>0</v>
      </c>
      <c r="U411" s="130">
        <v>0</v>
      </c>
      <c r="V411" s="125">
        <v>0</v>
      </c>
      <c r="W411" s="123">
        <v>0</v>
      </c>
      <c r="X411" s="123">
        <v>0</v>
      </c>
      <c r="Y411" s="130">
        <v>0</v>
      </c>
      <c r="Z411" s="123">
        <v>0</v>
      </c>
      <c r="AA411" s="123">
        <v>0</v>
      </c>
      <c r="AB411" s="123">
        <v>0</v>
      </c>
      <c r="AC411" s="123">
        <v>0</v>
      </c>
      <c r="AD411" s="130">
        <v>0</v>
      </c>
      <c r="AE411" s="130">
        <v>0</v>
      </c>
      <c r="AF411" s="123">
        <v>0</v>
      </c>
      <c r="AG411" s="130">
        <v>0</v>
      </c>
      <c r="AH411" s="130">
        <v>0</v>
      </c>
      <c r="AI411" s="130">
        <v>0</v>
      </c>
      <c r="AJ411" s="125">
        <v>0</v>
      </c>
      <c r="AK411" s="123">
        <v>0</v>
      </c>
      <c r="AL411" s="137">
        <v>0</v>
      </c>
      <c r="AM411" s="187"/>
      <c r="AN411" s="139">
        <v>0</v>
      </c>
      <c r="AO411" s="50" t="s">
        <v>225</v>
      </c>
      <c r="AP411" s="174"/>
      <c r="AQ411" s="152">
        <v>0</v>
      </c>
      <c r="AR411" s="296"/>
      <c r="AS411" s="167">
        <f t="shared" si="111"/>
        <v>0</v>
      </c>
      <c r="AT411" s="56">
        <v>0</v>
      </c>
      <c r="AU411" s="57">
        <v>0</v>
      </c>
      <c r="AV411" s="57">
        <v>0</v>
      </c>
      <c r="AW411" s="57">
        <v>0</v>
      </c>
      <c r="AX411" s="57">
        <v>0</v>
      </c>
      <c r="AY411" s="57">
        <v>0</v>
      </c>
      <c r="AZ411" s="57">
        <v>0</v>
      </c>
      <c r="BA411" s="140">
        <v>0</v>
      </c>
      <c r="BB411" s="140">
        <v>0</v>
      </c>
      <c r="BC411" s="140">
        <v>0</v>
      </c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</row>
    <row r="412" spans="1:71" ht="12.75" hidden="1" customHeight="1" x14ac:dyDescent="0.2">
      <c r="A412" s="261" t="s">
        <v>226</v>
      </c>
      <c r="B412" s="285"/>
      <c r="C412" s="123" t="s">
        <v>196</v>
      </c>
      <c r="D412" s="286"/>
      <c r="E412" s="123" t="s">
        <v>196</v>
      </c>
      <c r="F412" s="123" t="s">
        <v>196</v>
      </c>
      <c r="G412" s="123" t="s">
        <v>196</v>
      </c>
      <c r="H412" s="123" t="s">
        <v>196</v>
      </c>
      <c r="I412" s="123" t="s">
        <v>196</v>
      </c>
      <c r="J412" s="123" t="s">
        <v>196</v>
      </c>
      <c r="K412" s="123" t="s">
        <v>196</v>
      </c>
      <c r="L412" s="123">
        <v>0</v>
      </c>
      <c r="M412" s="130">
        <v>0</v>
      </c>
      <c r="N412" s="130">
        <v>0</v>
      </c>
      <c r="O412" s="125">
        <v>0</v>
      </c>
      <c r="P412" s="130">
        <v>0</v>
      </c>
      <c r="Q412" s="286"/>
      <c r="R412" s="126">
        <v>0</v>
      </c>
      <c r="S412" s="125">
        <v>0</v>
      </c>
      <c r="T412" s="125">
        <v>0</v>
      </c>
      <c r="U412" s="130">
        <v>0</v>
      </c>
      <c r="V412" s="123">
        <v>0</v>
      </c>
      <c r="W412" s="123">
        <v>0</v>
      </c>
      <c r="X412" s="123">
        <v>0</v>
      </c>
      <c r="Y412" s="123">
        <v>0</v>
      </c>
      <c r="Z412" s="123">
        <v>0</v>
      </c>
      <c r="AA412" s="123">
        <v>0</v>
      </c>
      <c r="AB412" s="123">
        <v>0</v>
      </c>
      <c r="AC412" s="123">
        <v>0</v>
      </c>
      <c r="AD412" s="130">
        <v>0</v>
      </c>
      <c r="AE412" s="130">
        <v>0</v>
      </c>
      <c r="AF412" s="123">
        <v>0</v>
      </c>
      <c r="AG412" s="130">
        <v>0</v>
      </c>
      <c r="AH412" s="130">
        <v>0</v>
      </c>
      <c r="AI412" s="130">
        <v>0</v>
      </c>
      <c r="AJ412" s="125">
        <v>0</v>
      </c>
      <c r="AK412" s="123">
        <v>0</v>
      </c>
      <c r="AL412" s="137">
        <v>0</v>
      </c>
      <c r="AM412" s="187"/>
      <c r="AN412" s="139">
        <v>0</v>
      </c>
      <c r="AO412" s="50" t="s">
        <v>226</v>
      </c>
      <c r="AP412" s="174"/>
      <c r="AQ412" s="152">
        <v>0</v>
      </c>
      <c r="AR412" s="296"/>
      <c r="AS412" s="167">
        <f t="shared" si="111"/>
        <v>0</v>
      </c>
      <c r="AT412" s="56">
        <v>0</v>
      </c>
      <c r="AU412" s="57">
        <v>0</v>
      </c>
      <c r="AV412" s="57">
        <v>0</v>
      </c>
      <c r="AW412" s="57">
        <v>0</v>
      </c>
      <c r="AX412" s="57">
        <v>0</v>
      </c>
      <c r="AY412" s="57">
        <v>0</v>
      </c>
      <c r="AZ412" s="57">
        <v>0</v>
      </c>
      <c r="BA412" s="140">
        <v>0</v>
      </c>
      <c r="BB412" s="140">
        <v>0</v>
      </c>
      <c r="BC412" s="140">
        <v>0</v>
      </c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</row>
    <row r="413" spans="1:71" ht="12.75" hidden="1" customHeight="1" x14ac:dyDescent="0.25">
      <c r="A413" s="209" t="s">
        <v>22</v>
      </c>
      <c r="B413" s="210"/>
      <c r="C413" s="211">
        <f>SUM(C402:C412)</f>
        <v>83</v>
      </c>
      <c r="D413" s="212"/>
      <c r="E413" s="211">
        <f>SUM(E402:E412)</f>
        <v>467</v>
      </c>
      <c r="F413" s="211">
        <f>SUM(F402:F412)</f>
        <v>1048</v>
      </c>
      <c r="G413" s="211">
        <f>SUM(G402:G410)</f>
        <v>1532</v>
      </c>
      <c r="H413" s="211">
        <f t="shared" ref="H413:P413" si="112">SUM(H402:H412)</f>
        <v>1660</v>
      </c>
      <c r="I413" s="211">
        <f t="shared" si="112"/>
        <v>2750</v>
      </c>
      <c r="J413" s="211">
        <f t="shared" si="112"/>
        <v>2503</v>
      </c>
      <c r="K413" s="211">
        <f t="shared" si="112"/>
        <v>2585</v>
      </c>
      <c r="L413" s="211">
        <f t="shared" si="112"/>
        <v>2692</v>
      </c>
      <c r="M413" s="211">
        <f t="shared" si="112"/>
        <v>2390</v>
      </c>
      <c r="N413" s="211">
        <f t="shared" si="112"/>
        <v>2776</v>
      </c>
      <c r="O413" s="211">
        <f t="shared" si="112"/>
        <v>2573</v>
      </c>
      <c r="P413" s="211">
        <f t="shared" si="112"/>
        <v>2914</v>
      </c>
      <c r="Q413" s="212"/>
      <c r="R413" s="211">
        <f t="shared" ref="R413:BS413" si="113">SUM(R402:R412)</f>
        <v>2836</v>
      </c>
      <c r="S413" s="211">
        <f t="shared" si="113"/>
        <v>2535</v>
      </c>
      <c r="T413" s="211">
        <f t="shared" si="113"/>
        <v>3067</v>
      </c>
      <c r="U413" s="211">
        <f t="shared" si="113"/>
        <v>2652</v>
      </c>
      <c r="V413" s="211">
        <f t="shared" si="113"/>
        <v>3336</v>
      </c>
      <c r="W413" s="211">
        <f t="shared" si="113"/>
        <v>3438</v>
      </c>
      <c r="X413" s="211">
        <f t="shared" si="113"/>
        <v>3176</v>
      </c>
      <c r="Y413" s="211">
        <f t="shared" si="113"/>
        <v>3704</v>
      </c>
      <c r="Z413" s="211">
        <f t="shared" si="113"/>
        <v>3254</v>
      </c>
      <c r="AA413" s="211">
        <f t="shared" si="113"/>
        <v>4181</v>
      </c>
      <c r="AB413" s="211">
        <f t="shared" si="113"/>
        <v>3406</v>
      </c>
      <c r="AC413" s="211">
        <f t="shared" si="113"/>
        <v>3396</v>
      </c>
      <c r="AD413" s="211">
        <f t="shared" si="113"/>
        <v>4105</v>
      </c>
      <c r="AE413" s="211">
        <f t="shared" si="113"/>
        <v>3692</v>
      </c>
      <c r="AF413" s="211">
        <f t="shared" si="113"/>
        <v>3488</v>
      </c>
      <c r="AG413" s="211">
        <f t="shared" si="113"/>
        <v>3889</v>
      </c>
      <c r="AH413" s="211">
        <f t="shared" si="113"/>
        <v>3874</v>
      </c>
      <c r="AI413" s="211">
        <f t="shared" si="113"/>
        <v>3838</v>
      </c>
      <c r="AJ413" s="211">
        <f t="shared" si="113"/>
        <v>3988</v>
      </c>
      <c r="AK413" s="211">
        <f t="shared" si="113"/>
        <v>3999</v>
      </c>
      <c r="AL413" s="211">
        <f t="shared" si="113"/>
        <v>3896</v>
      </c>
      <c r="AM413" s="214"/>
      <c r="AN413" s="215">
        <f t="shared" si="113"/>
        <v>1486</v>
      </c>
      <c r="AO413" s="176" t="s">
        <v>22</v>
      </c>
      <c r="AP413" s="66"/>
      <c r="AQ413" s="67">
        <f t="shared" si="113"/>
        <v>2833</v>
      </c>
      <c r="AR413" s="219"/>
      <c r="AS413" s="66">
        <f t="shared" si="113"/>
        <v>4319</v>
      </c>
      <c r="AT413" s="39">
        <f t="shared" si="113"/>
        <v>3792</v>
      </c>
      <c r="AU413" s="39">
        <f t="shared" si="113"/>
        <v>3741</v>
      </c>
      <c r="AV413" s="39">
        <f t="shared" si="113"/>
        <v>3515</v>
      </c>
      <c r="AW413" s="39">
        <f t="shared" si="113"/>
        <v>3172</v>
      </c>
      <c r="AX413" s="39">
        <f t="shared" si="113"/>
        <v>3050</v>
      </c>
      <c r="AY413" s="39">
        <f t="shared" si="113"/>
        <v>3181</v>
      </c>
      <c r="AZ413" s="39">
        <f t="shared" si="113"/>
        <v>3279</v>
      </c>
      <c r="BA413" s="39">
        <f t="shared" si="113"/>
        <v>3264</v>
      </c>
      <c r="BB413" s="39">
        <f t="shared" si="113"/>
        <v>3234</v>
      </c>
      <c r="BC413" s="39">
        <f t="shared" si="113"/>
        <v>3493</v>
      </c>
      <c r="BD413" s="39">
        <f t="shared" si="113"/>
        <v>0</v>
      </c>
      <c r="BE413" s="39">
        <f t="shared" si="113"/>
        <v>0</v>
      </c>
      <c r="BF413" s="39">
        <f t="shared" si="113"/>
        <v>0</v>
      </c>
      <c r="BG413" s="39">
        <f t="shared" si="113"/>
        <v>0</v>
      </c>
      <c r="BH413" s="39">
        <f t="shared" si="113"/>
        <v>0</v>
      </c>
      <c r="BI413" s="39">
        <f t="shared" si="113"/>
        <v>0</v>
      </c>
      <c r="BJ413" s="39">
        <f t="shared" si="113"/>
        <v>0</v>
      </c>
      <c r="BK413" s="39">
        <f t="shared" si="113"/>
        <v>0</v>
      </c>
      <c r="BL413" s="39">
        <f t="shared" si="113"/>
        <v>0</v>
      </c>
      <c r="BM413" s="39">
        <f t="shared" si="113"/>
        <v>0</v>
      </c>
      <c r="BN413" s="39">
        <f t="shared" si="113"/>
        <v>0</v>
      </c>
      <c r="BO413" s="39">
        <f t="shared" si="113"/>
        <v>0</v>
      </c>
      <c r="BP413" s="39">
        <f t="shared" si="113"/>
        <v>0</v>
      </c>
      <c r="BQ413" s="39">
        <f t="shared" si="113"/>
        <v>0</v>
      </c>
      <c r="BR413" s="39">
        <f t="shared" si="113"/>
        <v>0</v>
      </c>
      <c r="BS413" s="39">
        <f t="shared" si="113"/>
        <v>0</v>
      </c>
    </row>
    <row r="414" spans="1:71" ht="12.75" hidden="1" customHeight="1" x14ac:dyDescent="0.25">
      <c r="A414" s="149"/>
      <c r="B414" s="150"/>
      <c r="C414" s="150"/>
      <c r="D414" s="150"/>
      <c r="E414" s="150"/>
      <c r="F414" s="150"/>
      <c r="G414" s="150"/>
      <c r="H414" s="151"/>
      <c r="I414" s="151"/>
      <c r="J414" s="150"/>
      <c r="K414" s="150"/>
      <c r="L414" s="150"/>
      <c r="M414" s="150"/>
      <c r="N414" s="150"/>
      <c r="O414" s="151"/>
      <c r="P414" s="150"/>
      <c r="Q414" s="150"/>
      <c r="R414" s="151"/>
      <c r="S414" s="151"/>
      <c r="T414" s="151"/>
      <c r="U414" s="150"/>
      <c r="V414" s="151"/>
      <c r="W414" s="151"/>
      <c r="X414" s="150"/>
      <c r="Y414" s="150"/>
      <c r="Z414" s="151"/>
      <c r="AA414" s="151"/>
      <c r="AB414" s="150"/>
      <c r="AC414" s="150"/>
      <c r="AD414" s="150"/>
      <c r="AE414" s="150"/>
      <c r="AF414" s="150"/>
      <c r="AG414" s="150"/>
      <c r="AH414" s="150"/>
      <c r="AI414" s="150"/>
      <c r="AJ414" s="151"/>
      <c r="AK414" s="150"/>
      <c r="AL414" s="150"/>
      <c r="AM414" s="150"/>
      <c r="AN414" s="150"/>
      <c r="AO414" s="114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 s="115"/>
      <c r="BR414" s="115"/>
      <c r="BS414" s="115"/>
    </row>
    <row r="415" spans="1:71" s="69" customFormat="1" ht="12.75" hidden="1" customHeight="1" x14ac:dyDescent="0.25">
      <c r="A415" s="283" t="s">
        <v>227</v>
      </c>
      <c r="B415" s="284"/>
      <c r="C415" s="120">
        <f>$C$11</f>
        <v>44531</v>
      </c>
      <c r="D415" s="284"/>
      <c r="E415" s="120" t="e">
        <f ca="1">$E$11</f>
        <v>#NAME?</v>
      </c>
      <c r="F415" s="120" t="e">
        <f ca="1">$F$11</f>
        <v>#NAME?</v>
      </c>
      <c r="G415" s="120" t="e">
        <f ca="1">$G$11</f>
        <v>#NAME?</v>
      </c>
      <c r="H415" s="120" t="e">
        <f ca="1">$H$11</f>
        <v>#NAME?</v>
      </c>
      <c r="I415" s="120" t="e">
        <f ca="1">$I$11</f>
        <v>#NAME?</v>
      </c>
      <c r="J415" s="120" t="e">
        <f ca="1">$J$11</f>
        <v>#NAME?</v>
      </c>
      <c r="K415" s="120" t="e">
        <f ca="1">$K$11</f>
        <v>#NAME?</v>
      </c>
      <c r="L415" s="120" t="e">
        <f ca="1">$L$11</f>
        <v>#NAME?</v>
      </c>
      <c r="M415" s="120" t="e">
        <f ca="1">$M$11</f>
        <v>#NAME?</v>
      </c>
      <c r="N415" s="120" t="e">
        <f ca="1">$N$11</f>
        <v>#NAME?</v>
      </c>
      <c r="O415" s="120" t="e">
        <f ca="1">$O$11</f>
        <v>#NAME?</v>
      </c>
      <c r="P415" s="120" t="e">
        <f ca="1">$P$11</f>
        <v>#NAME?</v>
      </c>
      <c r="Q415" s="284"/>
      <c r="R415" s="120" t="e">
        <f t="shared" ref="R415:AK415" ca="1" si="114">R11</f>
        <v>#NAME?</v>
      </c>
      <c r="S415" s="120" t="e">
        <f t="shared" ca="1" si="114"/>
        <v>#NAME?</v>
      </c>
      <c r="T415" s="120" t="e">
        <f t="shared" ca="1" si="114"/>
        <v>#NAME?</v>
      </c>
      <c r="U415" s="120" t="e">
        <f t="shared" ca="1" si="114"/>
        <v>#NAME?</v>
      </c>
      <c r="V415" s="120" t="e">
        <f t="shared" ca="1" si="114"/>
        <v>#NAME?</v>
      </c>
      <c r="W415" s="120" t="e">
        <f t="shared" ca="1" si="114"/>
        <v>#NAME?</v>
      </c>
      <c r="X415" s="120" t="e">
        <f t="shared" ca="1" si="114"/>
        <v>#NAME?</v>
      </c>
      <c r="Y415" s="120" t="e">
        <f t="shared" ca="1" si="114"/>
        <v>#NAME?</v>
      </c>
      <c r="Z415" s="120" t="e">
        <f t="shared" ca="1" si="114"/>
        <v>#NAME?</v>
      </c>
      <c r="AA415" s="120" t="e">
        <f t="shared" ca="1" si="114"/>
        <v>#NAME?</v>
      </c>
      <c r="AB415" s="120" t="e">
        <f t="shared" ca="1" si="114"/>
        <v>#NAME?</v>
      </c>
      <c r="AC415" s="120" t="e">
        <f t="shared" ca="1" si="114"/>
        <v>#NAME?</v>
      </c>
      <c r="AD415" s="120" t="e">
        <f t="shared" ca="1" si="114"/>
        <v>#NAME?</v>
      </c>
      <c r="AE415" s="120" t="e">
        <f t="shared" ca="1" si="114"/>
        <v>#NAME?</v>
      </c>
      <c r="AF415" s="120" t="e">
        <f t="shared" ca="1" si="114"/>
        <v>#NAME?</v>
      </c>
      <c r="AG415" s="120" t="e">
        <f t="shared" ca="1" si="114"/>
        <v>#NAME?</v>
      </c>
      <c r="AH415" s="120" t="e">
        <f t="shared" ca="1" si="114"/>
        <v>#NAME?</v>
      </c>
      <c r="AI415" s="120" t="e">
        <f t="shared" ca="1" si="114"/>
        <v>#NAME?</v>
      </c>
      <c r="AJ415" s="120" t="e">
        <f t="shared" ca="1" si="114"/>
        <v>#NAME?</v>
      </c>
      <c r="AK415" s="120" t="e">
        <f t="shared" ca="1" si="114"/>
        <v>#NAME?</v>
      </c>
      <c r="AL415" s="120" t="e">
        <f ca="1">AL$11</f>
        <v>#NAME?</v>
      </c>
      <c r="AM415" s="180"/>
      <c r="AN415" s="121" t="str">
        <f>AN$11</f>
        <v>1-10-out-24</v>
      </c>
      <c r="AO415" s="47" t="s">
        <v>228</v>
      </c>
      <c r="AP415" s="48"/>
      <c r="AQ415" s="49" t="str">
        <f>AQ$11</f>
        <v>11-31-out-24</v>
      </c>
      <c r="AR415" s="91"/>
      <c r="AS415" s="48" t="e">
        <f t="shared" ref="AS415:BS415" ca="1" si="115">AS$11</f>
        <v>#NAME?</v>
      </c>
      <c r="AT415" s="10" t="e">
        <f t="shared" ca="1" si="115"/>
        <v>#NAME?</v>
      </c>
      <c r="AU415" s="10" t="e">
        <f t="shared" ca="1" si="115"/>
        <v>#NAME?</v>
      </c>
      <c r="AV415" s="10" t="e">
        <f t="shared" ca="1" si="115"/>
        <v>#NAME?</v>
      </c>
      <c r="AW415" s="10" t="e">
        <f t="shared" ca="1" si="115"/>
        <v>#NAME?</v>
      </c>
      <c r="AX415" s="10" t="e">
        <f t="shared" ca="1" si="115"/>
        <v>#NAME?</v>
      </c>
      <c r="AY415" s="10" t="e">
        <f t="shared" ca="1" si="115"/>
        <v>#NAME?</v>
      </c>
      <c r="AZ415" s="10" t="e">
        <f t="shared" ca="1" si="115"/>
        <v>#NAME?</v>
      </c>
      <c r="BA415" s="10" t="e">
        <f t="shared" ca="1" si="115"/>
        <v>#NAME?</v>
      </c>
      <c r="BB415" s="10" t="e">
        <f t="shared" ca="1" si="115"/>
        <v>#NAME?</v>
      </c>
      <c r="BC415" s="10" t="e">
        <f t="shared" ca="1" si="115"/>
        <v>#NAME?</v>
      </c>
      <c r="BD415" s="10" t="e">
        <f t="shared" ca="1" si="115"/>
        <v>#NAME?</v>
      </c>
      <c r="BE415" s="10" t="e">
        <f t="shared" ca="1" si="115"/>
        <v>#NAME?</v>
      </c>
      <c r="BF415" s="10" t="e">
        <f t="shared" ca="1" si="115"/>
        <v>#NAME?</v>
      </c>
      <c r="BG415" s="10" t="e">
        <f t="shared" ca="1" si="115"/>
        <v>#NAME?</v>
      </c>
      <c r="BH415" s="10" t="e">
        <f t="shared" ca="1" si="115"/>
        <v>#NAME?</v>
      </c>
      <c r="BI415" s="10" t="e">
        <f t="shared" ca="1" si="115"/>
        <v>#NAME?</v>
      </c>
      <c r="BJ415" s="10" t="e">
        <f t="shared" ca="1" si="115"/>
        <v>#NAME?</v>
      </c>
      <c r="BK415" s="10" t="e">
        <f t="shared" ca="1" si="115"/>
        <v>#NAME?</v>
      </c>
      <c r="BL415" s="10" t="e">
        <f t="shared" ca="1" si="115"/>
        <v>#NAME?</v>
      </c>
      <c r="BM415" s="10" t="e">
        <f t="shared" ca="1" si="115"/>
        <v>#NAME?</v>
      </c>
      <c r="BN415" s="10" t="e">
        <f t="shared" ca="1" si="115"/>
        <v>#NAME?</v>
      </c>
      <c r="BO415" s="10" t="e">
        <f t="shared" ca="1" si="115"/>
        <v>#NAME?</v>
      </c>
      <c r="BP415" s="10" t="e">
        <f t="shared" ca="1" si="115"/>
        <v>#NAME?</v>
      </c>
      <c r="BQ415" s="10" t="e">
        <f t="shared" ca="1" si="115"/>
        <v>#NAME?</v>
      </c>
      <c r="BR415" s="10" t="e">
        <f t="shared" ca="1" si="115"/>
        <v>#NAME?</v>
      </c>
      <c r="BS415" s="10" t="e">
        <f t="shared" ca="1" si="115"/>
        <v>#NAME?</v>
      </c>
    </row>
    <row r="416" spans="1:71" ht="12.75" hidden="1" customHeight="1" x14ac:dyDescent="0.2">
      <c r="A416" s="261" t="s">
        <v>89</v>
      </c>
      <c r="B416" s="285"/>
      <c r="C416" s="123" t="s">
        <v>196</v>
      </c>
      <c r="D416" s="286"/>
      <c r="E416" s="123" t="s">
        <v>196</v>
      </c>
      <c r="F416" s="123" t="s">
        <v>196</v>
      </c>
      <c r="G416" s="123">
        <v>1</v>
      </c>
      <c r="H416" s="123" t="s">
        <v>196</v>
      </c>
      <c r="I416" s="123" t="s">
        <v>196</v>
      </c>
      <c r="J416" s="123">
        <v>2</v>
      </c>
      <c r="K416" s="123" t="s">
        <v>196</v>
      </c>
      <c r="L416" s="123">
        <v>1</v>
      </c>
      <c r="M416" s="123">
        <v>1</v>
      </c>
      <c r="N416" s="123">
        <v>3</v>
      </c>
      <c r="O416" s="123">
        <v>4</v>
      </c>
      <c r="P416" s="123">
        <v>4</v>
      </c>
      <c r="Q416" s="286"/>
      <c r="R416" s="126">
        <v>3</v>
      </c>
      <c r="S416" s="125">
        <v>0</v>
      </c>
      <c r="T416" s="125">
        <v>1</v>
      </c>
      <c r="U416" s="125">
        <v>1</v>
      </c>
      <c r="V416" s="125">
        <v>1</v>
      </c>
      <c r="W416" s="125">
        <v>4</v>
      </c>
      <c r="X416" s="125">
        <v>2</v>
      </c>
      <c r="Y416" s="125">
        <v>3</v>
      </c>
      <c r="Z416" s="125">
        <v>1</v>
      </c>
      <c r="AA416" s="125">
        <v>3</v>
      </c>
      <c r="AB416" s="125">
        <v>0</v>
      </c>
      <c r="AC416" s="125">
        <v>0</v>
      </c>
      <c r="AD416" s="125">
        <v>1</v>
      </c>
      <c r="AE416" s="125">
        <v>0</v>
      </c>
      <c r="AF416" s="125">
        <v>2</v>
      </c>
      <c r="AG416" s="125">
        <v>0</v>
      </c>
      <c r="AH416" s="125">
        <v>0</v>
      </c>
      <c r="AI416" s="125">
        <v>0</v>
      </c>
      <c r="AJ416" s="125">
        <v>0</v>
      </c>
      <c r="AK416" s="125">
        <v>0</v>
      </c>
      <c r="AL416" s="52">
        <v>0</v>
      </c>
      <c r="AM416" s="187"/>
      <c r="AN416" s="61">
        <v>0</v>
      </c>
      <c r="AO416" s="50" t="s">
        <v>89</v>
      </c>
      <c r="AP416" s="174"/>
      <c r="AQ416" s="152">
        <v>0</v>
      </c>
      <c r="AR416" s="296"/>
      <c r="AS416" s="167">
        <f t="shared" ref="AS416:AS427" si="116">IF(AQ416="","",(SUM(AQ416,AN416)))</f>
        <v>0</v>
      </c>
      <c r="AT416" s="56">
        <v>0</v>
      </c>
      <c r="AU416" s="57">
        <v>0</v>
      </c>
      <c r="AV416" s="57">
        <v>0</v>
      </c>
      <c r="AW416" s="57">
        <v>0</v>
      </c>
      <c r="AX416" s="57">
        <v>2</v>
      </c>
      <c r="AY416" s="57">
        <v>2</v>
      </c>
      <c r="AZ416" s="57">
        <v>0</v>
      </c>
      <c r="BA416" s="62">
        <v>0</v>
      </c>
      <c r="BB416" s="62">
        <v>1</v>
      </c>
      <c r="BC416" s="62">
        <v>0</v>
      </c>
      <c r="BD416" s="112"/>
      <c r="BE416" s="112"/>
      <c r="BF416" s="112"/>
      <c r="BG416" s="112"/>
      <c r="BH416" s="112"/>
      <c r="BI416" s="112"/>
      <c r="BJ416" s="112"/>
      <c r="BK416" s="112"/>
      <c r="BL416" s="112"/>
      <c r="BM416" s="112"/>
      <c r="BN416" s="112"/>
      <c r="BO416" s="112"/>
      <c r="BP416" s="112"/>
      <c r="BQ416" s="112"/>
      <c r="BR416" s="112"/>
      <c r="BS416" s="112"/>
    </row>
    <row r="417" spans="1:71" ht="12.75" hidden="1" customHeight="1" x14ac:dyDescent="0.2">
      <c r="A417" s="261" t="s">
        <v>229</v>
      </c>
      <c r="B417" s="285"/>
      <c r="C417" s="123" t="s">
        <v>196</v>
      </c>
      <c r="D417" s="286"/>
      <c r="E417" s="123" t="s">
        <v>196</v>
      </c>
      <c r="F417" s="123" t="s">
        <v>196</v>
      </c>
      <c r="G417" s="123">
        <v>1</v>
      </c>
      <c r="H417" s="123">
        <v>3</v>
      </c>
      <c r="I417" s="123" t="s">
        <v>196</v>
      </c>
      <c r="J417" s="123" t="s">
        <v>196</v>
      </c>
      <c r="K417" s="123" t="s">
        <v>196</v>
      </c>
      <c r="L417" s="123">
        <v>1</v>
      </c>
      <c r="M417" s="123">
        <v>0</v>
      </c>
      <c r="N417" s="123">
        <v>1</v>
      </c>
      <c r="O417" s="123">
        <v>0</v>
      </c>
      <c r="P417" s="123">
        <v>0</v>
      </c>
      <c r="Q417" s="286"/>
      <c r="R417" s="126">
        <v>1</v>
      </c>
      <c r="S417" s="125">
        <v>0</v>
      </c>
      <c r="T417" s="125">
        <v>2</v>
      </c>
      <c r="U417" s="130">
        <v>0</v>
      </c>
      <c r="V417" s="125">
        <v>1</v>
      </c>
      <c r="W417" s="125">
        <v>0</v>
      </c>
      <c r="X417" s="130">
        <v>0</v>
      </c>
      <c r="Y417" s="130">
        <v>0</v>
      </c>
      <c r="Z417" s="130">
        <v>0</v>
      </c>
      <c r="AA417" s="125">
        <v>0</v>
      </c>
      <c r="AB417" s="130">
        <v>0</v>
      </c>
      <c r="AC417" s="130">
        <v>0</v>
      </c>
      <c r="AD417" s="130">
        <v>0</v>
      </c>
      <c r="AE417" s="130">
        <v>0</v>
      </c>
      <c r="AF417" s="130">
        <v>0</v>
      </c>
      <c r="AG417" s="130">
        <v>0</v>
      </c>
      <c r="AH417" s="130">
        <v>0</v>
      </c>
      <c r="AI417" s="130">
        <v>0</v>
      </c>
      <c r="AJ417" s="130">
        <v>0</v>
      </c>
      <c r="AK417" s="130">
        <v>0</v>
      </c>
      <c r="AL417" s="137">
        <v>0</v>
      </c>
      <c r="AM417" s="187"/>
      <c r="AN417" s="139">
        <v>0</v>
      </c>
      <c r="AO417" s="50" t="s">
        <v>229</v>
      </c>
      <c r="AP417" s="174"/>
      <c r="AQ417" s="152">
        <v>0</v>
      </c>
      <c r="AR417" s="296"/>
      <c r="AS417" s="167">
        <f t="shared" si="116"/>
        <v>0</v>
      </c>
      <c r="AT417" s="56">
        <v>0</v>
      </c>
      <c r="AU417" s="57">
        <v>1</v>
      </c>
      <c r="AV417" s="57">
        <v>0</v>
      </c>
      <c r="AW417" s="57">
        <v>1</v>
      </c>
      <c r="AX417" s="57">
        <v>0</v>
      </c>
      <c r="AY417" s="57">
        <v>0</v>
      </c>
      <c r="AZ417" s="57">
        <v>0</v>
      </c>
      <c r="BA417" s="140">
        <v>0</v>
      </c>
      <c r="BB417" s="140">
        <v>0</v>
      </c>
      <c r="BC417" s="140">
        <v>0</v>
      </c>
      <c r="BD417" s="112"/>
      <c r="BE417" s="112"/>
      <c r="BF417" s="112"/>
      <c r="BG417" s="112"/>
      <c r="BH417" s="112"/>
      <c r="BI417" s="112"/>
      <c r="BJ417" s="112"/>
      <c r="BK417" s="112"/>
      <c r="BL417" s="112"/>
      <c r="BM417" s="112"/>
      <c r="BN417" s="112"/>
      <c r="BO417" s="112"/>
      <c r="BP417" s="112"/>
      <c r="BQ417" s="112"/>
      <c r="BR417" s="112"/>
      <c r="BS417" s="112"/>
    </row>
    <row r="418" spans="1:71" ht="12.75" hidden="1" customHeight="1" x14ac:dyDescent="0.2">
      <c r="A418" s="261" t="s">
        <v>74</v>
      </c>
      <c r="B418" s="285"/>
      <c r="C418" s="123">
        <v>18</v>
      </c>
      <c r="D418" s="286"/>
      <c r="E418" s="123">
        <v>39</v>
      </c>
      <c r="F418" s="123">
        <v>42</v>
      </c>
      <c r="G418" s="123">
        <v>94</v>
      </c>
      <c r="H418" s="123">
        <v>101</v>
      </c>
      <c r="I418" s="130">
        <v>74</v>
      </c>
      <c r="J418" s="123">
        <v>99</v>
      </c>
      <c r="K418" s="123">
        <v>110</v>
      </c>
      <c r="L418" s="123">
        <v>116</v>
      </c>
      <c r="M418" s="123">
        <v>137</v>
      </c>
      <c r="N418" s="123">
        <v>127</v>
      </c>
      <c r="O418" s="123">
        <v>109</v>
      </c>
      <c r="P418" s="123">
        <v>141</v>
      </c>
      <c r="Q418" s="286"/>
      <c r="R418" s="126">
        <v>105</v>
      </c>
      <c r="S418" s="125">
        <v>135</v>
      </c>
      <c r="T418" s="125">
        <v>266</v>
      </c>
      <c r="U418" s="130">
        <v>154</v>
      </c>
      <c r="V418" s="125">
        <v>172</v>
      </c>
      <c r="W418" s="125">
        <v>172</v>
      </c>
      <c r="X418" s="130">
        <v>200</v>
      </c>
      <c r="Y418" s="130">
        <v>194</v>
      </c>
      <c r="Z418" s="130">
        <v>252</v>
      </c>
      <c r="AA418" s="125">
        <v>239</v>
      </c>
      <c r="AB418" s="130">
        <v>236</v>
      </c>
      <c r="AC418" s="130">
        <v>142</v>
      </c>
      <c r="AD418" s="130">
        <v>121</v>
      </c>
      <c r="AE418" s="130">
        <v>103</v>
      </c>
      <c r="AF418" s="130">
        <v>159</v>
      </c>
      <c r="AG418" s="130">
        <v>171</v>
      </c>
      <c r="AH418" s="130">
        <v>244</v>
      </c>
      <c r="AI418" s="130">
        <v>315</v>
      </c>
      <c r="AJ418" s="130">
        <v>106</v>
      </c>
      <c r="AK418" s="130">
        <v>134</v>
      </c>
      <c r="AL418" s="137">
        <v>181</v>
      </c>
      <c r="AM418" s="187"/>
      <c r="AN418" s="139">
        <v>41</v>
      </c>
      <c r="AO418" s="50" t="s">
        <v>74</v>
      </c>
      <c r="AP418" s="174"/>
      <c r="AQ418" s="152">
        <v>68</v>
      </c>
      <c r="AR418" s="296"/>
      <c r="AS418" s="167">
        <f t="shared" si="116"/>
        <v>109</v>
      </c>
      <c r="AT418" s="56">
        <v>103</v>
      </c>
      <c r="AU418" s="57">
        <v>100</v>
      </c>
      <c r="AV418" s="57">
        <v>65</v>
      </c>
      <c r="AW418" s="57">
        <v>44</v>
      </c>
      <c r="AX418" s="57">
        <v>80</v>
      </c>
      <c r="AY418" s="57">
        <v>150</v>
      </c>
      <c r="AZ418" s="57">
        <v>125</v>
      </c>
      <c r="BA418" s="140">
        <v>162</v>
      </c>
      <c r="BB418" s="140">
        <v>148</v>
      </c>
      <c r="BC418" s="140">
        <v>200</v>
      </c>
      <c r="BD418" s="112"/>
      <c r="BE418" s="112"/>
      <c r="BF418" s="112"/>
      <c r="BG418" s="112"/>
      <c r="BH418" s="112"/>
      <c r="BI418" s="112"/>
      <c r="BJ418" s="112"/>
      <c r="BK418" s="112"/>
      <c r="BL418" s="112"/>
      <c r="BM418" s="112"/>
      <c r="BN418" s="112"/>
      <c r="BO418" s="112"/>
      <c r="BP418" s="112"/>
      <c r="BQ418" s="112"/>
      <c r="BR418" s="112"/>
      <c r="BS418" s="112"/>
    </row>
    <row r="419" spans="1:71" ht="12.75" hidden="1" customHeight="1" x14ac:dyDescent="0.2">
      <c r="A419" s="261" t="s">
        <v>62</v>
      </c>
      <c r="B419" s="285"/>
      <c r="C419" s="123" t="s">
        <v>196</v>
      </c>
      <c r="D419" s="286"/>
      <c r="E419" s="123" t="s">
        <v>196</v>
      </c>
      <c r="F419" s="123" t="s">
        <v>196</v>
      </c>
      <c r="G419" s="123" t="s">
        <v>196</v>
      </c>
      <c r="H419" s="123" t="s">
        <v>196</v>
      </c>
      <c r="I419" s="123" t="s">
        <v>196</v>
      </c>
      <c r="J419" s="123" t="s">
        <v>196</v>
      </c>
      <c r="K419" s="123" t="s">
        <v>196</v>
      </c>
      <c r="L419" s="123" t="s">
        <v>196</v>
      </c>
      <c r="M419" s="123">
        <v>0</v>
      </c>
      <c r="N419" s="123">
        <v>0</v>
      </c>
      <c r="O419" s="123">
        <v>0</v>
      </c>
      <c r="P419" s="123">
        <v>0</v>
      </c>
      <c r="Q419" s="286"/>
      <c r="R419" s="126">
        <v>0</v>
      </c>
      <c r="S419" s="125">
        <v>0</v>
      </c>
      <c r="T419" s="125">
        <v>0</v>
      </c>
      <c r="U419" s="130">
        <v>0</v>
      </c>
      <c r="V419" s="125">
        <v>0</v>
      </c>
      <c r="W419" s="125">
        <v>0</v>
      </c>
      <c r="X419" s="130">
        <v>0</v>
      </c>
      <c r="Y419" s="130">
        <v>0</v>
      </c>
      <c r="Z419" s="130">
        <v>0</v>
      </c>
      <c r="AA419" s="125">
        <v>0</v>
      </c>
      <c r="AB419" s="130">
        <v>0</v>
      </c>
      <c r="AC419" s="130">
        <v>0</v>
      </c>
      <c r="AD419" s="130">
        <v>0</v>
      </c>
      <c r="AE419" s="130">
        <v>0</v>
      </c>
      <c r="AF419" s="130">
        <v>0</v>
      </c>
      <c r="AG419" s="130">
        <v>0</v>
      </c>
      <c r="AH419" s="130">
        <v>0</v>
      </c>
      <c r="AI419" s="130">
        <v>0</v>
      </c>
      <c r="AJ419" s="130">
        <v>0</v>
      </c>
      <c r="AK419" s="130">
        <v>0</v>
      </c>
      <c r="AL419" s="137">
        <v>0</v>
      </c>
      <c r="AM419" s="187"/>
      <c r="AN419" s="139">
        <v>0</v>
      </c>
      <c r="AO419" s="50" t="s">
        <v>62</v>
      </c>
      <c r="AP419" s="174"/>
      <c r="AQ419" s="152">
        <v>0</v>
      </c>
      <c r="AR419" s="296"/>
      <c r="AS419" s="167">
        <f t="shared" si="116"/>
        <v>0</v>
      </c>
      <c r="AT419" s="56">
        <v>0</v>
      </c>
      <c r="AU419" s="57">
        <v>0</v>
      </c>
      <c r="AV419" s="57">
        <v>0</v>
      </c>
      <c r="AW419" s="57">
        <v>0</v>
      </c>
      <c r="AX419" s="57">
        <v>0</v>
      </c>
      <c r="AY419" s="57">
        <v>0</v>
      </c>
      <c r="AZ419" s="57">
        <v>0</v>
      </c>
      <c r="BA419" s="140">
        <v>0</v>
      </c>
      <c r="BB419" s="140">
        <v>0</v>
      </c>
      <c r="BC419" s="140">
        <v>0</v>
      </c>
      <c r="BD419" s="112"/>
      <c r="BE419" s="112"/>
      <c r="BF419" s="112"/>
      <c r="BG419" s="112"/>
      <c r="BH419" s="112"/>
      <c r="BI419" s="112"/>
      <c r="BJ419" s="112"/>
      <c r="BK419" s="112"/>
      <c r="BL419" s="112"/>
      <c r="BM419" s="112"/>
      <c r="BN419" s="112"/>
      <c r="BO419" s="112"/>
      <c r="BP419" s="112"/>
      <c r="BQ419" s="112"/>
      <c r="BR419" s="112"/>
      <c r="BS419" s="112"/>
    </row>
    <row r="420" spans="1:71" ht="12.75" hidden="1" customHeight="1" x14ac:dyDescent="0.2">
      <c r="A420" s="261" t="s">
        <v>156</v>
      </c>
      <c r="B420" s="285"/>
      <c r="C420" s="123">
        <v>418</v>
      </c>
      <c r="D420" s="286"/>
      <c r="E420" s="123">
        <v>473</v>
      </c>
      <c r="F420" s="123">
        <v>523</v>
      </c>
      <c r="G420" s="123">
        <v>737</v>
      </c>
      <c r="H420" s="123">
        <v>738</v>
      </c>
      <c r="I420" s="130">
        <v>746</v>
      </c>
      <c r="J420" s="123">
        <v>666</v>
      </c>
      <c r="K420" s="123">
        <v>736</v>
      </c>
      <c r="L420" s="123">
        <v>804</v>
      </c>
      <c r="M420" s="123">
        <v>822</v>
      </c>
      <c r="N420" s="123">
        <v>971</v>
      </c>
      <c r="O420" s="123">
        <v>1020</v>
      </c>
      <c r="P420" s="123">
        <v>987</v>
      </c>
      <c r="Q420" s="286"/>
      <c r="R420" s="126">
        <v>1158</v>
      </c>
      <c r="S420" s="125">
        <v>1128</v>
      </c>
      <c r="T420" s="125">
        <v>1101</v>
      </c>
      <c r="U420" s="130">
        <v>1207</v>
      </c>
      <c r="V420" s="125">
        <v>1055</v>
      </c>
      <c r="W420" s="125">
        <v>1006</v>
      </c>
      <c r="X420" s="130">
        <v>1116</v>
      </c>
      <c r="Y420" s="130">
        <v>1117</v>
      </c>
      <c r="Z420" s="130">
        <v>1156</v>
      </c>
      <c r="AA420" s="125">
        <v>1181</v>
      </c>
      <c r="AB420" s="130">
        <v>1220</v>
      </c>
      <c r="AC420" s="130">
        <v>1385</v>
      </c>
      <c r="AD420" s="130">
        <v>1686</v>
      </c>
      <c r="AE420" s="130">
        <v>1894</v>
      </c>
      <c r="AF420" s="130">
        <v>1633</v>
      </c>
      <c r="AG420" s="130">
        <v>1584</v>
      </c>
      <c r="AH420" s="130">
        <v>1493</v>
      </c>
      <c r="AI420" s="130">
        <v>1119</v>
      </c>
      <c r="AJ420" s="130">
        <v>1472</v>
      </c>
      <c r="AK420" s="130">
        <v>1451</v>
      </c>
      <c r="AL420" s="137">
        <v>1523</v>
      </c>
      <c r="AM420" s="187"/>
      <c r="AN420" s="139">
        <v>483</v>
      </c>
      <c r="AO420" s="50" t="s">
        <v>156</v>
      </c>
      <c r="AP420" s="174"/>
      <c r="AQ420" s="152">
        <v>1069</v>
      </c>
      <c r="AR420" s="296"/>
      <c r="AS420" s="167">
        <f t="shared" si="116"/>
        <v>1552</v>
      </c>
      <c r="AT420" s="56">
        <v>1634</v>
      </c>
      <c r="AU420" s="56">
        <v>1582</v>
      </c>
      <c r="AV420" s="56">
        <v>1514</v>
      </c>
      <c r="AW420" s="56">
        <v>1402</v>
      </c>
      <c r="AX420" s="56">
        <v>1447</v>
      </c>
      <c r="AY420" s="56">
        <v>1429</v>
      </c>
      <c r="AZ420" s="56">
        <v>1478</v>
      </c>
      <c r="BA420" s="137">
        <v>1344</v>
      </c>
      <c r="BB420" s="137">
        <v>1473</v>
      </c>
      <c r="BC420" s="137">
        <v>1359</v>
      </c>
      <c r="BD420" s="112"/>
      <c r="BE420" s="112"/>
      <c r="BF420" s="112"/>
      <c r="BG420" s="112"/>
      <c r="BH420" s="112"/>
      <c r="BI420" s="112"/>
      <c r="BJ420" s="112"/>
      <c r="BK420" s="112"/>
      <c r="BL420" s="112"/>
      <c r="BM420" s="112"/>
      <c r="BN420" s="112"/>
      <c r="BO420" s="112"/>
      <c r="BP420" s="112"/>
      <c r="BQ420" s="112"/>
      <c r="BR420" s="112"/>
      <c r="BS420" s="112"/>
    </row>
    <row r="421" spans="1:71" ht="12.75" hidden="1" customHeight="1" x14ac:dyDescent="0.2">
      <c r="A421" s="261" t="s">
        <v>157</v>
      </c>
      <c r="B421" s="285"/>
      <c r="C421" s="123" t="s">
        <v>196</v>
      </c>
      <c r="D421" s="286"/>
      <c r="E421" s="123" t="s">
        <v>196</v>
      </c>
      <c r="F421" s="123">
        <v>3</v>
      </c>
      <c r="G421" s="123">
        <v>22</v>
      </c>
      <c r="H421" s="123">
        <v>19</v>
      </c>
      <c r="I421" s="130">
        <v>18</v>
      </c>
      <c r="J421" s="123">
        <v>2</v>
      </c>
      <c r="K421" s="123">
        <v>1</v>
      </c>
      <c r="L421" s="298" t="s">
        <v>196</v>
      </c>
      <c r="M421" s="123">
        <v>0</v>
      </c>
      <c r="N421" s="123">
        <v>0</v>
      </c>
      <c r="O421" s="123">
        <v>0</v>
      </c>
      <c r="P421" s="123">
        <v>0</v>
      </c>
      <c r="Q421" s="286"/>
      <c r="R421" s="126">
        <v>0</v>
      </c>
      <c r="S421" s="125">
        <v>0</v>
      </c>
      <c r="T421" s="125">
        <v>0</v>
      </c>
      <c r="U421" s="130">
        <v>0</v>
      </c>
      <c r="V421" s="125">
        <v>0</v>
      </c>
      <c r="W421" s="125">
        <v>0</v>
      </c>
      <c r="X421" s="130">
        <v>1</v>
      </c>
      <c r="Y421" s="130">
        <v>2</v>
      </c>
      <c r="Z421" s="130">
        <v>2</v>
      </c>
      <c r="AA421" s="125">
        <v>0</v>
      </c>
      <c r="AB421" s="130">
        <v>4</v>
      </c>
      <c r="AC421" s="130">
        <v>2</v>
      </c>
      <c r="AD421" s="130">
        <v>3</v>
      </c>
      <c r="AE421" s="130">
        <v>0</v>
      </c>
      <c r="AF421" s="130">
        <v>1</v>
      </c>
      <c r="AG421" s="130">
        <v>3</v>
      </c>
      <c r="AH421" s="130">
        <v>0</v>
      </c>
      <c r="AI421" s="130">
        <v>0</v>
      </c>
      <c r="AJ421" s="130">
        <v>0</v>
      </c>
      <c r="AK421" s="130">
        <v>4</v>
      </c>
      <c r="AL421" s="137">
        <v>0</v>
      </c>
      <c r="AM421" s="187"/>
      <c r="AN421" s="139">
        <v>0</v>
      </c>
      <c r="AO421" s="50" t="s">
        <v>157</v>
      </c>
      <c r="AP421" s="174"/>
      <c r="AQ421" s="152">
        <v>0</v>
      </c>
      <c r="AR421" s="296"/>
      <c r="AS421" s="167">
        <f t="shared" si="116"/>
        <v>0</v>
      </c>
      <c r="AT421" s="56">
        <v>0</v>
      </c>
      <c r="AU421" s="57">
        <v>1</v>
      </c>
      <c r="AV421" s="57">
        <v>0</v>
      </c>
      <c r="AW421" s="57">
        <v>1</v>
      </c>
      <c r="AX421" s="57">
        <v>0</v>
      </c>
      <c r="AY421" s="57">
        <v>0</v>
      </c>
      <c r="AZ421" s="57">
        <v>0</v>
      </c>
      <c r="BA421" s="140">
        <v>3</v>
      </c>
      <c r="BB421" s="140">
        <v>6</v>
      </c>
      <c r="BC421" s="140">
        <v>7</v>
      </c>
      <c r="BD421" s="112"/>
      <c r="BE421" s="112"/>
      <c r="BF421" s="112"/>
      <c r="BG421" s="112"/>
      <c r="BH421" s="112"/>
      <c r="BI421" s="112"/>
      <c r="BJ421" s="112"/>
      <c r="BK421" s="112"/>
      <c r="BL421" s="112"/>
      <c r="BM421" s="112"/>
      <c r="BN421" s="112"/>
      <c r="BO421" s="112"/>
      <c r="BP421" s="112"/>
      <c r="BQ421" s="112"/>
      <c r="BR421" s="112"/>
      <c r="BS421" s="112"/>
    </row>
    <row r="422" spans="1:71" ht="12.75" hidden="1" customHeight="1" x14ac:dyDescent="0.2">
      <c r="A422" s="261" t="s">
        <v>230</v>
      </c>
      <c r="B422" s="285"/>
      <c r="C422" s="123" t="s">
        <v>196</v>
      </c>
      <c r="D422" s="286"/>
      <c r="E422" s="123">
        <v>1</v>
      </c>
      <c r="F422" s="123">
        <v>2</v>
      </c>
      <c r="G422" s="123">
        <v>10</v>
      </c>
      <c r="H422" s="123">
        <v>12</v>
      </c>
      <c r="I422" s="130">
        <v>85</v>
      </c>
      <c r="J422" s="123">
        <v>152</v>
      </c>
      <c r="K422" s="123">
        <v>132</v>
      </c>
      <c r="L422" s="299">
        <v>220</v>
      </c>
      <c r="M422" s="123">
        <v>177</v>
      </c>
      <c r="N422" s="123">
        <v>222</v>
      </c>
      <c r="O422" s="123">
        <v>233</v>
      </c>
      <c r="P422" s="123">
        <v>297</v>
      </c>
      <c r="Q422" s="286"/>
      <c r="R422" s="126">
        <v>293</v>
      </c>
      <c r="S422" s="125">
        <v>292</v>
      </c>
      <c r="T422" s="125">
        <v>314</v>
      </c>
      <c r="U422" s="130">
        <v>302</v>
      </c>
      <c r="V422" s="125">
        <v>352</v>
      </c>
      <c r="W422" s="125">
        <v>269</v>
      </c>
      <c r="X422" s="130">
        <v>298</v>
      </c>
      <c r="Y422" s="130">
        <v>349</v>
      </c>
      <c r="Z422" s="130">
        <v>328</v>
      </c>
      <c r="AA422" s="125">
        <v>350</v>
      </c>
      <c r="AB422" s="130">
        <v>320</v>
      </c>
      <c r="AC422" s="130">
        <v>285</v>
      </c>
      <c r="AD422" s="130">
        <v>297</v>
      </c>
      <c r="AE422" s="130">
        <v>253</v>
      </c>
      <c r="AF422" s="130">
        <v>260</v>
      </c>
      <c r="AG422" s="130">
        <v>292</v>
      </c>
      <c r="AH422" s="130">
        <v>319</v>
      </c>
      <c r="AI422" s="130">
        <v>233</v>
      </c>
      <c r="AJ422" s="130">
        <v>278</v>
      </c>
      <c r="AK422" s="130">
        <v>284</v>
      </c>
      <c r="AL422" s="137">
        <v>293</v>
      </c>
      <c r="AM422" s="187"/>
      <c r="AN422" s="139">
        <v>118</v>
      </c>
      <c r="AO422" s="50" t="s">
        <v>230</v>
      </c>
      <c r="AP422" s="174"/>
      <c r="AQ422" s="152">
        <v>209</v>
      </c>
      <c r="AR422" s="296"/>
      <c r="AS422" s="167">
        <f t="shared" si="116"/>
        <v>327</v>
      </c>
      <c r="AT422" s="56">
        <v>308</v>
      </c>
      <c r="AU422" s="57">
        <v>324</v>
      </c>
      <c r="AV422" s="57">
        <v>334</v>
      </c>
      <c r="AW422" s="57">
        <v>293</v>
      </c>
      <c r="AX422" s="57">
        <v>356</v>
      </c>
      <c r="AY422" s="57">
        <v>356</v>
      </c>
      <c r="AZ422" s="57">
        <v>301</v>
      </c>
      <c r="BA422" s="140">
        <v>273</v>
      </c>
      <c r="BB422" s="140">
        <v>306</v>
      </c>
      <c r="BC422" s="140">
        <v>330</v>
      </c>
      <c r="BD422" s="112"/>
      <c r="BE422" s="112"/>
      <c r="BF422" s="112"/>
      <c r="BG422" s="112"/>
      <c r="BH422" s="112"/>
      <c r="BI422" s="112"/>
      <c r="BJ422" s="112"/>
      <c r="BK422" s="112"/>
      <c r="BL422" s="112"/>
      <c r="BM422" s="112"/>
      <c r="BN422" s="112"/>
      <c r="BO422" s="112"/>
      <c r="BP422" s="112"/>
      <c r="BQ422" s="112"/>
      <c r="BR422" s="112"/>
      <c r="BS422" s="112"/>
    </row>
    <row r="423" spans="1:71" ht="12.75" hidden="1" customHeight="1" x14ac:dyDescent="0.2">
      <c r="A423" s="261" t="s">
        <v>61</v>
      </c>
      <c r="B423" s="285"/>
      <c r="C423" s="123" t="s">
        <v>196</v>
      </c>
      <c r="D423" s="286"/>
      <c r="E423" s="123" t="s">
        <v>196</v>
      </c>
      <c r="F423" s="123" t="s">
        <v>196</v>
      </c>
      <c r="G423" s="123" t="s">
        <v>196</v>
      </c>
      <c r="H423" s="123" t="s">
        <v>196</v>
      </c>
      <c r="I423" s="123" t="s">
        <v>196</v>
      </c>
      <c r="J423" s="123">
        <v>1</v>
      </c>
      <c r="K423" s="123">
        <v>4</v>
      </c>
      <c r="L423" s="123">
        <v>2</v>
      </c>
      <c r="M423" s="123">
        <v>3</v>
      </c>
      <c r="N423" s="123">
        <v>2</v>
      </c>
      <c r="O423" s="123">
        <v>3</v>
      </c>
      <c r="P423" s="123">
        <v>4</v>
      </c>
      <c r="Q423" s="286"/>
      <c r="R423" s="126">
        <v>4</v>
      </c>
      <c r="S423" s="125">
        <v>3</v>
      </c>
      <c r="T423" s="125">
        <v>2</v>
      </c>
      <c r="U423" s="130">
        <v>5</v>
      </c>
      <c r="V423" s="125">
        <v>2</v>
      </c>
      <c r="W423" s="125">
        <v>3</v>
      </c>
      <c r="X423" s="130">
        <v>3</v>
      </c>
      <c r="Y423" s="130">
        <v>5</v>
      </c>
      <c r="Z423" s="130">
        <v>1</v>
      </c>
      <c r="AA423" s="125">
        <v>1</v>
      </c>
      <c r="AB423" s="130">
        <v>0</v>
      </c>
      <c r="AC423" s="130">
        <v>4</v>
      </c>
      <c r="AD423" s="130">
        <v>0</v>
      </c>
      <c r="AE423" s="130">
        <v>1</v>
      </c>
      <c r="AF423" s="130">
        <v>1</v>
      </c>
      <c r="AG423" s="130">
        <v>0</v>
      </c>
      <c r="AH423" s="130">
        <v>1</v>
      </c>
      <c r="AI423" s="130">
        <v>0</v>
      </c>
      <c r="AJ423" s="130">
        <v>1</v>
      </c>
      <c r="AK423" s="130">
        <v>1</v>
      </c>
      <c r="AL423" s="137">
        <v>1</v>
      </c>
      <c r="AM423" s="187"/>
      <c r="AN423" s="139">
        <v>0</v>
      </c>
      <c r="AO423" s="50" t="s">
        <v>61</v>
      </c>
      <c r="AP423" s="174"/>
      <c r="AQ423" s="152">
        <v>0</v>
      </c>
      <c r="AR423" s="296"/>
      <c r="AS423" s="167">
        <f t="shared" si="116"/>
        <v>0</v>
      </c>
      <c r="AT423" s="56">
        <v>1</v>
      </c>
      <c r="AU423" s="57">
        <v>0</v>
      </c>
      <c r="AV423" s="57">
        <v>2</v>
      </c>
      <c r="AW423" s="57">
        <v>0</v>
      </c>
      <c r="AX423" s="57">
        <v>0</v>
      </c>
      <c r="AY423" s="57">
        <v>1</v>
      </c>
      <c r="AZ423" s="57">
        <v>0</v>
      </c>
      <c r="BA423" s="140">
        <v>0</v>
      </c>
      <c r="BB423" s="140">
        <v>0</v>
      </c>
      <c r="BC423" s="140">
        <v>2</v>
      </c>
      <c r="BD423" s="112"/>
      <c r="BE423" s="112"/>
      <c r="BF423" s="112"/>
      <c r="BG423" s="112"/>
      <c r="BH423" s="112"/>
      <c r="BI423" s="112"/>
      <c r="BJ423" s="112"/>
      <c r="BK423" s="112"/>
      <c r="BL423" s="112"/>
      <c r="BM423" s="112"/>
      <c r="BN423" s="112"/>
      <c r="BO423" s="112"/>
      <c r="BP423" s="112"/>
      <c r="BQ423" s="112"/>
      <c r="BR423" s="112"/>
      <c r="BS423" s="112"/>
    </row>
    <row r="424" spans="1:71" ht="12.75" hidden="1" customHeight="1" x14ac:dyDescent="0.2">
      <c r="A424" s="261" t="s">
        <v>202</v>
      </c>
      <c r="B424" s="285"/>
      <c r="C424" s="123" t="s">
        <v>196</v>
      </c>
      <c r="D424" s="286"/>
      <c r="E424" s="123">
        <v>1</v>
      </c>
      <c r="F424" s="123" t="s">
        <v>196</v>
      </c>
      <c r="G424" s="123" t="s">
        <v>196</v>
      </c>
      <c r="H424" s="123" t="s">
        <v>196</v>
      </c>
      <c r="I424" s="123" t="s">
        <v>196</v>
      </c>
      <c r="J424" s="123" t="s">
        <v>196</v>
      </c>
      <c r="K424" s="123" t="s">
        <v>196</v>
      </c>
      <c r="L424" s="123">
        <v>4</v>
      </c>
      <c r="M424" s="123">
        <v>2</v>
      </c>
      <c r="N424" s="123">
        <v>0</v>
      </c>
      <c r="O424" s="123">
        <v>0</v>
      </c>
      <c r="P424" s="123">
        <v>0</v>
      </c>
      <c r="Q424" s="286"/>
      <c r="R424" s="126">
        <v>3</v>
      </c>
      <c r="S424" s="125">
        <v>0</v>
      </c>
      <c r="T424" s="125">
        <v>0</v>
      </c>
      <c r="U424" s="130">
        <v>0</v>
      </c>
      <c r="V424" s="125">
        <v>1</v>
      </c>
      <c r="W424" s="125">
        <v>2</v>
      </c>
      <c r="X424" s="130">
        <v>1</v>
      </c>
      <c r="Y424" s="130">
        <v>4</v>
      </c>
      <c r="Z424" s="130">
        <v>0</v>
      </c>
      <c r="AA424" s="125">
        <v>0</v>
      </c>
      <c r="AB424" s="130">
        <v>0</v>
      </c>
      <c r="AC424" s="130">
        <v>1</v>
      </c>
      <c r="AD424" s="130">
        <v>0</v>
      </c>
      <c r="AE424" s="130">
        <v>0</v>
      </c>
      <c r="AF424" s="130">
        <v>0</v>
      </c>
      <c r="AG424" s="130">
        <v>0</v>
      </c>
      <c r="AH424" s="130">
        <v>0</v>
      </c>
      <c r="AI424" s="130">
        <v>0</v>
      </c>
      <c r="AJ424" s="130">
        <v>0</v>
      </c>
      <c r="AK424" s="130">
        <v>0</v>
      </c>
      <c r="AL424" s="137">
        <v>0</v>
      </c>
      <c r="AM424" s="187"/>
      <c r="AN424" s="139">
        <v>0</v>
      </c>
      <c r="AO424" s="50" t="s">
        <v>202</v>
      </c>
      <c r="AP424" s="174"/>
      <c r="AQ424" s="152">
        <v>0</v>
      </c>
      <c r="AR424" s="296"/>
      <c r="AS424" s="167">
        <f t="shared" si="116"/>
        <v>0</v>
      </c>
      <c r="AT424" s="56">
        <v>0</v>
      </c>
      <c r="AU424" s="57">
        <v>0</v>
      </c>
      <c r="AV424" s="57">
        <v>0</v>
      </c>
      <c r="AW424" s="57">
        <v>0</v>
      </c>
      <c r="AX424" s="57">
        <v>0</v>
      </c>
      <c r="AY424" s="57">
        <v>0</v>
      </c>
      <c r="AZ424" s="57">
        <v>0</v>
      </c>
      <c r="BA424" s="140">
        <v>0</v>
      </c>
      <c r="BB424" s="140">
        <v>0</v>
      </c>
      <c r="BC424" s="140">
        <v>0</v>
      </c>
      <c r="BD424" s="112"/>
      <c r="BE424" s="112"/>
      <c r="BF424" s="112"/>
      <c r="BG424" s="112"/>
      <c r="BH424" s="112"/>
      <c r="BI424" s="112"/>
      <c r="BJ424" s="112"/>
      <c r="BK424" s="112"/>
      <c r="BL424" s="112"/>
      <c r="BM424" s="112"/>
      <c r="BN424" s="112"/>
      <c r="BO424" s="112"/>
      <c r="BP424" s="112"/>
      <c r="BQ424" s="112"/>
      <c r="BR424" s="112"/>
      <c r="BS424" s="112"/>
    </row>
    <row r="425" spans="1:71" ht="12.75" hidden="1" customHeight="1" x14ac:dyDescent="0.2">
      <c r="A425" s="261" t="s">
        <v>159</v>
      </c>
      <c r="B425" s="285"/>
      <c r="C425" s="123">
        <v>41</v>
      </c>
      <c r="D425" s="286"/>
      <c r="E425" s="123">
        <v>106</v>
      </c>
      <c r="F425" s="123">
        <v>109</v>
      </c>
      <c r="G425" s="123">
        <v>195</v>
      </c>
      <c r="H425" s="123">
        <v>219</v>
      </c>
      <c r="I425" s="130">
        <v>217</v>
      </c>
      <c r="J425" s="123">
        <v>268</v>
      </c>
      <c r="K425" s="123">
        <v>245</v>
      </c>
      <c r="L425" s="123">
        <v>323</v>
      </c>
      <c r="M425" s="123">
        <v>332</v>
      </c>
      <c r="N425" s="123">
        <v>326</v>
      </c>
      <c r="O425" s="123">
        <v>287</v>
      </c>
      <c r="P425" s="123">
        <v>319</v>
      </c>
      <c r="Q425" s="286"/>
      <c r="R425" s="126">
        <v>315</v>
      </c>
      <c r="S425" s="125">
        <v>205</v>
      </c>
      <c r="T425" s="125">
        <v>353</v>
      </c>
      <c r="U425" s="130">
        <v>354</v>
      </c>
      <c r="V425" s="125">
        <v>459</v>
      </c>
      <c r="W425" s="125">
        <v>443</v>
      </c>
      <c r="X425" s="130">
        <v>404</v>
      </c>
      <c r="Y425" s="130">
        <v>300</v>
      </c>
      <c r="Z425" s="130">
        <v>284</v>
      </c>
      <c r="AA425" s="125">
        <v>363</v>
      </c>
      <c r="AB425" s="130">
        <v>305</v>
      </c>
      <c r="AC425" s="130">
        <v>360</v>
      </c>
      <c r="AD425" s="130">
        <v>266</v>
      </c>
      <c r="AE425" s="130">
        <v>217</v>
      </c>
      <c r="AF425" s="130">
        <v>252</v>
      </c>
      <c r="AG425" s="130">
        <v>271</v>
      </c>
      <c r="AH425" s="130">
        <v>297</v>
      </c>
      <c r="AI425" s="130">
        <v>321</v>
      </c>
      <c r="AJ425" s="130">
        <v>311</v>
      </c>
      <c r="AK425" s="130">
        <v>305</v>
      </c>
      <c r="AL425" s="137">
        <v>237</v>
      </c>
      <c r="AM425" s="187"/>
      <c r="AN425" s="139">
        <v>72</v>
      </c>
      <c r="AO425" s="50" t="s">
        <v>159</v>
      </c>
      <c r="AP425" s="174"/>
      <c r="AQ425" s="152">
        <v>136</v>
      </c>
      <c r="AR425" s="296"/>
      <c r="AS425" s="167">
        <f t="shared" si="116"/>
        <v>208</v>
      </c>
      <c r="AT425" s="56">
        <v>151</v>
      </c>
      <c r="AU425" s="57">
        <v>233</v>
      </c>
      <c r="AV425" s="57">
        <v>240</v>
      </c>
      <c r="AW425" s="57">
        <v>227</v>
      </c>
      <c r="AX425" s="57">
        <v>239</v>
      </c>
      <c r="AY425" s="57">
        <v>239</v>
      </c>
      <c r="AZ425" s="57">
        <v>267</v>
      </c>
      <c r="BA425" s="140">
        <v>292</v>
      </c>
      <c r="BB425" s="140">
        <v>257</v>
      </c>
      <c r="BC425" s="140">
        <v>267</v>
      </c>
      <c r="BD425" s="112"/>
      <c r="BE425" s="112"/>
      <c r="BF425" s="112"/>
      <c r="BG425" s="112"/>
      <c r="BH425" s="112"/>
      <c r="BI425" s="112"/>
      <c r="BJ425" s="112"/>
      <c r="BK425" s="112"/>
      <c r="BL425" s="112"/>
      <c r="BM425" s="112"/>
      <c r="BN425" s="112"/>
      <c r="BO425" s="112"/>
      <c r="BP425" s="112"/>
      <c r="BQ425" s="112"/>
      <c r="BR425" s="112"/>
      <c r="BS425" s="112"/>
    </row>
    <row r="426" spans="1:71" ht="12.75" hidden="1" customHeight="1" x14ac:dyDescent="0.2">
      <c r="A426" s="261" t="s">
        <v>160</v>
      </c>
      <c r="B426" s="285"/>
      <c r="C426" s="123">
        <v>48</v>
      </c>
      <c r="D426" s="286"/>
      <c r="E426" s="123">
        <v>87</v>
      </c>
      <c r="F426" s="123">
        <v>121</v>
      </c>
      <c r="G426" s="123">
        <v>201</v>
      </c>
      <c r="H426" s="123">
        <v>193</v>
      </c>
      <c r="I426" s="130">
        <v>44</v>
      </c>
      <c r="J426" s="123">
        <v>59</v>
      </c>
      <c r="K426" s="123">
        <v>30</v>
      </c>
      <c r="L426" s="123">
        <v>67</v>
      </c>
      <c r="M426" s="123">
        <v>80</v>
      </c>
      <c r="N426" s="123">
        <v>76</v>
      </c>
      <c r="O426" s="123">
        <v>71</v>
      </c>
      <c r="P426" s="123">
        <v>85</v>
      </c>
      <c r="Q426" s="286"/>
      <c r="R426" s="126">
        <v>115</v>
      </c>
      <c r="S426" s="125">
        <v>118</v>
      </c>
      <c r="T426" s="125">
        <v>223</v>
      </c>
      <c r="U426" s="130">
        <v>177</v>
      </c>
      <c r="V426" s="125">
        <v>192</v>
      </c>
      <c r="W426" s="125">
        <v>149</v>
      </c>
      <c r="X426" s="130">
        <v>104</v>
      </c>
      <c r="Y426" s="130">
        <v>90</v>
      </c>
      <c r="Z426" s="130">
        <v>145</v>
      </c>
      <c r="AA426" s="125">
        <v>169</v>
      </c>
      <c r="AB426" s="130">
        <v>115</v>
      </c>
      <c r="AC426" s="130">
        <v>144</v>
      </c>
      <c r="AD426" s="130">
        <v>127</v>
      </c>
      <c r="AE426" s="130">
        <v>188</v>
      </c>
      <c r="AF426" s="130">
        <v>241</v>
      </c>
      <c r="AG426" s="130">
        <v>358</v>
      </c>
      <c r="AH426" s="130">
        <v>279</v>
      </c>
      <c r="AI426" s="130">
        <v>200</v>
      </c>
      <c r="AJ426" s="130">
        <v>138</v>
      </c>
      <c r="AK426" s="130">
        <v>204</v>
      </c>
      <c r="AL426" s="137">
        <v>282</v>
      </c>
      <c r="AM426" s="187"/>
      <c r="AN426" s="139">
        <v>98</v>
      </c>
      <c r="AO426" s="50" t="s">
        <v>160</v>
      </c>
      <c r="AP426" s="174"/>
      <c r="AQ426" s="152">
        <v>134</v>
      </c>
      <c r="AR426" s="296"/>
      <c r="AS426" s="167">
        <f t="shared" si="116"/>
        <v>232</v>
      </c>
      <c r="AT426" s="56">
        <v>163</v>
      </c>
      <c r="AU426" s="57">
        <v>221</v>
      </c>
      <c r="AV426" s="57">
        <v>204</v>
      </c>
      <c r="AW426" s="57">
        <v>247</v>
      </c>
      <c r="AX426" s="57">
        <v>297</v>
      </c>
      <c r="AY426" s="57">
        <v>269</v>
      </c>
      <c r="AZ426" s="57">
        <v>390</v>
      </c>
      <c r="BA426" s="140">
        <v>294</v>
      </c>
      <c r="BB426" s="140">
        <v>166</v>
      </c>
      <c r="BC426" s="140">
        <v>185</v>
      </c>
      <c r="BD426" s="112"/>
      <c r="BE426" s="112"/>
      <c r="BF426" s="112"/>
      <c r="BG426" s="112"/>
      <c r="BH426" s="112"/>
      <c r="BI426" s="112"/>
      <c r="BJ426" s="112"/>
      <c r="BK426" s="112"/>
      <c r="BL426" s="112"/>
      <c r="BM426" s="112"/>
      <c r="BN426" s="112"/>
      <c r="BO426" s="112"/>
      <c r="BP426" s="112"/>
      <c r="BQ426" s="112"/>
      <c r="BR426" s="112"/>
      <c r="BS426" s="112"/>
    </row>
    <row r="427" spans="1:71" ht="12.75" hidden="1" customHeight="1" x14ac:dyDescent="0.2">
      <c r="A427" s="261" t="s">
        <v>231</v>
      </c>
      <c r="B427" s="277"/>
      <c r="C427" s="123" t="s">
        <v>196</v>
      </c>
      <c r="D427" s="187"/>
      <c r="E427" s="123" t="s">
        <v>196</v>
      </c>
      <c r="F427" s="123">
        <v>1</v>
      </c>
      <c r="G427" s="123">
        <v>3</v>
      </c>
      <c r="H427" s="123">
        <v>2</v>
      </c>
      <c r="I427" s="123">
        <v>5</v>
      </c>
      <c r="J427" s="123">
        <v>1</v>
      </c>
      <c r="K427" s="123">
        <v>2</v>
      </c>
      <c r="L427" s="298">
        <v>1</v>
      </c>
      <c r="M427" s="123">
        <v>0</v>
      </c>
      <c r="N427" s="123">
        <v>0</v>
      </c>
      <c r="O427" s="123">
        <v>2</v>
      </c>
      <c r="P427" s="123">
        <v>1</v>
      </c>
      <c r="Q427" s="187"/>
      <c r="R427" s="126">
        <v>3</v>
      </c>
      <c r="S427" s="125">
        <v>5</v>
      </c>
      <c r="T427" s="125">
        <v>14</v>
      </c>
      <c r="U427" s="130">
        <v>10</v>
      </c>
      <c r="V427" s="125">
        <v>29</v>
      </c>
      <c r="W427" s="125">
        <v>17</v>
      </c>
      <c r="X427" s="130">
        <v>13</v>
      </c>
      <c r="Y427" s="130">
        <v>9</v>
      </c>
      <c r="Z427" s="130">
        <v>2</v>
      </c>
      <c r="AA427" s="125">
        <v>11</v>
      </c>
      <c r="AB427" s="130">
        <v>8</v>
      </c>
      <c r="AC427" s="130">
        <v>7</v>
      </c>
      <c r="AD427" s="130">
        <v>12</v>
      </c>
      <c r="AE427" s="130">
        <v>0</v>
      </c>
      <c r="AF427" s="130">
        <v>3</v>
      </c>
      <c r="AG427" s="130">
        <v>3</v>
      </c>
      <c r="AH427" s="130">
        <v>4</v>
      </c>
      <c r="AI427" s="130">
        <v>4</v>
      </c>
      <c r="AJ427" s="130">
        <v>0</v>
      </c>
      <c r="AK427" s="130">
        <v>11</v>
      </c>
      <c r="AL427" s="137">
        <v>1</v>
      </c>
      <c r="AM427" s="187"/>
      <c r="AN427" s="139">
        <v>1</v>
      </c>
      <c r="AO427" s="50" t="s">
        <v>231</v>
      </c>
      <c r="AP427" s="174"/>
      <c r="AQ427" s="152">
        <v>3</v>
      </c>
      <c r="AR427" s="296"/>
      <c r="AS427" s="167">
        <f t="shared" si="116"/>
        <v>4</v>
      </c>
      <c r="AT427" s="56">
        <v>6</v>
      </c>
      <c r="AU427" s="57">
        <v>0</v>
      </c>
      <c r="AV427" s="57">
        <v>0</v>
      </c>
      <c r="AW427" s="57">
        <v>0</v>
      </c>
      <c r="AX427" s="57">
        <v>5</v>
      </c>
      <c r="AY427" s="57">
        <v>2</v>
      </c>
      <c r="AZ427" s="57">
        <v>3</v>
      </c>
      <c r="BA427" s="140">
        <v>0</v>
      </c>
      <c r="BB427" s="140">
        <v>1</v>
      </c>
      <c r="BC427" s="140">
        <v>5</v>
      </c>
      <c r="BD427" s="112"/>
      <c r="BE427" s="112"/>
      <c r="BF427" s="112"/>
      <c r="BG427" s="112"/>
      <c r="BH427" s="112"/>
      <c r="BI427" s="112"/>
      <c r="BJ427" s="112"/>
      <c r="BK427" s="112"/>
      <c r="BL427" s="112"/>
      <c r="BM427" s="112"/>
      <c r="BN427" s="112"/>
      <c r="BO427" s="112"/>
      <c r="BP427" s="112"/>
      <c r="BQ427" s="112"/>
      <c r="BR427" s="112"/>
      <c r="BS427" s="112"/>
    </row>
    <row r="428" spans="1:71" ht="12.75" hidden="1" customHeight="1" x14ac:dyDescent="0.25">
      <c r="A428" s="209" t="s">
        <v>22</v>
      </c>
      <c r="B428" s="210"/>
      <c r="C428" s="211">
        <f>SUM(C416:C427)</f>
        <v>525</v>
      </c>
      <c r="D428" s="212"/>
      <c r="E428" s="211">
        <f>SUM(E416:E427)</f>
        <v>707</v>
      </c>
      <c r="F428" s="211">
        <f t="shared" ref="F428:K428" si="117">SUM(F416:F427)</f>
        <v>801</v>
      </c>
      <c r="G428" s="211">
        <f t="shared" si="117"/>
        <v>1264</v>
      </c>
      <c r="H428" s="211">
        <f t="shared" si="117"/>
        <v>1287</v>
      </c>
      <c r="I428" s="211">
        <f t="shared" si="117"/>
        <v>1189</v>
      </c>
      <c r="J428" s="211">
        <f t="shared" si="117"/>
        <v>1250</v>
      </c>
      <c r="K428" s="211">
        <f t="shared" si="117"/>
        <v>1260</v>
      </c>
      <c r="L428" s="211">
        <f>SUM(L416:L427)</f>
        <v>1539</v>
      </c>
      <c r="M428" s="211">
        <f>SUM(M416:M427)</f>
        <v>1554</v>
      </c>
      <c r="N428" s="211">
        <f>SUM(N416:N427)</f>
        <v>1728</v>
      </c>
      <c r="O428" s="211">
        <f>SUM(O416:O427)</f>
        <v>1729</v>
      </c>
      <c r="P428" s="211">
        <f>SUM(P416:P427)</f>
        <v>1838</v>
      </c>
      <c r="Q428" s="212"/>
      <c r="R428" s="211">
        <f t="shared" ref="R428:BS428" si="118">SUM(R416:R427)</f>
        <v>2000</v>
      </c>
      <c r="S428" s="211">
        <f t="shared" si="118"/>
        <v>1886</v>
      </c>
      <c r="T428" s="211">
        <f t="shared" si="118"/>
        <v>2276</v>
      </c>
      <c r="U428" s="211">
        <f t="shared" si="118"/>
        <v>2210</v>
      </c>
      <c r="V428" s="211">
        <f t="shared" si="118"/>
        <v>2264</v>
      </c>
      <c r="W428" s="211">
        <f t="shared" si="118"/>
        <v>2065</v>
      </c>
      <c r="X428" s="211">
        <f t="shared" si="118"/>
        <v>2142</v>
      </c>
      <c r="Y428" s="211">
        <f t="shared" si="118"/>
        <v>2073</v>
      </c>
      <c r="Z428" s="211">
        <f t="shared" si="118"/>
        <v>2171</v>
      </c>
      <c r="AA428" s="211">
        <f t="shared" si="118"/>
        <v>2317</v>
      </c>
      <c r="AB428" s="211">
        <f t="shared" si="118"/>
        <v>2208</v>
      </c>
      <c r="AC428" s="211">
        <f t="shared" si="118"/>
        <v>2330</v>
      </c>
      <c r="AD428" s="211">
        <f t="shared" si="118"/>
        <v>2513</v>
      </c>
      <c r="AE428" s="211">
        <f t="shared" si="118"/>
        <v>2656</v>
      </c>
      <c r="AF428" s="211">
        <f t="shared" si="118"/>
        <v>2552</v>
      </c>
      <c r="AG428" s="211">
        <f t="shared" si="118"/>
        <v>2682</v>
      </c>
      <c r="AH428" s="211">
        <f t="shared" si="118"/>
        <v>2637</v>
      </c>
      <c r="AI428" s="211">
        <f t="shared" si="118"/>
        <v>2192</v>
      </c>
      <c r="AJ428" s="211">
        <f t="shared" si="118"/>
        <v>2306</v>
      </c>
      <c r="AK428" s="211">
        <f t="shared" si="118"/>
        <v>2394</v>
      </c>
      <c r="AL428" s="211">
        <f t="shared" si="118"/>
        <v>2518</v>
      </c>
      <c r="AM428" s="214"/>
      <c r="AN428" s="215">
        <f t="shared" si="118"/>
        <v>813</v>
      </c>
      <c r="AO428" s="176" t="s">
        <v>22</v>
      </c>
      <c r="AP428" s="66"/>
      <c r="AQ428" s="67">
        <f t="shared" si="118"/>
        <v>1619</v>
      </c>
      <c r="AR428" s="219"/>
      <c r="AS428" s="66">
        <f t="shared" si="118"/>
        <v>2432</v>
      </c>
      <c r="AT428" s="39">
        <f t="shared" si="118"/>
        <v>2366</v>
      </c>
      <c r="AU428" s="39">
        <f t="shared" si="118"/>
        <v>2462</v>
      </c>
      <c r="AV428" s="39">
        <f t="shared" si="118"/>
        <v>2359</v>
      </c>
      <c r="AW428" s="39">
        <f t="shared" si="118"/>
        <v>2215</v>
      </c>
      <c r="AX428" s="39">
        <f t="shared" si="118"/>
        <v>2426</v>
      </c>
      <c r="AY428" s="39">
        <f t="shared" si="118"/>
        <v>2448</v>
      </c>
      <c r="AZ428" s="39">
        <f t="shared" si="118"/>
        <v>2564</v>
      </c>
      <c r="BA428" s="39">
        <f t="shared" si="118"/>
        <v>2368</v>
      </c>
      <c r="BB428" s="39">
        <f t="shared" si="118"/>
        <v>2358</v>
      </c>
      <c r="BC428" s="39">
        <f t="shared" si="118"/>
        <v>2355</v>
      </c>
      <c r="BD428" s="39">
        <f t="shared" si="118"/>
        <v>0</v>
      </c>
      <c r="BE428" s="39">
        <f t="shared" si="118"/>
        <v>0</v>
      </c>
      <c r="BF428" s="39">
        <f t="shared" si="118"/>
        <v>0</v>
      </c>
      <c r="BG428" s="39">
        <f t="shared" si="118"/>
        <v>0</v>
      </c>
      <c r="BH428" s="39">
        <f t="shared" si="118"/>
        <v>0</v>
      </c>
      <c r="BI428" s="39">
        <f t="shared" si="118"/>
        <v>0</v>
      </c>
      <c r="BJ428" s="39">
        <f t="shared" si="118"/>
        <v>0</v>
      </c>
      <c r="BK428" s="39">
        <f t="shared" si="118"/>
        <v>0</v>
      </c>
      <c r="BL428" s="39">
        <f t="shared" si="118"/>
        <v>0</v>
      </c>
      <c r="BM428" s="39">
        <f t="shared" si="118"/>
        <v>0</v>
      </c>
      <c r="BN428" s="39">
        <f t="shared" si="118"/>
        <v>0</v>
      </c>
      <c r="BO428" s="39">
        <f t="shared" si="118"/>
        <v>0</v>
      </c>
      <c r="BP428" s="39">
        <f t="shared" si="118"/>
        <v>0</v>
      </c>
      <c r="BQ428" s="39">
        <f t="shared" si="118"/>
        <v>0</v>
      </c>
      <c r="BR428" s="39">
        <f t="shared" si="118"/>
        <v>0</v>
      </c>
      <c r="BS428" s="39">
        <f t="shared" si="118"/>
        <v>0</v>
      </c>
    </row>
    <row r="429" spans="1:71" ht="12.75" hidden="1" customHeight="1" x14ac:dyDescent="0.25">
      <c r="A429" s="149"/>
      <c r="B429" s="150"/>
      <c r="C429" s="150"/>
      <c r="D429" s="150"/>
      <c r="E429" s="150"/>
      <c r="F429" s="150"/>
      <c r="G429" s="150"/>
      <c r="H429" s="151"/>
      <c r="I429" s="151"/>
      <c r="J429" s="150"/>
      <c r="K429" s="150"/>
      <c r="L429" s="150"/>
      <c r="M429" s="150"/>
      <c r="N429" s="150"/>
      <c r="O429" s="151"/>
      <c r="P429" s="150"/>
      <c r="Q429" s="150"/>
      <c r="R429" s="151"/>
      <c r="S429" s="151"/>
      <c r="T429" s="151"/>
      <c r="U429" s="150"/>
      <c r="V429" s="151"/>
      <c r="W429" s="151"/>
      <c r="X429" s="150"/>
      <c r="Y429" s="150"/>
      <c r="Z429" s="151"/>
      <c r="AA429" s="151"/>
      <c r="AB429" s="150"/>
      <c r="AC429" s="150"/>
      <c r="AD429" s="150"/>
      <c r="AE429" s="150"/>
      <c r="AF429" s="150"/>
      <c r="AG429" s="150"/>
      <c r="AH429" s="150"/>
      <c r="AI429" s="150"/>
      <c r="AJ429" s="151"/>
      <c r="AK429" s="150"/>
      <c r="AL429" s="150"/>
      <c r="AM429" s="150"/>
      <c r="AN429" s="150"/>
      <c r="AO429" s="114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 s="115"/>
      <c r="BR429" s="115"/>
      <c r="BS429" s="115"/>
    </row>
    <row r="430" spans="1:71" s="69" customFormat="1" ht="12.75" hidden="1" customHeight="1" x14ac:dyDescent="0.25">
      <c r="A430" s="283" t="s">
        <v>232</v>
      </c>
      <c r="B430" s="284"/>
      <c r="C430" s="120">
        <f>$C$11</f>
        <v>44531</v>
      </c>
      <c r="D430" s="284"/>
      <c r="E430" s="120" t="e">
        <f ca="1">$E$11</f>
        <v>#NAME?</v>
      </c>
      <c r="F430" s="120" t="e">
        <f ca="1">$F$11</f>
        <v>#NAME?</v>
      </c>
      <c r="G430" s="120" t="e">
        <f ca="1">$G$11</f>
        <v>#NAME?</v>
      </c>
      <c r="H430" s="120" t="e">
        <f ca="1">$H$11</f>
        <v>#NAME?</v>
      </c>
      <c r="I430" s="120" t="e">
        <f ca="1">$I$11</f>
        <v>#NAME?</v>
      </c>
      <c r="J430" s="120" t="e">
        <f ca="1">$J$11</f>
        <v>#NAME?</v>
      </c>
      <c r="K430" s="120" t="e">
        <f ca="1">$K$11</f>
        <v>#NAME?</v>
      </c>
      <c r="L430" s="120" t="e">
        <f ca="1">$L$11</f>
        <v>#NAME?</v>
      </c>
      <c r="M430" s="120" t="e">
        <f ca="1">$M$11</f>
        <v>#NAME?</v>
      </c>
      <c r="N430" s="120" t="e">
        <f ca="1">$N$11</f>
        <v>#NAME?</v>
      </c>
      <c r="O430" s="120" t="e">
        <f ca="1">$O$11</f>
        <v>#NAME?</v>
      </c>
      <c r="P430" s="120" t="e">
        <f ca="1">$P$11</f>
        <v>#NAME?</v>
      </c>
      <c r="Q430" s="284"/>
      <c r="R430" s="120" t="e">
        <f t="shared" ref="R430:AK430" ca="1" si="119">R11</f>
        <v>#NAME?</v>
      </c>
      <c r="S430" s="120" t="e">
        <f t="shared" ca="1" si="119"/>
        <v>#NAME?</v>
      </c>
      <c r="T430" s="120" t="e">
        <f t="shared" ca="1" si="119"/>
        <v>#NAME?</v>
      </c>
      <c r="U430" s="120" t="e">
        <f t="shared" ca="1" si="119"/>
        <v>#NAME?</v>
      </c>
      <c r="V430" s="120" t="e">
        <f t="shared" ca="1" si="119"/>
        <v>#NAME?</v>
      </c>
      <c r="W430" s="120" t="e">
        <f t="shared" ca="1" si="119"/>
        <v>#NAME?</v>
      </c>
      <c r="X430" s="120" t="e">
        <f t="shared" ca="1" si="119"/>
        <v>#NAME?</v>
      </c>
      <c r="Y430" s="120" t="e">
        <f t="shared" ca="1" si="119"/>
        <v>#NAME?</v>
      </c>
      <c r="Z430" s="120" t="e">
        <f t="shared" ca="1" si="119"/>
        <v>#NAME?</v>
      </c>
      <c r="AA430" s="120" t="e">
        <f t="shared" ca="1" si="119"/>
        <v>#NAME?</v>
      </c>
      <c r="AB430" s="120" t="e">
        <f t="shared" ca="1" si="119"/>
        <v>#NAME?</v>
      </c>
      <c r="AC430" s="120" t="e">
        <f t="shared" ca="1" si="119"/>
        <v>#NAME?</v>
      </c>
      <c r="AD430" s="120" t="e">
        <f t="shared" ca="1" si="119"/>
        <v>#NAME?</v>
      </c>
      <c r="AE430" s="120" t="e">
        <f t="shared" ca="1" si="119"/>
        <v>#NAME?</v>
      </c>
      <c r="AF430" s="120" t="e">
        <f t="shared" ca="1" si="119"/>
        <v>#NAME?</v>
      </c>
      <c r="AG430" s="120" t="e">
        <f t="shared" ca="1" si="119"/>
        <v>#NAME?</v>
      </c>
      <c r="AH430" s="120" t="e">
        <f t="shared" ca="1" si="119"/>
        <v>#NAME?</v>
      </c>
      <c r="AI430" s="120" t="e">
        <f t="shared" ca="1" si="119"/>
        <v>#NAME?</v>
      </c>
      <c r="AJ430" s="120" t="e">
        <f t="shared" ca="1" si="119"/>
        <v>#NAME?</v>
      </c>
      <c r="AK430" s="120" t="e">
        <f t="shared" ca="1" si="119"/>
        <v>#NAME?</v>
      </c>
      <c r="AL430" s="120" t="e">
        <f ca="1">AL$11</f>
        <v>#NAME?</v>
      </c>
      <c r="AM430" s="180"/>
      <c r="AN430" s="121" t="str">
        <f>AN$11</f>
        <v>1-10-out-24</v>
      </c>
      <c r="AO430" s="47" t="s">
        <v>233</v>
      </c>
      <c r="AP430" s="48"/>
      <c r="AQ430" s="49" t="str">
        <f>AQ$11</f>
        <v>11-31-out-24</v>
      </c>
      <c r="AR430" s="91"/>
      <c r="AS430" s="48" t="e">
        <f t="shared" ref="AS430:BS430" ca="1" si="120">AS$11</f>
        <v>#NAME?</v>
      </c>
      <c r="AT430" s="10" t="e">
        <f t="shared" ca="1" si="120"/>
        <v>#NAME?</v>
      </c>
      <c r="AU430" s="10" t="e">
        <f t="shared" ca="1" si="120"/>
        <v>#NAME?</v>
      </c>
      <c r="AV430" s="10" t="e">
        <f t="shared" ca="1" si="120"/>
        <v>#NAME?</v>
      </c>
      <c r="AW430" s="10" t="e">
        <f t="shared" ca="1" si="120"/>
        <v>#NAME?</v>
      </c>
      <c r="AX430" s="10" t="e">
        <f t="shared" ca="1" si="120"/>
        <v>#NAME?</v>
      </c>
      <c r="AY430" s="10" t="e">
        <f t="shared" ca="1" si="120"/>
        <v>#NAME?</v>
      </c>
      <c r="AZ430" s="10" t="e">
        <f t="shared" ca="1" si="120"/>
        <v>#NAME?</v>
      </c>
      <c r="BA430" s="10" t="e">
        <f t="shared" ca="1" si="120"/>
        <v>#NAME?</v>
      </c>
      <c r="BB430" s="10" t="e">
        <f t="shared" ca="1" si="120"/>
        <v>#NAME?</v>
      </c>
      <c r="BC430" s="10" t="e">
        <f t="shared" ca="1" si="120"/>
        <v>#NAME?</v>
      </c>
      <c r="BD430" s="10" t="e">
        <f t="shared" ca="1" si="120"/>
        <v>#NAME?</v>
      </c>
      <c r="BE430" s="10" t="e">
        <f t="shared" ca="1" si="120"/>
        <v>#NAME?</v>
      </c>
      <c r="BF430" s="10" t="e">
        <f t="shared" ca="1" si="120"/>
        <v>#NAME?</v>
      </c>
      <c r="BG430" s="10" t="e">
        <f t="shared" ca="1" si="120"/>
        <v>#NAME?</v>
      </c>
      <c r="BH430" s="10" t="e">
        <f t="shared" ca="1" si="120"/>
        <v>#NAME?</v>
      </c>
      <c r="BI430" s="10" t="e">
        <f t="shared" ca="1" si="120"/>
        <v>#NAME?</v>
      </c>
      <c r="BJ430" s="10" t="e">
        <f t="shared" ca="1" si="120"/>
        <v>#NAME?</v>
      </c>
      <c r="BK430" s="10" t="e">
        <f t="shared" ca="1" si="120"/>
        <v>#NAME?</v>
      </c>
      <c r="BL430" s="10" t="e">
        <f t="shared" ca="1" si="120"/>
        <v>#NAME?</v>
      </c>
      <c r="BM430" s="10" t="e">
        <f t="shared" ca="1" si="120"/>
        <v>#NAME?</v>
      </c>
      <c r="BN430" s="10" t="e">
        <f t="shared" ca="1" si="120"/>
        <v>#NAME?</v>
      </c>
      <c r="BO430" s="10" t="e">
        <f t="shared" ca="1" si="120"/>
        <v>#NAME?</v>
      </c>
      <c r="BP430" s="10" t="e">
        <f t="shared" ca="1" si="120"/>
        <v>#NAME?</v>
      </c>
      <c r="BQ430" s="10" t="e">
        <f t="shared" ca="1" si="120"/>
        <v>#NAME?</v>
      </c>
      <c r="BR430" s="10" t="e">
        <f t="shared" ca="1" si="120"/>
        <v>#NAME?</v>
      </c>
      <c r="BS430" s="10" t="e">
        <f t="shared" ca="1" si="120"/>
        <v>#NAME?</v>
      </c>
    </row>
    <row r="431" spans="1:71" ht="12.75" hidden="1" customHeight="1" x14ac:dyDescent="0.2">
      <c r="A431" s="261" t="s">
        <v>89</v>
      </c>
      <c r="B431" s="285"/>
      <c r="C431" s="123" t="s">
        <v>196</v>
      </c>
      <c r="D431" s="286"/>
      <c r="E431" s="123" t="s">
        <v>196</v>
      </c>
      <c r="F431" s="123" t="s">
        <v>196</v>
      </c>
      <c r="G431" s="123">
        <v>6</v>
      </c>
      <c r="H431" s="123">
        <v>6</v>
      </c>
      <c r="I431" s="125">
        <v>11</v>
      </c>
      <c r="J431" s="123">
        <v>11</v>
      </c>
      <c r="K431" s="123" t="s">
        <v>196</v>
      </c>
      <c r="L431" s="123">
        <v>4</v>
      </c>
      <c r="M431" s="123">
        <v>11</v>
      </c>
      <c r="N431" s="123">
        <v>11</v>
      </c>
      <c r="O431" s="123">
        <v>5</v>
      </c>
      <c r="P431" s="123">
        <v>1</v>
      </c>
      <c r="Q431" s="286"/>
      <c r="R431" s="126">
        <v>2</v>
      </c>
      <c r="S431" s="125">
        <v>22</v>
      </c>
      <c r="T431" s="125">
        <v>23</v>
      </c>
      <c r="U431" s="123">
        <v>13</v>
      </c>
      <c r="V431" s="125">
        <v>32</v>
      </c>
      <c r="W431" s="125">
        <v>6</v>
      </c>
      <c r="X431" s="125">
        <v>9</v>
      </c>
      <c r="Y431" s="125">
        <v>12</v>
      </c>
      <c r="Z431" s="125">
        <v>12</v>
      </c>
      <c r="AA431" s="125">
        <v>11</v>
      </c>
      <c r="AB431" s="123">
        <v>8</v>
      </c>
      <c r="AC431" s="125">
        <v>45</v>
      </c>
      <c r="AD431" s="300">
        <v>3</v>
      </c>
      <c r="AE431" s="125">
        <v>6</v>
      </c>
      <c r="AF431" s="125">
        <v>6</v>
      </c>
      <c r="AG431" s="125">
        <v>3</v>
      </c>
      <c r="AH431" s="125">
        <v>4</v>
      </c>
      <c r="AI431" s="125">
        <v>8</v>
      </c>
      <c r="AJ431" s="125">
        <v>6</v>
      </c>
      <c r="AK431" s="125">
        <v>14</v>
      </c>
      <c r="AL431" s="52">
        <v>12</v>
      </c>
      <c r="AM431" s="187"/>
      <c r="AN431" s="61">
        <v>3</v>
      </c>
      <c r="AO431" s="50" t="s">
        <v>89</v>
      </c>
      <c r="AP431" s="174"/>
      <c r="AQ431" s="152">
        <v>9</v>
      </c>
      <c r="AR431" s="296"/>
      <c r="AS431" s="167">
        <f t="shared" ref="AS431:AS446" si="121">IF(AQ431="","",(SUM(AQ431,AN431)))</f>
        <v>12</v>
      </c>
      <c r="AT431" s="56">
        <v>12</v>
      </c>
      <c r="AU431" s="57">
        <v>11</v>
      </c>
      <c r="AV431" s="57">
        <v>5</v>
      </c>
      <c r="AW431" s="57">
        <v>15</v>
      </c>
      <c r="AX431" s="57">
        <v>13</v>
      </c>
      <c r="AY431" s="57">
        <v>9</v>
      </c>
      <c r="AZ431" s="57">
        <v>8</v>
      </c>
      <c r="BA431" s="62">
        <v>7</v>
      </c>
      <c r="BB431" s="62">
        <v>8</v>
      </c>
      <c r="BC431" s="62">
        <v>10</v>
      </c>
      <c r="BD431" s="112"/>
      <c r="BE431" s="112"/>
      <c r="BF431" s="112"/>
      <c r="BG431" s="112"/>
      <c r="BH431" s="112"/>
      <c r="BI431" s="112"/>
      <c r="BJ431" s="112"/>
      <c r="BK431" s="112"/>
      <c r="BL431" s="112"/>
      <c r="BM431" s="112"/>
      <c r="BN431" s="112"/>
      <c r="BO431" s="112"/>
      <c r="BP431" s="112"/>
      <c r="BQ431" s="112"/>
      <c r="BR431" s="112"/>
      <c r="BS431" s="112"/>
    </row>
    <row r="432" spans="1:71" ht="12.75" hidden="1" customHeight="1" x14ac:dyDescent="0.2">
      <c r="A432" s="261" t="s">
        <v>74</v>
      </c>
      <c r="B432" s="285"/>
      <c r="C432" s="123" t="s">
        <v>196</v>
      </c>
      <c r="D432" s="286"/>
      <c r="E432" s="123">
        <v>14</v>
      </c>
      <c r="F432" s="123">
        <v>34</v>
      </c>
      <c r="G432" s="123">
        <v>24</v>
      </c>
      <c r="H432" s="123">
        <v>26</v>
      </c>
      <c r="I432" s="136">
        <v>35</v>
      </c>
      <c r="J432" s="123">
        <v>17</v>
      </c>
      <c r="K432" s="123">
        <v>20</v>
      </c>
      <c r="L432" s="123">
        <v>16</v>
      </c>
      <c r="M432" s="123">
        <v>20</v>
      </c>
      <c r="N432" s="123">
        <v>25</v>
      </c>
      <c r="O432" s="123">
        <v>10</v>
      </c>
      <c r="P432" s="123">
        <v>20</v>
      </c>
      <c r="Q432" s="286"/>
      <c r="R432" s="126">
        <v>52</v>
      </c>
      <c r="S432" s="125">
        <v>43</v>
      </c>
      <c r="T432" s="125">
        <v>52</v>
      </c>
      <c r="U432" s="123">
        <v>42</v>
      </c>
      <c r="V432" s="125">
        <v>46</v>
      </c>
      <c r="W432" s="125">
        <v>40</v>
      </c>
      <c r="X432" s="130">
        <v>43</v>
      </c>
      <c r="Y432" s="130">
        <v>39</v>
      </c>
      <c r="Z432" s="130">
        <v>42</v>
      </c>
      <c r="AA432" s="125">
        <v>43</v>
      </c>
      <c r="AB432" s="125">
        <v>46</v>
      </c>
      <c r="AC432" s="130">
        <v>19</v>
      </c>
      <c r="AD432" s="301">
        <v>41</v>
      </c>
      <c r="AE432" s="130">
        <v>31</v>
      </c>
      <c r="AF432" s="130">
        <v>42</v>
      </c>
      <c r="AG432" s="130">
        <v>39</v>
      </c>
      <c r="AH432" s="130">
        <v>41</v>
      </c>
      <c r="AI432" s="130">
        <v>42</v>
      </c>
      <c r="AJ432" s="130">
        <v>45</v>
      </c>
      <c r="AK432" s="130">
        <v>47</v>
      </c>
      <c r="AL432" s="137">
        <v>42</v>
      </c>
      <c r="AM432" s="187"/>
      <c r="AN432" s="139">
        <v>5</v>
      </c>
      <c r="AO432" s="50" t="s">
        <v>74</v>
      </c>
      <c r="AP432" s="174"/>
      <c r="AQ432" s="152">
        <v>40</v>
      </c>
      <c r="AR432" s="296"/>
      <c r="AS432" s="167">
        <f t="shared" si="121"/>
        <v>45</v>
      </c>
      <c r="AT432" s="56">
        <v>43</v>
      </c>
      <c r="AU432" s="57">
        <v>72</v>
      </c>
      <c r="AV432" s="57">
        <v>101</v>
      </c>
      <c r="AW432" s="57">
        <v>97</v>
      </c>
      <c r="AX432" s="57">
        <v>107</v>
      </c>
      <c r="AY432" s="57">
        <v>97</v>
      </c>
      <c r="AZ432" s="57">
        <v>105</v>
      </c>
      <c r="BA432" s="140">
        <v>98</v>
      </c>
      <c r="BB432" s="140">
        <v>92</v>
      </c>
      <c r="BC432" s="140">
        <v>101</v>
      </c>
      <c r="BD432" s="112"/>
      <c r="BE432" s="112"/>
      <c r="BF432" s="112"/>
      <c r="BG432" s="112"/>
      <c r="BH432" s="112"/>
      <c r="BI432" s="112"/>
      <c r="BJ432" s="112"/>
      <c r="BK432" s="112"/>
      <c r="BL432" s="112"/>
      <c r="BM432" s="112"/>
      <c r="BN432" s="112"/>
      <c r="BO432" s="112"/>
      <c r="BP432" s="112"/>
      <c r="BQ432" s="112"/>
      <c r="BR432" s="112"/>
      <c r="BS432" s="112"/>
    </row>
    <row r="433" spans="1:71" ht="12.75" hidden="1" customHeight="1" x14ac:dyDescent="0.2">
      <c r="A433" s="261" t="s">
        <v>208</v>
      </c>
      <c r="B433" s="285"/>
      <c r="C433" s="123" t="s">
        <v>196</v>
      </c>
      <c r="D433" s="286"/>
      <c r="E433" s="123" t="s">
        <v>196</v>
      </c>
      <c r="F433" s="123" t="s">
        <v>196</v>
      </c>
      <c r="G433" s="123" t="s">
        <v>196</v>
      </c>
      <c r="H433" s="123" t="s">
        <v>196</v>
      </c>
      <c r="I433" s="123" t="s">
        <v>196</v>
      </c>
      <c r="J433" s="123" t="s">
        <v>196</v>
      </c>
      <c r="K433" s="123" t="s">
        <v>196</v>
      </c>
      <c r="L433" s="123">
        <v>14</v>
      </c>
      <c r="M433" s="123">
        <v>6</v>
      </c>
      <c r="N433" s="123">
        <v>3</v>
      </c>
      <c r="O433" s="123">
        <v>7</v>
      </c>
      <c r="P433" s="123">
        <v>11</v>
      </c>
      <c r="Q433" s="286"/>
      <c r="R433" s="126">
        <v>20</v>
      </c>
      <c r="S433" s="125">
        <v>15</v>
      </c>
      <c r="T433" s="125">
        <v>13</v>
      </c>
      <c r="U433" s="123">
        <v>34</v>
      </c>
      <c r="V433" s="125">
        <v>16</v>
      </c>
      <c r="W433" s="125">
        <v>41</v>
      </c>
      <c r="X433" s="130">
        <v>25</v>
      </c>
      <c r="Y433" s="130">
        <v>50</v>
      </c>
      <c r="Z433" s="130">
        <v>46</v>
      </c>
      <c r="AA433" s="125">
        <v>25</v>
      </c>
      <c r="AB433" s="130">
        <v>18</v>
      </c>
      <c r="AC433" s="130">
        <v>15</v>
      </c>
      <c r="AD433" s="301">
        <v>30</v>
      </c>
      <c r="AE433" s="130">
        <v>24</v>
      </c>
      <c r="AF433" s="130">
        <v>19</v>
      </c>
      <c r="AG433" s="130">
        <v>15</v>
      </c>
      <c r="AH433" s="130">
        <v>22</v>
      </c>
      <c r="AI433" s="130">
        <v>19</v>
      </c>
      <c r="AJ433" s="130">
        <v>14</v>
      </c>
      <c r="AK433" s="130">
        <v>17</v>
      </c>
      <c r="AL433" s="137">
        <v>14</v>
      </c>
      <c r="AM433" s="187"/>
      <c r="AN433" s="139">
        <v>3</v>
      </c>
      <c r="AO433" s="50" t="s">
        <v>208</v>
      </c>
      <c r="AP433" s="174"/>
      <c r="AQ433" s="152">
        <v>24</v>
      </c>
      <c r="AR433" s="296"/>
      <c r="AS433" s="167">
        <f t="shared" si="121"/>
        <v>27</v>
      </c>
      <c r="AT433" s="56">
        <v>16</v>
      </c>
      <c r="AU433" s="57">
        <v>4</v>
      </c>
      <c r="AV433" s="57">
        <v>8</v>
      </c>
      <c r="AW433" s="57">
        <v>9</v>
      </c>
      <c r="AX433" s="57">
        <v>15</v>
      </c>
      <c r="AY433" s="57">
        <v>18</v>
      </c>
      <c r="AZ433" s="57">
        <v>19</v>
      </c>
      <c r="BA433" s="140">
        <v>19</v>
      </c>
      <c r="BB433" s="140">
        <v>18</v>
      </c>
      <c r="BC433" s="140">
        <v>11</v>
      </c>
      <c r="BD433" s="112"/>
      <c r="BE433" s="112"/>
      <c r="BF433" s="112"/>
      <c r="BG433" s="112"/>
      <c r="BH433" s="112"/>
      <c r="BI433" s="112"/>
      <c r="BJ433" s="112"/>
      <c r="BK433" s="112"/>
      <c r="BL433" s="112"/>
      <c r="BM433" s="112"/>
      <c r="BN433" s="112"/>
      <c r="BO433" s="112"/>
      <c r="BP433" s="112"/>
      <c r="BQ433" s="112"/>
      <c r="BR433" s="112"/>
      <c r="BS433" s="112"/>
    </row>
    <row r="434" spans="1:71" ht="12.75" hidden="1" customHeight="1" x14ac:dyDescent="0.2">
      <c r="A434" s="261" t="s">
        <v>199</v>
      </c>
      <c r="B434" s="285"/>
      <c r="C434" s="123" t="s">
        <v>196</v>
      </c>
      <c r="D434" s="286"/>
      <c r="E434" s="123" t="s">
        <v>196</v>
      </c>
      <c r="F434" s="123" t="s">
        <v>196</v>
      </c>
      <c r="G434" s="123" t="s">
        <v>196</v>
      </c>
      <c r="H434" s="123" t="s">
        <v>196</v>
      </c>
      <c r="I434" s="123" t="s">
        <v>196</v>
      </c>
      <c r="J434" s="123">
        <v>3</v>
      </c>
      <c r="K434" s="123">
        <v>10</v>
      </c>
      <c r="L434" s="298">
        <v>3</v>
      </c>
      <c r="M434" s="123">
        <v>3</v>
      </c>
      <c r="N434" s="123">
        <v>8</v>
      </c>
      <c r="O434" s="123">
        <v>6</v>
      </c>
      <c r="P434" s="123">
        <v>1</v>
      </c>
      <c r="Q434" s="286"/>
      <c r="R434" s="126">
        <v>8</v>
      </c>
      <c r="S434" s="125">
        <v>10</v>
      </c>
      <c r="T434" s="125">
        <v>25</v>
      </c>
      <c r="U434" s="123">
        <v>16</v>
      </c>
      <c r="V434" s="125">
        <v>27</v>
      </c>
      <c r="W434" s="125">
        <v>22</v>
      </c>
      <c r="X434" s="130">
        <v>27</v>
      </c>
      <c r="Y434" s="130">
        <v>37</v>
      </c>
      <c r="Z434" s="130">
        <v>35</v>
      </c>
      <c r="AA434" s="125">
        <v>29</v>
      </c>
      <c r="AB434" s="130">
        <v>36</v>
      </c>
      <c r="AC434" s="130">
        <v>0</v>
      </c>
      <c r="AD434" s="301">
        <v>27</v>
      </c>
      <c r="AE434" s="130">
        <v>28</v>
      </c>
      <c r="AF434" s="130">
        <v>33</v>
      </c>
      <c r="AG434" s="130">
        <v>26</v>
      </c>
      <c r="AH434" s="130">
        <v>33</v>
      </c>
      <c r="AI434" s="130">
        <v>34</v>
      </c>
      <c r="AJ434" s="130">
        <v>30</v>
      </c>
      <c r="AK434" s="130">
        <v>24</v>
      </c>
      <c r="AL434" s="137">
        <v>19</v>
      </c>
      <c r="AM434" s="187"/>
      <c r="AN434" s="139">
        <v>0</v>
      </c>
      <c r="AO434" s="50" t="s">
        <v>199</v>
      </c>
      <c r="AP434" s="174"/>
      <c r="AQ434" s="152">
        <v>20</v>
      </c>
      <c r="AR434" s="296"/>
      <c r="AS434" s="167">
        <f t="shared" si="121"/>
        <v>20</v>
      </c>
      <c r="AT434" s="56">
        <v>14</v>
      </c>
      <c r="AU434" s="57">
        <v>0</v>
      </c>
      <c r="AV434" s="57">
        <v>0</v>
      </c>
      <c r="AW434" s="57">
        <v>0</v>
      </c>
      <c r="AX434" s="57">
        <v>0</v>
      </c>
      <c r="AY434" s="57">
        <v>0</v>
      </c>
      <c r="AZ434" s="57">
        <v>0</v>
      </c>
      <c r="BA434" s="140">
        <v>0</v>
      </c>
      <c r="BB434" s="140">
        <v>0</v>
      </c>
      <c r="BC434" s="140">
        <v>0</v>
      </c>
      <c r="BD434" s="112"/>
      <c r="BE434" s="112"/>
      <c r="BF434" s="112"/>
      <c r="BG434" s="112"/>
      <c r="BH434" s="112"/>
      <c r="BI434" s="112"/>
      <c r="BJ434" s="112"/>
      <c r="BK434" s="112"/>
      <c r="BL434" s="112"/>
      <c r="BM434" s="112"/>
      <c r="BN434" s="112"/>
      <c r="BO434" s="112"/>
      <c r="BP434" s="112"/>
      <c r="BQ434" s="112"/>
      <c r="BR434" s="112"/>
      <c r="BS434" s="112"/>
    </row>
    <row r="435" spans="1:71" ht="12.75" hidden="1" customHeight="1" x14ac:dyDescent="0.2">
      <c r="A435" s="261" t="s">
        <v>234</v>
      </c>
      <c r="B435" s="285"/>
      <c r="C435" s="123"/>
      <c r="D435" s="286"/>
      <c r="E435" s="123"/>
      <c r="F435" s="123"/>
      <c r="G435" s="123"/>
      <c r="H435" s="123"/>
      <c r="I435" s="130"/>
      <c r="J435" s="123"/>
      <c r="K435" s="123"/>
      <c r="L435" s="123"/>
      <c r="M435" s="123"/>
      <c r="N435" s="123"/>
      <c r="O435" s="123"/>
      <c r="P435" s="123"/>
      <c r="Q435" s="286"/>
      <c r="R435" s="126"/>
      <c r="S435" s="125"/>
      <c r="T435" s="125"/>
      <c r="U435" s="123"/>
      <c r="V435" s="125"/>
      <c r="W435" s="125"/>
      <c r="X435" s="130"/>
      <c r="Y435" s="130"/>
      <c r="Z435" s="130"/>
      <c r="AA435" s="125">
        <v>18</v>
      </c>
      <c r="AB435" s="130">
        <v>25</v>
      </c>
      <c r="AC435" s="130">
        <v>11</v>
      </c>
      <c r="AD435" s="301">
        <v>17</v>
      </c>
      <c r="AE435" s="130">
        <v>20</v>
      </c>
      <c r="AF435" s="130">
        <v>29</v>
      </c>
      <c r="AG435" s="130">
        <v>32</v>
      </c>
      <c r="AH435" s="130">
        <v>23</v>
      </c>
      <c r="AI435" s="130">
        <v>20</v>
      </c>
      <c r="AJ435" s="130">
        <v>36</v>
      </c>
      <c r="AK435" s="130">
        <v>14</v>
      </c>
      <c r="AL435" s="137">
        <v>21</v>
      </c>
      <c r="AM435" s="187"/>
      <c r="AN435" s="139">
        <v>0</v>
      </c>
      <c r="AO435" s="50" t="s">
        <v>234</v>
      </c>
      <c r="AP435" s="174"/>
      <c r="AQ435" s="152">
        <v>20</v>
      </c>
      <c r="AR435" s="296"/>
      <c r="AS435" s="167">
        <f t="shared" si="121"/>
        <v>20</v>
      </c>
      <c r="AT435" s="56">
        <v>29</v>
      </c>
      <c r="AU435" s="57">
        <v>43</v>
      </c>
      <c r="AV435" s="57">
        <v>59</v>
      </c>
      <c r="AW435" s="57">
        <v>50</v>
      </c>
      <c r="AX435" s="57">
        <v>49</v>
      </c>
      <c r="AY435" s="57">
        <v>51</v>
      </c>
      <c r="AZ435" s="57">
        <v>46</v>
      </c>
      <c r="BA435" s="140">
        <v>45</v>
      </c>
      <c r="BB435" s="140">
        <v>39</v>
      </c>
      <c r="BC435" s="140">
        <v>43</v>
      </c>
      <c r="BD435" s="112"/>
      <c r="BE435" s="112"/>
      <c r="BF435" s="112"/>
      <c r="BG435" s="112"/>
      <c r="BH435" s="112"/>
      <c r="BI435" s="112"/>
      <c r="BJ435" s="112"/>
      <c r="BK435" s="112"/>
      <c r="BL435" s="112"/>
      <c r="BM435" s="112"/>
      <c r="BN435" s="112"/>
      <c r="BO435" s="112"/>
      <c r="BP435" s="112"/>
      <c r="BQ435" s="112"/>
      <c r="BR435" s="112"/>
      <c r="BS435" s="112"/>
    </row>
    <row r="436" spans="1:71" ht="12.75" hidden="1" customHeight="1" x14ac:dyDescent="0.2">
      <c r="A436" s="261" t="s">
        <v>157</v>
      </c>
      <c r="B436" s="285"/>
      <c r="C436" s="123" t="s">
        <v>196</v>
      </c>
      <c r="D436" s="286"/>
      <c r="E436" s="123" t="s">
        <v>196</v>
      </c>
      <c r="F436" s="123" t="s">
        <v>196</v>
      </c>
      <c r="G436" s="123" t="s">
        <v>196</v>
      </c>
      <c r="H436" s="123" t="s">
        <v>196</v>
      </c>
      <c r="I436" s="123" t="s">
        <v>196</v>
      </c>
      <c r="J436" s="123" t="s">
        <v>196</v>
      </c>
      <c r="K436" s="123" t="s">
        <v>196</v>
      </c>
      <c r="L436" s="298" t="s">
        <v>196</v>
      </c>
      <c r="M436" s="123">
        <v>0</v>
      </c>
      <c r="N436" s="123">
        <v>0</v>
      </c>
      <c r="O436" s="123">
        <v>0</v>
      </c>
      <c r="P436" s="123">
        <v>0</v>
      </c>
      <c r="Q436" s="286"/>
      <c r="R436" s="126">
        <v>0</v>
      </c>
      <c r="S436" s="125">
        <v>0</v>
      </c>
      <c r="T436" s="125">
        <v>0</v>
      </c>
      <c r="U436" s="123">
        <v>0</v>
      </c>
      <c r="V436" s="125">
        <v>0</v>
      </c>
      <c r="W436" s="125">
        <v>0</v>
      </c>
      <c r="X436" s="130">
        <v>0</v>
      </c>
      <c r="Y436" s="130">
        <v>0</v>
      </c>
      <c r="Z436" s="130">
        <v>0</v>
      </c>
      <c r="AA436" s="125">
        <v>0</v>
      </c>
      <c r="AB436" s="123">
        <v>0</v>
      </c>
      <c r="AC436" s="130">
        <v>2</v>
      </c>
      <c r="AD436" s="301">
        <v>0</v>
      </c>
      <c r="AE436" s="130">
        <v>0</v>
      </c>
      <c r="AF436" s="130">
        <v>0</v>
      </c>
      <c r="AG436" s="130">
        <v>0</v>
      </c>
      <c r="AH436" s="130">
        <v>0</v>
      </c>
      <c r="AI436" s="130">
        <v>0</v>
      </c>
      <c r="AJ436" s="130">
        <v>0</v>
      </c>
      <c r="AK436" s="130">
        <v>0</v>
      </c>
      <c r="AL436" s="137">
        <v>0</v>
      </c>
      <c r="AM436" s="187"/>
      <c r="AN436" s="139">
        <v>0</v>
      </c>
      <c r="AO436" s="50" t="s">
        <v>157</v>
      </c>
      <c r="AP436" s="174"/>
      <c r="AQ436" s="152">
        <v>0</v>
      </c>
      <c r="AR436" s="296"/>
      <c r="AS436" s="167">
        <f t="shared" si="121"/>
        <v>0</v>
      </c>
      <c r="AT436" s="56">
        <v>0</v>
      </c>
      <c r="AU436" s="57">
        <v>0</v>
      </c>
      <c r="AV436" s="57">
        <v>0</v>
      </c>
      <c r="AW436" s="57">
        <v>0</v>
      </c>
      <c r="AX436" s="57">
        <v>0</v>
      </c>
      <c r="AY436" s="57">
        <v>0</v>
      </c>
      <c r="AZ436" s="57">
        <v>0</v>
      </c>
      <c r="BA436" s="140">
        <v>0</v>
      </c>
      <c r="BB436" s="140">
        <v>0</v>
      </c>
      <c r="BC436" s="140">
        <v>0</v>
      </c>
      <c r="BD436" s="112"/>
      <c r="BE436" s="112"/>
      <c r="BF436" s="112"/>
      <c r="BG436" s="112"/>
      <c r="BH436" s="112"/>
      <c r="BI436" s="112"/>
      <c r="BJ436" s="112"/>
      <c r="BK436" s="112"/>
      <c r="BL436" s="112"/>
      <c r="BM436" s="112"/>
      <c r="BN436" s="112"/>
      <c r="BO436" s="112"/>
      <c r="BP436" s="112"/>
      <c r="BQ436" s="112"/>
      <c r="BR436" s="112"/>
      <c r="BS436" s="112"/>
    </row>
    <row r="437" spans="1:71" ht="12.75" hidden="1" customHeight="1" x14ac:dyDescent="0.2">
      <c r="A437" s="261" t="s">
        <v>41</v>
      </c>
      <c r="B437" s="285"/>
      <c r="C437" s="123" t="s">
        <v>196</v>
      </c>
      <c r="D437" s="286"/>
      <c r="E437" s="123" t="s">
        <v>196</v>
      </c>
      <c r="F437" s="123">
        <v>3</v>
      </c>
      <c r="G437" s="123">
        <v>26</v>
      </c>
      <c r="H437" s="123">
        <v>20</v>
      </c>
      <c r="I437" s="297">
        <v>35</v>
      </c>
      <c r="J437" s="123">
        <v>6</v>
      </c>
      <c r="K437" s="123">
        <v>18</v>
      </c>
      <c r="L437" s="123">
        <v>11</v>
      </c>
      <c r="M437" s="123">
        <v>32</v>
      </c>
      <c r="N437" s="123">
        <v>16</v>
      </c>
      <c r="O437" s="123">
        <v>17</v>
      </c>
      <c r="P437" s="123">
        <v>24</v>
      </c>
      <c r="Q437" s="286"/>
      <c r="R437" s="126">
        <v>30</v>
      </c>
      <c r="S437" s="125">
        <v>22</v>
      </c>
      <c r="T437" s="125">
        <v>24</v>
      </c>
      <c r="U437" s="123">
        <v>18</v>
      </c>
      <c r="V437" s="125">
        <v>16</v>
      </c>
      <c r="W437" s="125">
        <v>20</v>
      </c>
      <c r="X437" s="130">
        <v>19</v>
      </c>
      <c r="Y437" s="130">
        <v>20</v>
      </c>
      <c r="Z437" s="130">
        <v>18</v>
      </c>
      <c r="AA437" s="125">
        <v>16</v>
      </c>
      <c r="AB437" s="123">
        <v>14</v>
      </c>
      <c r="AC437" s="130">
        <v>35</v>
      </c>
      <c r="AD437" s="301">
        <v>16</v>
      </c>
      <c r="AE437" s="130">
        <v>23</v>
      </c>
      <c r="AF437" s="130">
        <v>14</v>
      </c>
      <c r="AG437" s="130">
        <v>15</v>
      </c>
      <c r="AH437" s="130">
        <v>16</v>
      </c>
      <c r="AI437" s="130">
        <v>14</v>
      </c>
      <c r="AJ437" s="130">
        <v>19</v>
      </c>
      <c r="AK437" s="130">
        <v>14</v>
      </c>
      <c r="AL437" s="137">
        <v>16</v>
      </c>
      <c r="AM437" s="187"/>
      <c r="AN437" s="139">
        <v>2</v>
      </c>
      <c r="AO437" s="50" t="s">
        <v>41</v>
      </c>
      <c r="AP437" s="174"/>
      <c r="AQ437" s="152">
        <v>17</v>
      </c>
      <c r="AR437" s="296"/>
      <c r="AS437" s="167">
        <f t="shared" si="121"/>
        <v>19</v>
      </c>
      <c r="AT437" s="56">
        <v>19</v>
      </c>
      <c r="AU437" s="57">
        <v>36</v>
      </c>
      <c r="AV437" s="57">
        <v>9</v>
      </c>
      <c r="AW437" s="57">
        <v>3</v>
      </c>
      <c r="AX437" s="57">
        <v>0</v>
      </c>
      <c r="AY437" s="57">
        <v>0</v>
      </c>
      <c r="AZ437" s="57">
        <v>4</v>
      </c>
      <c r="BA437" s="140">
        <v>2</v>
      </c>
      <c r="BB437" s="140">
        <v>0</v>
      </c>
      <c r="BC437" s="140">
        <v>2</v>
      </c>
      <c r="BD437" s="112"/>
      <c r="BE437" s="112"/>
      <c r="BF437" s="112"/>
      <c r="BG437" s="112"/>
      <c r="BH437" s="112"/>
      <c r="BI437" s="112"/>
      <c r="BJ437" s="112"/>
      <c r="BK437" s="112"/>
      <c r="BL437" s="112"/>
      <c r="BM437" s="112"/>
      <c r="BN437" s="112"/>
      <c r="BO437" s="112"/>
      <c r="BP437" s="112"/>
      <c r="BQ437" s="112"/>
      <c r="BR437" s="112"/>
      <c r="BS437" s="112"/>
    </row>
    <row r="438" spans="1:71" ht="12.75" hidden="1" customHeight="1" x14ac:dyDescent="0.2">
      <c r="A438" s="261" t="s">
        <v>211</v>
      </c>
      <c r="B438" s="285"/>
      <c r="C438" s="123" t="s">
        <v>196</v>
      </c>
      <c r="D438" s="286"/>
      <c r="E438" s="123" t="s">
        <v>196</v>
      </c>
      <c r="F438" s="123" t="s">
        <v>196</v>
      </c>
      <c r="G438" s="123" t="s">
        <v>196</v>
      </c>
      <c r="H438" s="123" t="s">
        <v>196</v>
      </c>
      <c r="I438" s="125" t="s">
        <v>196</v>
      </c>
      <c r="J438" s="123" t="s">
        <v>196</v>
      </c>
      <c r="K438" s="123" t="s">
        <v>196</v>
      </c>
      <c r="L438" s="298">
        <v>3</v>
      </c>
      <c r="M438" s="123">
        <v>1</v>
      </c>
      <c r="N438" s="123">
        <v>3</v>
      </c>
      <c r="O438" s="123">
        <v>2</v>
      </c>
      <c r="P438" s="123">
        <v>1</v>
      </c>
      <c r="Q438" s="286"/>
      <c r="R438" s="126">
        <v>6</v>
      </c>
      <c r="S438" s="125">
        <v>4</v>
      </c>
      <c r="T438" s="125">
        <v>4</v>
      </c>
      <c r="U438" s="123">
        <v>10</v>
      </c>
      <c r="V438" s="125">
        <v>7</v>
      </c>
      <c r="W438" s="125">
        <v>4</v>
      </c>
      <c r="X438" s="130">
        <v>2</v>
      </c>
      <c r="Y438" s="130">
        <v>5</v>
      </c>
      <c r="Z438" s="130">
        <v>9</v>
      </c>
      <c r="AA438" s="125">
        <v>16</v>
      </c>
      <c r="AB438" s="123">
        <v>8</v>
      </c>
      <c r="AC438" s="130">
        <v>2</v>
      </c>
      <c r="AD438" s="301">
        <v>12</v>
      </c>
      <c r="AE438" s="130">
        <v>13</v>
      </c>
      <c r="AF438" s="130">
        <v>8</v>
      </c>
      <c r="AG438" s="130">
        <v>14</v>
      </c>
      <c r="AH438" s="130">
        <v>9</v>
      </c>
      <c r="AI438" s="130">
        <v>8</v>
      </c>
      <c r="AJ438" s="130">
        <v>8</v>
      </c>
      <c r="AK438" s="130">
        <v>21</v>
      </c>
      <c r="AL438" s="137">
        <v>15</v>
      </c>
      <c r="AM438" s="187"/>
      <c r="AN438" s="139">
        <v>0</v>
      </c>
      <c r="AO438" s="50" t="s">
        <v>211</v>
      </c>
      <c r="AP438" s="174"/>
      <c r="AQ438" s="152">
        <v>8</v>
      </c>
      <c r="AR438" s="296"/>
      <c r="AS438" s="167">
        <f t="shared" si="121"/>
        <v>8</v>
      </c>
      <c r="AT438" s="56">
        <v>10</v>
      </c>
      <c r="AU438" s="57">
        <v>10</v>
      </c>
      <c r="AV438" s="57">
        <v>12</v>
      </c>
      <c r="AW438" s="57">
        <v>17</v>
      </c>
      <c r="AX438" s="57">
        <v>11</v>
      </c>
      <c r="AY438" s="57">
        <v>9</v>
      </c>
      <c r="AZ438" s="57">
        <v>13</v>
      </c>
      <c r="BA438" s="140">
        <v>9</v>
      </c>
      <c r="BB438" s="140">
        <v>10</v>
      </c>
      <c r="BC438" s="140">
        <v>9</v>
      </c>
      <c r="BD438" s="112"/>
      <c r="BE438" s="112"/>
      <c r="BF438" s="112"/>
      <c r="BG438" s="112"/>
      <c r="BH438" s="112"/>
      <c r="BI438" s="112"/>
      <c r="BJ438" s="112"/>
      <c r="BK438" s="112"/>
      <c r="BL438" s="112"/>
      <c r="BM438" s="112"/>
      <c r="BN438" s="112"/>
      <c r="BO438" s="112"/>
      <c r="BP438" s="112"/>
      <c r="BQ438" s="112"/>
      <c r="BR438" s="112"/>
      <c r="BS438" s="112"/>
    </row>
    <row r="439" spans="1:71" ht="12.75" hidden="1" customHeight="1" x14ac:dyDescent="0.2">
      <c r="A439" s="261" t="s">
        <v>201</v>
      </c>
      <c r="B439" s="285"/>
      <c r="C439" s="123"/>
      <c r="D439" s="286"/>
      <c r="E439" s="123"/>
      <c r="F439" s="123"/>
      <c r="G439" s="123"/>
      <c r="H439" s="123"/>
      <c r="I439" s="130"/>
      <c r="J439" s="123"/>
      <c r="K439" s="123"/>
      <c r="L439" s="298"/>
      <c r="M439" s="123"/>
      <c r="N439" s="123"/>
      <c r="O439" s="123"/>
      <c r="P439" s="123">
        <v>2</v>
      </c>
      <c r="Q439" s="286"/>
      <c r="R439" s="126">
        <v>3</v>
      </c>
      <c r="S439" s="125">
        <v>6</v>
      </c>
      <c r="T439" s="125">
        <v>7</v>
      </c>
      <c r="U439" s="123">
        <v>3</v>
      </c>
      <c r="V439" s="125">
        <v>6</v>
      </c>
      <c r="W439" s="125">
        <v>5</v>
      </c>
      <c r="X439" s="130">
        <v>3</v>
      </c>
      <c r="Y439" s="130">
        <v>8</v>
      </c>
      <c r="Z439" s="130">
        <v>8</v>
      </c>
      <c r="AA439" s="125">
        <v>6</v>
      </c>
      <c r="AB439" s="123">
        <v>3</v>
      </c>
      <c r="AC439" s="130">
        <v>4</v>
      </c>
      <c r="AD439" s="301">
        <v>1</v>
      </c>
      <c r="AE439" s="130">
        <v>2</v>
      </c>
      <c r="AF439" s="130">
        <v>3</v>
      </c>
      <c r="AG439" s="130">
        <v>0</v>
      </c>
      <c r="AH439" s="130">
        <v>3</v>
      </c>
      <c r="AI439" s="130">
        <v>11</v>
      </c>
      <c r="AJ439" s="130">
        <v>4</v>
      </c>
      <c r="AK439" s="130">
        <v>9</v>
      </c>
      <c r="AL439" s="137">
        <v>8</v>
      </c>
      <c r="AM439" s="187"/>
      <c r="AN439" s="139">
        <v>0</v>
      </c>
      <c r="AO439" s="50" t="s">
        <v>201</v>
      </c>
      <c r="AP439" s="174"/>
      <c r="AQ439" s="152">
        <v>7</v>
      </c>
      <c r="AR439" s="296"/>
      <c r="AS439" s="167">
        <f t="shared" si="121"/>
        <v>7</v>
      </c>
      <c r="AT439" s="56">
        <v>6</v>
      </c>
      <c r="AU439" s="57">
        <v>7</v>
      </c>
      <c r="AV439" s="57">
        <v>9</v>
      </c>
      <c r="AW439" s="57">
        <v>10</v>
      </c>
      <c r="AX439" s="57">
        <v>7</v>
      </c>
      <c r="AY439" s="57">
        <v>5</v>
      </c>
      <c r="AZ439" s="57">
        <v>3</v>
      </c>
      <c r="BA439" s="140">
        <v>6</v>
      </c>
      <c r="BB439" s="140">
        <v>8</v>
      </c>
      <c r="BC439" s="140">
        <v>7</v>
      </c>
      <c r="BD439" s="112"/>
      <c r="BE439" s="112"/>
      <c r="BF439" s="112"/>
      <c r="BG439" s="112"/>
      <c r="BH439" s="112"/>
      <c r="BI439" s="112"/>
      <c r="BJ439" s="112"/>
      <c r="BK439" s="112"/>
      <c r="BL439" s="112"/>
      <c r="BM439" s="112"/>
      <c r="BN439" s="112"/>
      <c r="BO439" s="112"/>
      <c r="BP439" s="112"/>
      <c r="BQ439" s="112"/>
      <c r="BR439" s="112"/>
      <c r="BS439" s="112"/>
    </row>
    <row r="440" spans="1:71" ht="12.75" hidden="1" customHeight="1" x14ac:dyDescent="0.2">
      <c r="A440" s="261" t="s">
        <v>61</v>
      </c>
      <c r="B440" s="285"/>
      <c r="C440" s="123" t="s">
        <v>196</v>
      </c>
      <c r="D440" s="286"/>
      <c r="E440" s="123" t="s">
        <v>196</v>
      </c>
      <c r="F440" s="123" t="s">
        <v>196</v>
      </c>
      <c r="G440" s="123" t="s">
        <v>196</v>
      </c>
      <c r="H440" s="123" t="s">
        <v>196</v>
      </c>
      <c r="I440" s="123" t="s">
        <v>196</v>
      </c>
      <c r="J440" s="123" t="s">
        <v>196</v>
      </c>
      <c r="K440" s="123" t="s">
        <v>196</v>
      </c>
      <c r="L440" s="298" t="s">
        <v>196</v>
      </c>
      <c r="M440" s="123">
        <v>0</v>
      </c>
      <c r="N440" s="123">
        <v>1</v>
      </c>
      <c r="O440" s="123">
        <v>0</v>
      </c>
      <c r="P440" s="123">
        <v>0</v>
      </c>
      <c r="Q440" s="286"/>
      <c r="R440" s="126">
        <v>0</v>
      </c>
      <c r="S440" s="125">
        <v>1</v>
      </c>
      <c r="T440" s="125">
        <v>1</v>
      </c>
      <c r="U440" s="123">
        <v>0</v>
      </c>
      <c r="V440" s="125">
        <v>1</v>
      </c>
      <c r="W440" s="125">
        <v>0</v>
      </c>
      <c r="X440" s="130">
        <v>0</v>
      </c>
      <c r="Y440" s="130">
        <v>4</v>
      </c>
      <c r="Z440" s="130">
        <v>4</v>
      </c>
      <c r="AA440" s="125">
        <v>0</v>
      </c>
      <c r="AB440" s="123">
        <v>0</v>
      </c>
      <c r="AC440" s="130">
        <v>0</v>
      </c>
      <c r="AD440" s="301">
        <v>0</v>
      </c>
      <c r="AE440" s="130">
        <v>0</v>
      </c>
      <c r="AF440" s="130">
        <v>0</v>
      </c>
      <c r="AG440" s="130">
        <v>0</v>
      </c>
      <c r="AH440" s="130">
        <v>0</v>
      </c>
      <c r="AI440" s="130">
        <v>0</v>
      </c>
      <c r="AJ440" s="130">
        <v>0</v>
      </c>
      <c r="AK440" s="130">
        <v>0</v>
      </c>
      <c r="AL440" s="137">
        <v>0</v>
      </c>
      <c r="AM440" s="187"/>
      <c r="AN440" s="139">
        <v>0</v>
      </c>
      <c r="AO440" s="50" t="s">
        <v>61</v>
      </c>
      <c r="AP440" s="174"/>
      <c r="AQ440" s="152">
        <v>0</v>
      </c>
      <c r="AR440" s="296"/>
      <c r="AS440" s="167">
        <f t="shared" si="121"/>
        <v>0</v>
      </c>
      <c r="AT440" s="56">
        <v>0</v>
      </c>
      <c r="AU440" s="57">
        <v>0</v>
      </c>
      <c r="AV440" s="57">
        <v>0</v>
      </c>
      <c r="AW440" s="57">
        <v>0</v>
      </c>
      <c r="AX440" s="57">
        <v>0</v>
      </c>
      <c r="AY440" s="57">
        <v>0</v>
      </c>
      <c r="AZ440" s="57">
        <v>0</v>
      </c>
      <c r="BA440" s="140">
        <v>0</v>
      </c>
      <c r="BB440" s="140">
        <v>0</v>
      </c>
      <c r="BC440" s="140">
        <v>0</v>
      </c>
      <c r="BD440" s="112"/>
      <c r="BE440" s="112"/>
      <c r="BF440" s="112"/>
      <c r="BG440" s="112"/>
      <c r="BH440" s="112"/>
      <c r="BI440" s="112"/>
      <c r="BJ440" s="112"/>
      <c r="BK440" s="112"/>
      <c r="BL440" s="112"/>
      <c r="BM440" s="112"/>
      <c r="BN440" s="112"/>
      <c r="BO440" s="112"/>
      <c r="BP440" s="112"/>
      <c r="BQ440" s="112"/>
      <c r="BR440" s="112"/>
      <c r="BS440" s="112"/>
    </row>
    <row r="441" spans="1:71" ht="12.75" hidden="1" customHeight="1" x14ac:dyDescent="0.2">
      <c r="A441" s="261" t="s">
        <v>42</v>
      </c>
      <c r="B441" s="285"/>
      <c r="C441" s="123" t="s">
        <v>196</v>
      </c>
      <c r="D441" s="286"/>
      <c r="E441" s="123" t="s">
        <v>196</v>
      </c>
      <c r="F441" s="123">
        <v>1</v>
      </c>
      <c r="G441" s="123">
        <v>28</v>
      </c>
      <c r="H441" s="123">
        <v>25</v>
      </c>
      <c r="I441" s="130">
        <v>83</v>
      </c>
      <c r="J441" s="123">
        <v>150</v>
      </c>
      <c r="K441" s="123">
        <v>169</v>
      </c>
      <c r="L441" s="123">
        <v>168</v>
      </c>
      <c r="M441" s="123">
        <v>161</v>
      </c>
      <c r="N441" s="123">
        <v>172</v>
      </c>
      <c r="O441" s="123">
        <v>111</v>
      </c>
      <c r="P441" s="123">
        <v>113</v>
      </c>
      <c r="Q441" s="286"/>
      <c r="R441" s="126">
        <v>92</v>
      </c>
      <c r="S441" s="125">
        <v>66</v>
      </c>
      <c r="T441" s="125">
        <v>85</v>
      </c>
      <c r="U441" s="123">
        <v>96</v>
      </c>
      <c r="V441" s="125">
        <v>67</v>
      </c>
      <c r="W441" s="125">
        <v>97</v>
      </c>
      <c r="X441" s="130">
        <v>83</v>
      </c>
      <c r="Y441" s="130">
        <v>82</v>
      </c>
      <c r="Z441" s="130">
        <v>68</v>
      </c>
      <c r="AA441" s="125">
        <v>54</v>
      </c>
      <c r="AB441" s="123">
        <v>28</v>
      </c>
      <c r="AC441" s="130">
        <v>31</v>
      </c>
      <c r="AD441" s="301">
        <v>27</v>
      </c>
      <c r="AE441" s="130">
        <v>31</v>
      </c>
      <c r="AF441" s="130">
        <v>17</v>
      </c>
      <c r="AG441" s="130">
        <v>20</v>
      </c>
      <c r="AH441" s="130">
        <v>28</v>
      </c>
      <c r="AI441" s="130">
        <v>29</v>
      </c>
      <c r="AJ441" s="130">
        <v>34</v>
      </c>
      <c r="AK441" s="130">
        <v>38</v>
      </c>
      <c r="AL441" s="137">
        <v>48</v>
      </c>
      <c r="AM441" s="187"/>
      <c r="AN441" s="139">
        <v>2</v>
      </c>
      <c r="AO441" s="50" t="s">
        <v>42</v>
      </c>
      <c r="AP441" s="174"/>
      <c r="AQ441" s="152">
        <v>40</v>
      </c>
      <c r="AR441" s="296"/>
      <c r="AS441" s="167">
        <f t="shared" si="121"/>
        <v>42</v>
      </c>
      <c r="AT441" s="56">
        <v>52</v>
      </c>
      <c r="AU441" s="57">
        <v>38</v>
      </c>
      <c r="AV441" s="57">
        <v>48</v>
      </c>
      <c r="AW441" s="57">
        <v>51</v>
      </c>
      <c r="AX441" s="57">
        <v>50</v>
      </c>
      <c r="AY441" s="57">
        <v>57</v>
      </c>
      <c r="AZ441" s="57">
        <v>40</v>
      </c>
      <c r="BA441" s="140">
        <v>51</v>
      </c>
      <c r="BB441" s="140">
        <v>60</v>
      </c>
      <c r="BC441" s="140">
        <v>56</v>
      </c>
      <c r="BD441" s="112"/>
      <c r="BE441" s="112"/>
      <c r="BF441" s="112"/>
      <c r="BG441" s="112"/>
      <c r="BH441" s="112"/>
      <c r="BI441" s="112"/>
      <c r="BJ441" s="112"/>
      <c r="BK441" s="112"/>
      <c r="BL441" s="112"/>
      <c r="BM441" s="112"/>
      <c r="BN441" s="112"/>
      <c r="BO441" s="112"/>
      <c r="BP441" s="112"/>
      <c r="BQ441" s="112"/>
      <c r="BR441" s="112"/>
      <c r="BS441" s="112"/>
    </row>
    <row r="442" spans="1:71" ht="12.75" hidden="1" customHeight="1" x14ac:dyDescent="0.2">
      <c r="A442" s="261" t="s">
        <v>205</v>
      </c>
      <c r="B442" s="285"/>
      <c r="C442" s="123" t="s">
        <v>196</v>
      </c>
      <c r="D442" s="286"/>
      <c r="E442" s="123" t="s">
        <v>196</v>
      </c>
      <c r="F442" s="123" t="s">
        <v>196</v>
      </c>
      <c r="G442" s="123" t="s">
        <v>196</v>
      </c>
      <c r="H442" s="123" t="s">
        <v>196</v>
      </c>
      <c r="I442" s="302" t="s">
        <v>196</v>
      </c>
      <c r="J442" s="123" t="s">
        <v>196</v>
      </c>
      <c r="K442" s="123" t="s">
        <v>196</v>
      </c>
      <c r="L442" s="123" t="s">
        <v>196</v>
      </c>
      <c r="M442" s="123">
        <v>0</v>
      </c>
      <c r="N442" s="123">
        <v>0</v>
      </c>
      <c r="O442" s="123">
        <v>0</v>
      </c>
      <c r="P442" s="123">
        <v>0</v>
      </c>
      <c r="Q442" s="286"/>
      <c r="R442" s="126">
        <v>0</v>
      </c>
      <c r="S442" s="125">
        <v>0</v>
      </c>
      <c r="T442" s="125">
        <v>0</v>
      </c>
      <c r="U442" s="123">
        <v>0</v>
      </c>
      <c r="V442" s="125">
        <v>0</v>
      </c>
      <c r="W442" s="125">
        <v>0</v>
      </c>
      <c r="X442" s="130">
        <v>4</v>
      </c>
      <c r="Y442" s="130">
        <v>0</v>
      </c>
      <c r="Z442" s="130">
        <v>0</v>
      </c>
      <c r="AA442" s="125">
        <v>0</v>
      </c>
      <c r="AB442" s="123">
        <v>0</v>
      </c>
      <c r="AC442" s="130">
        <v>8</v>
      </c>
      <c r="AD442" s="301">
        <v>0</v>
      </c>
      <c r="AE442" s="130">
        <v>0</v>
      </c>
      <c r="AF442" s="130">
        <v>0</v>
      </c>
      <c r="AG442" s="130">
        <v>0</v>
      </c>
      <c r="AH442" s="130">
        <v>0</v>
      </c>
      <c r="AI442" s="130">
        <v>0</v>
      </c>
      <c r="AJ442" s="130">
        <v>0</v>
      </c>
      <c r="AK442" s="130">
        <v>0</v>
      </c>
      <c r="AL442" s="137">
        <v>0</v>
      </c>
      <c r="AM442" s="187"/>
      <c r="AN442" s="139">
        <v>0</v>
      </c>
      <c r="AO442" s="50" t="s">
        <v>205</v>
      </c>
      <c r="AP442" s="174"/>
      <c r="AQ442" s="152">
        <v>0</v>
      </c>
      <c r="AR442" s="296"/>
      <c r="AS442" s="167">
        <f t="shared" si="121"/>
        <v>0</v>
      </c>
      <c r="AT442" s="56">
        <v>0</v>
      </c>
      <c r="AU442" s="57">
        <v>0</v>
      </c>
      <c r="AV442" s="57">
        <v>0</v>
      </c>
      <c r="AW442" s="57">
        <v>0</v>
      </c>
      <c r="AX442" s="57">
        <v>0</v>
      </c>
      <c r="AY442" s="57">
        <v>0</v>
      </c>
      <c r="AZ442" s="57">
        <v>0</v>
      </c>
      <c r="BA442" s="140">
        <v>0</v>
      </c>
      <c r="BB442" s="140">
        <v>0</v>
      </c>
      <c r="BC442" s="140">
        <v>0</v>
      </c>
      <c r="BD442" s="112"/>
      <c r="BE442" s="112"/>
      <c r="BF442" s="112"/>
      <c r="BG442" s="112"/>
      <c r="BH442" s="112"/>
      <c r="BI442" s="112"/>
      <c r="BJ442" s="112"/>
      <c r="BK442" s="112"/>
      <c r="BL442" s="112"/>
      <c r="BM442" s="112"/>
      <c r="BN442" s="112"/>
      <c r="BO442" s="112"/>
      <c r="BP442" s="112"/>
      <c r="BQ442" s="112"/>
      <c r="BR442" s="112"/>
      <c r="BS442" s="112"/>
    </row>
    <row r="443" spans="1:71" ht="12.75" hidden="1" customHeight="1" x14ac:dyDescent="0.2">
      <c r="A443" s="261" t="s">
        <v>206</v>
      </c>
      <c r="B443" s="285"/>
      <c r="C443" s="123" t="s">
        <v>196</v>
      </c>
      <c r="D443" s="286"/>
      <c r="E443" s="123" t="s">
        <v>196</v>
      </c>
      <c r="F443" s="123" t="s">
        <v>196</v>
      </c>
      <c r="G443" s="123" t="s">
        <v>196</v>
      </c>
      <c r="H443" s="123" t="s">
        <v>196</v>
      </c>
      <c r="I443" s="130">
        <v>5</v>
      </c>
      <c r="J443" s="123" t="s">
        <v>196</v>
      </c>
      <c r="K443" s="123" t="s">
        <v>196</v>
      </c>
      <c r="L443" s="123" t="s">
        <v>196</v>
      </c>
      <c r="M443" s="123">
        <v>0</v>
      </c>
      <c r="N443" s="123">
        <v>0</v>
      </c>
      <c r="O443" s="123">
        <v>0</v>
      </c>
      <c r="P443" s="123">
        <v>0</v>
      </c>
      <c r="Q443" s="286"/>
      <c r="R443" s="126">
        <v>0</v>
      </c>
      <c r="S443" s="125">
        <v>4</v>
      </c>
      <c r="T443" s="125">
        <v>0</v>
      </c>
      <c r="U443" s="123">
        <v>0</v>
      </c>
      <c r="V443" s="125">
        <v>0</v>
      </c>
      <c r="W443" s="125">
        <v>0</v>
      </c>
      <c r="X443" s="130">
        <v>3</v>
      </c>
      <c r="Y443" s="130">
        <v>0</v>
      </c>
      <c r="Z443" s="130">
        <v>0</v>
      </c>
      <c r="AA443" s="125">
        <v>0</v>
      </c>
      <c r="AB443" s="123">
        <v>6</v>
      </c>
      <c r="AC443" s="130">
        <v>7</v>
      </c>
      <c r="AD443" s="301">
        <v>0</v>
      </c>
      <c r="AE443" s="130">
        <v>0</v>
      </c>
      <c r="AF443" s="130">
        <v>0</v>
      </c>
      <c r="AG443" s="130">
        <v>0</v>
      </c>
      <c r="AH443" s="130">
        <v>0</v>
      </c>
      <c r="AI443" s="130">
        <v>0</v>
      </c>
      <c r="AJ443" s="130">
        <v>0</v>
      </c>
      <c r="AK443" s="130">
        <v>0</v>
      </c>
      <c r="AL443" s="137">
        <v>0</v>
      </c>
      <c r="AM443" s="187"/>
      <c r="AN443" s="139">
        <v>0</v>
      </c>
      <c r="AO443" s="50" t="s">
        <v>206</v>
      </c>
      <c r="AP443" s="174"/>
      <c r="AQ443" s="152">
        <v>0</v>
      </c>
      <c r="AR443" s="296"/>
      <c r="AS443" s="167">
        <f t="shared" si="121"/>
        <v>0</v>
      </c>
      <c r="AT443" s="56">
        <v>0</v>
      </c>
      <c r="AU443" s="57">
        <v>0</v>
      </c>
      <c r="AV443" s="57">
        <v>0</v>
      </c>
      <c r="AW443" s="57">
        <v>0</v>
      </c>
      <c r="AX443" s="57">
        <v>0</v>
      </c>
      <c r="AY443" s="57">
        <v>0</v>
      </c>
      <c r="AZ443" s="57">
        <v>0</v>
      </c>
      <c r="BA443" s="140">
        <v>0</v>
      </c>
      <c r="BB443" s="140">
        <v>0</v>
      </c>
      <c r="BC443" s="140">
        <v>0</v>
      </c>
      <c r="BD443" s="112"/>
      <c r="BE443" s="112"/>
      <c r="BF443" s="112"/>
      <c r="BG443" s="112"/>
      <c r="BH443" s="112"/>
      <c r="BI443" s="112"/>
      <c r="BJ443" s="112"/>
      <c r="BK443" s="112"/>
      <c r="BL443" s="112"/>
      <c r="BM443" s="112"/>
      <c r="BN443" s="112"/>
      <c r="BO443" s="112"/>
      <c r="BP443" s="112"/>
      <c r="BQ443" s="112"/>
      <c r="BR443" s="112"/>
      <c r="BS443" s="112"/>
    </row>
    <row r="444" spans="1:71" ht="12.75" hidden="1" customHeight="1" x14ac:dyDescent="0.2">
      <c r="A444" s="261" t="s">
        <v>43</v>
      </c>
      <c r="B444" s="285"/>
      <c r="C444" s="123" t="s">
        <v>196</v>
      </c>
      <c r="D444" s="286"/>
      <c r="E444" s="123" t="s">
        <v>196</v>
      </c>
      <c r="F444" s="123" t="s">
        <v>196</v>
      </c>
      <c r="G444" s="123" t="s">
        <v>196</v>
      </c>
      <c r="H444" s="123" t="s">
        <v>196</v>
      </c>
      <c r="I444" s="302">
        <v>16</v>
      </c>
      <c r="J444" s="123" t="s">
        <v>196</v>
      </c>
      <c r="K444" s="123" t="s">
        <v>196</v>
      </c>
      <c r="L444" s="123" t="s">
        <v>196</v>
      </c>
      <c r="M444" s="123">
        <v>0</v>
      </c>
      <c r="N444" s="123">
        <v>0</v>
      </c>
      <c r="O444" s="123">
        <v>0</v>
      </c>
      <c r="P444" s="123">
        <v>0</v>
      </c>
      <c r="Q444" s="286"/>
      <c r="R444" s="126">
        <v>0</v>
      </c>
      <c r="S444" s="125">
        <v>0</v>
      </c>
      <c r="T444" s="125">
        <v>0</v>
      </c>
      <c r="U444" s="123">
        <v>0</v>
      </c>
      <c r="V444" s="125">
        <v>0</v>
      </c>
      <c r="W444" s="125">
        <v>0</v>
      </c>
      <c r="X444" s="130">
        <v>1</v>
      </c>
      <c r="Y444" s="130">
        <v>1</v>
      </c>
      <c r="Z444" s="130">
        <v>5</v>
      </c>
      <c r="AA444" s="125">
        <v>3</v>
      </c>
      <c r="AB444" s="123">
        <v>0</v>
      </c>
      <c r="AC444" s="130">
        <v>5</v>
      </c>
      <c r="AD444" s="301">
        <v>5</v>
      </c>
      <c r="AE444" s="130">
        <v>8</v>
      </c>
      <c r="AF444" s="130">
        <v>6</v>
      </c>
      <c r="AG444" s="130">
        <v>9</v>
      </c>
      <c r="AH444" s="130">
        <v>5</v>
      </c>
      <c r="AI444" s="130">
        <v>6</v>
      </c>
      <c r="AJ444" s="130">
        <v>5</v>
      </c>
      <c r="AK444" s="130">
        <v>6</v>
      </c>
      <c r="AL444" s="137">
        <v>6</v>
      </c>
      <c r="AM444" s="187"/>
      <c r="AN444" s="139">
        <v>6</v>
      </c>
      <c r="AO444" s="50" t="s">
        <v>43</v>
      </c>
      <c r="AP444" s="174"/>
      <c r="AQ444" s="152">
        <v>0</v>
      </c>
      <c r="AR444" s="296"/>
      <c r="AS444" s="167">
        <f t="shared" si="121"/>
        <v>6</v>
      </c>
      <c r="AT444" s="56">
        <v>6</v>
      </c>
      <c r="AU444" s="57">
        <v>6</v>
      </c>
      <c r="AV444" s="57">
        <v>6</v>
      </c>
      <c r="AW444" s="57">
        <v>6</v>
      </c>
      <c r="AX444" s="57">
        <v>6</v>
      </c>
      <c r="AY444" s="57">
        <v>6</v>
      </c>
      <c r="AZ444" s="57">
        <v>6</v>
      </c>
      <c r="BA444" s="140">
        <v>6</v>
      </c>
      <c r="BB444" s="140">
        <v>6</v>
      </c>
      <c r="BC444" s="140">
        <v>6</v>
      </c>
      <c r="BD444" s="112"/>
      <c r="BE444" s="112"/>
      <c r="BF444" s="112"/>
      <c r="BG444" s="112"/>
      <c r="BH444" s="112"/>
      <c r="BI444" s="112"/>
      <c r="BJ444" s="112"/>
      <c r="BK444" s="112"/>
      <c r="BL444" s="112"/>
      <c r="BM444" s="112"/>
      <c r="BN444" s="112"/>
      <c r="BO444" s="112"/>
      <c r="BP444" s="112"/>
      <c r="BQ444" s="112"/>
      <c r="BR444" s="112"/>
      <c r="BS444" s="112"/>
    </row>
    <row r="445" spans="1:71" ht="12.75" hidden="1" customHeight="1" x14ac:dyDescent="0.2">
      <c r="A445" s="261" t="s">
        <v>44</v>
      </c>
      <c r="B445" s="285"/>
      <c r="C445" s="123" t="s">
        <v>196</v>
      </c>
      <c r="D445" s="286"/>
      <c r="E445" s="123" t="s">
        <v>196</v>
      </c>
      <c r="F445" s="123">
        <v>3</v>
      </c>
      <c r="G445" s="123">
        <v>6</v>
      </c>
      <c r="H445" s="123">
        <v>6</v>
      </c>
      <c r="I445" s="130">
        <v>11</v>
      </c>
      <c r="J445" s="123">
        <v>9</v>
      </c>
      <c r="K445" s="123">
        <v>10</v>
      </c>
      <c r="L445" s="123">
        <v>15</v>
      </c>
      <c r="M445" s="123">
        <v>1</v>
      </c>
      <c r="N445" s="123">
        <v>0</v>
      </c>
      <c r="O445" s="123">
        <v>5</v>
      </c>
      <c r="P445" s="123">
        <v>8</v>
      </c>
      <c r="Q445" s="286"/>
      <c r="R445" s="126">
        <v>8</v>
      </c>
      <c r="S445" s="125">
        <v>9</v>
      </c>
      <c r="T445" s="125">
        <v>10</v>
      </c>
      <c r="U445" s="123">
        <v>9</v>
      </c>
      <c r="V445" s="125">
        <v>19</v>
      </c>
      <c r="W445" s="125">
        <v>10</v>
      </c>
      <c r="X445" s="130">
        <v>8</v>
      </c>
      <c r="Y445" s="130">
        <v>10</v>
      </c>
      <c r="Z445" s="130">
        <v>8</v>
      </c>
      <c r="AA445" s="125">
        <v>8</v>
      </c>
      <c r="AB445" s="123">
        <v>18</v>
      </c>
      <c r="AC445" s="130">
        <v>7</v>
      </c>
      <c r="AD445" s="301">
        <v>49</v>
      </c>
      <c r="AE445" s="130">
        <v>30</v>
      </c>
      <c r="AF445" s="130">
        <v>37</v>
      </c>
      <c r="AG445" s="130">
        <v>29</v>
      </c>
      <c r="AH445" s="130">
        <v>39</v>
      </c>
      <c r="AI445" s="130">
        <v>25</v>
      </c>
      <c r="AJ445" s="130">
        <v>18</v>
      </c>
      <c r="AK445" s="130">
        <v>18</v>
      </c>
      <c r="AL445" s="137">
        <v>15</v>
      </c>
      <c r="AM445" s="187"/>
      <c r="AN445" s="139">
        <v>2</v>
      </c>
      <c r="AO445" s="50" t="s">
        <v>44</v>
      </c>
      <c r="AP445" s="174"/>
      <c r="AQ445" s="152">
        <v>13</v>
      </c>
      <c r="AR445" s="296"/>
      <c r="AS445" s="167">
        <f t="shared" si="121"/>
        <v>15</v>
      </c>
      <c r="AT445" s="56">
        <v>15</v>
      </c>
      <c r="AU445" s="57">
        <v>8</v>
      </c>
      <c r="AV445" s="57">
        <v>8</v>
      </c>
      <c r="AW445" s="57">
        <v>11</v>
      </c>
      <c r="AX445" s="57">
        <v>10</v>
      </c>
      <c r="AY445" s="57">
        <v>7</v>
      </c>
      <c r="AZ445" s="57">
        <v>9</v>
      </c>
      <c r="BA445" s="140">
        <v>7</v>
      </c>
      <c r="BB445" s="140">
        <v>5</v>
      </c>
      <c r="BC445" s="140">
        <v>7</v>
      </c>
      <c r="BD445" s="112"/>
      <c r="BE445" s="112"/>
      <c r="BF445" s="112"/>
      <c r="BG445" s="112"/>
      <c r="BH445" s="112"/>
      <c r="BI445" s="112"/>
      <c r="BJ445" s="112"/>
      <c r="BK445" s="112"/>
      <c r="BL445" s="112"/>
      <c r="BM445" s="112"/>
      <c r="BN445" s="112"/>
      <c r="BO445" s="112"/>
      <c r="BP445" s="112"/>
      <c r="BQ445" s="112"/>
      <c r="BR445" s="112"/>
      <c r="BS445" s="112"/>
    </row>
    <row r="446" spans="1:71" ht="12.75" hidden="1" customHeight="1" x14ac:dyDescent="0.2">
      <c r="A446" s="261" t="s">
        <v>215</v>
      </c>
      <c r="B446" s="285"/>
      <c r="C446" s="123" t="s">
        <v>196</v>
      </c>
      <c r="D446" s="286"/>
      <c r="E446" s="123" t="s">
        <v>196</v>
      </c>
      <c r="F446" s="123" t="s">
        <v>196</v>
      </c>
      <c r="G446" s="123" t="s">
        <v>196</v>
      </c>
      <c r="H446" s="123" t="s">
        <v>196</v>
      </c>
      <c r="I446" s="130" t="s">
        <v>196</v>
      </c>
      <c r="J446" s="123" t="s">
        <v>196</v>
      </c>
      <c r="K446" s="123" t="s">
        <v>196</v>
      </c>
      <c r="L446" s="123">
        <v>1</v>
      </c>
      <c r="M446" s="123">
        <v>1</v>
      </c>
      <c r="N446" s="123">
        <v>0</v>
      </c>
      <c r="O446" s="123">
        <v>2</v>
      </c>
      <c r="P446" s="123">
        <v>1</v>
      </c>
      <c r="Q446" s="286"/>
      <c r="R446" s="126">
        <v>2</v>
      </c>
      <c r="S446" s="125">
        <v>7</v>
      </c>
      <c r="T446" s="125">
        <v>6</v>
      </c>
      <c r="U446" s="123">
        <v>4</v>
      </c>
      <c r="V446" s="125">
        <v>8</v>
      </c>
      <c r="W446" s="125">
        <v>3</v>
      </c>
      <c r="X446" s="130">
        <v>2</v>
      </c>
      <c r="Y446" s="130">
        <v>5</v>
      </c>
      <c r="Z446" s="130">
        <v>5</v>
      </c>
      <c r="AA446" s="125">
        <v>8</v>
      </c>
      <c r="AB446" s="123">
        <v>12</v>
      </c>
      <c r="AC446" s="130">
        <v>28</v>
      </c>
      <c r="AD446" s="301">
        <v>8</v>
      </c>
      <c r="AE446" s="130">
        <v>9</v>
      </c>
      <c r="AF446" s="130">
        <v>10</v>
      </c>
      <c r="AG446" s="130">
        <v>5</v>
      </c>
      <c r="AH446" s="130">
        <v>8</v>
      </c>
      <c r="AI446" s="130">
        <v>8</v>
      </c>
      <c r="AJ446" s="130">
        <v>10</v>
      </c>
      <c r="AK446" s="130">
        <v>10</v>
      </c>
      <c r="AL446" s="137">
        <v>10</v>
      </c>
      <c r="AM446" s="187"/>
      <c r="AN446" s="139">
        <v>0</v>
      </c>
      <c r="AO446" s="50" t="s">
        <v>215</v>
      </c>
      <c r="AP446" s="174"/>
      <c r="AQ446" s="152">
        <v>9</v>
      </c>
      <c r="AR446" s="296"/>
      <c r="AS446" s="167">
        <f t="shared" si="121"/>
        <v>9</v>
      </c>
      <c r="AT446" s="56">
        <v>7</v>
      </c>
      <c r="AU446" s="57">
        <v>1</v>
      </c>
      <c r="AV446" s="57">
        <v>5</v>
      </c>
      <c r="AW446" s="57">
        <v>5</v>
      </c>
      <c r="AX446" s="57">
        <v>6</v>
      </c>
      <c r="AY446" s="57">
        <v>7</v>
      </c>
      <c r="AZ446" s="57">
        <v>5</v>
      </c>
      <c r="BA446" s="140">
        <v>8</v>
      </c>
      <c r="BB446" s="140">
        <v>12</v>
      </c>
      <c r="BC446" s="140">
        <v>9</v>
      </c>
      <c r="BD446" s="112"/>
      <c r="BE446" s="112"/>
      <c r="BF446" s="112"/>
      <c r="BG446" s="112"/>
      <c r="BH446" s="112"/>
      <c r="BI446" s="112"/>
      <c r="BJ446" s="112"/>
      <c r="BK446" s="112"/>
      <c r="BL446" s="112"/>
      <c r="BM446" s="112"/>
      <c r="BN446" s="112"/>
      <c r="BO446" s="112"/>
      <c r="BP446" s="112"/>
      <c r="BQ446" s="112"/>
      <c r="BR446" s="112"/>
      <c r="BS446" s="112"/>
    </row>
    <row r="447" spans="1:71" ht="12.75" hidden="1" customHeight="1" x14ac:dyDescent="0.2">
      <c r="A447" s="261"/>
      <c r="B447" s="271"/>
      <c r="C447" s="272"/>
      <c r="D447" s="151"/>
      <c r="E447" s="272"/>
      <c r="F447" s="272"/>
      <c r="G447" s="272"/>
      <c r="H447" s="272"/>
      <c r="I447" s="303"/>
      <c r="J447" s="272"/>
      <c r="K447" s="272"/>
      <c r="L447" s="272"/>
      <c r="M447" s="272"/>
      <c r="N447" s="272"/>
      <c r="O447" s="272"/>
      <c r="P447" s="272"/>
      <c r="Q447" s="286"/>
      <c r="R447" s="126"/>
      <c r="S447" s="125"/>
      <c r="T447" s="125"/>
      <c r="U447" s="123"/>
      <c r="V447" s="125"/>
      <c r="W447" s="125"/>
      <c r="X447" s="130"/>
      <c r="Y447" s="130"/>
      <c r="Z447" s="130"/>
      <c r="AA447" s="125"/>
      <c r="AB447" s="123"/>
      <c r="AC447" s="130"/>
      <c r="AD447" s="301"/>
      <c r="AE447" s="130"/>
      <c r="AF447" s="130"/>
      <c r="AG447" s="130"/>
      <c r="AH447" s="130"/>
      <c r="AI447" s="130"/>
      <c r="AJ447" s="130"/>
      <c r="AK447" s="130"/>
      <c r="AL447" s="137"/>
      <c r="AM447" s="187"/>
      <c r="AN447" s="139"/>
      <c r="AO447" s="50" t="s">
        <v>214</v>
      </c>
      <c r="AP447" s="174"/>
      <c r="AQ447" s="152"/>
      <c r="AR447" s="296"/>
      <c r="AS447" s="167"/>
      <c r="AT447" s="56"/>
      <c r="AU447" s="57">
        <v>3</v>
      </c>
      <c r="AV447" s="57">
        <v>2</v>
      </c>
      <c r="AW447" s="57">
        <v>2</v>
      </c>
      <c r="AX447" s="57">
        <v>2</v>
      </c>
      <c r="AY447" s="57">
        <v>4</v>
      </c>
      <c r="AZ447" s="57">
        <v>5</v>
      </c>
      <c r="BA447" s="140">
        <v>4</v>
      </c>
      <c r="BB447" s="140">
        <v>6</v>
      </c>
      <c r="BC447" s="140">
        <v>5</v>
      </c>
      <c r="BD447" s="112"/>
      <c r="BE447" s="112"/>
      <c r="BF447" s="112"/>
      <c r="BG447" s="112"/>
      <c r="BH447" s="112"/>
      <c r="BI447" s="112"/>
      <c r="BJ447" s="112"/>
      <c r="BK447" s="112"/>
      <c r="BL447" s="112"/>
      <c r="BM447" s="112"/>
      <c r="BN447" s="112"/>
      <c r="BO447" s="112"/>
      <c r="BP447" s="112"/>
      <c r="BQ447" s="112"/>
      <c r="BR447" s="112"/>
      <c r="BS447" s="112"/>
    </row>
    <row r="448" spans="1:71" ht="12.75" hidden="1" customHeight="1" x14ac:dyDescent="0.25">
      <c r="A448" s="209" t="s">
        <v>22</v>
      </c>
      <c r="B448" s="304"/>
      <c r="C448" s="305">
        <f t="shared" ref="C448:P448" si="122">SUM(C431:C446)</f>
        <v>0</v>
      </c>
      <c r="D448" s="305">
        <f t="shared" si="122"/>
        <v>0</v>
      </c>
      <c r="E448" s="305">
        <f t="shared" si="122"/>
        <v>14</v>
      </c>
      <c r="F448" s="305">
        <f t="shared" si="122"/>
        <v>41</v>
      </c>
      <c r="G448" s="305">
        <f t="shared" si="122"/>
        <v>90</v>
      </c>
      <c r="H448" s="305">
        <f t="shared" si="122"/>
        <v>83</v>
      </c>
      <c r="I448" s="305">
        <f t="shared" si="122"/>
        <v>196</v>
      </c>
      <c r="J448" s="305">
        <f t="shared" si="122"/>
        <v>196</v>
      </c>
      <c r="K448" s="305">
        <f t="shared" si="122"/>
        <v>227</v>
      </c>
      <c r="L448" s="305">
        <f t="shared" si="122"/>
        <v>235</v>
      </c>
      <c r="M448" s="305">
        <f t="shared" si="122"/>
        <v>236</v>
      </c>
      <c r="N448" s="305">
        <f t="shared" si="122"/>
        <v>239</v>
      </c>
      <c r="O448" s="305">
        <f t="shared" si="122"/>
        <v>165</v>
      </c>
      <c r="P448" s="305">
        <f t="shared" si="122"/>
        <v>182</v>
      </c>
      <c r="Q448" s="214"/>
      <c r="R448" s="211">
        <f t="shared" ref="R448:AN448" si="123">SUM(R431:R446)</f>
        <v>223</v>
      </c>
      <c r="S448" s="211">
        <f t="shared" si="123"/>
        <v>209</v>
      </c>
      <c r="T448" s="211">
        <f t="shared" si="123"/>
        <v>250</v>
      </c>
      <c r="U448" s="211">
        <f t="shared" si="123"/>
        <v>245</v>
      </c>
      <c r="V448" s="211">
        <f t="shared" si="123"/>
        <v>245</v>
      </c>
      <c r="W448" s="211">
        <f t="shared" si="123"/>
        <v>248</v>
      </c>
      <c r="X448" s="211">
        <f t="shared" si="123"/>
        <v>229</v>
      </c>
      <c r="Y448" s="211">
        <f t="shared" si="123"/>
        <v>273</v>
      </c>
      <c r="Z448" s="211">
        <f t="shared" si="123"/>
        <v>260</v>
      </c>
      <c r="AA448" s="211">
        <f t="shared" si="123"/>
        <v>237</v>
      </c>
      <c r="AB448" s="211">
        <f t="shared" si="123"/>
        <v>222</v>
      </c>
      <c r="AC448" s="211">
        <f t="shared" si="123"/>
        <v>219</v>
      </c>
      <c r="AD448" s="211">
        <f t="shared" si="123"/>
        <v>236</v>
      </c>
      <c r="AE448" s="211">
        <f t="shared" si="123"/>
        <v>225</v>
      </c>
      <c r="AF448" s="211">
        <f t="shared" si="123"/>
        <v>224</v>
      </c>
      <c r="AG448" s="211">
        <f t="shared" si="123"/>
        <v>207</v>
      </c>
      <c r="AH448" s="211">
        <f t="shared" si="123"/>
        <v>231</v>
      </c>
      <c r="AI448" s="211">
        <f t="shared" si="123"/>
        <v>224</v>
      </c>
      <c r="AJ448" s="211">
        <f t="shared" si="123"/>
        <v>229</v>
      </c>
      <c r="AK448" s="211">
        <f t="shared" si="123"/>
        <v>232</v>
      </c>
      <c r="AL448" s="211">
        <f t="shared" si="123"/>
        <v>226</v>
      </c>
      <c r="AM448" s="214"/>
      <c r="AN448" s="215">
        <f t="shared" si="123"/>
        <v>23</v>
      </c>
      <c r="AO448" s="176" t="s">
        <v>22</v>
      </c>
      <c r="AP448" s="66"/>
      <c r="AQ448" s="67">
        <f>SUM(AQ431:AQ447)</f>
        <v>207</v>
      </c>
      <c r="AR448" s="219"/>
      <c r="AS448" s="66">
        <f>SUM(AS431:AS447)</f>
        <v>230</v>
      </c>
      <c r="AT448" s="39">
        <f t="shared" ref="AT448:BS448" si="124">SUM(AT431:AT447)</f>
        <v>229</v>
      </c>
      <c r="AU448" s="39">
        <f t="shared" si="124"/>
        <v>239</v>
      </c>
      <c r="AV448" s="39">
        <f t="shared" si="124"/>
        <v>272</v>
      </c>
      <c r="AW448" s="39">
        <f t="shared" si="124"/>
        <v>276</v>
      </c>
      <c r="AX448" s="39">
        <f t="shared" si="124"/>
        <v>276</v>
      </c>
      <c r="AY448" s="39">
        <f t="shared" si="124"/>
        <v>270</v>
      </c>
      <c r="AZ448" s="39">
        <f t="shared" si="124"/>
        <v>263</v>
      </c>
      <c r="BA448" s="39">
        <f t="shared" si="124"/>
        <v>262</v>
      </c>
      <c r="BB448" s="39">
        <f t="shared" si="124"/>
        <v>264</v>
      </c>
      <c r="BC448" s="39">
        <f t="shared" si="124"/>
        <v>266</v>
      </c>
      <c r="BD448" s="39">
        <f t="shared" si="124"/>
        <v>0</v>
      </c>
      <c r="BE448" s="39">
        <f t="shared" si="124"/>
        <v>0</v>
      </c>
      <c r="BF448" s="39">
        <f t="shared" si="124"/>
        <v>0</v>
      </c>
      <c r="BG448" s="39">
        <f t="shared" si="124"/>
        <v>0</v>
      </c>
      <c r="BH448" s="39">
        <f t="shared" si="124"/>
        <v>0</v>
      </c>
      <c r="BI448" s="39">
        <f t="shared" si="124"/>
        <v>0</v>
      </c>
      <c r="BJ448" s="39">
        <f t="shared" si="124"/>
        <v>0</v>
      </c>
      <c r="BK448" s="39">
        <f t="shared" si="124"/>
        <v>0</v>
      </c>
      <c r="BL448" s="39">
        <f t="shared" si="124"/>
        <v>0</v>
      </c>
      <c r="BM448" s="39">
        <f t="shared" si="124"/>
        <v>0</v>
      </c>
      <c r="BN448" s="39">
        <f t="shared" si="124"/>
        <v>0</v>
      </c>
      <c r="BO448" s="39">
        <f t="shared" si="124"/>
        <v>0</v>
      </c>
      <c r="BP448" s="39">
        <f t="shared" si="124"/>
        <v>0</v>
      </c>
      <c r="BQ448" s="39">
        <f t="shared" si="124"/>
        <v>0</v>
      </c>
      <c r="BR448" s="39">
        <f t="shared" si="124"/>
        <v>0</v>
      </c>
      <c r="BS448" s="39">
        <f t="shared" si="124"/>
        <v>0</v>
      </c>
    </row>
    <row r="449" spans="1:71" ht="12.75" hidden="1" customHeight="1" x14ac:dyDescent="0.25">
      <c r="A449" s="149"/>
      <c r="B449" s="150"/>
      <c r="C449" s="150"/>
      <c r="D449" s="150"/>
      <c r="E449" s="150"/>
      <c r="F449" s="150"/>
      <c r="G449" s="150"/>
      <c r="H449" s="151"/>
      <c r="I449" s="151"/>
      <c r="J449" s="150"/>
      <c r="K449" s="150"/>
      <c r="L449" s="150"/>
      <c r="M449" s="150"/>
      <c r="N449" s="150"/>
      <c r="O449" s="151"/>
      <c r="P449" s="150"/>
      <c r="Q449" s="150"/>
      <c r="R449" s="151"/>
      <c r="S449" s="151"/>
      <c r="T449" s="151"/>
      <c r="U449" s="150"/>
      <c r="V449" s="151"/>
      <c r="W449" s="151"/>
      <c r="X449" s="150"/>
      <c r="Y449" s="150"/>
      <c r="Z449" s="151"/>
      <c r="AA449" s="151"/>
      <c r="AB449" s="150"/>
      <c r="AC449" s="150"/>
      <c r="AD449" s="150"/>
      <c r="AE449" s="150"/>
      <c r="AF449" s="150"/>
      <c r="AG449" s="150"/>
      <c r="AH449" s="150"/>
      <c r="AI449" s="150"/>
      <c r="AJ449" s="151"/>
      <c r="AK449" s="150"/>
      <c r="AL449" s="150"/>
      <c r="AM449" s="150"/>
      <c r="AN449" s="150"/>
      <c r="AO449" s="114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 s="115"/>
      <c r="BR449" s="115"/>
      <c r="BS449" s="115"/>
    </row>
    <row r="450" spans="1:71" s="69" customFormat="1" ht="12.75" hidden="1" customHeight="1" x14ac:dyDescent="0.25">
      <c r="A450" s="283" t="s">
        <v>235</v>
      </c>
      <c r="B450" s="284"/>
      <c r="C450" s="120">
        <f>$C$11</f>
        <v>44531</v>
      </c>
      <c r="D450" s="284"/>
      <c r="E450" s="120" t="e">
        <f ca="1">$E$11</f>
        <v>#NAME?</v>
      </c>
      <c r="F450" s="120" t="e">
        <f ca="1">$F$11</f>
        <v>#NAME?</v>
      </c>
      <c r="G450" s="120" t="e">
        <f ca="1">$G$11</f>
        <v>#NAME?</v>
      </c>
      <c r="H450" s="120" t="e">
        <f ca="1">$H$11</f>
        <v>#NAME?</v>
      </c>
      <c r="I450" s="120" t="e">
        <f ca="1">$I$11</f>
        <v>#NAME?</v>
      </c>
      <c r="J450" s="120" t="e">
        <f ca="1">$J$11</f>
        <v>#NAME?</v>
      </c>
      <c r="K450" s="120" t="e">
        <f ca="1">$K$11</f>
        <v>#NAME?</v>
      </c>
      <c r="L450" s="120" t="e">
        <f ca="1">$L$11</f>
        <v>#NAME?</v>
      </c>
      <c r="M450" s="120" t="e">
        <f ca="1">$M$11</f>
        <v>#NAME?</v>
      </c>
      <c r="N450" s="120" t="e">
        <f ca="1">$N$11</f>
        <v>#NAME?</v>
      </c>
      <c r="O450" s="120" t="e">
        <f ca="1">$O$11</f>
        <v>#NAME?</v>
      </c>
      <c r="P450" s="120" t="e">
        <f ca="1">$P$11</f>
        <v>#NAME?</v>
      </c>
      <c r="Q450" s="284"/>
      <c r="R450" s="120" t="e">
        <f t="shared" ref="R450:AK450" ca="1" si="125">R11</f>
        <v>#NAME?</v>
      </c>
      <c r="S450" s="120" t="e">
        <f t="shared" ca="1" si="125"/>
        <v>#NAME?</v>
      </c>
      <c r="T450" s="120" t="e">
        <f t="shared" ca="1" si="125"/>
        <v>#NAME?</v>
      </c>
      <c r="U450" s="120" t="e">
        <f t="shared" ca="1" si="125"/>
        <v>#NAME?</v>
      </c>
      <c r="V450" s="120" t="e">
        <f t="shared" ca="1" si="125"/>
        <v>#NAME?</v>
      </c>
      <c r="W450" s="120" t="e">
        <f t="shared" ca="1" si="125"/>
        <v>#NAME?</v>
      </c>
      <c r="X450" s="120" t="e">
        <f t="shared" ca="1" si="125"/>
        <v>#NAME?</v>
      </c>
      <c r="Y450" s="120" t="e">
        <f t="shared" ca="1" si="125"/>
        <v>#NAME?</v>
      </c>
      <c r="Z450" s="120" t="e">
        <f t="shared" ca="1" si="125"/>
        <v>#NAME?</v>
      </c>
      <c r="AA450" s="120" t="e">
        <f t="shared" ca="1" si="125"/>
        <v>#NAME?</v>
      </c>
      <c r="AB450" s="120" t="e">
        <f t="shared" ca="1" si="125"/>
        <v>#NAME?</v>
      </c>
      <c r="AC450" s="120" t="e">
        <f t="shared" ca="1" si="125"/>
        <v>#NAME?</v>
      </c>
      <c r="AD450" s="120" t="e">
        <f t="shared" ca="1" si="125"/>
        <v>#NAME?</v>
      </c>
      <c r="AE450" s="120" t="e">
        <f t="shared" ca="1" si="125"/>
        <v>#NAME?</v>
      </c>
      <c r="AF450" s="120" t="e">
        <f t="shared" ca="1" si="125"/>
        <v>#NAME?</v>
      </c>
      <c r="AG450" s="120" t="e">
        <f t="shared" ca="1" si="125"/>
        <v>#NAME?</v>
      </c>
      <c r="AH450" s="120" t="e">
        <f t="shared" ca="1" si="125"/>
        <v>#NAME?</v>
      </c>
      <c r="AI450" s="120" t="e">
        <f t="shared" ca="1" si="125"/>
        <v>#NAME?</v>
      </c>
      <c r="AJ450" s="120" t="e">
        <f t="shared" ca="1" si="125"/>
        <v>#NAME?</v>
      </c>
      <c r="AK450" s="120" t="e">
        <f t="shared" ca="1" si="125"/>
        <v>#NAME?</v>
      </c>
      <c r="AL450" s="120" t="e">
        <f ca="1">AL$11</f>
        <v>#NAME?</v>
      </c>
      <c r="AM450" s="180"/>
      <c r="AN450" s="121" t="str">
        <f>AN$11</f>
        <v>1-10-out-24</v>
      </c>
      <c r="AO450" s="47" t="s">
        <v>236</v>
      </c>
      <c r="AP450" s="48"/>
      <c r="AQ450" s="49" t="str">
        <f>AQ$11</f>
        <v>11-31-out-24</v>
      </c>
      <c r="AR450" s="91"/>
      <c r="AS450" s="48" t="e">
        <f t="shared" ref="AS450:BS450" ca="1" si="126">AS$11</f>
        <v>#NAME?</v>
      </c>
      <c r="AT450" s="10" t="e">
        <f t="shared" ca="1" si="126"/>
        <v>#NAME?</v>
      </c>
      <c r="AU450" s="10" t="e">
        <f t="shared" ca="1" si="126"/>
        <v>#NAME?</v>
      </c>
      <c r="AV450" s="10" t="e">
        <f t="shared" ca="1" si="126"/>
        <v>#NAME?</v>
      </c>
      <c r="AW450" s="10" t="e">
        <f t="shared" ca="1" si="126"/>
        <v>#NAME?</v>
      </c>
      <c r="AX450" s="10" t="e">
        <f t="shared" ca="1" si="126"/>
        <v>#NAME?</v>
      </c>
      <c r="AY450" s="10" t="e">
        <f t="shared" ca="1" si="126"/>
        <v>#NAME?</v>
      </c>
      <c r="AZ450" s="10" t="e">
        <f t="shared" ca="1" si="126"/>
        <v>#NAME?</v>
      </c>
      <c r="BA450" s="10" t="e">
        <f t="shared" ca="1" si="126"/>
        <v>#NAME?</v>
      </c>
      <c r="BB450" s="10" t="e">
        <f t="shared" ca="1" si="126"/>
        <v>#NAME?</v>
      </c>
      <c r="BC450" s="10" t="e">
        <f t="shared" ca="1" si="126"/>
        <v>#NAME?</v>
      </c>
      <c r="BD450" s="10" t="e">
        <f t="shared" ca="1" si="126"/>
        <v>#NAME?</v>
      </c>
      <c r="BE450" s="10" t="e">
        <f t="shared" ca="1" si="126"/>
        <v>#NAME?</v>
      </c>
      <c r="BF450" s="10" t="e">
        <f t="shared" ca="1" si="126"/>
        <v>#NAME?</v>
      </c>
      <c r="BG450" s="10" t="e">
        <f t="shared" ca="1" si="126"/>
        <v>#NAME?</v>
      </c>
      <c r="BH450" s="10" t="e">
        <f t="shared" ca="1" si="126"/>
        <v>#NAME?</v>
      </c>
      <c r="BI450" s="10" t="e">
        <f t="shared" ca="1" si="126"/>
        <v>#NAME?</v>
      </c>
      <c r="BJ450" s="10" t="e">
        <f t="shared" ca="1" si="126"/>
        <v>#NAME?</v>
      </c>
      <c r="BK450" s="10" t="e">
        <f t="shared" ca="1" si="126"/>
        <v>#NAME?</v>
      </c>
      <c r="BL450" s="10" t="e">
        <f t="shared" ca="1" si="126"/>
        <v>#NAME?</v>
      </c>
      <c r="BM450" s="10" t="e">
        <f t="shared" ca="1" si="126"/>
        <v>#NAME?</v>
      </c>
      <c r="BN450" s="10" t="e">
        <f t="shared" ca="1" si="126"/>
        <v>#NAME?</v>
      </c>
      <c r="BO450" s="10" t="e">
        <f t="shared" ca="1" si="126"/>
        <v>#NAME?</v>
      </c>
      <c r="BP450" s="10" t="e">
        <f t="shared" ca="1" si="126"/>
        <v>#NAME?</v>
      </c>
      <c r="BQ450" s="10" t="e">
        <f t="shared" ca="1" si="126"/>
        <v>#NAME?</v>
      </c>
      <c r="BR450" s="10" t="e">
        <f t="shared" ca="1" si="126"/>
        <v>#NAME?</v>
      </c>
      <c r="BS450" s="10" t="e">
        <f t="shared" ca="1" si="126"/>
        <v>#NAME?</v>
      </c>
    </row>
    <row r="451" spans="1:71" ht="12.75" hidden="1" customHeight="1" x14ac:dyDescent="0.2">
      <c r="A451" s="261" t="s">
        <v>237</v>
      </c>
      <c r="B451" s="285"/>
      <c r="C451" s="123">
        <v>16</v>
      </c>
      <c r="D451" s="286"/>
      <c r="E451" s="123">
        <v>24</v>
      </c>
      <c r="F451" s="123">
        <v>23</v>
      </c>
      <c r="G451" s="123">
        <v>35</v>
      </c>
      <c r="H451" s="123">
        <v>20</v>
      </c>
      <c r="I451" s="136">
        <v>20</v>
      </c>
      <c r="J451" s="123">
        <v>21</v>
      </c>
      <c r="K451" s="123">
        <v>17</v>
      </c>
      <c r="L451" s="123">
        <v>19</v>
      </c>
      <c r="M451" s="123">
        <v>23</v>
      </c>
      <c r="N451" s="123">
        <v>18</v>
      </c>
      <c r="O451" s="123">
        <v>16</v>
      </c>
      <c r="P451" s="123">
        <v>17</v>
      </c>
      <c r="Q451" s="286"/>
      <c r="R451" s="126">
        <v>15</v>
      </c>
      <c r="S451" s="125">
        <v>19</v>
      </c>
      <c r="T451" s="125">
        <v>33</v>
      </c>
      <c r="U451" s="125">
        <v>26</v>
      </c>
      <c r="V451" s="125">
        <v>30</v>
      </c>
      <c r="W451" s="125">
        <v>23</v>
      </c>
      <c r="X451" s="125">
        <v>17</v>
      </c>
      <c r="Y451" s="125">
        <v>27</v>
      </c>
      <c r="Z451" s="125">
        <v>18</v>
      </c>
      <c r="AA451" s="123">
        <v>25</v>
      </c>
      <c r="AB451" s="123">
        <v>24</v>
      </c>
      <c r="AC451" s="125">
        <v>24</v>
      </c>
      <c r="AD451" s="125">
        <v>25</v>
      </c>
      <c r="AE451" s="125">
        <v>23</v>
      </c>
      <c r="AF451" s="125">
        <v>32</v>
      </c>
      <c r="AG451" s="125">
        <v>19</v>
      </c>
      <c r="AH451" s="125">
        <v>36</v>
      </c>
      <c r="AI451" s="125">
        <v>32</v>
      </c>
      <c r="AJ451" s="125">
        <v>13</v>
      </c>
      <c r="AK451" s="125">
        <v>38</v>
      </c>
      <c r="AL451" s="52">
        <v>30</v>
      </c>
      <c r="AM451" s="187"/>
      <c r="AN451" s="61">
        <v>10</v>
      </c>
      <c r="AO451" s="306" t="s">
        <v>237</v>
      </c>
      <c r="AP451" s="174"/>
      <c r="AQ451" s="152">
        <v>22</v>
      </c>
      <c r="AR451" s="296"/>
      <c r="AS451" s="167">
        <f>IF(AQ451="","",(SUM(AQ451,AN451)))</f>
        <v>32</v>
      </c>
      <c r="AT451" s="56">
        <v>32</v>
      </c>
      <c r="AU451" s="57">
        <v>48</v>
      </c>
      <c r="AV451" s="57">
        <v>32</v>
      </c>
      <c r="AW451" s="57">
        <v>44</v>
      </c>
      <c r="AX451" s="57">
        <v>36</v>
      </c>
      <c r="AY451" s="57">
        <v>44</v>
      </c>
      <c r="AZ451" s="57">
        <v>43</v>
      </c>
      <c r="BA451" s="62">
        <v>34</v>
      </c>
      <c r="BB451" s="62">
        <v>36</v>
      </c>
      <c r="BC451" s="62">
        <v>33</v>
      </c>
      <c r="BD451" s="112"/>
      <c r="BE451" s="112"/>
      <c r="BF451" s="112"/>
      <c r="BG451" s="112"/>
      <c r="BH451" s="112"/>
      <c r="BI451" s="112"/>
      <c r="BJ451" s="112"/>
      <c r="BK451" s="112"/>
      <c r="BL451" s="112"/>
      <c r="BM451" s="112"/>
      <c r="BN451" s="112"/>
      <c r="BO451" s="112"/>
      <c r="BP451" s="112"/>
      <c r="BQ451" s="112"/>
      <c r="BR451" s="112"/>
      <c r="BS451" s="112"/>
    </row>
    <row r="452" spans="1:71" ht="12.75" hidden="1" customHeight="1" x14ac:dyDescent="0.2">
      <c r="A452" s="261" t="s">
        <v>238</v>
      </c>
      <c r="B452" s="285"/>
      <c r="C452" s="123">
        <v>5</v>
      </c>
      <c r="D452" s="286"/>
      <c r="E452" s="123">
        <v>3</v>
      </c>
      <c r="F452" s="123">
        <v>3</v>
      </c>
      <c r="G452" s="123">
        <v>6</v>
      </c>
      <c r="H452" s="123">
        <v>5</v>
      </c>
      <c r="I452" s="130">
        <v>5</v>
      </c>
      <c r="J452" s="123">
        <v>4</v>
      </c>
      <c r="K452" s="123">
        <v>2</v>
      </c>
      <c r="L452" s="123">
        <v>2</v>
      </c>
      <c r="M452" s="123">
        <v>3</v>
      </c>
      <c r="N452" s="123">
        <v>3</v>
      </c>
      <c r="O452" s="123">
        <v>1</v>
      </c>
      <c r="P452" s="123">
        <v>4</v>
      </c>
      <c r="Q452" s="286"/>
      <c r="R452" s="126">
        <v>1</v>
      </c>
      <c r="S452" s="125">
        <v>2</v>
      </c>
      <c r="T452" s="125">
        <v>7</v>
      </c>
      <c r="U452" s="130">
        <v>4</v>
      </c>
      <c r="V452" s="125">
        <v>2</v>
      </c>
      <c r="W452" s="125">
        <v>1</v>
      </c>
      <c r="X452" s="130">
        <v>2</v>
      </c>
      <c r="Y452" s="130">
        <v>3</v>
      </c>
      <c r="Z452" s="130">
        <v>1</v>
      </c>
      <c r="AA452" s="123">
        <v>1</v>
      </c>
      <c r="AB452" s="123">
        <v>0</v>
      </c>
      <c r="AC452" s="130">
        <v>2</v>
      </c>
      <c r="AD452" s="130">
        <v>0</v>
      </c>
      <c r="AE452" s="130">
        <v>2</v>
      </c>
      <c r="AF452" s="130">
        <v>1</v>
      </c>
      <c r="AG452" s="130">
        <v>1</v>
      </c>
      <c r="AH452" s="130">
        <v>2</v>
      </c>
      <c r="AI452" s="130">
        <v>0</v>
      </c>
      <c r="AJ452" s="130">
        <v>2</v>
      </c>
      <c r="AK452" s="130">
        <v>1</v>
      </c>
      <c r="AL452" s="137">
        <v>2</v>
      </c>
      <c r="AM452" s="187"/>
      <c r="AN452" s="139">
        <v>0</v>
      </c>
      <c r="AO452" s="306" t="s">
        <v>238</v>
      </c>
      <c r="AP452" s="174"/>
      <c r="AQ452" s="152">
        <v>1</v>
      </c>
      <c r="AR452" s="296"/>
      <c r="AS452" s="167">
        <f>IF(AQ452="","",(SUM(AQ452,AN452)))</f>
        <v>1</v>
      </c>
      <c r="AT452" s="56">
        <v>5</v>
      </c>
      <c r="AU452" s="57">
        <v>4</v>
      </c>
      <c r="AV452" s="57">
        <v>5</v>
      </c>
      <c r="AW452" s="57">
        <v>5</v>
      </c>
      <c r="AX452" s="57">
        <v>7</v>
      </c>
      <c r="AY452" s="57">
        <v>5</v>
      </c>
      <c r="AZ452" s="57">
        <v>7</v>
      </c>
      <c r="BA452" s="140">
        <v>7</v>
      </c>
      <c r="BB452" s="140">
        <v>9</v>
      </c>
      <c r="BC452" s="140">
        <v>4</v>
      </c>
      <c r="BD452" s="112"/>
      <c r="BE452" s="112"/>
      <c r="BF452" s="112"/>
      <c r="BG452" s="112"/>
      <c r="BH452" s="112"/>
      <c r="BI452" s="112"/>
      <c r="BJ452" s="112"/>
      <c r="BK452" s="112"/>
      <c r="BL452" s="112"/>
      <c r="BM452" s="112"/>
      <c r="BN452" s="112"/>
      <c r="BO452" s="112"/>
      <c r="BP452" s="112"/>
      <c r="BQ452" s="112"/>
      <c r="BR452" s="112"/>
      <c r="BS452" s="112"/>
    </row>
    <row r="453" spans="1:71" ht="12.75" hidden="1" customHeight="1" x14ac:dyDescent="0.2">
      <c r="A453" s="261" t="s">
        <v>239</v>
      </c>
      <c r="B453" s="285"/>
      <c r="C453" s="123">
        <v>32</v>
      </c>
      <c r="D453" s="286"/>
      <c r="E453" s="123">
        <v>61</v>
      </c>
      <c r="F453" s="123">
        <v>72</v>
      </c>
      <c r="G453" s="123">
        <v>107</v>
      </c>
      <c r="H453" s="123">
        <v>69</v>
      </c>
      <c r="I453" s="130">
        <v>64</v>
      </c>
      <c r="J453" s="123">
        <v>65</v>
      </c>
      <c r="K453" s="123">
        <v>46</v>
      </c>
      <c r="L453" s="123">
        <v>59</v>
      </c>
      <c r="M453" s="123">
        <v>67</v>
      </c>
      <c r="N453" s="123">
        <v>53</v>
      </c>
      <c r="O453" s="123">
        <v>65</v>
      </c>
      <c r="P453" s="123">
        <v>76</v>
      </c>
      <c r="Q453" s="286"/>
      <c r="R453" s="126">
        <v>74</v>
      </c>
      <c r="S453" s="125">
        <v>81</v>
      </c>
      <c r="T453" s="125">
        <v>116</v>
      </c>
      <c r="U453" s="130">
        <v>110</v>
      </c>
      <c r="V453" s="125">
        <v>134</v>
      </c>
      <c r="W453" s="125">
        <v>109</v>
      </c>
      <c r="X453" s="130">
        <v>91</v>
      </c>
      <c r="Y453" s="130">
        <v>111</v>
      </c>
      <c r="Z453" s="130">
        <v>93</v>
      </c>
      <c r="AA453" s="123">
        <v>103</v>
      </c>
      <c r="AB453" s="123">
        <v>96</v>
      </c>
      <c r="AC453" s="130">
        <v>121</v>
      </c>
      <c r="AD453" s="130">
        <v>108</v>
      </c>
      <c r="AE453" s="130">
        <v>109</v>
      </c>
      <c r="AF453" s="130">
        <v>115</v>
      </c>
      <c r="AG453" s="130">
        <v>89</v>
      </c>
      <c r="AH453" s="130">
        <v>114</v>
      </c>
      <c r="AI453" s="130">
        <v>123</v>
      </c>
      <c r="AJ453" s="130">
        <v>113</v>
      </c>
      <c r="AK453" s="130">
        <v>105</v>
      </c>
      <c r="AL453" s="137">
        <v>123</v>
      </c>
      <c r="AM453" s="187"/>
      <c r="AN453" s="139">
        <v>34</v>
      </c>
      <c r="AO453" s="306" t="s">
        <v>239</v>
      </c>
      <c r="AP453" s="174"/>
      <c r="AQ453" s="152">
        <v>79</v>
      </c>
      <c r="AR453" s="296"/>
      <c r="AS453" s="167">
        <f>IF(AQ453="","",(SUM(AQ453,AN453)))</f>
        <v>113</v>
      </c>
      <c r="AT453" s="56">
        <v>106</v>
      </c>
      <c r="AU453" s="57">
        <v>126</v>
      </c>
      <c r="AV453" s="57">
        <v>134</v>
      </c>
      <c r="AW453" s="57">
        <v>132</v>
      </c>
      <c r="AX453" s="57">
        <v>121</v>
      </c>
      <c r="AY453" s="57">
        <v>120</v>
      </c>
      <c r="AZ453" s="57">
        <v>127</v>
      </c>
      <c r="BA453" s="140">
        <v>121</v>
      </c>
      <c r="BB453" s="140">
        <v>165</v>
      </c>
      <c r="BC453" s="140">
        <v>153</v>
      </c>
      <c r="BD453" s="112"/>
      <c r="BE453" s="112"/>
      <c r="BF453" s="112"/>
      <c r="BG453" s="112"/>
      <c r="BH453" s="112"/>
      <c r="BI453" s="112"/>
      <c r="BJ453" s="112"/>
      <c r="BK453" s="112"/>
      <c r="BL453" s="112"/>
      <c r="BM453" s="112"/>
      <c r="BN453" s="112"/>
      <c r="BO453" s="112"/>
      <c r="BP453" s="112"/>
      <c r="BQ453" s="112"/>
      <c r="BR453" s="112"/>
      <c r="BS453" s="112"/>
    </row>
    <row r="454" spans="1:71" ht="12.75" hidden="1" customHeight="1" x14ac:dyDescent="0.25">
      <c r="A454" s="209" t="s">
        <v>22</v>
      </c>
      <c r="B454" s="210"/>
      <c r="C454" s="211">
        <f>SUM(C451:C453)</f>
        <v>53</v>
      </c>
      <c r="D454" s="212"/>
      <c r="E454" s="211">
        <f t="shared" ref="E454:P454" si="127">SUM(E451:E453)</f>
        <v>88</v>
      </c>
      <c r="F454" s="211">
        <f t="shared" si="127"/>
        <v>98</v>
      </c>
      <c r="G454" s="211">
        <f t="shared" si="127"/>
        <v>148</v>
      </c>
      <c r="H454" s="211">
        <f t="shared" si="127"/>
        <v>94</v>
      </c>
      <c r="I454" s="211">
        <f t="shared" si="127"/>
        <v>89</v>
      </c>
      <c r="J454" s="211">
        <f t="shared" si="127"/>
        <v>90</v>
      </c>
      <c r="K454" s="211">
        <f t="shared" si="127"/>
        <v>65</v>
      </c>
      <c r="L454" s="211">
        <f t="shared" si="127"/>
        <v>80</v>
      </c>
      <c r="M454" s="211">
        <f t="shared" si="127"/>
        <v>93</v>
      </c>
      <c r="N454" s="211">
        <f t="shared" si="127"/>
        <v>74</v>
      </c>
      <c r="O454" s="211">
        <f t="shared" si="127"/>
        <v>82</v>
      </c>
      <c r="P454" s="211">
        <f t="shared" si="127"/>
        <v>97</v>
      </c>
      <c r="Q454" s="212"/>
      <c r="R454" s="211">
        <f t="shared" ref="R454:BS454" si="128">SUM(R451:R453)</f>
        <v>90</v>
      </c>
      <c r="S454" s="211">
        <f t="shared" si="128"/>
        <v>102</v>
      </c>
      <c r="T454" s="211">
        <f t="shared" si="128"/>
        <v>156</v>
      </c>
      <c r="U454" s="211">
        <f t="shared" si="128"/>
        <v>140</v>
      </c>
      <c r="V454" s="211">
        <f t="shared" si="128"/>
        <v>166</v>
      </c>
      <c r="W454" s="211">
        <f t="shared" si="128"/>
        <v>133</v>
      </c>
      <c r="X454" s="211">
        <f t="shared" si="128"/>
        <v>110</v>
      </c>
      <c r="Y454" s="211">
        <f t="shared" si="128"/>
        <v>141</v>
      </c>
      <c r="Z454" s="211">
        <f t="shared" si="128"/>
        <v>112</v>
      </c>
      <c r="AA454" s="211">
        <f t="shared" si="128"/>
        <v>129</v>
      </c>
      <c r="AB454" s="211">
        <f t="shared" si="128"/>
        <v>120</v>
      </c>
      <c r="AC454" s="211">
        <f t="shared" si="128"/>
        <v>147</v>
      </c>
      <c r="AD454" s="211">
        <f t="shared" si="128"/>
        <v>133</v>
      </c>
      <c r="AE454" s="211">
        <f t="shared" si="128"/>
        <v>134</v>
      </c>
      <c r="AF454" s="211">
        <f t="shared" si="128"/>
        <v>148</v>
      </c>
      <c r="AG454" s="211">
        <f t="shared" si="128"/>
        <v>109</v>
      </c>
      <c r="AH454" s="211">
        <f t="shared" si="128"/>
        <v>152</v>
      </c>
      <c r="AI454" s="211">
        <f t="shared" si="128"/>
        <v>155</v>
      </c>
      <c r="AJ454" s="211">
        <f t="shared" si="128"/>
        <v>128</v>
      </c>
      <c r="AK454" s="211">
        <f t="shared" si="128"/>
        <v>144</v>
      </c>
      <c r="AL454" s="211">
        <f t="shared" si="128"/>
        <v>155</v>
      </c>
      <c r="AM454" s="214"/>
      <c r="AN454" s="215">
        <f t="shared" si="128"/>
        <v>44</v>
      </c>
      <c r="AO454" s="176" t="s">
        <v>22</v>
      </c>
      <c r="AP454" s="66"/>
      <c r="AQ454" s="67">
        <f t="shared" si="128"/>
        <v>102</v>
      </c>
      <c r="AR454" s="219"/>
      <c r="AS454" s="66">
        <f t="shared" si="128"/>
        <v>146</v>
      </c>
      <c r="AT454" s="39">
        <f t="shared" si="128"/>
        <v>143</v>
      </c>
      <c r="AU454" s="39">
        <f t="shared" si="128"/>
        <v>178</v>
      </c>
      <c r="AV454" s="39">
        <f t="shared" si="128"/>
        <v>171</v>
      </c>
      <c r="AW454" s="39">
        <f t="shared" si="128"/>
        <v>181</v>
      </c>
      <c r="AX454" s="39">
        <f t="shared" si="128"/>
        <v>164</v>
      </c>
      <c r="AY454" s="39">
        <f t="shared" si="128"/>
        <v>169</v>
      </c>
      <c r="AZ454" s="39">
        <f t="shared" si="128"/>
        <v>177</v>
      </c>
      <c r="BA454" s="39">
        <f t="shared" si="128"/>
        <v>162</v>
      </c>
      <c r="BB454" s="39">
        <f t="shared" si="128"/>
        <v>210</v>
      </c>
      <c r="BC454" s="39">
        <f t="shared" si="128"/>
        <v>190</v>
      </c>
      <c r="BD454" s="39">
        <f t="shared" si="128"/>
        <v>0</v>
      </c>
      <c r="BE454" s="39">
        <f t="shared" si="128"/>
        <v>0</v>
      </c>
      <c r="BF454" s="39">
        <f t="shared" si="128"/>
        <v>0</v>
      </c>
      <c r="BG454" s="39">
        <f t="shared" si="128"/>
        <v>0</v>
      </c>
      <c r="BH454" s="39">
        <f t="shared" si="128"/>
        <v>0</v>
      </c>
      <c r="BI454" s="39">
        <f t="shared" si="128"/>
        <v>0</v>
      </c>
      <c r="BJ454" s="39">
        <f t="shared" si="128"/>
        <v>0</v>
      </c>
      <c r="BK454" s="39">
        <f t="shared" si="128"/>
        <v>0</v>
      </c>
      <c r="BL454" s="39">
        <f t="shared" si="128"/>
        <v>0</v>
      </c>
      <c r="BM454" s="39">
        <f t="shared" si="128"/>
        <v>0</v>
      </c>
      <c r="BN454" s="39">
        <f t="shared" si="128"/>
        <v>0</v>
      </c>
      <c r="BO454" s="39">
        <f t="shared" si="128"/>
        <v>0</v>
      </c>
      <c r="BP454" s="39">
        <f t="shared" si="128"/>
        <v>0</v>
      </c>
      <c r="BQ454" s="39">
        <f t="shared" si="128"/>
        <v>0</v>
      </c>
      <c r="BR454" s="39">
        <f t="shared" si="128"/>
        <v>0</v>
      </c>
      <c r="BS454" s="39">
        <f t="shared" si="128"/>
        <v>0</v>
      </c>
    </row>
    <row r="455" spans="1:71" s="307" customFormat="1" ht="12.75" hidden="1" customHeight="1" x14ac:dyDescent="0.25">
      <c r="D455" s="308"/>
      <c r="O455" s="246"/>
      <c r="Q455" s="308"/>
      <c r="R455" s="246"/>
      <c r="S455" s="246"/>
      <c r="T455" s="246"/>
      <c r="V455" s="246"/>
      <c r="W455" s="246"/>
      <c r="Z455" s="246"/>
      <c r="AA455" s="246"/>
      <c r="AJ455" s="246"/>
      <c r="AM455" s="308"/>
      <c r="AO455" s="309"/>
      <c r="AP455" s="310"/>
      <c r="AQ455" s="309"/>
      <c r="AR455" s="310"/>
      <c r="AS455" s="309"/>
      <c r="AT455" s="309"/>
      <c r="AU455" s="309"/>
      <c r="AV455" s="309"/>
      <c r="AW455" s="309"/>
      <c r="AX455" s="309"/>
      <c r="AY455" s="309"/>
      <c r="AZ455" s="309"/>
      <c r="BA455" s="309"/>
      <c r="BB455" s="309"/>
      <c r="BC455" s="309"/>
      <c r="BD455" s="309"/>
      <c r="BE455" s="309"/>
      <c r="BF455" s="309"/>
      <c r="BG455" s="309"/>
      <c r="BH455" s="309"/>
      <c r="BI455" s="309"/>
      <c r="BJ455" s="309"/>
      <c r="BK455" s="309"/>
      <c r="BL455" s="309"/>
      <c r="BM455" s="309"/>
      <c r="BN455" s="309"/>
      <c r="BO455" s="309"/>
      <c r="BP455" s="309"/>
      <c r="BQ455" s="309"/>
      <c r="BR455" s="309"/>
      <c r="BS455" s="309"/>
    </row>
    <row r="456" spans="1:71" s="69" customFormat="1" ht="12.75" hidden="1" customHeight="1" x14ac:dyDescent="0.25">
      <c r="A456" s="283" t="s">
        <v>240</v>
      </c>
      <c r="B456" s="284"/>
      <c r="C456" s="120">
        <f>$C$11</f>
        <v>44531</v>
      </c>
      <c r="D456" s="284"/>
      <c r="E456" s="120" t="e">
        <f ca="1">$E$11</f>
        <v>#NAME?</v>
      </c>
      <c r="F456" s="120" t="e">
        <f ca="1">$F$11</f>
        <v>#NAME?</v>
      </c>
      <c r="G456" s="120" t="e">
        <f ca="1">$G$11</f>
        <v>#NAME?</v>
      </c>
      <c r="H456" s="120" t="e">
        <f ca="1">$H$11</f>
        <v>#NAME?</v>
      </c>
      <c r="I456" s="120" t="e">
        <f ca="1">$I$11</f>
        <v>#NAME?</v>
      </c>
      <c r="J456" s="120" t="e">
        <f ca="1">$J$11</f>
        <v>#NAME?</v>
      </c>
      <c r="K456" s="120" t="e">
        <f ca="1">$K$11</f>
        <v>#NAME?</v>
      </c>
      <c r="L456" s="120" t="e">
        <f ca="1">$L$11</f>
        <v>#NAME?</v>
      </c>
      <c r="M456" s="120" t="e">
        <f ca="1">$M$11</f>
        <v>#NAME?</v>
      </c>
      <c r="N456" s="120" t="e">
        <f ca="1">$N$11</f>
        <v>#NAME?</v>
      </c>
      <c r="O456" s="120" t="e">
        <f ca="1">$O$11</f>
        <v>#NAME?</v>
      </c>
      <c r="P456" s="120" t="e">
        <f ca="1">$P$11</f>
        <v>#NAME?</v>
      </c>
      <c r="Q456" s="284"/>
      <c r="R456" s="120" t="e">
        <f t="shared" ref="R456:AK456" ca="1" si="129">R11</f>
        <v>#NAME?</v>
      </c>
      <c r="S456" s="120" t="e">
        <f t="shared" ca="1" si="129"/>
        <v>#NAME?</v>
      </c>
      <c r="T456" s="120" t="e">
        <f t="shared" ca="1" si="129"/>
        <v>#NAME?</v>
      </c>
      <c r="U456" s="120" t="e">
        <f t="shared" ca="1" si="129"/>
        <v>#NAME?</v>
      </c>
      <c r="V456" s="120" t="e">
        <f t="shared" ca="1" si="129"/>
        <v>#NAME?</v>
      </c>
      <c r="W456" s="120" t="e">
        <f t="shared" ca="1" si="129"/>
        <v>#NAME?</v>
      </c>
      <c r="X456" s="120" t="e">
        <f t="shared" ca="1" si="129"/>
        <v>#NAME?</v>
      </c>
      <c r="Y456" s="120" t="e">
        <f t="shared" ca="1" si="129"/>
        <v>#NAME?</v>
      </c>
      <c r="Z456" s="120" t="e">
        <f t="shared" ca="1" si="129"/>
        <v>#NAME?</v>
      </c>
      <c r="AA456" s="120" t="e">
        <f t="shared" ca="1" si="129"/>
        <v>#NAME?</v>
      </c>
      <c r="AB456" s="120" t="e">
        <f t="shared" ca="1" si="129"/>
        <v>#NAME?</v>
      </c>
      <c r="AC456" s="120" t="e">
        <f t="shared" ca="1" si="129"/>
        <v>#NAME?</v>
      </c>
      <c r="AD456" s="120" t="e">
        <f t="shared" ca="1" si="129"/>
        <v>#NAME?</v>
      </c>
      <c r="AE456" s="120" t="e">
        <f t="shared" ca="1" si="129"/>
        <v>#NAME?</v>
      </c>
      <c r="AF456" s="120" t="e">
        <f t="shared" ca="1" si="129"/>
        <v>#NAME?</v>
      </c>
      <c r="AG456" s="120" t="e">
        <f t="shared" ca="1" si="129"/>
        <v>#NAME?</v>
      </c>
      <c r="AH456" s="120" t="e">
        <f t="shared" ca="1" si="129"/>
        <v>#NAME?</v>
      </c>
      <c r="AI456" s="120" t="e">
        <f t="shared" ca="1" si="129"/>
        <v>#NAME?</v>
      </c>
      <c r="AJ456" s="120" t="e">
        <f t="shared" ca="1" si="129"/>
        <v>#NAME?</v>
      </c>
      <c r="AK456" s="120" t="e">
        <f t="shared" ca="1" si="129"/>
        <v>#NAME?</v>
      </c>
      <c r="AL456" s="120" t="e">
        <f ca="1">AL$11</f>
        <v>#NAME?</v>
      </c>
      <c r="AM456" s="180"/>
      <c r="AN456" s="121" t="str">
        <f>AN$11</f>
        <v>1-10-out-24</v>
      </c>
      <c r="AO456" s="47" t="s">
        <v>241</v>
      </c>
      <c r="AP456" s="48"/>
      <c r="AQ456" s="49" t="str">
        <f>AQ$11</f>
        <v>11-31-out-24</v>
      </c>
      <c r="AR456" s="91"/>
      <c r="AS456" s="48" t="e">
        <f t="shared" ref="AS456:BS456" ca="1" si="130">AS$11</f>
        <v>#NAME?</v>
      </c>
      <c r="AT456" s="10" t="e">
        <f t="shared" ca="1" si="130"/>
        <v>#NAME?</v>
      </c>
      <c r="AU456" s="10" t="e">
        <f t="shared" ca="1" si="130"/>
        <v>#NAME?</v>
      </c>
      <c r="AV456" s="10" t="e">
        <f t="shared" ca="1" si="130"/>
        <v>#NAME?</v>
      </c>
      <c r="AW456" s="10" t="e">
        <f t="shared" ca="1" si="130"/>
        <v>#NAME?</v>
      </c>
      <c r="AX456" s="10" t="e">
        <f t="shared" ca="1" si="130"/>
        <v>#NAME?</v>
      </c>
      <c r="AY456" s="10" t="e">
        <f t="shared" ca="1" si="130"/>
        <v>#NAME?</v>
      </c>
      <c r="AZ456" s="10" t="e">
        <f t="shared" ca="1" si="130"/>
        <v>#NAME?</v>
      </c>
      <c r="BA456" s="10" t="e">
        <f t="shared" ca="1" si="130"/>
        <v>#NAME?</v>
      </c>
      <c r="BB456" s="10" t="e">
        <f t="shared" ca="1" si="130"/>
        <v>#NAME?</v>
      </c>
      <c r="BC456" s="10" t="e">
        <f t="shared" ca="1" si="130"/>
        <v>#NAME?</v>
      </c>
      <c r="BD456" s="10" t="e">
        <f t="shared" ca="1" si="130"/>
        <v>#NAME?</v>
      </c>
      <c r="BE456" s="10" t="e">
        <f t="shared" ca="1" si="130"/>
        <v>#NAME?</v>
      </c>
      <c r="BF456" s="10" t="e">
        <f t="shared" ca="1" si="130"/>
        <v>#NAME?</v>
      </c>
      <c r="BG456" s="10" t="e">
        <f t="shared" ca="1" si="130"/>
        <v>#NAME?</v>
      </c>
      <c r="BH456" s="10" t="e">
        <f t="shared" ca="1" si="130"/>
        <v>#NAME?</v>
      </c>
      <c r="BI456" s="10" t="e">
        <f t="shared" ca="1" si="130"/>
        <v>#NAME?</v>
      </c>
      <c r="BJ456" s="10" t="e">
        <f t="shared" ca="1" si="130"/>
        <v>#NAME?</v>
      </c>
      <c r="BK456" s="10" t="e">
        <f t="shared" ca="1" si="130"/>
        <v>#NAME?</v>
      </c>
      <c r="BL456" s="10" t="e">
        <f t="shared" ca="1" si="130"/>
        <v>#NAME?</v>
      </c>
      <c r="BM456" s="10" t="e">
        <f t="shared" ca="1" si="130"/>
        <v>#NAME?</v>
      </c>
      <c r="BN456" s="10" t="e">
        <f t="shared" ca="1" si="130"/>
        <v>#NAME?</v>
      </c>
      <c r="BO456" s="10" t="e">
        <f t="shared" ca="1" si="130"/>
        <v>#NAME?</v>
      </c>
      <c r="BP456" s="10" t="e">
        <f t="shared" ca="1" si="130"/>
        <v>#NAME?</v>
      </c>
      <c r="BQ456" s="10" t="e">
        <f t="shared" ca="1" si="130"/>
        <v>#NAME?</v>
      </c>
      <c r="BR456" s="10" t="e">
        <f t="shared" ca="1" si="130"/>
        <v>#NAME?</v>
      </c>
      <c r="BS456" s="10" t="e">
        <f t="shared" ca="1" si="130"/>
        <v>#NAME?</v>
      </c>
    </row>
    <row r="457" spans="1:71" ht="12.75" hidden="1" customHeight="1" x14ac:dyDescent="0.2">
      <c r="A457" s="261" t="s">
        <v>237</v>
      </c>
      <c r="B457" s="285"/>
      <c r="C457" s="123">
        <v>0</v>
      </c>
      <c r="D457" s="286"/>
      <c r="E457" s="123">
        <v>2</v>
      </c>
      <c r="F457" s="123">
        <v>11</v>
      </c>
      <c r="G457" s="123">
        <v>4</v>
      </c>
      <c r="H457" s="123">
        <v>0</v>
      </c>
      <c r="I457" s="136">
        <v>0</v>
      </c>
      <c r="J457" s="123">
        <v>8</v>
      </c>
      <c r="K457" s="123">
        <v>17</v>
      </c>
      <c r="L457" s="123">
        <v>1</v>
      </c>
      <c r="M457" s="123">
        <v>0</v>
      </c>
      <c r="N457" s="123">
        <v>0</v>
      </c>
      <c r="O457" s="123">
        <v>0</v>
      </c>
      <c r="P457" s="123">
        <v>0</v>
      </c>
      <c r="Q457" s="286"/>
      <c r="R457" s="281">
        <v>0</v>
      </c>
      <c r="S457" s="125">
        <v>0</v>
      </c>
      <c r="T457" s="123">
        <v>0</v>
      </c>
      <c r="U457" s="123">
        <v>0</v>
      </c>
      <c r="V457" s="123">
        <v>0</v>
      </c>
      <c r="W457" s="123">
        <v>0</v>
      </c>
      <c r="X457" s="123">
        <v>0</v>
      </c>
      <c r="Y457" s="123">
        <v>0</v>
      </c>
      <c r="Z457" s="123">
        <v>0</v>
      </c>
      <c r="AA457" s="123">
        <v>0</v>
      </c>
      <c r="AB457" s="123">
        <v>0</v>
      </c>
      <c r="AC457" s="123">
        <v>0</v>
      </c>
      <c r="AD457" s="125">
        <v>0</v>
      </c>
      <c r="AE457" s="123">
        <v>0</v>
      </c>
      <c r="AF457" s="123">
        <v>0</v>
      </c>
      <c r="AG457" s="123">
        <v>0</v>
      </c>
      <c r="AH457" s="123">
        <v>0</v>
      </c>
      <c r="AI457" s="123">
        <v>0</v>
      </c>
      <c r="AJ457" s="123">
        <v>0</v>
      </c>
      <c r="AK457" s="123">
        <v>0</v>
      </c>
      <c r="AL457" s="123">
        <v>0</v>
      </c>
      <c r="AM457" s="187"/>
      <c r="AN457" s="281">
        <v>0</v>
      </c>
      <c r="AO457" s="306" t="s">
        <v>237</v>
      </c>
      <c r="AP457" s="174"/>
      <c r="AQ457" s="311">
        <v>0</v>
      </c>
      <c r="AR457" s="296"/>
      <c r="AS457" s="167">
        <f>IF(AQ457="","",(SUM(AQ457,AN457)))</f>
        <v>0</v>
      </c>
      <c r="AT457" s="71">
        <v>0</v>
      </c>
      <c r="AU457" s="71">
        <v>0</v>
      </c>
      <c r="AV457" s="71">
        <v>0</v>
      </c>
      <c r="AW457" s="57">
        <v>0</v>
      </c>
      <c r="AX457" s="71">
        <v>0</v>
      </c>
      <c r="AY457" s="71">
        <v>0</v>
      </c>
      <c r="AZ457" s="71">
        <v>0</v>
      </c>
      <c r="BA457" s="71">
        <v>0</v>
      </c>
      <c r="BB457" s="71">
        <v>0</v>
      </c>
      <c r="BC457" s="71">
        <v>0</v>
      </c>
      <c r="BD457" s="71"/>
      <c r="BE457" s="71"/>
      <c r="BF457" s="71"/>
      <c r="BG457" s="71"/>
      <c r="BH457" s="71"/>
      <c r="BI457" s="71"/>
      <c r="BJ457" s="71"/>
      <c r="BK457" s="71"/>
      <c r="BL457" s="71"/>
      <c r="BM457" s="71"/>
      <c r="BN457" s="71"/>
      <c r="BO457" s="71"/>
      <c r="BP457" s="71"/>
      <c r="BQ457" s="71"/>
      <c r="BR457" s="71"/>
      <c r="BS457" s="71"/>
    </row>
    <row r="458" spans="1:71" ht="12.75" hidden="1" customHeight="1" x14ac:dyDescent="0.2">
      <c r="A458" s="261" t="s">
        <v>238</v>
      </c>
      <c r="B458" s="285"/>
      <c r="C458" s="123">
        <v>0</v>
      </c>
      <c r="D458" s="286"/>
      <c r="E458" s="123">
        <v>0</v>
      </c>
      <c r="F458" s="123">
        <v>0</v>
      </c>
      <c r="G458" s="123">
        <v>0</v>
      </c>
      <c r="H458" s="123">
        <v>0</v>
      </c>
      <c r="I458" s="130">
        <v>0</v>
      </c>
      <c r="J458" s="123">
        <v>0</v>
      </c>
      <c r="K458" s="123">
        <v>0</v>
      </c>
      <c r="L458" s="123">
        <v>0</v>
      </c>
      <c r="M458" s="123">
        <v>0</v>
      </c>
      <c r="N458" s="123">
        <v>0</v>
      </c>
      <c r="O458" s="123">
        <v>0</v>
      </c>
      <c r="P458" s="123">
        <v>0</v>
      </c>
      <c r="Q458" s="286"/>
      <c r="R458" s="281">
        <v>0</v>
      </c>
      <c r="S458" s="125">
        <v>0</v>
      </c>
      <c r="T458" s="123">
        <v>0</v>
      </c>
      <c r="U458" s="123">
        <v>0</v>
      </c>
      <c r="V458" s="123">
        <v>0</v>
      </c>
      <c r="W458" s="123">
        <v>0</v>
      </c>
      <c r="X458" s="123">
        <v>0</v>
      </c>
      <c r="Y458" s="123">
        <v>0</v>
      </c>
      <c r="Z458" s="123">
        <v>0</v>
      </c>
      <c r="AA458" s="123">
        <v>0</v>
      </c>
      <c r="AB458" s="123">
        <v>0</v>
      </c>
      <c r="AC458" s="123">
        <v>0</v>
      </c>
      <c r="AD458" s="130">
        <v>0</v>
      </c>
      <c r="AE458" s="123">
        <v>0</v>
      </c>
      <c r="AF458" s="123">
        <v>0</v>
      </c>
      <c r="AG458" s="123">
        <v>0</v>
      </c>
      <c r="AH458" s="123">
        <v>0</v>
      </c>
      <c r="AI458" s="123">
        <v>0</v>
      </c>
      <c r="AJ458" s="123">
        <v>0</v>
      </c>
      <c r="AK458" s="123">
        <v>0</v>
      </c>
      <c r="AL458" s="123">
        <v>0</v>
      </c>
      <c r="AM458" s="187"/>
      <c r="AN458" s="281">
        <v>0</v>
      </c>
      <c r="AO458" s="306" t="s">
        <v>238</v>
      </c>
      <c r="AP458" s="174"/>
      <c r="AQ458" s="311">
        <v>0</v>
      </c>
      <c r="AR458" s="296"/>
      <c r="AS458" s="167">
        <f>IF(AQ458="","",(SUM(AQ458,AN458)))</f>
        <v>0</v>
      </c>
      <c r="AT458" s="71">
        <v>0</v>
      </c>
      <c r="AU458" s="71">
        <v>0</v>
      </c>
      <c r="AV458" s="71">
        <v>0</v>
      </c>
      <c r="AW458" s="57">
        <v>0</v>
      </c>
      <c r="AX458" s="71">
        <v>0</v>
      </c>
      <c r="AY458" s="71">
        <v>0</v>
      </c>
      <c r="AZ458" s="71">
        <v>0</v>
      </c>
      <c r="BA458" s="71">
        <v>0</v>
      </c>
      <c r="BB458" s="71">
        <v>0</v>
      </c>
      <c r="BC458" s="71">
        <v>0</v>
      </c>
      <c r="BD458" s="71"/>
      <c r="BE458" s="71"/>
      <c r="BF458" s="71"/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</row>
    <row r="459" spans="1:71" ht="12.75" hidden="1" customHeight="1" x14ac:dyDescent="0.2">
      <c r="A459" s="261" t="s">
        <v>239</v>
      </c>
      <c r="B459" s="285"/>
      <c r="C459" s="123">
        <v>0</v>
      </c>
      <c r="D459" s="286"/>
      <c r="E459" s="123">
        <v>6</v>
      </c>
      <c r="F459" s="123">
        <v>63</v>
      </c>
      <c r="G459" s="123">
        <v>30</v>
      </c>
      <c r="H459" s="123">
        <v>0</v>
      </c>
      <c r="I459" s="130">
        <v>0</v>
      </c>
      <c r="J459" s="123">
        <v>37</v>
      </c>
      <c r="K459" s="123">
        <v>30</v>
      </c>
      <c r="L459" s="123">
        <v>8</v>
      </c>
      <c r="M459" s="123">
        <v>0</v>
      </c>
      <c r="N459" s="123">
        <v>0</v>
      </c>
      <c r="O459" s="123">
        <v>0</v>
      </c>
      <c r="P459" s="123">
        <v>0</v>
      </c>
      <c r="Q459" s="286"/>
      <c r="R459" s="281">
        <v>0</v>
      </c>
      <c r="S459" s="125">
        <v>0</v>
      </c>
      <c r="T459" s="123">
        <v>0</v>
      </c>
      <c r="U459" s="123">
        <v>0</v>
      </c>
      <c r="V459" s="123">
        <v>0</v>
      </c>
      <c r="W459" s="123">
        <v>0</v>
      </c>
      <c r="X459" s="123">
        <v>0</v>
      </c>
      <c r="Y459" s="123">
        <v>0</v>
      </c>
      <c r="Z459" s="123">
        <v>0</v>
      </c>
      <c r="AA459" s="123">
        <v>0</v>
      </c>
      <c r="AB459" s="123">
        <v>0</v>
      </c>
      <c r="AC459" s="123">
        <v>0</v>
      </c>
      <c r="AD459" s="130">
        <v>0</v>
      </c>
      <c r="AE459" s="123">
        <v>0</v>
      </c>
      <c r="AF459" s="123">
        <v>0</v>
      </c>
      <c r="AG459" s="123">
        <v>0</v>
      </c>
      <c r="AH459" s="123">
        <v>0</v>
      </c>
      <c r="AI459" s="123">
        <v>0</v>
      </c>
      <c r="AJ459" s="123">
        <v>0</v>
      </c>
      <c r="AK459" s="123">
        <v>0</v>
      </c>
      <c r="AL459" s="123">
        <v>0</v>
      </c>
      <c r="AM459" s="187"/>
      <c r="AN459" s="281">
        <v>0</v>
      </c>
      <c r="AO459" s="306" t="s">
        <v>239</v>
      </c>
      <c r="AP459" s="174"/>
      <c r="AQ459" s="311">
        <v>0</v>
      </c>
      <c r="AR459" s="296"/>
      <c r="AS459" s="167">
        <f>IF(AQ459="","",(SUM(AQ459,AN459)))</f>
        <v>0</v>
      </c>
      <c r="AT459" s="71">
        <v>0</v>
      </c>
      <c r="AU459" s="71">
        <v>0</v>
      </c>
      <c r="AV459" s="71">
        <v>0</v>
      </c>
      <c r="AW459" s="57">
        <v>0</v>
      </c>
      <c r="AX459" s="71">
        <v>0</v>
      </c>
      <c r="AY459" s="71">
        <v>0</v>
      </c>
      <c r="AZ459" s="71">
        <v>0</v>
      </c>
      <c r="BA459" s="71">
        <v>0</v>
      </c>
      <c r="BB459" s="71">
        <v>0</v>
      </c>
      <c r="BC459" s="71">
        <v>0</v>
      </c>
      <c r="BD459" s="71"/>
      <c r="BE459" s="71"/>
      <c r="BF459" s="71"/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</row>
    <row r="460" spans="1:71" ht="12.75" hidden="1" customHeight="1" x14ac:dyDescent="0.25">
      <c r="A460" s="209" t="s">
        <v>22</v>
      </c>
      <c r="B460" s="210"/>
      <c r="C460" s="211">
        <f>SUM(C457:C459)</f>
        <v>0</v>
      </c>
      <c r="D460" s="212"/>
      <c r="E460" s="211">
        <f t="shared" ref="E460:P460" si="131">SUM(E457:E459)</f>
        <v>8</v>
      </c>
      <c r="F460" s="211">
        <f t="shared" si="131"/>
        <v>74</v>
      </c>
      <c r="G460" s="211">
        <f t="shared" si="131"/>
        <v>34</v>
      </c>
      <c r="H460" s="211">
        <f t="shared" si="131"/>
        <v>0</v>
      </c>
      <c r="I460" s="211">
        <f t="shared" si="131"/>
        <v>0</v>
      </c>
      <c r="J460" s="211">
        <f t="shared" si="131"/>
        <v>45</v>
      </c>
      <c r="K460" s="211">
        <f t="shared" si="131"/>
        <v>47</v>
      </c>
      <c r="L460" s="211">
        <f t="shared" si="131"/>
        <v>9</v>
      </c>
      <c r="M460" s="211">
        <f t="shared" si="131"/>
        <v>0</v>
      </c>
      <c r="N460" s="211">
        <f t="shared" si="131"/>
        <v>0</v>
      </c>
      <c r="O460" s="211">
        <f t="shared" si="131"/>
        <v>0</v>
      </c>
      <c r="P460" s="211">
        <f t="shared" si="131"/>
        <v>0</v>
      </c>
      <c r="Q460" s="212"/>
      <c r="R460" s="211">
        <f t="shared" ref="R460:BS460" si="132">SUM(R457:R459)</f>
        <v>0</v>
      </c>
      <c r="S460" s="211">
        <f t="shared" si="132"/>
        <v>0</v>
      </c>
      <c r="T460" s="211">
        <f t="shared" si="132"/>
        <v>0</v>
      </c>
      <c r="U460" s="211">
        <f t="shared" si="132"/>
        <v>0</v>
      </c>
      <c r="V460" s="211">
        <f t="shared" si="132"/>
        <v>0</v>
      </c>
      <c r="W460" s="211">
        <f t="shared" si="132"/>
        <v>0</v>
      </c>
      <c r="X460" s="211">
        <f t="shared" si="132"/>
        <v>0</v>
      </c>
      <c r="Y460" s="211">
        <f t="shared" si="132"/>
        <v>0</v>
      </c>
      <c r="Z460" s="211">
        <f t="shared" si="132"/>
        <v>0</v>
      </c>
      <c r="AA460" s="211">
        <f t="shared" si="132"/>
        <v>0</v>
      </c>
      <c r="AB460" s="211">
        <f t="shared" si="132"/>
        <v>0</v>
      </c>
      <c r="AC460" s="211">
        <f t="shared" si="132"/>
        <v>0</v>
      </c>
      <c r="AD460" s="211">
        <f t="shared" si="132"/>
        <v>0</v>
      </c>
      <c r="AE460" s="211">
        <f t="shared" si="132"/>
        <v>0</v>
      </c>
      <c r="AF460" s="211">
        <f t="shared" si="132"/>
        <v>0</v>
      </c>
      <c r="AG460" s="211">
        <f t="shared" si="132"/>
        <v>0</v>
      </c>
      <c r="AH460" s="211">
        <f t="shared" si="132"/>
        <v>0</v>
      </c>
      <c r="AI460" s="211">
        <f t="shared" si="132"/>
        <v>0</v>
      </c>
      <c r="AJ460" s="211">
        <f t="shared" si="132"/>
        <v>0</v>
      </c>
      <c r="AK460" s="211">
        <f t="shared" si="132"/>
        <v>0</v>
      </c>
      <c r="AL460" s="211">
        <f t="shared" si="132"/>
        <v>0</v>
      </c>
      <c r="AM460" s="214"/>
      <c r="AN460" s="215">
        <f t="shared" si="132"/>
        <v>0</v>
      </c>
      <c r="AO460" s="176" t="s">
        <v>22</v>
      </c>
      <c r="AP460" s="66"/>
      <c r="AQ460" s="67">
        <f t="shared" si="132"/>
        <v>0</v>
      </c>
      <c r="AR460" s="219"/>
      <c r="AS460" s="66">
        <f t="shared" si="132"/>
        <v>0</v>
      </c>
      <c r="AT460" s="39">
        <f t="shared" si="132"/>
        <v>0</v>
      </c>
      <c r="AU460" s="39">
        <f t="shared" si="132"/>
        <v>0</v>
      </c>
      <c r="AV460" s="39">
        <f t="shared" si="132"/>
        <v>0</v>
      </c>
      <c r="AW460" s="39">
        <f t="shared" si="132"/>
        <v>0</v>
      </c>
      <c r="AX460" s="39">
        <f t="shared" si="132"/>
        <v>0</v>
      </c>
      <c r="AY460" s="39">
        <f t="shared" si="132"/>
        <v>0</v>
      </c>
      <c r="AZ460" s="39">
        <f t="shared" si="132"/>
        <v>0</v>
      </c>
      <c r="BA460" s="39">
        <f t="shared" si="132"/>
        <v>0</v>
      </c>
      <c r="BB460" s="39">
        <f t="shared" si="132"/>
        <v>0</v>
      </c>
      <c r="BC460" s="39">
        <f t="shared" si="132"/>
        <v>0</v>
      </c>
      <c r="BD460" s="39">
        <f t="shared" si="132"/>
        <v>0</v>
      </c>
      <c r="BE460" s="39">
        <f t="shared" si="132"/>
        <v>0</v>
      </c>
      <c r="BF460" s="39">
        <f t="shared" si="132"/>
        <v>0</v>
      </c>
      <c r="BG460" s="39">
        <f t="shared" si="132"/>
        <v>0</v>
      </c>
      <c r="BH460" s="39">
        <f t="shared" si="132"/>
        <v>0</v>
      </c>
      <c r="BI460" s="39">
        <f t="shared" si="132"/>
        <v>0</v>
      </c>
      <c r="BJ460" s="39">
        <f t="shared" si="132"/>
        <v>0</v>
      </c>
      <c r="BK460" s="39">
        <f t="shared" si="132"/>
        <v>0</v>
      </c>
      <c r="BL460" s="39">
        <f t="shared" si="132"/>
        <v>0</v>
      </c>
      <c r="BM460" s="39">
        <f t="shared" si="132"/>
        <v>0</v>
      </c>
      <c r="BN460" s="39">
        <f t="shared" si="132"/>
        <v>0</v>
      </c>
      <c r="BO460" s="39">
        <f t="shared" si="132"/>
        <v>0</v>
      </c>
      <c r="BP460" s="39">
        <f t="shared" si="132"/>
        <v>0</v>
      </c>
      <c r="BQ460" s="39">
        <f t="shared" si="132"/>
        <v>0</v>
      </c>
      <c r="BR460" s="39">
        <f t="shared" si="132"/>
        <v>0</v>
      </c>
      <c r="BS460" s="39">
        <f t="shared" si="132"/>
        <v>0</v>
      </c>
    </row>
    <row r="461" spans="1:71" s="307" customFormat="1" ht="12.75" hidden="1" customHeight="1" x14ac:dyDescent="0.25">
      <c r="D461" s="308"/>
      <c r="O461" s="246"/>
      <c r="Q461" s="308"/>
      <c r="R461" s="246"/>
      <c r="S461" s="246"/>
      <c r="T461" s="246"/>
      <c r="V461" s="246"/>
      <c r="W461" s="246"/>
      <c r="Z461" s="246"/>
      <c r="AA461" s="246"/>
      <c r="AJ461" s="246"/>
      <c r="AM461" s="308"/>
      <c r="AO461" s="309"/>
      <c r="AP461" s="310"/>
      <c r="AQ461" s="309"/>
      <c r="AR461" s="310"/>
      <c r="AS461" s="309"/>
      <c r="AT461" s="309"/>
      <c r="AU461" s="309"/>
      <c r="AV461" s="309"/>
      <c r="AW461" s="309"/>
      <c r="AX461" s="309"/>
      <c r="AY461" s="309"/>
      <c r="AZ461" s="309"/>
      <c r="BA461" s="309"/>
      <c r="BB461" s="309"/>
      <c r="BC461" s="309"/>
      <c r="BD461" s="309"/>
      <c r="BE461" s="309"/>
      <c r="BF461" s="309"/>
      <c r="BG461" s="309"/>
      <c r="BH461" s="309"/>
      <c r="BI461" s="309"/>
      <c r="BJ461" s="309"/>
      <c r="BK461" s="309"/>
      <c r="BL461" s="309"/>
      <c r="BM461" s="309"/>
      <c r="BN461" s="309"/>
      <c r="BO461" s="309"/>
      <c r="BP461" s="309"/>
      <c r="BQ461" s="309"/>
      <c r="BR461" s="309"/>
      <c r="BS461" s="309"/>
    </row>
    <row r="462" spans="1:71" s="69" customFormat="1" ht="12.75" hidden="1" customHeight="1" x14ac:dyDescent="0.25">
      <c r="A462" s="283" t="s">
        <v>242</v>
      </c>
      <c r="B462" s="284"/>
      <c r="C462" s="120">
        <f>$C$11</f>
        <v>44531</v>
      </c>
      <c r="D462" s="284"/>
      <c r="E462" s="120" t="e">
        <f ca="1">$E$11</f>
        <v>#NAME?</v>
      </c>
      <c r="F462" s="120" t="e">
        <f ca="1">$F$11</f>
        <v>#NAME?</v>
      </c>
      <c r="G462" s="120" t="e">
        <f ca="1">$G$11</f>
        <v>#NAME?</v>
      </c>
      <c r="H462" s="120" t="e">
        <f ca="1">$H$11</f>
        <v>#NAME?</v>
      </c>
      <c r="I462" s="120" t="e">
        <f ca="1">$I$11</f>
        <v>#NAME?</v>
      </c>
      <c r="J462" s="120" t="e">
        <f ca="1">$J$11</f>
        <v>#NAME?</v>
      </c>
      <c r="K462" s="120" t="e">
        <f ca="1">$K$11</f>
        <v>#NAME?</v>
      </c>
      <c r="L462" s="120" t="e">
        <f ca="1">$L$11</f>
        <v>#NAME?</v>
      </c>
      <c r="M462" s="120" t="e">
        <f ca="1">$M$11</f>
        <v>#NAME?</v>
      </c>
      <c r="N462" s="120" t="e">
        <f ca="1">$N$11</f>
        <v>#NAME?</v>
      </c>
      <c r="O462" s="120" t="e">
        <f ca="1">$O$11</f>
        <v>#NAME?</v>
      </c>
      <c r="P462" s="120" t="e">
        <f ca="1">$P$11</f>
        <v>#NAME?</v>
      </c>
      <c r="Q462" s="284"/>
      <c r="R462" s="120" t="e">
        <f t="shared" ref="R462:AK462" ca="1" si="133">R11</f>
        <v>#NAME?</v>
      </c>
      <c r="S462" s="120" t="e">
        <f t="shared" ca="1" si="133"/>
        <v>#NAME?</v>
      </c>
      <c r="T462" s="120" t="e">
        <f t="shared" ca="1" si="133"/>
        <v>#NAME?</v>
      </c>
      <c r="U462" s="120" t="e">
        <f t="shared" ca="1" si="133"/>
        <v>#NAME?</v>
      </c>
      <c r="V462" s="120" t="e">
        <f t="shared" ca="1" si="133"/>
        <v>#NAME?</v>
      </c>
      <c r="W462" s="120" t="e">
        <f t="shared" ca="1" si="133"/>
        <v>#NAME?</v>
      </c>
      <c r="X462" s="120" t="e">
        <f t="shared" ca="1" si="133"/>
        <v>#NAME?</v>
      </c>
      <c r="Y462" s="120" t="e">
        <f t="shared" ca="1" si="133"/>
        <v>#NAME?</v>
      </c>
      <c r="Z462" s="120" t="e">
        <f t="shared" ca="1" si="133"/>
        <v>#NAME?</v>
      </c>
      <c r="AA462" s="120" t="e">
        <f t="shared" ca="1" si="133"/>
        <v>#NAME?</v>
      </c>
      <c r="AB462" s="120" t="e">
        <f t="shared" ca="1" si="133"/>
        <v>#NAME?</v>
      </c>
      <c r="AC462" s="120" t="e">
        <f t="shared" ca="1" si="133"/>
        <v>#NAME?</v>
      </c>
      <c r="AD462" s="120" t="e">
        <f t="shared" ca="1" si="133"/>
        <v>#NAME?</v>
      </c>
      <c r="AE462" s="120" t="e">
        <f t="shared" ca="1" si="133"/>
        <v>#NAME?</v>
      </c>
      <c r="AF462" s="120" t="e">
        <f t="shared" ca="1" si="133"/>
        <v>#NAME?</v>
      </c>
      <c r="AG462" s="120" t="e">
        <f t="shared" ca="1" si="133"/>
        <v>#NAME?</v>
      </c>
      <c r="AH462" s="120" t="e">
        <f t="shared" ca="1" si="133"/>
        <v>#NAME?</v>
      </c>
      <c r="AI462" s="120" t="e">
        <f t="shared" ca="1" si="133"/>
        <v>#NAME?</v>
      </c>
      <c r="AJ462" s="120" t="e">
        <f t="shared" ca="1" si="133"/>
        <v>#NAME?</v>
      </c>
      <c r="AK462" s="120" t="e">
        <f t="shared" ca="1" si="133"/>
        <v>#NAME?</v>
      </c>
      <c r="AL462" s="120" t="e">
        <f ca="1">AL$11</f>
        <v>#NAME?</v>
      </c>
      <c r="AM462" s="180"/>
      <c r="AN462" s="121" t="str">
        <f>AN$11</f>
        <v>1-10-out-24</v>
      </c>
      <c r="AO462" s="47" t="s">
        <v>243</v>
      </c>
      <c r="AP462" s="48"/>
      <c r="AQ462" s="49" t="str">
        <f>AQ$11</f>
        <v>11-31-out-24</v>
      </c>
      <c r="AR462" s="91"/>
      <c r="AS462" s="48" t="e">
        <f t="shared" ref="AS462:BS462" ca="1" si="134">AS$11</f>
        <v>#NAME?</v>
      </c>
      <c r="AT462" s="10" t="e">
        <f t="shared" ca="1" si="134"/>
        <v>#NAME?</v>
      </c>
      <c r="AU462" s="10" t="e">
        <f t="shared" ca="1" si="134"/>
        <v>#NAME?</v>
      </c>
      <c r="AV462" s="10" t="e">
        <f t="shared" ca="1" si="134"/>
        <v>#NAME?</v>
      </c>
      <c r="AW462" s="10" t="e">
        <f t="shared" ca="1" si="134"/>
        <v>#NAME?</v>
      </c>
      <c r="AX462" s="10" t="e">
        <f t="shared" ca="1" si="134"/>
        <v>#NAME?</v>
      </c>
      <c r="AY462" s="10" t="e">
        <f t="shared" ca="1" si="134"/>
        <v>#NAME?</v>
      </c>
      <c r="AZ462" s="10" t="e">
        <f t="shared" ca="1" si="134"/>
        <v>#NAME?</v>
      </c>
      <c r="BA462" s="10" t="e">
        <f t="shared" ca="1" si="134"/>
        <v>#NAME?</v>
      </c>
      <c r="BB462" s="10" t="e">
        <f t="shared" ca="1" si="134"/>
        <v>#NAME?</v>
      </c>
      <c r="BC462" s="10" t="e">
        <f t="shared" ca="1" si="134"/>
        <v>#NAME?</v>
      </c>
      <c r="BD462" s="10" t="e">
        <f t="shared" ca="1" si="134"/>
        <v>#NAME?</v>
      </c>
      <c r="BE462" s="10" t="e">
        <f t="shared" ca="1" si="134"/>
        <v>#NAME?</v>
      </c>
      <c r="BF462" s="10" t="e">
        <f t="shared" ca="1" si="134"/>
        <v>#NAME?</v>
      </c>
      <c r="BG462" s="10" t="e">
        <f t="shared" ca="1" si="134"/>
        <v>#NAME?</v>
      </c>
      <c r="BH462" s="10" t="e">
        <f t="shared" ca="1" si="134"/>
        <v>#NAME?</v>
      </c>
      <c r="BI462" s="10" t="e">
        <f t="shared" ca="1" si="134"/>
        <v>#NAME?</v>
      </c>
      <c r="BJ462" s="10" t="e">
        <f t="shared" ca="1" si="134"/>
        <v>#NAME?</v>
      </c>
      <c r="BK462" s="10" t="e">
        <f t="shared" ca="1" si="134"/>
        <v>#NAME?</v>
      </c>
      <c r="BL462" s="10" t="e">
        <f t="shared" ca="1" si="134"/>
        <v>#NAME?</v>
      </c>
      <c r="BM462" s="10" t="e">
        <f t="shared" ca="1" si="134"/>
        <v>#NAME?</v>
      </c>
      <c r="BN462" s="10" t="e">
        <f t="shared" ca="1" si="134"/>
        <v>#NAME?</v>
      </c>
      <c r="BO462" s="10" t="e">
        <f t="shared" ca="1" si="134"/>
        <v>#NAME?</v>
      </c>
      <c r="BP462" s="10" t="e">
        <f t="shared" ca="1" si="134"/>
        <v>#NAME?</v>
      </c>
      <c r="BQ462" s="10" t="e">
        <f t="shared" ca="1" si="134"/>
        <v>#NAME?</v>
      </c>
      <c r="BR462" s="10" t="e">
        <f t="shared" ca="1" si="134"/>
        <v>#NAME?</v>
      </c>
      <c r="BS462" s="10" t="e">
        <f t="shared" ca="1" si="134"/>
        <v>#NAME?</v>
      </c>
    </row>
    <row r="463" spans="1:71" ht="12.75" hidden="1" customHeight="1" x14ac:dyDescent="0.2">
      <c r="A463" s="261" t="s">
        <v>237</v>
      </c>
      <c r="B463" s="285"/>
      <c r="C463" s="123">
        <v>0</v>
      </c>
      <c r="D463" s="286"/>
      <c r="E463" s="123">
        <v>0</v>
      </c>
      <c r="F463" s="123">
        <v>0</v>
      </c>
      <c r="G463" s="123">
        <v>0</v>
      </c>
      <c r="H463" s="123">
        <v>1</v>
      </c>
      <c r="I463" s="136">
        <v>5</v>
      </c>
      <c r="J463" s="123">
        <v>5</v>
      </c>
      <c r="K463" s="123">
        <v>3</v>
      </c>
      <c r="L463" s="123">
        <v>3</v>
      </c>
      <c r="M463" s="123">
        <v>4</v>
      </c>
      <c r="N463" s="123">
        <v>5</v>
      </c>
      <c r="O463" s="123">
        <v>3</v>
      </c>
      <c r="P463" s="123">
        <v>1</v>
      </c>
      <c r="Q463" s="286"/>
      <c r="R463" s="126">
        <v>1</v>
      </c>
      <c r="S463" s="125">
        <v>3</v>
      </c>
      <c r="T463" s="125">
        <v>5</v>
      </c>
      <c r="U463" s="125">
        <v>0</v>
      </c>
      <c r="V463" s="125">
        <v>6</v>
      </c>
      <c r="W463" s="125">
        <v>3</v>
      </c>
      <c r="X463" s="125">
        <v>2</v>
      </c>
      <c r="Y463" s="125">
        <v>2</v>
      </c>
      <c r="Z463" s="125">
        <v>1</v>
      </c>
      <c r="AA463" s="123">
        <v>4</v>
      </c>
      <c r="AB463" s="123">
        <v>3</v>
      </c>
      <c r="AC463" s="125">
        <v>7</v>
      </c>
      <c r="AD463" s="125">
        <v>5</v>
      </c>
      <c r="AE463" s="125">
        <v>4</v>
      </c>
      <c r="AF463" s="125">
        <v>2</v>
      </c>
      <c r="AG463" s="125">
        <v>5</v>
      </c>
      <c r="AH463" s="125">
        <v>2</v>
      </c>
      <c r="AI463" s="125">
        <v>4</v>
      </c>
      <c r="AJ463" s="125">
        <v>6</v>
      </c>
      <c r="AK463" s="125">
        <v>3</v>
      </c>
      <c r="AL463" s="52">
        <v>3</v>
      </c>
      <c r="AM463" s="187"/>
      <c r="AN463" s="61">
        <v>2</v>
      </c>
      <c r="AO463" s="306" t="s">
        <v>237</v>
      </c>
      <c r="AP463" s="174"/>
      <c r="AQ463" s="152">
        <v>3</v>
      </c>
      <c r="AR463" s="296"/>
      <c r="AS463" s="167">
        <f>IF(AQ463="","",(SUM(AQ463,AN463)))</f>
        <v>5</v>
      </c>
      <c r="AT463" s="112">
        <v>3</v>
      </c>
      <c r="AU463" s="57">
        <v>4</v>
      </c>
      <c r="AV463" s="57">
        <v>2</v>
      </c>
      <c r="AW463" s="57">
        <v>2</v>
      </c>
      <c r="AX463" s="57">
        <v>4</v>
      </c>
      <c r="AY463" s="57">
        <v>2</v>
      </c>
      <c r="AZ463" s="57">
        <v>2</v>
      </c>
      <c r="BA463" s="112">
        <v>4</v>
      </c>
      <c r="BB463" s="62">
        <v>2</v>
      </c>
      <c r="BC463" s="62">
        <v>2</v>
      </c>
      <c r="BD463" s="112"/>
      <c r="BE463" s="112"/>
      <c r="BF463" s="112"/>
      <c r="BG463" s="112"/>
      <c r="BH463" s="112"/>
      <c r="BI463" s="112"/>
      <c r="BJ463" s="112"/>
      <c r="BK463" s="112"/>
      <c r="BL463" s="112"/>
      <c r="BM463" s="112"/>
      <c r="BN463" s="112"/>
      <c r="BO463" s="112"/>
      <c r="BP463" s="112"/>
      <c r="BQ463" s="112"/>
      <c r="BR463" s="112"/>
      <c r="BS463" s="112"/>
    </row>
    <row r="464" spans="1:71" ht="12.75" hidden="1" customHeight="1" x14ac:dyDescent="0.2">
      <c r="A464" s="261" t="s">
        <v>238</v>
      </c>
      <c r="B464" s="285"/>
      <c r="C464" s="123">
        <v>0</v>
      </c>
      <c r="D464" s="286"/>
      <c r="E464" s="123">
        <v>0</v>
      </c>
      <c r="F464" s="123">
        <v>0</v>
      </c>
      <c r="G464" s="123">
        <v>0</v>
      </c>
      <c r="H464" s="123">
        <v>4</v>
      </c>
      <c r="I464" s="130">
        <v>2</v>
      </c>
      <c r="J464" s="123">
        <v>1</v>
      </c>
      <c r="K464" s="123">
        <v>4</v>
      </c>
      <c r="L464" s="123">
        <v>1</v>
      </c>
      <c r="M464" s="123">
        <v>2</v>
      </c>
      <c r="N464" s="123">
        <v>2</v>
      </c>
      <c r="O464" s="123">
        <v>2</v>
      </c>
      <c r="P464" s="123">
        <v>1</v>
      </c>
      <c r="Q464" s="286"/>
      <c r="R464" s="126">
        <v>0</v>
      </c>
      <c r="S464" s="125">
        <v>1</v>
      </c>
      <c r="T464" s="125">
        <v>0</v>
      </c>
      <c r="U464" s="130">
        <v>0</v>
      </c>
      <c r="V464" s="125">
        <v>2</v>
      </c>
      <c r="W464" s="125">
        <v>1</v>
      </c>
      <c r="X464" s="130">
        <v>2</v>
      </c>
      <c r="Y464" s="130">
        <v>0</v>
      </c>
      <c r="Z464" s="130">
        <v>3</v>
      </c>
      <c r="AA464" s="123">
        <v>0</v>
      </c>
      <c r="AB464" s="123">
        <v>0</v>
      </c>
      <c r="AC464" s="130">
        <v>2</v>
      </c>
      <c r="AD464" s="130">
        <v>1</v>
      </c>
      <c r="AE464" s="130">
        <v>0</v>
      </c>
      <c r="AF464" s="130">
        <v>0</v>
      </c>
      <c r="AG464" s="130">
        <v>0</v>
      </c>
      <c r="AH464" s="130">
        <v>1</v>
      </c>
      <c r="AI464" s="130">
        <v>0</v>
      </c>
      <c r="AJ464" s="130">
        <v>1</v>
      </c>
      <c r="AK464" s="130">
        <v>1</v>
      </c>
      <c r="AL464" s="137">
        <v>0</v>
      </c>
      <c r="AM464" s="187"/>
      <c r="AN464" s="139">
        <v>1</v>
      </c>
      <c r="AO464" s="306" t="s">
        <v>238</v>
      </c>
      <c r="AP464" s="174"/>
      <c r="AQ464" s="152">
        <v>0</v>
      </c>
      <c r="AR464" s="296"/>
      <c r="AS464" s="167">
        <f>IF(AQ464="","",(SUM(AQ464,AN464)))</f>
        <v>1</v>
      </c>
      <c r="AT464" s="112">
        <v>0</v>
      </c>
      <c r="AU464" s="57">
        <v>2</v>
      </c>
      <c r="AV464" s="57">
        <v>0</v>
      </c>
      <c r="AW464" s="57">
        <v>1</v>
      </c>
      <c r="AX464" s="57">
        <v>0</v>
      </c>
      <c r="AY464" s="57">
        <v>1</v>
      </c>
      <c r="AZ464" s="57">
        <v>2</v>
      </c>
      <c r="BA464" s="112">
        <v>0</v>
      </c>
      <c r="BB464" s="140">
        <v>0</v>
      </c>
      <c r="BC464" s="140">
        <v>2</v>
      </c>
      <c r="BD464" s="112"/>
      <c r="BE464" s="112"/>
      <c r="BF464" s="112"/>
      <c r="BG464" s="112"/>
      <c r="BH464" s="112"/>
      <c r="BI464" s="112"/>
      <c r="BJ464" s="112"/>
      <c r="BK464" s="112"/>
      <c r="BL464" s="112"/>
      <c r="BM464" s="112"/>
      <c r="BN464" s="112"/>
      <c r="BO464" s="112"/>
      <c r="BP464" s="112"/>
      <c r="BQ464" s="112"/>
      <c r="BR464" s="112"/>
      <c r="BS464" s="112"/>
    </row>
    <row r="465" spans="1:71" ht="12.75" hidden="1" customHeight="1" x14ac:dyDescent="0.2">
      <c r="A465" s="261" t="s">
        <v>239</v>
      </c>
      <c r="B465" s="285"/>
      <c r="C465" s="123">
        <v>0</v>
      </c>
      <c r="D465" s="286"/>
      <c r="E465" s="123">
        <v>0</v>
      </c>
      <c r="F465" s="123">
        <v>3</v>
      </c>
      <c r="G465" s="123">
        <v>15</v>
      </c>
      <c r="H465" s="123">
        <v>18</v>
      </c>
      <c r="I465" s="130">
        <v>30</v>
      </c>
      <c r="J465" s="123">
        <v>29</v>
      </c>
      <c r="K465" s="123">
        <v>26</v>
      </c>
      <c r="L465" s="123">
        <v>24</v>
      </c>
      <c r="M465" s="123">
        <v>6</v>
      </c>
      <c r="N465" s="123">
        <v>21</v>
      </c>
      <c r="O465" s="123">
        <v>15</v>
      </c>
      <c r="P465" s="123">
        <v>34</v>
      </c>
      <c r="Q465" s="286"/>
      <c r="R465" s="126">
        <v>34</v>
      </c>
      <c r="S465" s="125">
        <v>27</v>
      </c>
      <c r="T465" s="125">
        <v>19</v>
      </c>
      <c r="U465" s="130">
        <v>15</v>
      </c>
      <c r="V465" s="125">
        <v>13</v>
      </c>
      <c r="W465" s="125">
        <v>10</v>
      </c>
      <c r="X465" s="130">
        <v>25</v>
      </c>
      <c r="Y465" s="130">
        <v>6</v>
      </c>
      <c r="Z465" s="130">
        <v>12</v>
      </c>
      <c r="AA465" s="123">
        <v>28</v>
      </c>
      <c r="AB465" s="123">
        <v>34</v>
      </c>
      <c r="AC465" s="130">
        <v>16</v>
      </c>
      <c r="AD465" s="130">
        <v>30</v>
      </c>
      <c r="AE465" s="130">
        <v>19</v>
      </c>
      <c r="AF465" s="130">
        <v>25</v>
      </c>
      <c r="AG465" s="130">
        <v>24</v>
      </c>
      <c r="AH465" s="130">
        <v>11</v>
      </c>
      <c r="AI465" s="130">
        <v>12</v>
      </c>
      <c r="AJ465" s="130">
        <v>11</v>
      </c>
      <c r="AK465" s="130">
        <v>9</v>
      </c>
      <c r="AL465" s="137">
        <v>13</v>
      </c>
      <c r="AM465" s="187"/>
      <c r="AN465" s="139">
        <v>3</v>
      </c>
      <c r="AO465" s="306" t="s">
        <v>239</v>
      </c>
      <c r="AP465" s="174"/>
      <c r="AQ465" s="152">
        <v>9</v>
      </c>
      <c r="AR465" s="296"/>
      <c r="AS465" s="167">
        <f>IF(AQ465="","",(SUM(AQ465,AN465)))</f>
        <v>12</v>
      </c>
      <c r="AT465" s="112">
        <v>8</v>
      </c>
      <c r="AU465" s="57">
        <v>14</v>
      </c>
      <c r="AV465" s="57">
        <v>12</v>
      </c>
      <c r="AW465" s="57">
        <v>13</v>
      </c>
      <c r="AX465" s="57">
        <v>15</v>
      </c>
      <c r="AY465" s="57">
        <v>7</v>
      </c>
      <c r="AZ465" s="57">
        <v>10</v>
      </c>
      <c r="BA465" s="112">
        <v>3</v>
      </c>
      <c r="BB465" s="140">
        <v>13</v>
      </c>
      <c r="BC465" s="140">
        <v>11</v>
      </c>
      <c r="BD465" s="112"/>
      <c r="BE465" s="112"/>
      <c r="BF465" s="112"/>
      <c r="BG465" s="112"/>
      <c r="BH465" s="112"/>
      <c r="BI465" s="112"/>
      <c r="BJ465" s="112"/>
      <c r="BK465" s="112"/>
      <c r="BL465" s="112"/>
      <c r="BM465" s="112"/>
      <c r="BN465" s="112"/>
      <c r="BO465" s="112"/>
      <c r="BP465" s="112"/>
      <c r="BQ465" s="112"/>
      <c r="BR465" s="112"/>
      <c r="BS465" s="112"/>
    </row>
    <row r="466" spans="1:71" ht="12.75" hidden="1" customHeight="1" x14ac:dyDescent="0.25">
      <c r="A466" s="209" t="s">
        <v>22</v>
      </c>
      <c r="B466" s="210"/>
      <c r="C466" s="211">
        <f t="shared" ref="C466:L466" si="135">SUM(C463:C465)</f>
        <v>0</v>
      </c>
      <c r="D466" s="312"/>
      <c r="E466" s="211">
        <f t="shared" si="135"/>
        <v>0</v>
      </c>
      <c r="F466" s="211">
        <f t="shared" si="135"/>
        <v>3</v>
      </c>
      <c r="G466" s="211">
        <f t="shared" si="135"/>
        <v>15</v>
      </c>
      <c r="H466" s="211">
        <f t="shared" si="135"/>
        <v>23</v>
      </c>
      <c r="I466" s="211">
        <f t="shared" si="135"/>
        <v>37</v>
      </c>
      <c r="J466" s="211">
        <f t="shared" si="135"/>
        <v>35</v>
      </c>
      <c r="K466" s="211">
        <f t="shared" si="135"/>
        <v>33</v>
      </c>
      <c r="L466" s="211">
        <f t="shared" si="135"/>
        <v>28</v>
      </c>
      <c r="M466" s="211">
        <f>SUM(M463:M465)</f>
        <v>12</v>
      </c>
      <c r="N466" s="211">
        <f>SUM(N463:N465)</f>
        <v>28</v>
      </c>
      <c r="O466" s="211">
        <f>SUM(O463:O465)</f>
        <v>20</v>
      </c>
      <c r="P466" s="211">
        <f t="shared" ref="P466:BS466" si="136">SUM(P463:P465)</f>
        <v>36</v>
      </c>
      <c r="Q466" s="312"/>
      <c r="R466" s="211">
        <f t="shared" si="136"/>
        <v>35</v>
      </c>
      <c r="S466" s="211">
        <f t="shared" si="136"/>
        <v>31</v>
      </c>
      <c r="T466" s="211">
        <f t="shared" si="136"/>
        <v>24</v>
      </c>
      <c r="U466" s="211">
        <f t="shared" si="136"/>
        <v>15</v>
      </c>
      <c r="V466" s="211">
        <f t="shared" si="136"/>
        <v>21</v>
      </c>
      <c r="W466" s="211">
        <f t="shared" si="136"/>
        <v>14</v>
      </c>
      <c r="X466" s="211">
        <f t="shared" si="136"/>
        <v>29</v>
      </c>
      <c r="Y466" s="211">
        <f t="shared" si="136"/>
        <v>8</v>
      </c>
      <c r="Z466" s="211">
        <f t="shared" si="136"/>
        <v>16</v>
      </c>
      <c r="AA466" s="211">
        <f t="shared" si="136"/>
        <v>32</v>
      </c>
      <c r="AB466" s="211">
        <f t="shared" si="136"/>
        <v>37</v>
      </c>
      <c r="AC466" s="211">
        <f t="shared" si="136"/>
        <v>25</v>
      </c>
      <c r="AD466" s="211">
        <f t="shared" si="136"/>
        <v>36</v>
      </c>
      <c r="AE466" s="211">
        <f t="shared" si="136"/>
        <v>23</v>
      </c>
      <c r="AF466" s="211">
        <f t="shared" si="136"/>
        <v>27</v>
      </c>
      <c r="AG466" s="211">
        <f t="shared" si="136"/>
        <v>29</v>
      </c>
      <c r="AH466" s="211">
        <f t="shared" si="136"/>
        <v>14</v>
      </c>
      <c r="AI466" s="211">
        <f t="shared" si="136"/>
        <v>16</v>
      </c>
      <c r="AJ466" s="211">
        <f t="shared" si="136"/>
        <v>18</v>
      </c>
      <c r="AK466" s="211">
        <f t="shared" si="136"/>
        <v>13</v>
      </c>
      <c r="AL466" s="211">
        <f t="shared" si="136"/>
        <v>16</v>
      </c>
      <c r="AM466" s="214"/>
      <c r="AN466" s="215">
        <f t="shared" si="136"/>
        <v>6</v>
      </c>
      <c r="AO466" s="176" t="s">
        <v>22</v>
      </c>
      <c r="AP466" s="66"/>
      <c r="AQ466" s="67">
        <f t="shared" si="136"/>
        <v>12</v>
      </c>
      <c r="AR466" s="219"/>
      <c r="AS466" s="66">
        <f t="shared" si="136"/>
        <v>18</v>
      </c>
      <c r="AT466" s="39">
        <f t="shared" si="136"/>
        <v>11</v>
      </c>
      <c r="AU466" s="39">
        <f t="shared" si="136"/>
        <v>20</v>
      </c>
      <c r="AV466" s="39">
        <f t="shared" si="136"/>
        <v>14</v>
      </c>
      <c r="AW466" s="39">
        <f t="shared" si="136"/>
        <v>16</v>
      </c>
      <c r="AX466" s="39">
        <f t="shared" si="136"/>
        <v>19</v>
      </c>
      <c r="AY466" s="39">
        <f t="shared" si="136"/>
        <v>10</v>
      </c>
      <c r="AZ466" s="39">
        <f t="shared" si="136"/>
        <v>14</v>
      </c>
      <c r="BA466" s="39">
        <f t="shared" si="136"/>
        <v>7</v>
      </c>
      <c r="BB466" s="39">
        <f t="shared" si="136"/>
        <v>15</v>
      </c>
      <c r="BC466" s="39">
        <f t="shared" si="136"/>
        <v>15</v>
      </c>
      <c r="BD466" s="39">
        <f t="shared" si="136"/>
        <v>0</v>
      </c>
      <c r="BE466" s="39">
        <f t="shared" si="136"/>
        <v>0</v>
      </c>
      <c r="BF466" s="39">
        <f t="shared" si="136"/>
        <v>0</v>
      </c>
      <c r="BG466" s="39">
        <f t="shared" si="136"/>
        <v>0</v>
      </c>
      <c r="BH466" s="39">
        <f t="shared" si="136"/>
        <v>0</v>
      </c>
      <c r="BI466" s="39">
        <f t="shared" si="136"/>
        <v>0</v>
      </c>
      <c r="BJ466" s="39">
        <f t="shared" si="136"/>
        <v>0</v>
      </c>
      <c r="BK466" s="39">
        <f t="shared" si="136"/>
        <v>0</v>
      </c>
      <c r="BL466" s="39">
        <f t="shared" si="136"/>
        <v>0</v>
      </c>
      <c r="BM466" s="39">
        <f t="shared" si="136"/>
        <v>0</v>
      </c>
      <c r="BN466" s="39">
        <f t="shared" si="136"/>
        <v>0</v>
      </c>
      <c r="BO466" s="39">
        <f t="shared" si="136"/>
        <v>0</v>
      </c>
      <c r="BP466" s="39">
        <f t="shared" si="136"/>
        <v>0</v>
      </c>
      <c r="BQ466" s="39">
        <f t="shared" si="136"/>
        <v>0</v>
      </c>
      <c r="BR466" s="39">
        <f t="shared" si="136"/>
        <v>0</v>
      </c>
      <c r="BS466" s="39">
        <f t="shared" si="136"/>
        <v>0</v>
      </c>
    </row>
    <row r="467" spans="1:71" s="307" customFormat="1" ht="12.75" hidden="1" customHeight="1" x14ac:dyDescent="0.25">
      <c r="D467" s="308"/>
      <c r="O467" s="246"/>
      <c r="Q467" s="308"/>
      <c r="R467" s="246"/>
      <c r="S467" s="246"/>
      <c r="T467" s="246"/>
      <c r="V467" s="246"/>
      <c r="W467" s="246"/>
      <c r="Z467" s="246"/>
      <c r="AA467" s="246"/>
      <c r="AJ467" s="246"/>
      <c r="AM467" s="308"/>
      <c r="AO467" s="309"/>
      <c r="AP467" s="310"/>
      <c r="AQ467" s="309"/>
      <c r="AR467" s="310"/>
      <c r="AS467" s="309"/>
      <c r="AT467" s="309"/>
      <c r="AU467" s="309"/>
      <c r="AV467" s="309"/>
      <c r="AW467" s="309"/>
      <c r="AX467" s="309"/>
      <c r="AY467" s="309"/>
      <c r="AZ467" s="309"/>
      <c r="BA467" s="309"/>
      <c r="BB467" s="309"/>
      <c r="BC467" s="309"/>
      <c r="BD467" s="309"/>
      <c r="BE467" s="309"/>
      <c r="BF467" s="309"/>
      <c r="BG467" s="309"/>
      <c r="BH467" s="309"/>
      <c r="BI467" s="309"/>
      <c r="BJ467" s="309"/>
      <c r="BK467" s="309"/>
      <c r="BL467" s="309"/>
      <c r="BM467" s="309"/>
      <c r="BN467" s="309"/>
      <c r="BO467" s="309"/>
      <c r="BP467" s="309"/>
      <c r="BQ467" s="309"/>
      <c r="BR467" s="309"/>
      <c r="BS467" s="309"/>
    </row>
    <row r="468" spans="1:71" s="69" customFormat="1" ht="12.75" hidden="1" customHeight="1" x14ac:dyDescent="0.25">
      <c r="A468" s="47" t="s">
        <v>244</v>
      </c>
      <c r="B468" s="313"/>
      <c r="C468" s="10">
        <f>$C$11</f>
        <v>44531</v>
      </c>
      <c r="D468" s="9"/>
      <c r="E468" s="10" t="e">
        <f ca="1">$E$11</f>
        <v>#NAME?</v>
      </c>
      <c r="F468" s="10" t="e">
        <f ca="1">$F$11</f>
        <v>#NAME?</v>
      </c>
      <c r="G468" s="10" t="e">
        <f ca="1">$G$11</f>
        <v>#NAME?</v>
      </c>
      <c r="H468" s="10" t="e">
        <f ca="1">$H$11</f>
        <v>#NAME?</v>
      </c>
      <c r="I468" s="10" t="e">
        <f ca="1">$I$11</f>
        <v>#NAME?</v>
      </c>
      <c r="J468" s="10" t="e">
        <f ca="1">$J$11</f>
        <v>#NAME?</v>
      </c>
      <c r="K468" s="10" t="e">
        <f ca="1">$K$11</f>
        <v>#NAME?</v>
      </c>
      <c r="L468" s="10" t="e">
        <f ca="1">$L$11</f>
        <v>#NAME?</v>
      </c>
      <c r="M468" s="10" t="e">
        <f ca="1">$M$11</f>
        <v>#NAME?</v>
      </c>
      <c r="N468" s="10" t="e">
        <f ca="1">$N$11</f>
        <v>#NAME?</v>
      </c>
      <c r="O468" s="10" t="e">
        <f ca="1">$O$11</f>
        <v>#NAME?</v>
      </c>
      <c r="P468" s="49" t="e">
        <f ca="1">$P$11</f>
        <v>#NAME?</v>
      </c>
      <c r="Q468" s="313"/>
      <c r="R468" s="10" t="e">
        <f t="shared" ref="R468:AK468" ca="1" si="137">R11</f>
        <v>#NAME?</v>
      </c>
      <c r="S468" s="10" t="e">
        <f t="shared" ca="1" si="137"/>
        <v>#NAME?</v>
      </c>
      <c r="T468" s="180" t="e">
        <f t="shared" ca="1" si="137"/>
        <v>#NAME?</v>
      </c>
      <c r="U468" s="180" t="e">
        <f t="shared" ca="1" si="137"/>
        <v>#NAME?</v>
      </c>
      <c r="V468" s="180" t="e">
        <f t="shared" ca="1" si="137"/>
        <v>#NAME?</v>
      </c>
      <c r="W468" s="180" t="e">
        <f t="shared" ca="1" si="137"/>
        <v>#NAME?</v>
      </c>
      <c r="X468" s="180" t="e">
        <f t="shared" ca="1" si="137"/>
        <v>#NAME?</v>
      </c>
      <c r="Y468" s="180" t="e">
        <f t="shared" ca="1" si="137"/>
        <v>#NAME?</v>
      </c>
      <c r="Z468" s="180" t="e">
        <f t="shared" ca="1" si="137"/>
        <v>#NAME?</v>
      </c>
      <c r="AA468" s="180" t="e">
        <f t="shared" ca="1" si="137"/>
        <v>#NAME?</v>
      </c>
      <c r="AB468" s="180" t="e">
        <f t="shared" ca="1" si="137"/>
        <v>#NAME?</v>
      </c>
      <c r="AC468" s="180" t="e">
        <f t="shared" ca="1" si="137"/>
        <v>#NAME?</v>
      </c>
      <c r="AD468" s="180" t="e">
        <f t="shared" ca="1" si="137"/>
        <v>#NAME?</v>
      </c>
      <c r="AE468" s="180" t="e">
        <f t="shared" ca="1" si="137"/>
        <v>#NAME?</v>
      </c>
      <c r="AF468" s="180" t="e">
        <f t="shared" ca="1" si="137"/>
        <v>#NAME?</v>
      </c>
      <c r="AG468" s="180" t="e">
        <f t="shared" ca="1" si="137"/>
        <v>#NAME?</v>
      </c>
      <c r="AH468" s="180" t="e">
        <f t="shared" ca="1" si="137"/>
        <v>#NAME?</v>
      </c>
      <c r="AI468" s="180" t="e">
        <f t="shared" ca="1" si="137"/>
        <v>#NAME?</v>
      </c>
      <c r="AJ468" s="180" t="e">
        <f t="shared" ca="1" si="137"/>
        <v>#NAME?</v>
      </c>
      <c r="AK468" s="180" t="e">
        <f t="shared" ca="1" si="137"/>
        <v>#NAME?</v>
      </c>
      <c r="AL468" s="121" t="e">
        <f ca="1">AL$11</f>
        <v>#NAME?</v>
      </c>
      <c r="AM468" s="180"/>
      <c r="AN468" s="121" t="str">
        <f>AN$11</f>
        <v>1-10-out-24</v>
      </c>
      <c r="AO468" s="47" t="s">
        <v>245</v>
      </c>
      <c r="AP468" s="48"/>
      <c r="AQ468" s="49" t="str">
        <f>AQ$11</f>
        <v>11-31-out-24</v>
      </c>
      <c r="AR468" s="91"/>
      <c r="AS468" s="48" t="e">
        <f t="shared" ref="AS468:BS468" ca="1" si="138">AS$11</f>
        <v>#NAME?</v>
      </c>
      <c r="AT468" s="10" t="e">
        <f t="shared" ca="1" si="138"/>
        <v>#NAME?</v>
      </c>
      <c r="AU468" s="10" t="e">
        <f t="shared" ca="1" si="138"/>
        <v>#NAME?</v>
      </c>
      <c r="AV468" s="10" t="e">
        <f t="shared" ca="1" si="138"/>
        <v>#NAME?</v>
      </c>
      <c r="AW468" s="10" t="e">
        <f t="shared" ca="1" si="138"/>
        <v>#NAME?</v>
      </c>
      <c r="AX468" s="10" t="e">
        <f t="shared" ca="1" si="138"/>
        <v>#NAME?</v>
      </c>
      <c r="AY468" s="10" t="e">
        <f t="shared" ca="1" si="138"/>
        <v>#NAME?</v>
      </c>
      <c r="AZ468" s="10" t="e">
        <f t="shared" ca="1" si="138"/>
        <v>#NAME?</v>
      </c>
      <c r="BA468" s="10" t="e">
        <f t="shared" ca="1" si="138"/>
        <v>#NAME?</v>
      </c>
      <c r="BB468" s="10" t="e">
        <f t="shared" ca="1" si="138"/>
        <v>#NAME?</v>
      </c>
      <c r="BC468" s="10" t="e">
        <f t="shared" ca="1" si="138"/>
        <v>#NAME?</v>
      </c>
      <c r="BD468" s="10" t="e">
        <f t="shared" ca="1" si="138"/>
        <v>#NAME?</v>
      </c>
      <c r="BE468" s="10" t="e">
        <f t="shared" ca="1" si="138"/>
        <v>#NAME?</v>
      </c>
      <c r="BF468" s="10" t="e">
        <f t="shared" ca="1" si="138"/>
        <v>#NAME?</v>
      </c>
      <c r="BG468" s="10" t="e">
        <f t="shared" ca="1" si="138"/>
        <v>#NAME?</v>
      </c>
      <c r="BH468" s="10" t="e">
        <f t="shared" ca="1" si="138"/>
        <v>#NAME?</v>
      </c>
      <c r="BI468" s="10" t="e">
        <f t="shared" ca="1" si="138"/>
        <v>#NAME?</v>
      </c>
      <c r="BJ468" s="10" t="e">
        <f t="shared" ca="1" si="138"/>
        <v>#NAME?</v>
      </c>
      <c r="BK468" s="10" t="e">
        <f t="shared" ca="1" si="138"/>
        <v>#NAME?</v>
      </c>
      <c r="BL468" s="10" t="e">
        <f t="shared" ca="1" si="138"/>
        <v>#NAME?</v>
      </c>
      <c r="BM468" s="10" t="e">
        <f t="shared" ca="1" si="138"/>
        <v>#NAME?</v>
      </c>
      <c r="BN468" s="10" t="e">
        <f t="shared" ca="1" si="138"/>
        <v>#NAME?</v>
      </c>
      <c r="BO468" s="10" t="e">
        <f t="shared" ca="1" si="138"/>
        <v>#NAME?</v>
      </c>
      <c r="BP468" s="10" t="e">
        <f t="shared" ca="1" si="138"/>
        <v>#NAME?</v>
      </c>
      <c r="BQ468" s="10" t="e">
        <f t="shared" ca="1" si="138"/>
        <v>#NAME?</v>
      </c>
      <c r="BR468" s="10" t="e">
        <f t="shared" ca="1" si="138"/>
        <v>#NAME?</v>
      </c>
      <c r="BS468" s="10" t="e">
        <f t="shared" ca="1" si="138"/>
        <v>#NAME?</v>
      </c>
    </row>
    <row r="469" spans="1:71" ht="12.75" hidden="1" customHeight="1" x14ac:dyDescent="0.2">
      <c r="A469" s="306" t="s">
        <v>237</v>
      </c>
      <c r="B469" s="51"/>
      <c r="C469" s="71">
        <v>0</v>
      </c>
      <c r="D469" s="86"/>
      <c r="E469" s="71">
        <v>0</v>
      </c>
      <c r="F469" s="71">
        <v>0</v>
      </c>
      <c r="G469" s="71">
        <v>0</v>
      </c>
      <c r="H469" s="71">
        <v>0</v>
      </c>
      <c r="I469" s="314">
        <v>0</v>
      </c>
      <c r="J469" s="71">
        <v>0</v>
      </c>
      <c r="K469" s="71">
        <v>0</v>
      </c>
      <c r="L469" s="71">
        <v>0</v>
      </c>
      <c r="M469" s="71">
        <v>0</v>
      </c>
      <c r="N469" s="71">
        <v>0</v>
      </c>
      <c r="O469" s="71">
        <v>0</v>
      </c>
      <c r="P469" s="311">
        <v>0</v>
      </c>
      <c r="Q469" s="275"/>
      <c r="R469" s="71">
        <v>0</v>
      </c>
      <c r="S469" s="112">
        <v>0</v>
      </c>
      <c r="T469" s="277">
        <v>0</v>
      </c>
      <c r="U469" s="277">
        <v>0</v>
      </c>
      <c r="V469" s="277">
        <v>0</v>
      </c>
      <c r="W469" s="277">
        <v>0</v>
      </c>
      <c r="X469" s="277">
        <v>0</v>
      </c>
      <c r="Y469" s="277">
        <v>0</v>
      </c>
      <c r="Z469" s="277">
        <v>0</v>
      </c>
      <c r="AA469" s="277">
        <v>0</v>
      </c>
      <c r="AB469" s="277">
        <v>0</v>
      </c>
      <c r="AC469" s="277">
        <v>0</v>
      </c>
      <c r="AD469" s="125">
        <v>0</v>
      </c>
      <c r="AE469" s="277">
        <v>0</v>
      </c>
      <c r="AF469" s="277">
        <v>0</v>
      </c>
      <c r="AG469" s="277">
        <v>0</v>
      </c>
      <c r="AH469" s="277">
        <v>0</v>
      </c>
      <c r="AI469" s="277">
        <v>0</v>
      </c>
      <c r="AJ469" s="277">
        <v>0</v>
      </c>
      <c r="AK469" s="277">
        <v>0</v>
      </c>
      <c r="AL469" s="277">
        <v>0</v>
      </c>
      <c r="AM469" s="187"/>
      <c r="AN469" s="272">
        <v>0</v>
      </c>
      <c r="AO469" s="306" t="s">
        <v>237</v>
      </c>
      <c r="AP469" s="174"/>
      <c r="AQ469" s="311">
        <v>0</v>
      </c>
      <c r="AR469" s="296"/>
      <c r="AS469" s="167">
        <f>IF(AQ469="","",(SUM(AQ469,AN469)))</f>
        <v>0</v>
      </c>
      <c r="AT469" s="71">
        <v>0</v>
      </c>
      <c r="AU469" s="71">
        <v>0</v>
      </c>
      <c r="AV469" s="71">
        <v>0</v>
      </c>
      <c r="AW469" s="71">
        <v>0</v>
      </c>
      <c r="AX469" s="71">
        <v>0</v>
      </c>
      <c r="AY469" s="71">
        <v>0</v>
      </c>
      <c r="AZ469" s="71">
        <v>0</v>
      </c>
      <c r="BA469" s="71">
        <v>0</v>
      </c>
      <c r="BB469" s="71">
        <v>0</v>
      </c>
      <c r="BC469" s="71">
        <v>0</v>
      </c>
      <c r="BD469" s="71"/>
      <c r="BE469" s="71"/>
      <c r="BF469" s="71"/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</row>
    <row r="470" spans="1:71" ht="12.75" hidden="1" customHeight="1" x14ac:dyDescent="0.2">
      <c r="A470" s="306" t="s">
        <v>238</v>
      </c>
      <c r="B470" s="51"/>
      <c r="C470" s="71">
        <v>0</v>
      </c>
      <c r="D470" s="86"/>
      <c r="E470" s="71">
        <v>0</v>
      </c>
      <c r="F470" s="71">
        <v>2</v>
      </c>
      <c r="G470" s="71">
        <v>1</v>
      </c>
      <c r="H470" s="71">
        <v>0</v>
      </c>
      <c r="I470" s="112">
        <v>0</v>
      </c>
      <c r="J470" s="71">
        <v>0</v>
      </c>
      <c r="K470" s="71">
        <v>0</v>
      </c>
      <c r="L470" s="71">
        <v>0</v>
      </c>
      <c r="M470" s="71">
        <v>0</v>
      </c>
      <c r="N470" s="71">
        <v>0</v>
      </c>
      <c r="O470" s="71">
        <v>0</v>
      </c>
      <c r="P470" s="311">
        <v>0</v>
      </c>
      <c r="Q470" s="275"/>
      <c r="R470" s="71">
        <v>0</v>
      </c>
      <c r="S470" s="112">
        <v>0</v>
      </c>
      <c r="T470" s="277">
        <v>0</v>
      </c>
      <c r="U470" s="277">
        <v>0</v>
      </c>
      <c r="V470" s="277">
        <v>0</v>
      </c>
      <c r="W470" s="277">
        <v>0</v>
      </c>
      <c r="X470" s="277">
        <v>0</v>
      </c>
      <c r="Y470" s="277">
        <v>0</v>
      </c>
      <c r="Z470" s="277">
        <v>0</v>
      </c>
      <c r="AA470" s="277">
        <v>0</v>
      </c>
      <c r="AB470" s="277">
        <v>0</v>
      </c>
      <c r="AC470" s="277">
        <v>0</v>
      </c>
      <c r="AD470" s="130">
        <v>0</v>
      </c>
      <c r="AE470" s="277">
        <v>0</v>
      </c>
      <c r="AF470" s="277">
        <v>0</v>
      </c>
      <c r="AG470" s="277">
        <v>0</v>
      </c>
      <c r="AH470" s="277">
        <v>0</v>
      </c>
      <c r="AI470" s="277">
        <v>0</v>
      </c>
      <c r="AJ470" s="277">
        <v>0</v>
      </c>
      <c r="AK470" s="277">
        <v>0</v>
      </c>
      <c r="AL470" s="277">
        <v>0</v>
      </c>
      <c r="AM470" s="187"/>
      <c r="AN470" s="272">
        <v>0</v>
      </c>
      <c r="AO470" s="306" t="s">
        <v>238</v>
      </c>
      <c r="AP470" s="174"/>
      <c r="AQ470" s="311">
        <v>0</v>
      </c>
      <c r="AR470" s="296"/>
      <c r="AS470" s="167">
        <f>IF(AQ470="","",(SUM(AQ470,AN470)))</f>
        <v>0</v>
      </c>
      <c r="AT470" s="71">
        <v>0</v>
      </c>
      <c r="AU470" s="71">
        <v>0</v>
      </c>
      <c r="AV470" s="71">
        <v>0</v>
      </c>
      <c r="AW470" s="71">
        <v>0</v>
      </c>
      <c r="AX470" s="71">
        <v>0</v>
      </c>
      <c r="AY470" s="71">
        <v>0</v>
      </c>
      <c r="AZ470" s="71">
        <v>0</v>
      </c>
      <c r="BA470" s="71">
        <v>0</v>
      </c>
      <c r="BB470" s="71">
        <v>0</v>
      </c>
      <c r="BC470" s="71">
        <v>0</v>
      </c>
      <c r="BD470" s="71"/>
      <c r="BE470" s="71"/>
      <c r="BF470" s="71"/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</row>
    <row r="471" spans="1:71" ht="12.75" hidden="1" customHeight="1" x14ac:dyDescent="0.2">
      <c r="A471" s="306" t="s">
        <v>239</v>
      </c>
      <c r="B471" s="51"/>
      <c r="C471" s="71">
        <v>0</v>
      </c>
      <c r="D471" s="86"/>
      <c r="E471" s="71">
        <v>0</v>
      </c>
      <c r="F471" s="71">
        <v>5</v>
      </c>
      <c r="G471" s="71">
        <v>5</v>
      </c>
      <c r="H471" s="71">
        <v>0</v>
      </c>
      <c r="I471" s="112">
        <v>0</v>
      </c>
      <c r="J471" s="71">
        <v>0</v>
      </c>
      <c r="K471" s="71">
        <v>0</v>
      </c>
      <c r="L471" s="71">
        <v>0</v>
      </c>
      <c r="M471" s="71">
        <v>0</v>
      </c>
      <c r="N471" s="71">
        <v>0</v>
      </c>
      <c r="O471" s="71">
        <v>0</v>
      </c>
      <c r="P471" s="311">
        <v>0</v>
      </c>
      <c r="Q471" s="275"/>
      <c r="R471" s="71">
        <v>0</v>
      </c>
      <c r="S471" s="112">
        <v>0</v>
      </c>
      <c r="T471" s="277">
        <v>0</v>
      </c>
      <c r="U471" s="277">
        <v>0</v>
      </c>
      <c r="V471" s="277">
        <v>0</v>
      </c>
      <c r="W471" s="277">
        <v>0</v>
      </c>
      <c r="X471" s="277">
        <v>0</v>
      </c>
      <c r="Y471" s="277">
        <v>0</v>
      </c>
      <c r="Z471" s="277">
        <v>0</v>
      </c>
      <c r="AA471" s="277">
        <v>0</v>
      </c>
      <c r="AB471" s="277">
        <v>0</v>
      </c>
      <c r="AC471" s="277">
        <v>0</v>
      </c>
      <c r="AD471" s="130">
        <v>0</v>
      </c>
      <c r="AE471" s="277">
        <v>0</v>
      </c>
      <c r="AF471" s="277">
        <v>0</v>
      </c>
      <c r="AG471" s="277">
        <v>0</v>
      </c>
      <c r="AH471" s="277">
        <v>0</v>
      </c>
      <c r="AI471" s="277">
        <v>0</v>
      </c>
      <c r="AJ471" s="277">
        <v>0</v>
      </c>
      <c r="AK471" s="277">
        <v>0</v>
      </c>
      <c r="AL471" s="277">
        <v>0</v>
      </c>
      <c r="AM471" s="187"/>
      <c r="AN471" s="272">
        <v>0</v>
      </c>
      <c r="AO471" s="306" t="s">
        <v>239</v>
      </c>
      <c r="AP471" s="174"/>
      <c r="AQ471" s="311">
        <v>0</v>
      </c>
      <c r="AR471" s="296"/>
      <c r="AS471" s="167">
        <f>IF(AQ471="","",(SUM(AQ471,AN471)))</f>
        <v>0</v>
      </c>
      <c r="AT471" s="71">
        <v>0</v>
      </c>
      <c r="AU471" s="71">
        <v>0</v>
      </c>
      <c r="AV471" s="71">
        <v>0</v>
      </c>
      <c r="AW471" s="71">
        <v>0</v>
      </c>
      <c r="AX471" s="71">
        <v>0</v>
      </c>
      <c r="AY471" s="71">
        <v>0</v>
      </c>
      <c r="AZ471" s="71">
        <v>0</v>
      </c>
      <c r="BA471" s="71">
        <v>0</v>
      </c>
      <c r="BB471" s="71">
        <v>0</v>
      </c>
      <c r="BC471" s="71">
        <v>0</v>
      </c>
      <c r="BD471" s="71"/>
      <c r="BE471" s="71"/>
      <c r="BF471" s="71"/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</row>
    <row r="472" spans="1:71" ht="12.75" hidden="1" customHeight="1" x14ac:dyDescent="0.25">
      <c r="A472" s="176" t="s">
        <v>22</v>
      </c>
      <c r="B472" s="315"/>
      <c r="C472" s="39">
        <f>SUM(C469:C471)</f>
        <v>0</v>
      </c>
      <c r="D472" s="148"/>
      <c r="E472" s="39">
        <f t="shared" ref="E472:L472" si="139">SUM(E469:E471)</f>
        <v>0</v>
      </c>
      <c r="F472" s="39">
        <f t="shared" si="139"/>
        <v>7</v>
      </c>
      <c r="G472" s="39">
        <f t="shared" si="139"/>
        <v>6</v>
      </c>
      <c r="H472" s="39">
        <f t="shared" si="139"/>
        <v>0</v>
      </c>
      <c r="I472" s="39">
        <f t="shared" si="139"/>
        <v>0</v>
      </c>
      <c r="J472" s="39">
        <f t="shared" si="139"/>
        <v>0</v>
      </c>
      <c r="K472" s="39">
        <f t="shared" si="139"/>
        <v>0</v>
      </c>
      <c r="L472" s="39">
        <f t="shared" si="139"/>
        <v>0</v>
      </c>
      <c r="M472" s="39">
        <f>SUM(M469:M471)</f>
        <v>0</v>
      </c>
      <c r="N472" s="39">
        <f>SUM(N469:N471)</f>
        <v>0</v>
      </c>
      <c r="O472" s="39">
        <f>SUM(O469:O471)</f>
        <v>0</v>
      </c>
      <c r="P472" s="67">
        <f t="shared" ref="P472:BS472" si="140">SUM(P469:P471)</f>
        <v>0</v>
      </c>
      <c r="Q472" s="173"/>
      <c r="R472" s="39">
        <f t="shared" si="140"/>
        <v>0</v>
      </c>
      <c r="S472" s="39">
        <f t="shared" si="140"/>
        <v>0</v>
      </c>
      <c r="T472" s="214">
        <f t="shared" si="140"/>
        <v>0</v>
      </c>
      <c r="U472" s="214">
        <f t="shared" si="140"/>
        <v>0</v>
      </c>
      <c r="V472" s="214">
        <f t="shared" si="140"/>
        <v>0</v>
      </c>
      <c r="W472" s="214">
        <f t="shared" si="140"/>
        <v>0</v>
      </c>
      <c r="X472" s="214">
        <f t="shared" si="140"/>
        <v>0</v>
      </c>
      <c r="Y472" s="214">
        <f t="shared" si="140"/>
        <v>0</v>
      </c>
      <c r="Z472" s="214">
        <f t="shared" si="140"/>
        <v>0</v>
      </c>
      <c r="AA472" s="214">
        <f t="shared" si="140"/>
        <v>0</v>
      </c>
      <c r="AB472" s="214">
        <f t="shared" si="140"/>
        <v>0</v>
      </c>
      <c r="AC472" s="214">
        <f t="shared" si="140"/>
        <v>0</v>
      </c>
      <c r="AD472" s="214">
        <f t="shared" si="140"/>
        <v>0</v>
      </c>
      <c r="AE472" s="214">
        <f t="shared" si="140"/>
        <v>0</v>
      </c>
      <c r="AF472" s="214">
        <f t="shared" si="140"/>
        <v>0</v>
      </c>
      <c r="AG472" s="214">
        <f t="shared" si="140"/>
        <v>0</v>
      </c>
      <c r="AH472" s="214">
        <f t="shared" si="140"/>
        <v>0</v>
      </c>
      <c r="AI472" s="214">
        <f t="shared" si="140"/>
        <v>0</v>
      </c>
      <c r="AJ472" s="214">
        <f t="shared" si="140"/>
        <v>0</v>
      </c>
      <c r="AK472" s="214">
        <f t="shared" si="140"/>
        <v>0</v>
      </c>
      <c r="AL472" s="214">
        <f t="shared" si="140"/>
        <v>0</v>
      </c>
      <c r="AM472" s="214"/>
      <c r="AN472" s="305">
        <f t="shared" si="140"/>
        <v>0</v>
      </c>
      <c r="AO472" s="176" t="s">
        <v>22</v>
      </c>
      <c r="AP472" s="66"/>
      <c r="AQ472" s="67">
        <f t="shared" si="140"/>
        <v>0</v>
      </c>
      <c r="AR472" s="219"/>
      <c r="AS472" s="66">
        <f t="shared" si="140"/>
        <v>0</v>
      </c>
      <c r="AT472" s="39">
        <f t="shared" si="140"/>
        <v>0</v>
      </c>
      <c r="AU472" s="39">
        <f t="shared" si="140"/>
        <v>0</v>
      </c>
      <c r="AV472" s="39">
        <f t="shared" si="140"/>
        <v>0</v>
      </c>
      <c r="AW472" s="39">
        <f t="shared" si="140"/>
        <v>0</v>
      </c>
      <c r="AX472" s="39">
        <f t="shared" si="140"/>
        <v>0</v>
      </c>
      <c r="AY472" s="39">
        <f t="shared" si="140"/>
        <v>0</v>
      </c>
      <c r="AZ472" s="39">
        <f t="shared" si="140"/>
        <v>0</v>
      </c>
      <c r="BA472" s="39">
        <f t="shared" si="140"/>
        <v>0</v>
      </c>
      <c r="BB472" s="39">
        <f t="shared" si="140"/>
        <v>0</v>
      </c>
      <c r="BC472" s="39">
        <f t="shared" si="140"/>
        <v>0</v>
      </c>
      <c r="BD472" s="39">
        <f t="shared" si="140"/>
        <v>0</v>
      </c>
      <c r="BE472" s="39">
        <f t="shared" si="140"/>
        <v>0</v>
      </c>
      <c r="BF472" s="39">
        <f t="shared" si="140"/>
        <v>0</v>
      </c>
      <c r="BG472" s="39">
        <f t="shared" si="140"/>
        <v>0</v>
      </c>
      <c r="BH472" s="39">
        <f t="shared" si="140"/>
        <v>0</v>
      </c>
      <c r="BI472" s="39">
        <f t="shared" si="140"/>
        <v>0</v>
      </c>
      <c r="BJ472" s="39">
        <f t="shared" si="140"/>
        <v>0</v>
      </c>
      <c r="BK472" s="39">
        <f t="shared" si="140"/>
        <v>0</v>
      </c>
      <c r="BL472" s="39">
        <f t="shared" si="140"/>
        <v>0</v>
      </c>
      <c r="BM472" s="39">
        <f t="shared" si="140"/>
        <v>0</v>
      </c>
      <c r="BN472" s="39">
        <f t="shared" si="140"/>
        <v>0</v>
      </c>
      <c r="BO472" s="39">
        <f t="shared" si="140"/>
        <v>0</v>
      </c>
      <c r="BP472" s="39">
        <f t="shared" si="140"/>
        <v>0</v>
      </c>
      <c r="BQ472" s="39">
        <f t="shared" si="140"/>
        <v>0</v>
      </c>
      <c r="BR472" s="39">
        <f t="shared" si="140"/>
        <v>0</v>
      </c>
      <c r="BS472" s="39">
        <f t="shared" si="140"/>
        <v>0</v>
      </c>
    </row>
    <row r="473" spans="1:71" ht="12.75" hidden="1" customHeight="1" x14ac:dyDescent="0.25">
      <c r="A473" s="316"/>
      <c r="B473" s="317"/>
      <c r="C473" s="317"/>
      <c r="D473" s="318"/>
      <c r="E473" s="317"/>
      <c r="F473" s="317"/>
      <c r="G473" s="317"/>
      <c r="H473" s="280"/>
      <c r="I473" s="280"/>
      <c r="J473" s="317"/>
      <c r="K473" s="317"/>
      <c r="L473" s="317"/>
      <c r="M473" s="317"/>
      <c r="N473" s="317"/>
      <c r="O473" s="280"/>
      <c r="P473" s="317"/>
      <c r="Q473" s="318"/>
      <c r="R473" s="280"/>
      <c r="AO473" s="319"/>
      <c r="AP473" s="320"/>
      <c r="AQ473" s="319"/>
      <c r="AR473" s="320"/>
      <c r="AS473" s="319"/>
      <c r="AT473" s="319"/>
      <c r="AU473" s="319"/>
      <c r="AV473" s="319"/>
      <c r="AW473" s="319"/>
      <c r="AX473" s="319"/>
      <c r="AY473" s="319"/>
      <c r="AZ473" s="319"/>
      <c r="BA473" s="319"/>
      <c r="BB473" s="319"/>
      <c r="BC473" s="319"/>
      <c r="BD473" s="319"/>
      <c r="BE473" s="319"/>
      <c r="BF473" s="319"/>
      <c r="BG473" s="319"/>
      <c r="BH473" s="319"/>
      <c r="BI473" s="319"/>
      <c r="BJ473" s="319"/>
      <c r="BK473" s="319"/>
      <c r="BL473" s="319"/>
      <c r="BM473" s="319"/>
      <c r="BN473" s="319"/>
      <c r="BO473" s="319"/>
      <c r="BP473" s="319"/>
      <c r="BQ473" s="319"/>
      <c r="BR473" s="319"/>
      <c r="BS473" s="319"/>
    </row>
    <row r="474" spans="1:71" ht="12.75" hidden="1" customHeight="1" x14ac:dyDescent="0.25">
      <c r="A474" s="427" t="s">
        <v>246</v>
      </c>
      <c r="B474" s="427"/>
      <c r="C474" s="427"/>
      <c r="D474" s="427"/>
      <c r="E474" s="427"/>
      <c r="F474" s="427"/>
      <c r="G474" s="427"/>
      <c r="H474" s="427"/>
      <c r="I474" s="427"/>
      <c r="J474" s="427"/>
      <c r="K474" s="427"/>
      <c r="L474" s="427"/>
      <c r="M474" s="427"/>
      <c r="N474" s="427"/>
      <c r="O474" s="427"/>
      <c r="P474" s="427"/>
      <c r="Q474" s="427"/>
      <c r="R474" s="427"/>
      <c r="S474" s="427"/>
      <c r="T474" s="427"/>
      <c r="U474" s="427"/>
      <c r="V474" s="427"/>
      <c r="W474" s="427"/>
      <c r="X474" s="427"/>
      <c r="Y474" s="427"/>
      <c r="Z474" s="427"/>
      <c r="AA474" s="427"/>
      <c r="AB474" s="427"/>
      <c r="AC474" s="427"/>
      <c r="AD474" s="427"/>
      <c r="AE474" s="427"/>
      <c r="AF474" s="427"/>
      <c r="AG474" s="427"/>
      <c r="AH474" s="427"/>
      <c r="AI474" s="427"/>
      <c r="AJ474" s="427"/>
      <c r="AK474" s="427"/>
      <c r="AL474" s="427"/>
      <c r="AM474" s="427"/>
      <c r="AN474" s="427"/>
      <c r="AO474" s="427"/>
      <c r="AP474" s="427"/>
      <c r="AQ474" s="427"/>
      <c r="AR474" s="427"/>
      <c r="AS474" s="427"/>
      <c r="AT474" s="427"/>
      <c r="AU474" s="427"/>
      <c r="AV474" s="427"/>
      <c r="AW474" s="427"/>
      <c r="AX474" s="427"/>
      <c r="AY474" s="427"/>
      <c r="AZ474" s="427"/>
      <c r="BA474" s="427"/>
      <c r="BB474" s="427"/>
      <c r="BC474" s="427"/>
      <c r="BD474" s="427"/>
      <c r="BE474" s="427"/>
      <c r="BF474" s="427"/>
      <c r="BG474" s="427"/>
      <c r="BH474" s="427"/>
      <c r="BI474" s="427"/>
      <c r="BJ474" s="427"/>
      <c r="BK474" s="427"/>
      <c r="BL474" s="427"/>
      <c r="BM474" s="427"/>
      <c r="BN474" s="427"/>
      <c r="BO474" s="427"/>
      <c r="BP474" s="427"/>
      <c r="BQ474" s="427"/>
      <c r="BR474" s="427"/>
      <c r="BS474" s="427"/>
    </row>
    <row r="475" spans="1:71" ht="12.75" customHeight="1" x14ac:dyDescent="0.25">
      <c r="A475" s="427"/>
      <c r="B475" s="427"/>
      <c r="C475" s="427"/>
      <c r="D475" s="427"/>
      <c r="E475" s="427"/>
      <c r="F475" s="427"/>
      <c r="G475" s="427"/>
      <c r="H475" s="427"/>
      <c r="I475" s="427"/>
      <c r="J475" s="427"/>
      <c r="K475" s="427"/>
      <c r="L475" s="427"/>
      <c r="M475" s="427"/>
      <c r="N475" s="427"/>
      <c r="O475" s="427"/>
      <c r="P475" s="427"/>
      <c r="Q475" s="427"/>
      <c r="R475" s="427"/>
      <c r="S475" s="427"/>
      <c r="T475" s="427"/>
      <c r="U475" s="427"/>
      <c r="V475" s="427"/>
      <c r="W475" s="427"/>
      <c r="X475" s="427"/>
      <c r="Y475" s="427"/>
      <c r="Z475" s="427"/>
      <c r="AA475" s="427"/>
      <c r="AB475" s="427"/>
      <c r="AC475" s="427"/>
      <c r="AD475" s="427"/>
      <c r="AE475" s="427"/>
      <c r="AF475" s="427"/>
      <c r="AG475" s="427"/>
      <c r="AH475" s="427"/>
      <c r="AI475" s="427"/>
      <c r="AJ475" s="427"/>
      <c r="AK475" s="427"/>
      <c r="AL475" s="427"/>
      <c r="AM475" s="427"/>
      <c r="AN475" s="427"/>
      <c r="AO475" s="427"/>
      <c r="AP475" s="427"/>
      <c r="AQ475" s="427"/>
      <c r="AR475" s="427"/>
      <c r="AS475" s="427"/>
      <c r="AT475" s="427"/>
      <c r="AU475" s="427"/>
      <c r="AV475" s="427"/>
      <c r="AW475" s="427"/>
      <c r="AX475" s="427"/>
      <c r="AY475" s="427"/>
      <c r="AZ475" s="427"/>
      <c r="BA475" s="427"/>
      <c r="BB475" s="427"/>
      <c r="BC475" s="427"/>
      <c r="BD475" s="427"/>
      <c r="BE475" s="427"/>
      <c r="BF475" s="427"/>
      <c r="BG475" s="427"/>
      <c r="BH475" s="427"/>
      <c r="BI475" s="427"/>
      <c r="BJ475" s="427"/>
      <c r="BK475" s="427"/>
      <c r="BL475" s="427"/>
      <c r="BM475" s="427"/>
      <c r="BN475" s="427"/>
      <c r="BO475" s="427"/>
      <c r="BP475" s="427"/>
      <c r="BQ475" s="427"/>
      <c r="BR475" s="427"/>
      <c r="BS475" s="427"/>
    </row>
    <row r="476" spans="1:71" ht="12.75" customHeight="1" x14ac:dyDescent="0.25">
      <c r="A476" s="427"/>
      <c r="B476" s="427"/>
      <c r="C476" s="427"/>
      <c r="D476" s="427"/>
      <c r="E476" s="427"/>
      <c r="F476" s="427"/>
      <c r="G476" s="427"/>
      <c r="H476" s="427"/>
      <c r="I476" s="427"/>
      <c r="J476" s="427"/>
      <c r="K476" s="427"/>
      <c r="L476" s="427"/>
      <c r="M476" s="427"/>
      <c r="N476" s="427"/>
      <c r="O476" s="427"/>
      <c r="P476" s="427"/>
      <c r="Q476" s="427"/>
      <c r="R476" s="427"/>
      <c r="S476" s="427"/>
      <c r="T476" s="427"/>
      <c r="U476" s="427"/>
      <c r="V476" s="427"/>
      <c r="W476" s="427"/>
      <c r="X476" s="427"/>
      <c r="Y476" s="427"/>
      <c r="Z476" s="427"/>
      <c r="AA476" s="427"/>
      <c r="AB476" s="427"/>
      <c r="AC476" s="427"/>
      <c r="AD476" s="427"/>
      <c r="AE476" s="427"/>
      <c r="AF476" s="427"/>
      <c r="AG476" s="427"/>
      <c r="AH476" s="427"/>
      <c r="AI476" s="427"/>
      <c r="AJ476" s="427"/>
      <c r="AK476" s="427"/>
      <c r="AL476" s="427"/>
      <c r="AM476" s="427"/>
      <c r="AN476" s="427"/>
      <c r="AO476" s="427"/>
      <c r="AP476" s="427"/>
      <c r="AQ476" s="427"/>
      <c r="AR476" s="427"/>
      <c r="AS476" s="427"/>
      <c r="AT476" s="427"/>
      <c r="AU476" s="427"/>
      <c r="AV476" s="427"/>
      <c r="AW476" s="427"/>
      <c r="AX476" s="427"/>
      <c r="AY476" s="427"/>
      <c r="AZ476" s="427"/>
      <c r="BA476" s="427"/>
      <c r="BB476" s="427"/>
      <c r="BC476" s="427"/>
      <c r="BD476" s="427"/>
      <c r="BE476" s="427"/>
      <c r="BF476" s="427"/>
      <c r="BG476" s="427"/>
      <c r="BH476" s="427"/>
      <c r="BI476" s="427"/>
      <c r="BJ476" s="427"/>
      <c r="BK476" s="427"/>
      <c r="BL476" s="427"/>
      <c r="BM476" s="427"/>
      <c r="BN476" s="427"/>
      <c r="BO476" s="427"/>
      <c r="BP476" s="427"/>
      <c r="BQ476" s="427"/>
      <c r="BR476" s="427"/>
      <c r="BS476" s="427"/>
    </row>
    <row r="477" spans="1:71" ht="12.75" customHeight="1" x14ac:dyDescent="0.25">
      <c r="A477" s="427"/>
      <c r="B477" s="427"/>
      <c r="C477" s="427"/>
      <c r="D477" s="427"/>
      <c r="E477" s="427"/>
      <c r="F477" s="427"/>
      <c r="G477" s="427"/>
      <c r="H477" s="427"/>
      <c r="I477" s="427"/>
      <c r="J477" s="427"/>
      <c r="K477" s="427"/>
      <c r="L477" s="427"/>
      <c r="M477" s="427"/>
      <c r="N477" s="427"/>
      <c r="O477" s="427"/>
      <c r="P477" s="427"/>
      <c r="Q477" s="427"/>
      <c r="R477" s="427"/>
      <c r="S477" s="427"/>
      <c r="T477" s="427"/>
      <c r="U477" s="427"/>
      <c r="V477" s="427"/>
      <c r="W477" s="427"/>
      <c r="X477" s="427"/>
      <c r="Y477" s="427"/>
      <c r="Z477" s="427"/>
      <c r="AA477" s="427"/>
      <c r="AB477" s="427"/>
      <c r="AC477" s="427"/>
      <c r="AD477" s="427"/>
      <c r="AE477" s="427"/>
      <c r="AF477" s="427"/>
      <c r="AG477" s="427"/>
      <c r="AH477" s="427"/>
      <c r="AI477" s="427"/>
      <c r="AJ477" s="427"/>
      <c r="AK477" s="427"/>
      <c r="AL477" s="427"/>
      <c r="AM477" s="427"/>
      <c r="AN477" s="427"/>
      <c r="AO477" s="427"/>
      <c r="AP477" s="427"/>
      <c r="AQ477" s="427"/>
      <c r="AR477" s="427"/>
      <c r="AS477" s="427"/>
      <c r="AT477" s="427"/>
      <c r="AU477" s="427"/>
      <c r="AV477" s="427"/>
      <c r="AW477" s="427"/>
      <c r="AX477" s="427"/>
      <c r="AY477" s="427"/>
      <c r="AZ477" s="427"/>
      <c r="BA477" s="427"/>
      <c r="BB477" s="427"/>
      <c r="BC477" s="427"/>
      <c r="BD477" s="427"/>
      <c r="BE477" s="427"/>
      <c r="BF477" s="427"/>
      <c r="BG477" s="427"/>
      <c r="BH477" s="427"/>
      <c r="BI477" s="427"/>
      <c r="BJ477" s="427"/>
      <c r="BK477" s="427"/>
      <c r="BL477" s="427"/>
      <c r="BM477" s="427"/>
      <c r="BN477" s="427"/>
      <c r="BO477" s="427"/>
      <c r="BP477" s="427"/>
      <c r="BQ477" s="427"/>
      <c r="BR477" s="427"/>
      <c r="BS477" s="427"/>
    </row>
    <row r="478" spans="1:71" ht="12.75" customHeight="1" x14ac:dyDescent="0.25">
      <c r="A478" s="427"/>
      <c r="B478" s="427"/>
      <c r="C478" s="427"/>
      <c r="D478" s="427"/>
      <c r="E478" s="427"/>
      <c r="F478" s="427"/>
      <c r="G478" s="427"/>
      <c r="H478" s="427"/>
      <c r="I478" s="427"/>
      <c r="J478" s="427"/>
      <c r="K478" s="427"/>
      <c r="L478" s="427"/>
      <c r="M478" s="427"/>
      <c r="N478" s="427"/>
      <c r="O478" s="427"/>
      <c r="P478" s="427"/>
      <c r="Q478" s="427"/>
      <c r="R478" s="427"/>
      <c r="S478" s="427"/>
      <c r="T478" s="427"/>
      <c r="U478" s="427"/>
      <c r="V478" s="427"/>
      <c r="W478" s="427"/>
      <c r="X478" s="427"/>
      <c r="Y478" s="427"/>
      <c r="Z478" s="427"/>
      <c r="AA478" s="427"/>
      <c r="AB478" s="427"/>
      <c r="AC478" s="427"/>
      <c r="AD478" s="427"/>
      <c r="AE478" s="427"/>
      <c r="AF478" s="427"/>
      <c r="AG478" s="427"/>
      <c r="AH478" s="427"/>
      <c r="AI478" s="427"/>
      <c r="AJ478" s="427"/>
      <c r="AK478" s="427"/>
      <c r="AL478" s="427"/>
      <c r="AM478" s="427"/>
      <c r="AN478" s="427"/>
      <c r="AO478" s="427"/>
      <c r="AP478" s="427"/>
      <c r="AQ478" s="427"/>
      <c r="AR478" s="427"/>
      <c r="AS478" s="427"/>
      <c r="AT478" s="427"/>
      <c r="AU478" s="427"/>
      <c r="AV478" s="427"/>
      <c r="AW478" s="427"/>
      <c r="AX478" s="427"/>
      <c r="AY478" s="427"/>
      <c r="AZ478" s="427"/>
      <c r="BA478" s="427"/>
      <c r="BB478" s="427"/>
      <c r="BC478" s="427"/>
      <c r="BD478" s="427"/>
      <c r="BE478" s="427"/>
      <c r="BF478" s="427"/>
      <c r="BG478" s="427"/>
      <c r="BH478" s="427"/>
      <c r="BI478" s="427"/>
      <c r="BJ478" s="427"/>
      <c r="BK478" s="427"/>
      <c r="BL478" s="427"/>
      <c r="BM478" s="427"/>
      <c r="BN478" s="427"/>
      <c r="BO478" s="427"/>
      <c r="BP478" s="427"/>
      <c r="BQ478" s="427"/>
      <c r="BR478" s="427"/>
      <c r="BS478" s="427"/>
    </row>
    <row r="479" spans="1:71" ht="12.75" customHeight="1" x14ac:dyDescent="0.25">
      <c r="A479" s="427"/>
      <c r="B479" s="427"/>
      <c r="C479" s="427"/>
      <c r="D479" s="427"/>
      <c r="E479" s="427"/>
      <c r="F479" s="427"/>
      <c r="G479" s="427"/>
      <c r="H479" s="427"/>
      <c r="I479" s="427"/>
      <c r="J479" s="427"/>
      <c r="K479" s="427"/>
      <c r="L479" s="427"/>
      <c r="M479" s="427"/>
      <c r="N479" s="427"/>
      <c r="O479" s="427"/>
      <c r="P479" s="427"/>
      <c r="Q479" s="427"/>
      <c r="R479" s="427"/>
      <c r="S479" s="427"/>
      <c r="T479" s="427"/>
      <c r="U479" s="427"/>
      <c r="V479" s="427"/>
      <c r="W479" s="427"/>
      <c r="X479" s="427"/>
      <c r="Y479" s="427"/>
      <c r="Z479" s="427"/>
      <c r="AA479" s="427"/>
      <c r="AB479" s="427"/>
      <c r="AC479" s="427"/>
      <c r="AD479" s="427"/>
      <c r="AE479" s="427"/>
      <c r="AF479" s="427"/>
      <c r="AG479" s="427"/>
      <c r="AH479" s="427"/>
      <c r="AI479" s="427"/>
      <c r="AJ479" s="427"/>
      <c r="AK479" s="427"/>
      <c r="AL479" s="427"/>
      <c r="AM479" s="427"/>
      <c r="AN479" s="427"/>
      <c r="AO479" s="427"/>
      <c r="AP479" s="427"/>
      <c r="AQ479" s="427"/>
      <c r="AR479" s="427"/>
      <c r="AS479" s="427"/>
      <c r="AT479" s="427"/>
      <c r="AU479" s="427"/>
      <c r="AV479" s="427"/>
      <c r="AW479" s="427"/>
      <c r="AX479" s="427"/>
      <c r="AY479" s="427"/>
      <c r="AZ479" s="427"/>
      <c r="BA479" s="427"/>
      <c r="BB479" s="427"/>
      <c r="BC479" s="427"/>
      <c r="BD479" s="427"/>
      <c r="BE479" s="427"/>
      <c r="BF479" s="427"/>
      <c r="BG479" s="427"/>
      <c r="BH479" s="427"/>
      <c r="BI479" s="427"/>
      <c r="BJ479" s="427"/>
      <c r="BK479" s="427"/>
      <c r="BL479" s="427"/>
      <c r="BM479" s="427"/>
      <c r="BN479" s="427"/>
      <c r="BO479" s="427"/>
      <c r="BP479" s="427"/>
      <c r="BQ479" s="427"/>
      <c r="BR479" s="427"/>
      <c r="BS479" s="427"/>
    </row>
    <row r="480" spans="1:71" ht="12.75" customHeight="1" x14ac:dyDescent="0.25">
      <c r="A480" s="427"/>
      <c r="B480" s="427"/>
      <c r="C480" s="427"/>
      <c r="D480" s="427"/>
      <c r="E480" s="427"/>
      <c r="F480" s="427"/>
      <c r="G480" s="427"/>
      <c r="H480" s="427"/>
      <c r="I480" s="427"/>
      <c r="J480" s="427"/>
      <c r="K480" s="427"/>
      <c r="L480" s="427"/>
      <c r="M480" s="427"/>
      <c r="N480" s="427"/>
      <c r="O480" s="427"/>
      <c r="P480" s="427"/>
      <c r="Q480" s="427"/>
      <c r="R480" s="427"/>
      <c r="S480" s="427"/>
      <c r="T480" s="427"/>
      <c r="U480" s="427"/>
      <c r="V480" s="427"/>
      <c r="W480" s="427"/>
      <c r="X480" s="427"/>
      <c r="Y480" s="427"/>
      <c r="Z480" s="427"/>
      <c r="AA480" s="427"/>
      <c r="AB480" s="427"/>
      <c r="AC480" s="427"/>
      <c r="AD480" s="427"/>
      <c r="AE480" s="427"/>
      <c r="AF480" s="427"/>
      <c r="AG480" s="427"/>
      <c r="AH480" s="427"/>
      <c r="AI480" s="427"/>
      <c r="AJ480" s="427"/>
      <c r="AK480" s="427"/>
      <c r="AL480" s="427"/>
      <c r="AM480" s="427"/>
      <c r="AN480" s="427"/>
      <c r="AO480" s="427"/>
      <c r="AP480" s="427"/>
      <c r="AQ480" s="427"/>
      <c r="AR480" s="427"/>
      <c r="AS480" s="427"/>
      <c r="AT480" s="427"/>
      <c r="AU480" s="427"/>
      <c r="AV480" s="427"/>
      <c r="AW480" s="427"/>
      <c r="AX480" s="427"/>
      <c r="AY480" s="427"/>
      <c r="AZ480" s="427"/>
      <c r="BA480" s="427"/>
      <c r="BB480" s="427"/>
      <c r="BC480" s="427"/>
      <c r="BD480" s="427"/>
      <c r="BE480" s="427"/>
      <c r="BF480" s="427"/>
      <c r="BG480" s="427"/>
      <c r="BH480" s="427"/>
      <c r="BI480" s="427"/>
      <c r="BJ480" s="427"/>
      <c r="BK480" s="427"/>
      <c r="BL480" s="427"/>
      <c r="BM480" s="427"/>
      <c r="BN480" s="427"/>
      <c r="BO480" s="427"/>
      <c r="BP480" s="427"/>
      <c r="BQ480" s="427"/>
      <c r="BR480" s="427"/>
      <c r="BS480" s="427"/>
    </row>
  </sheetData>
  <mergeCells count="14">
    <mergeCell ref="A474:BS480"/>
    <mergeCell ref="AR110:AR132"/>
    <mergeCell ref="AR136:AR145"/>
    <mergeCell ref="AR149:AR159"/>
    <mergeCell ref="AO263:AR263"/>
    <mergeCell ref="D348:D349"/>
    <mergeCell ref="Q348:Q349"/>
    <mergeCell ref="AM348:AM349"/>
    <mergeCell ref="AR45:AR57"/>
    <mergeCell ref="A1:BS6"/>
    <mergeCell ref="A7:BS7"/>
    <mergeCell ref="B8:AN8"/>
    <mergeCell ref="AO8:BS8"/>
    <mergeCell ref="AO10:BS10"/>
  </mergeCells>
  <conditionalFormatting sqref="A1 BT1:IV63 A7:A8 R9:BS9 A9:Q14 R10:AN11 AP11:BS11 R12:W14 AA12:AB21 A15:W19 AO18:AO38 R20:W21 A20:Q24 AP22:BS23 R22:AN24 AV24:BS24 A25:AN38 AV33:BS33 AP34:BS35 AT36:AU38 AW36:AW38 BA36:BB38 BD36:BS38 A39:BS40 R41:AN41 A41:Q43 R42:AH42 AJ42:AN42 R43:BS43 A59:BS60 A102:P102 R102:AN102 AP102:BS102 Q102:Q105 BT102:IV108 R103:AC105 AF103:AF105 AJ103:AK105 A103:O106 AT103:AT106 AW103:AW106 BB103:BB106 BD103:BS106 Q106:W106 AA106:AB106 A107:AN108 AP107:BS108 A162:P162 R162:BS162 Q162:Q163 BT162:IV209 R163:T163 V163:X163 AA163:AB164 A163:O181 Q164:W164 R165:T181 V165:X181 AA165:AA181 Q165:Q209 AO174:AO209 AP182:BS185 A182:P209 R182:AN209 AP186:BC203 BE186:BS203 AP204:BS209 A210:XFD235 BG236:IV240 A236:BC241 BF241:IV241 A242:XFD243 A258:BS262 BT258:IV65536 A263:AO263 AS263:BS263 A264:BS287 AO288:BS288 A288:AN289 AO289:AQ289 AR289:BS300 A290:AQ300 A301:BS321 AO322:BS339 R322:AN341 A322:Q348 AO340 AP340:BS341 R342:AH342 AJ342:AN342 AP343:BS344 R343:AN347 AP346:BS347 AH348:AN348 R348:T349 V348:AC349 AE348:AF349 A349:C349 E349:P349 AH349:AL349 AN349 AP350:BS352 R350:AN354 A350:P355 Q350:Q394 AP354:BS355 R355:AL355 AM355:AN356 A356:O356 R356:AD356 AF356 AJ356:AL356 R357:BS357 A357:P358 R358:AL358 AN358 AQ358 AS358:BS358 AM358:AM398 AP358:AP399 AO358:AO472 AR358:AR472 A359:O360 R359:T360 V359:W360 AA359:AA360 AC359:AC360 AF359:AF360 AJ359:AK360 BC359:BC360 BG359:BS360 R361:AL363 AN361:AN363 AQ361:AQ363 AS361:BS363 A361:P364 R364:AH364 AJ364:AK366 BB364:BB366 BD364:BS366 V365:X366 Z365:AC366 AF365:AF366 R365:T394 A365:O398 AY366 AA367:AA394 V367:W398 AC376 AF376 AJ376:AK376 BD376:BS376 AC382:AC383 AF382:AF383 AJ382:AK383 BD382:BS383 Q395:T396 Y395:AA396 AC396 AF396:AF398 AJ396:AK398 BD396:BS398 R397:T398 Y397:AC398 Q397:Q402 AQ399 AM399:AN400 A399:P401 R399:AL401 AP400:AQ400 AN401 AQ401 AP401:AP413 AM401:AM447 R402:T402 V402:AC403 AF402:AF403 AJ402:AK403 BD402:BS403 A402:O412 Q403:T403 AA404:AA408 V404:X411 R404:T412 Q404:Q447 Z409:AC411 AF409:AF412 AJ409:AK412 BD409:BS412 V412:AC412 AQ413 R413:AL415 AN413:AN415 A413:P447 AP414:AQ414 AQ415 AP415:AP428 R416:T427 V416:W427 AA416:AA427 AQ428 R428:AL430 AN428:AN430 AP429:AQ429 AQ430 AP430:AP448 AA431:AB431 R431:W447 AA432:AA435 AA436:AB447 A448:AN448 AQ448 AD449:AN449 AP449:AQ449 R449:AC450 A449:Q473 AD450:AL450 AN450 AQ450 AM450:AM454 AP450:AP454 R451:T453 V451:W453 AA451:AB453 R454:AL454 AN454 AQ454 R455:AN455 AP455:AQ461 R456:AL456 AM456:AN460 R457:AC459 AE457:AL459 AT457:AV459 AX457:BS459 R460:AL460 R461:AN461 R462:AL462 AN462 AQ462 AM462:AM466 AP462:AP466 R463:T465 V463:W465 AA463:AB465 R466:AL466 AN466 AQ466 R467:AN468 AP467:AQ472 R469:AC471 AE469:AN471 AT469:BS471 R472:AN472 AS472:BS472 R473:BS473 A474:A480 A481:BS65536">
    <cfRule type="cellIs" dxfId="46" priority="45" operator="equal">
      <formula>"N/A"</formula>
    </cfRule>
  </conditionalFormatting>
  <conditionalFormatting sqref="A44:AN53 AP44:AQ53 AS44:AU57">
    <cfRule type="cellIs" dxfId="45" priority="32" operator="equal">
      <formula>"N/A"</formula>
    </cfRule>
  </conditionalFormatting>
  <conditionalFormatting sqref="A54:AQ58">
    <cfRule type="cellIs" dxfId="44" priority="33" operator="equal">
      <formula>"N/A"</formula>
    </cfRule>
  </conditionalFormatting>
  <conditionalFormatting sqref="A61:BB63">
    <cfRule type="cellIs" dxfId="43" priority="27" operator="equal">
      <formula>"N/A"</formula>
    </cfRule>
  </conditionalFormatting>
  <conditionalFormatting sqref="B8">
    <cfRule type="cellIs" dxfId="42" priority="44" operator="equal">
      <formula>"N/A"</formula>
    </cfRule>
  </conditionalFormatting>
  <conditionalFormatting sqref="AO11:AO15 AO164:AO168 AO170:AO172 AO343 AO346 AO354">
    <cfRule type="cellIs" dxfId="41" priority="43" operator="equal">
      <formula>"N/A"</formula>
    </cfRule>
  </conditionalFormatting>
  <conditionalFormatting sqref="AO44:AO58">
    <cfRule type="cellIs" dxfId="40" priority="31" operator="equal">
      <formula>"N/A"</formula>
    </cfRule>
  </conditionalFormatting>
  <conditionalFormatting sqref="AO65:AO79">
    <cfRule type="cellIs" dxfId="39" priority="25" operator="equal">
      <formula>"N/A"</formula>
    </cfRule>
  </conditionalFormatting>
  <conditionalFormatting sqref="AO81:AO95">
    <cfRule type="cellIs" dxfId="38" priority="24" operator="equal">
      <formula>"N/A"</formula>
    </cfRule>
  </conditionalFormatting>
  <conditionalFormatting sqref="AO97:AO100">
    <cfRule type="cellIs" dxfId="37" priority="21" operator="equal">
      <formula>"N/A"</formula>
    </cfRule>
  </conditionalFormatting>
  <conditionalFormatting sqref="AO102:AO133">
    <cfRule type="cellIs" dxfId="36" priority="18" operator="equal">
      <formula>"N/A"</formula>
    </cfRule>
  </conditionalFormatting>
  <conditionalFormatting sqref="AO135:AO146">
    <cfRule type="cellIs" dxfId="35" priority="14" operator="equal">
      <formula>"N/A"</formula>
    </cfRule>
  </conditionalFormatting>
  <conditionalFormatting sqref="AO148:AO160">
    <cfRule type="cellIs" dxfId="34" priority="10" operator="equal">
      <formula>"N/A"</formula>
    </cfRule>
  </conditionalFormatting>
  <conditionalFormatting sqref="AO244:AO256">
    <cfRule type="cellIs" dxfId="33" priority="6" operator="equal">
      <formula>"N/A"</formula>
    </cfRule>
  </conditionalFormatting>
  <conditionalFormatting sqref="AP24:AU33">
    <cfRule type="cellIs" dxfId="32" priority="34" operator="equal">
      <formula>"N/A"</formula>
    </cfRule>
  </conditionalFormatting>
  <conditionalFormatting sqref="AR44">
    <cfRule type="cellIs" dxfId="31" priority="30" operator="equal">
      <formula>"N/A"</formula>
    </cfRule>
  </conditionalFormatting>
  <conditionalFormatting sqref="AR58:BS58">
    <cfRule type="cellIs" dxfId="30" priority="29" operator="equal">
      <formula>"N/A"</formula>
    </cfRule>
  </conditionalFormatting>
  <conditionalFormatting sqref="AR65:BS65 AR66:AU78 AR79:BS79">
    <cfRule type="cellIs" dxfId="29" priority="3" operator="equal">
      <formula>"N/A"</formula>
    </cfRule>
  </conditionalFormatting>
  <conditionalFormatting sqref="AR81:BS81 AR82:AU82 AR84:AU94">
    <cfRule type="cellIs" dxfId="28" priority="23" operator="equal">
      <formula>"N/A"</formula>
    </cfRule>
  </conditionalFormatting>
  <conditionalFormatting sqref="AR97:BS99">
    <cfRule type="cellIs" dxfId="27" priority="20" operator="equal">
      <formula>"N/A"</formula>
    </cfRule>
  </conditionalFormatting>
  <conditionalFormatting sqref="AR109:BS109 AR110:AU110 AS111:AU122 AS124:AU126 AS128:AU132">
    <cfRule type="cellIs" dxfId="26" priority="17" operator="equal">
      <formula>"N/A"</formula>
    </cfRule>
  </conditionalFormatting>
  <conditionalFormatting sqref="AR133:BS133">
    <cfRule type="cellIs" dxfId="25" priority="15" operator="equal">
      <formula>"N/A"</formula>
    </cfRule>
  </conditionalFormatting>
  <conditionalFormatting sqref="AR135:BS135 AR136:AU136 AS137:AU139 AS141:AU144">
    <cfRule type="cellIs" dxfId="24" priority="13" operator="equal">
      <formula>"N/A"</formula>
    </cfRule>
  </conditionalFormatting>
  <conditionalFormatting sqref="AR146:BS146">
    <cfRule type="cellIs" dxfId="23" priority="11" operator="equal">
      <formula>"N/A"</formula>
    </cfRule>
  </conditionalFormatting>
  <conditionalFormatting sqref="AR148:BS148 AR149:AU149 AS151:AU153 AS156:AU159">
    <cfRule type="cellIs" dxfId="22" priority="9" operator="equal">
      <formula>"N/A"</formula>
    </cfRule>
  </conditionalFormatting>
  <conditionalFormatting sqref="AR160:BS160">
    <cfRule type="cellIs" dxfId="21" priority="7" operator="equal">
      <formula>"N/A"</formula>
    </cfRule>
  </conditionalFormatting>
  <conditionalFormatting sqref="AR244:BS244 AR245:AU256">
    <cfRule type="cellIs" dxfId="20" priority="5" operator="equal">
      <formula>"N/A"</formula>
    </cfRule>
  </conditionalFormatting>
  <conditionalFormatting sqref="AS235:BS235">
    <cfRule type="cellIs" dxfId="19" priority="35" operator="equal">
      <formula>"N/A"</formula>
    </cfRule>
  </conditionalFormatting>
  <conditionalFormatting sqref="AS399:BS401">
    <cfRule type="cellIs" dxfId="18" priority="36" operator="equal">
      <formula>"N/A"</formula>
    </cfRule>
  </conditionalFormatting>
  <conditionalFormatting sqref="AS413:BS415">
    <cfRule type="cellIs" dxfId="17" priority="37" operator="equal">
      <formula>"N/A"</formula>
    </cfRule>
  </conditionalFormatting>
  <conditionalFormatting sqref="AS428:BS430">
    <cfRule type="cellIs" dxfId="16" priority="38" operator="equal">
      <formula>"N/A"</formula>
    </cfRule>
  </conditionalFormatting>
  <conditionalFormatting sqref="AS448:BS450">
    <cfRule type="cellIs" dxfId="15" priority="39" operator="equal">
      <formula>"N/A"</formula>
    </cfRule>
  </conditionalFormatting>
  <conditionalFormatting sqref="AS454:BS456">
    <cfRule type="cellIs" dxfId="14" priority="40" operator="equal">
      <formula>"N/A"</formula>
    </cfRule>
  </conditionalFormatting>
  <conditionalFormatting sqref="AS460:BS462">
    <cfRule type="cellIs" dxfId="13" priority="41" operator="equal">
      <formula>"N/A"</formula>
    </cfRule>
  </conditionalFormatting>
  <conditionalFormatting sqref="AS466:BS468">
    <cfRule type="cellIs" dxfId="12" priority="42" operator="equal">
      <formula>"N/A"</formula>
    </cfRule>
  </conditionalFormatting>
  <conditionalFormatting sqref="AV67:BB67">
    <cfRule type="cellIs" dxfId="11" priority="2" operator="equal">
      <formula>"N/A"</formula>
    </cfRule>
  </conditionalFormatting>
  <conditionalFormatting sqref="AV44:BS44 BD45:BS45 AV46:BS46 BD47:BS57">
    <cfRule type="cellIs" dxfId="10" priority="28" operator="equal">
      <formula>"N/A"</formula>
    </cfRule>
  </conditionalFormatting>
  <conditionalFormatting sqref="BC66:BS78">
    <cfRule type="cellIs" dxfId="9" priority="1" operator="equal">
      <formula>"N/A"</formula>
    </cfRule>
  </conditionalFormatting>
  <conditionalFormatting sqref="BC98:BS100 AR100:BB100">
    <cfRule type="cellIs" dxfId="8" priority="19" operator="equal">
      <formula>"N/A"</formula>
    </cfRule>
  </conditionalFormatting>
  <conditionalFormatting sqref="BD61:BS62 BC63:BS63">
    <cfRule type="cellIs" dxfId="7" priority="26" operator="equal">
      <formula>"N/A"</formula>
    </cfRule>
  </conditionalFormatting>
  <conditionalFormatting sqref="BD82:BS82 AR83:BS83 BD84:BS94 AR95:BS95">
    <cfRule type="cellIs" dxfId="6" priority="22" operator="equal">
      <formula>"N/A"</formula>
    </cfRule>
  </conditionalFormatting>
  <conditionalFormatting sqref="BD110:BS122 AS123:BS123 BD124:BS126 AS127:BS127 BD128:BS132">
    <cfRule type="cellIs" dxfId="5" priority="16" operator="equal">
      <formula>"N/A"</formula>
    </cfRule>
  </conditionalFormatting>
  <conditionalFormatting sqref="BD136:BS139 AS140:BS140 BD141:BS144 AS145:BS145">
    <cfRule type="cellIs" dxfId="4" priority="12" operator="equal">
      <formula>"N/A"</formula>
    </cfRule>
  </conditionalFormatting>
  <conditionalFormatting sqref="BD149:BS149 AS150:BS150 BD151:BS153 AS154:BS155 BD156:BS159">
    <cfRule type="cellIs" dxfId="3" priority="8" operator="equal">
      <formula>"N/A"</formula>
    </cfRule>
  </conditionalFormatting>
  <conditionalFormatting sqref="BD245:BS255 AV256:BS256">
    <cfRule type="cellIs" dxfId="2" priority="4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9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4" manualBreakCount="4">
    <brk id="64" min="1" max="69" man="1"/>
    <brk id="108" min="1" max="69" man="1"/>
    <brk id="161" min="1" max="69" man="1"/>
    <brk id="229" min="1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83B3-895E-461F-8704-BAC73AFD4A9C}">
  <sheetPr>
    <tabColor theme="5" tint="0.39997558519241921"/>
  </sheetPr>
  <dimension ref="A1:BK86"/>
  <sheetViews>
    <sheetView showGridLines="0" tabSelected="1" defaultGridColor="0" view="pageBreakPreview" colorId="0" zoomScaleNormal="100" zoomScaleSheetLayoutView="100" workbookViewId="0">
      <selection activeCell="AZ69" sqref="AZ69"/>
    </sheetView>
  </sheetViews>
  <sheetFormatPr defaultColWidth="8.7109375" defaultRowHeight="12.75" x14ac:dyDescent="0.2"/>
  <cols>
    <col min="1" max="1" width="66.7109375" style="421" customWidth="1"/>
    <col min="2" max="2" width="20.7109375" style="422" hidden="1" customWidth="1"/>
    <col min="3" max="14" width="8.7109375" style="422" hidden="1" customWidth="1"/>
    <col min="15" max="15" width="8" style="422" hidden="1" customWidth="1"/>
    <col min="16" max="16" width="11.42578125" style="324" hidden="1" customWidth="1"/>
    <col min="17" max="17" width="8" style="422" hidden="1" customWidth="1"/>
    <col min="18" max="18" width="8" style="324" hidden="1" customWidth="1"/>
    <col min="19" max="19" width="8" style="422" hidden="1" customWidth="1"/>
    <col min="20" max="20" width="8" style="324" hidden="1" customWidth="1"/>
    <col min="21" max="21" width="8.42578125" style="324" hidden="1" customWidth="1"/>
    <col min="22" max="22" width="20.7109375" style="324" hidden="1" customWidth="1"/>
    <col min="23" max="34" width="15.7109375" style="324" hidden="1" customWidth="1"/>
    <col min="35" max="35" width="15.7109375" style="422" hidden="1" customWidth="1"/>
    <col min="36" max="36" width="15.7109375" style="324" hidden="1" customWidth="1"/>
    <col min="37" max="37" width="14.85546875" style="324" hidden="1" customWidth="1"/>
    <col min="38" max="38" width="20.7109375" style="324" customWidth="1"/>
    <col min="39" max="39" width="13.140625" style="324" hidden="1" customWidth="1"/>
    <col min="40" max="40" width="17.7109375" style="324" hidden="1" customWidth="1"/>
    <col min="41" max="41" width="12.7109375" style="324" hidden="1" customWidth="1"/>
    <col min="42" max="51" width="20.7109375" style="324" hidden="1" customWidth="1"/>
    <col min="52" max="52" width="20.7109375" style="324" customWidth="1"/>
    <col min="53" max="63" width="20.7109375" style="324" hidden="1" customWidth="1"/>
    <col min="64" max="64" width="20.7109375" style="324" customWidth="1"/>
    <col min="65" max="16384" width="8.7109375" style="324"/>
  </cols>
  <sheetData>
    <row r="1" spans="1:63" x14ac:dyDescent="0.2">
      <c r="A1" s="424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322"/>
      <c r="AD1" s="322"/>
      <c r="AE1" s="322"/>
      <c r="AF1" s="322"/>
      <c r="AG1" s="322"/>
      <c r="AH1" s="322"/>
      <c r="AI1" s="323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2"/>
      <c r="AY1" s="322"/>
      <c r="AZ1" s="322"/>
      <c r="BA1" s="322"/>
      <c r="BB1" s="322"/>
      <c r="BC1" s="322"/>
      <c r="BD1" s="322"/>
      <c r="BE1" s="322"/>
      <c r="BF1" s="322"/>
      <c r="BG1" s="322"/>
      <c r="BH1" s="322"/>
      <c r="BI1" s="322"/>
      <c r="BJ1" s="322"/>
      <c r="BK1" s="322"/>
    </row>
    <row r="2" spans="1:63" x14ac:dyDescent="0.2">
      <c r="A2" s="424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322"/>
      <c r="AD2" s="322"/>
      <c r="AE2" s="322"/>
      <c r="AF2" s="322"/>
      <c r="AG2" s="322"/>
      <c r="AH2" s="322"/>
      <c r="AI2" s="323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</row>
    <row r="3" spans="1:63" x14ac:dyDescent="0.2">
      <c r="A3" s="424"/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322"/>
      <c r="AD3" s="322"/>
      <c r="AE3" s="322"/>
      <c r="AF3" s="322"/>
      <c r="AG3" s="322"/>
      <c r="AH3" s="322"/>
      <c r="AI3" s="323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22"/>
      <c r="BA3" s="322"/>
      <c r="BB3" s="322"/>
      <c r="BC3" s="322"/>
      <c r="BD3" s="322"/>
      <c r="BE3" s="322"/>
      <c r="BF3" s="322"/>
      <c r="BG3" s="322"/>
      <c r="BH3" s="322"/>
      <c r="BI3" s="322"/>
      <c r="BJ3" s="322"/>
      <c r="BK3" s="322"/>
    </row>
    <row r="4" spans="1:63" x14ac:dyDescent="0.2">
      <c r="A4" s="424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37"/>
      <c r="AC4" s="322"/>
      <c r="AD4" s="322"/>
      <c r="AE4" s="322"/>
      <c r="AF4" s="322"/>
      <c r="AG4" s="322"/>
      <c r="AH4" s="322"/>
      <c r="AI4" s="323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</row>
    <row r="5" spans="1:63" x14ac:dyDescent="0.2">
      <c r="A5" s="424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322"/>
      <c r="AD5" s="322"/>
      <c r="AE5" s="322"/>
      <c r="AF5" s="322"/>
      <c r="AG5" s="322"/>
      <c r="AH5" s="322"/>
      <c r="AI5" s="323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</row>
    <row r="6" spans="1:63" x14ac:dyDescent="0.2">
      <c r="A6" s="424"/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322"/>
      <c r="AD6" s="322"/>
      <c r="AE6" s="322"/>
      <c r="AF6" s="322"/>
      <c r="AG6" s="322"/>
      <c r="AH6" s="322"/>
      <c r="AI6" s="323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</row>
    <row r="7" spans="1:63" x14ac:dyDescent="0.2">
      <c r="A7" s="438" t="s">
        <v>0</v>
      </c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39"/>
      <c r="AL7" s="439"/>
      <c r="AM7" s="439"/>
      <c r="AN7" s="439"/>
      <c r="AO7" s="439"/>
      <c r="AP7" s="439"/>
      <c r="AQ7" s="439"/>
      <c r="AR7" s="439"/>
      <c r="AS7" s="439"/>
      <c r="AT7" s="439"/>
      <c r="AU7" s="439"/>
      <c r="AV7" s="439"/>
      <c r="AW7" s="439"/>
      <c r="AX7" s="439"/>
      <c r="AY7" s="439"/>
      <c r="AZ7" s="439"/>
      <c r="BA7" s="439"/>
      <c r="BB7" s="439"/>
      <c r="BC7" s="439"/>
      <c r="BD7" s="439"/>
      <c r="BE7" s="439"/>
      <c r="BF7" s="439"/>
      <c r="BG7" s="439"/>
      <c r="BH7" s="439"/>
      <c r="BI7" s="439"/>
      <c r="BJ7" s="439"/>
      <c r="BK7" s="439"/>
    </row>
    <row r="8" spans="1:63" x14ac:dyDescent="0.2">
      <c r="A8" s="325" t="s">
        <v>247</v>
      </c>
      <c r="B8" s="438" t="s">
        <v>2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8" t="s">
        <v>3</v>
      </c>
      <c r="AM8" s="439"/>
      <c r="AN8" s="439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439"/>
      <c r="AZ8" s="439"/>
      <c r="BA8" s="439"/>
      <c r="BB8" s="439"/>
      <c r="BC8" s="439"/>
      <c r="BD8" s="439"/>
      <c r="BE8" s="439"/>
      <c r="BF8" s="439"/>
      <c r="BG8" s="439"/>
      <c r="BH8" s="439"/>
      <c r="BI8" s="439"/>
      <c r="BJ8" s="439"/>
      <c r="BK8" s="439"/>
    </row>
    <row r="9" spans="1:63" s="7" customFormat="1" ht="12.75" customHeight="1" x14ac:dyDescent="0.25">
      <c r="A9" s="426" t="s">
        <v>4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426"/>
      <c r="AC9" s="426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6"/>
      <c r="AZ9" s="426"/>
      <c r="BA9" s="426"/>
      <c r="BB9" s="426"/>
      <c r="BC9" s="426"/>
      <c r="BD9" s="426"/>
      <c r="BE9" s="426"/>
      <c r="BF9" s="426"/>
      <c r="BG9" s="426"/>
      <c r="BH9" s="426"/>
      <c r="BI9" s="426"/>
      <c r="BJ9" s="426"/>
      <c r="BK9" s="426"/>
    </row>
    <row r="10" spans="1:63" x14ac:dyDescent="0.2">
      <c r="A10" s="326" t="s">
        <v>248</v>
      </c>
      <c r="B10" s="327" t="s">
        <v>6</v>
      </c>
      <c r="C10" s="10">
        <v>44531</v>
      </c>
      <c r="D10" s="10" t="e">
        <f t="shared" ref="D10:O10" ca="1" si="0">_xll.FIMMÊS(C10,0)+1</f>
        <v>#NAME?</v>
      </c>
      <c r="E10" s="10" t="e">
        <f t="shared" ca="1" si="0"/>
        <v>#NAME?</v>
      </c>
      <c r="F10" s="10" t="e">
        <f t="shared" ca="1" si="0"/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327" t="s">
        <v>6</v>
      </c>
      <c r="Q10" s="10" t="e">
        <f ca="1">_xll.FIMMÊS(O10,0)+1</f>
        <v>#NAME?</v>
      </c>
      <c r="R10" s="10" t="e">
        <f t="shared" ref="R10:BK10" ca="1" si="1">_xll.FIMMÊS(Q10,0)+1</f>
        <v>#NAME?</v>
      </c>
      <c r="S10" s="10" t="e">
        <f t="shared" ca="1" si="1"/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328" t="s">
        <v>6</v>
      </c>
      <c r="AM10" s="10" t="e">
        <f ca="1">_xll.FIMMÊS(AK10,0)+1</f>
        <v>#NAME?</v>
      </c>
      <c r="AN10" s="10" t="e">
        <f t="shared" ca="1" si="1"/>
        <v>#NAME?</v>
      </c>
      <c r="AO10" s="10" t="e">
        <f t="shared" ca="1" si="1"/>
        <v>#NAME?</v>
      </c>
      <c r="AP10" s="10" t="e">
        <f t="shared" ca="1" si="1"/>
        <v>#NAME?</v>
      </c>
      <c r="AQ10" s="10" t="e">
        <f t="shared" ca="1" si="1"/>
        <v>#NAME?</v>
      </c>
      <c r="AR10" s="10" t="e">
        <f t="shared" ca="1" si="1"/>
        <v>#NAME?</v>
      </c>
      <c r="AS10" s="10" t="e">
        <f t="shared" ca="1" si="1"/>
        <v>#NAME?</v>
      </c>
      <c r="AT10" s="10" t="e">
        <f t="shared" ca="1" si="1"/>
        <v>#NAME?</v>
      </c>
      <c r="AU10" s="10" t="e">
        <f t="shared" ca="1" si="1"/>
        <v>#NAME?</v>
      </c>
      <c r="AV10" s="10" t="e">
        <f t="shared" ca="1" si="1"/>
        <v>#NAME?</v>
      </c>
      <c r="AW10" s="10" t="e">
        <f t="shared" ca="1" si="1"/>
        <v>#NAME?</v>
      </c>
      <c r="AX10" s="10" t="e">
        <f t="shared" ca="1" si="1"/>
        <v>#NAME?</v>
      </c>
      <c r="AY10" s="10" t="e">
        <f t="shared" ca="1" si="1"/>
        <v>#NAME?</v>
      </c>
      <c r="AZ10" s="10" t="e">
        <f t="shared" ca="1" si="1"/>
        <v>#NAME?</v>
      </c>
      <c r="BA10" s="10" t="e">
        <f t="shared" ca="1" si="1"/>
        <v>#NAME?</v>
      </c>
      <c r="BB10" s="10" t="e">
        <f t="shared" ca="1" si="1"/>
        <v>#NAME?</v>
      </c>
      <c r="BC10" s="10" t="e">
        <f t="shared" ca="1" si="1"/>
        <v>#NAME?</v>
      </c>
      <c r="BD10" s="10" t="e">
        <f t="shared" ca="1" si="1"/>
        <v>#NAME?</v>
      </c>
      <c r="BE10" s="10" t="e">
        <f t="shared" ca="1" si="1"/>
        <v>#NAME?</v>
      </c>
      <c r="BF10" s="10" t="e">
        <f t="shared" ca="1" si="1"/>
        <v>#NAME?</v>
      </c>
      <c r="BG10" s="10" t="e">
        <f t="shared" ca="1" si="1"/>
        <v>#NAME?</v>
      </c>
      <c r="BH10" s="10" t="e">
        <f t="shared" ca="1" si="1"/>
        <v>#NAME?</v>
      </c>
      <c r="BI10" s="10" t="e">
        <f t="shared" ca="1" si="1"/>
        <v>#NAME?</v>
      </c>
      <c r="BJ10" s="10" t="e">
        <f t="shared" ca="1" si="1"/>
        <v>#NAME?</v>
      </c>
      <c r="BK10" s="10" t="e">
        <f t="shared" ca="1" si="1"/>
        <v>#NAME?</v>
      </c>
    </row>
    <row r="11" spans="1:63" s="331" customFormat="1" x14ac:dyDescent="0.2">
      <c r="A11" s="329" t="s">
        <v>249</v>
      </c>
      <c r="B11" s="330" t="s">
        <v>250</v>
      </c>
      <c r="C11" s="330">
        <f t="shared" ref="C11:O11" si="2">IFERROR((C12/C13),0)</f>
        <v>0.52652329749103943</v>
      </c>
      <c r="D11" s="330">
        <f t="shared" si="2"/>
        <v>0.59312182126422863</v>
      </c>
      <c r="E11" s="330">
        <f t="shared" si="2"/>
        <v>0.60871256320497857</v>
      </c>
      <c r="F11" s="330">
        <f t="shared" si="2"/>
        <v>0.53489439853076215</v>
      </c>
      <c r="G11" s="330">
        <f t="shared" si="2"/>
        <v>0.63456561922365984</v>
      </c>
      <c r="H11" s="330">
        <f t="shared" si="2"/>
        <v>0.55623378605218987</v>
      </c>
      <c r="I11" s="330">
        <f t="shared" si="2"/>
        <v>0.61125925925925928</v>
      </c>
      <c r="J11" s="330">
        <f t="shared" si="2"/>
        <v>0.54104903078677313</v>
      </c>
      <c r="K11" s="330">
        <f t="shared" si="2"/>
        <v>0.52487760446316745</v>
      </c>
      <c r="L11" s="330">
        <f t="shared" si="2"/>
        <v>0.54289071680376033</v>
      </c>
      <c r="M11" s="330">
        <f t="shared" si="2"/>
        <v>0.51236749116607772</v>
      </c>
      <c r="N11" s="330">
        <f t="shared" si="2"/>
        <v>0.5700258397932817</v>
      </c>
      <c r="O11" s="330">
        <f t="shared" si="2"/>
        <v>0.66887039781146695</v>
      </c>
      <c r="P11" s="330" t="s">
        <v>250</v>
      </c>
      <c r="Q11" s="330">
        <f>IFERROR((Q12/Q13),0)</f>
        <v>0.70067954979825864</v>
      </c>
      <c r="R11" s="330">
        <f>IFERROR((R12/R13),0)</f>
        <v>0.83329126703685008</v>
      </c>
      <c r="S11" s="330">
        <f t="shared" ref="S11:BK11" si="3">IFERROR((S12/S13),0)</f>
        <v>0.85409780006839164</v>
      </c>
      <c r="T11" s="330">
        <f t="shared" si="3"/>
        <v>0.83934040047114256</v>
      </c>
      <c r="U11" s="330">
        <f t="shared" si="3"/>
        <v>0.84908241194574263</v>
      </c>
      <c r="V11" s="330">
        <f t="shared" si="3"/>
        <v>0.85292014302741359</v>
      </c>
      <c r="W11" s="330">
        <f t="shared" si="3"/>
        <v>0.87301949162202208</v>
      </c>
      <c r="X11" s="330">
        <f t="shared" si="3"/>
        <v>0.85797332725407505</v>
      </c>
      <c r="Y11" s="330">
        <f t="shared" si="3"/>
        <v>0.86925795053003529</v>
      </c>
      <c r="Z11" s="330">
        <f t="shared" si="3"/>
        <v>0.92305938675481591</v>
      </c>
      <c r="AA11" s="330">
        <f t="shared" si="3"/>
        <v>0.89929328621908122</v>
      </c>
      <c r="AB11" s="330">
        <f t="shared" si="3"/>
        <v>0.88532998974125154</v>
      </c>
      <c r="AC11" s="330">
        <f t="shared" si="3"/>
        <v>0.90425168129488198</v>
      </c>
      <c r="AD11" s="330">
        <f t="shared" si="3"/>
        <v>0.92287072011697335</v>
      </c>
      <c r="AE11" s="330">
        <f t="shared" si="3"/>
        <v>0.91439644363387662</v>
      </c>
      <c r="AF11" s="330">
        <f t="shared" si="3"/>
        <v>0.92720848056537097</v>
      </c>
      <c r="AG11" s="330">
        <f t="shared" si="3"/>
        <v>0.93685170409210072</v>
      </c>
      <c r="AH11" s="330">
        <f t="shared" si="3"/>
        <v>0.91613663133097767</v>
      </c>
      <c r="AI11" s="330">
        <f t="shared" si="3"/>
        <v>0.89992020973441245</v>
      </c>
      <c r="AJ11" s="330">
        <f t="shared" si="3"/>
        <v>0.9268209278468027</v>
      </c>
      <c r="AK11" s="330">
        <f t="shared" si="3"/>
        <v>0.93934040047114253</v>
      </c>
      <c r="AL11" s="330" t="s">
        <v>251</v>
      </c>
      <c r="AM11" s="330">
        <f t="shared" si="3"/>
        <v>0.93411603784338315</v>
      </c>
      <c r="AN11" s="330">
        <f t="shared" si="3"/>
        <v>0.93889288281811645</v>
      </c>
      <c r="AO11" s="330">
        <f t="shared" si="3"/>
        <v>0.9220915337137533</v>
      </c>
      <c r="AP11" s="330">
        <f t="shared" si="3"/>
        <v>0.91603586817281935</v>
      </c>
      <c r="AQ11" s="330">
        <f t="shared" si="3"/>
        <v>0.93476018566271268</v>
      </c>
      <c r="AR11" s="330">
        <f t="shared" si="3"/>
        <v>0.94747874694305345</v>
      </c>
      <c r="AS11" s="330">
        <f t="shared" si="3"/>
        <v>0.92635379061371836</v>
      </c>
      <c r="AT11" s="330">
        <f t="shared" si="3"/>
        <v>0.91999534179573772</v>
      </c>
      <c r="AU11" s="330">
        <f t="shared" si="3"/>
        <v>0.93586040914560775</v>
      </c>
      <c r="AV11" s="330">
        <f t="shared" si="3"/>
        <v>0.92115989286130195</v>
      </c>
      <c r="AW11" s="330">
        <f t="shared" si="3"/>
        <v>0.91976243158262494</v>
      </c>
      <c r="AX11" s="330">
        <f t="shared" si="3"/>
        <v>0.91985559566787001</v>
      </c>
      <c r="AY11" s="330">
        <f t="shared" si="3"/>
        <v>0.91149411901711885</v>
      </c>
      <c r="AZ11" s="330">
        <f t="shared" si="3"/>
        <v>0.90096269554753305</v>
      </c>
      <c r="BA11" s="330">
        <f t="shared" si="3"/>
        <v>0</v>
      </c>
      <c r="BB11" s="330">
        <f t="shared" si="3"/>
        <v>0</v>
      </c>
      <c r="BC11" s="330">
        <f t="shared" si="3"/>
        <v>0</v>
      </c>
      <c r="BD11" s="330">
        <f t="shared" si="3"/>
        <v>0</v>
      </c>
      <c r="BE11" s="330">
        <f t="shared" si="3"/>
        <v>0</v>
      </c>
      <c r="BF11" s="330">
        <f t="shared" si="3"/>
        <v>0</v>
      </c>
      <c r="BG11" s="330">
        <f t="shared" si="3"/>
        <v>0</v>
      </c>
      <c r="BH11" s="330">
        <f t="shared" si="3"/>
        <v>0</v>
      </c>
      <c r="BI11" s="330">
        <f t="shared" si="3"/>
        <v>0</v>
      </c>
      <c r="BJ11" s="330">
        <f t="shared" si="3"/>
        <v>0</v>
      </c>
      <c r="BK11" s="330">
        <f t="shared" si="3"/>
        <v>0</v>
      </c>
    </row>
    <row r="12" spans="1:63" s="336" customFormat="1" x14ac:dyDescent="0.2">
      <c r="A12" s="332" t="s">
        <v>252</v>
      </c>
      <c r="B12" s="333"/>
      <c r="C12" s="14">
        <v>1469</v>
      </c>
      <c r="D12" s="14">
        <v>2449</v>
      </c>
      <c r="E12" s="14">
        <v>3130</v>
      </c>
      <c r="F12" s="14">
        <v>3495</v>
      </c>
      <c r="G12" s="14">
        <v>3433</v>
      </c>
      <c r="H12" s="334">
        <v>3645</v>
      </c>
      <c r="I12" s="14">
        <v>4126</v>
      </c>
      <c r="J12" s="14">
        <v>4745</v>
      </c>
      <c r="K12" s="14">
        <v>4610</v>
      </c>
      <c r="L12" s="14">
        <v>4620</v>
      </c>
      <c r="M12" s="14">
        <v>4495</v>
      </c>
      <c r="N12" s="14">
        <v>4412</v>
      </c>
      <c r="O12" s="18">
        <v>5868</v>
      </c>
      <c r="P12" s="333"/>
      <c r="Q12" s="127">
        <v>6599</v>
      </c>
      <c r="R12" s="18">
        <v>6603</v>
      </c>
      <c r="S12" s="127">
        <v>7493</v>
      </c>
      <c r="T12" s="18">
        <v>7126</v>
      </c>
      <c r="U12" s="18">
        <v>7449</v>
      </c>
      <c r="V12" s="18">
        <v>7156</v>
      </c>
      <c r="W12" s="18">
        <v>7659</v>
      </c>
      <c r="X12" s="18">
        <v>7527</v>
      </c>
      <c r="Y12" s="53">
        <v>7380</v>
      </c>
      <c r="Z12" s="18">
        <v>8098</v>
      </c>
      <c r="AA12" s="18">
        <v>7635</v>
      </c>
      <c r="AB12" s="18">
        <v>7767</v>
      </c>
      <c r="AC12" s="53">
        <v>7933</v>
      </c>
      <c r="AD12" s="18">
        <v>7574</v>
      </c>
      <c r="AE12" s="18">
        <v>8022</v>
      </c>
      <c r="AF12" s="53">
        <v>7872</v>
      </c>
      <c r="AG12" s="18">
        <v>8219</v>
      </c>
      <c r="AH12" s="53">
        <v>7778</v>
      </c>
      <c r="AI12" s="127">
        <v>7895</v>
      </c>
      <c r="AJ12" s="18">
        <v>8131</v>
      </c>
      <c r="AK12" s="53">
        <v>7975</v>
      </c>
      <c r="AL12" s="335"/>
      <c r="AM12" s="53">
        <v>8195</v>
      </c>
      <c r="AN12" s="53">
        <v>7836</v>
      </c>
      <c r="AO12" s="18">
        <v>7918</v>
      </c>
      <c r="AP12" s="53">
        <v>7866</v>
      </c>
      <c r="AQ12" s="18">
        <v>7250</v>
      </c>
      <c r="AR12" s="53">
        <v>8136</v>
      </c>
      <c r="AS12" s="53">
        <v>7698</v>
      </c>
      <c r="AT12" s="53">
        <v>7900</v>
      </c>
      <c r="AU12" s="53">
        <v>7777</v>
      </c>
      <c r="AV12" s="18">
        <v>7910</v>
      </c>
      <c r="AW12" s="53">
        <v>7898</v>
      </c>
      <c r="AX12" s="18">
        <v>7644</v>
      </c>
      <c r="AY12" s="53">
        <v>7827</v>
      </c>
      <c r="AZ12" s="53">
        <v>7487</v>
      </c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s="336" customFormat="1" x14ac:dyDescent="0.2">
      <c r="A13" s="332" t="s">
        <v>253</v>
      </c>
      <c r="B13" s="333"/>
      <c r="C13" s="14">
        <v>2790</v>
      </c>
      <c r="D13" s="14">
        <v>4129</v>
      </c>
      <c r="E13" s="14">
        <v>5142</v>
      </c>
      <c r="F13" s="14">
        <v>6534</v>
      </c>
      <c r="G13" s="14">
        <v>5410</v>
      </c>
      <c r="H13" s="334">
        <v>6553</v>
      </c>
      <c r="I13" s="14">
        <v>6750</v>
      </c>
      <c r="J13" s="14">
        <v>8770</v>
      </c>
      <c r="K13" s="14">
        <v>8783</v>
      </c>
      <c r="L13" s="14">
        <v>8510</v>
      </c>
      <c r="M13" s="14">
        <v>8773</v>
      </c>
      <c r="N13" s="14">
        <v>7740</v>
      </c>
      <c r="O13" s="18">
        <v>8773</v>
      </c>
      <c r="P13" s="333"/>
      <c r="Q13" s="337">
        <v>9418</v>
      </c>
      <c r="R13" s="18">
        <v>7924</v>
      </c>
      <c r="S13" s="337">
        <v>8773</v>
      </c>
      <c r="T13" s="18">
        <v>8490</v>
      </c>
      <c r="U13" s="18">
        <v>8773</v>
      </c>
      <c r="V13" s="18">
        <v>8390</v>
      </c>
      <c r="W13" s="18">
        <v>8773</v>
      </c>
      <c r="X13" s="18">
        <v>8773</v>
      </c>
      <c r="Y13" s="197">
        <v>8490</v>
      </c>
      <c r="Z13" s="18">
        <v>8773</v>
      </c>
      <c r="AA13" s="18">
        <v>8490</v>
      </c>
      <c r="AB13" s="18">
        <v>8773</v>
      </c>
      <c r="AC13" s="197">
        <v>8773</v>
      </c>
      <c r="AD13" s="18">
        <v>8207</v>
      </c>
      <c r="AE13" s="18">
        <v>8773</v>
      </c>
      <c r="AF13" s="197">
        <v>8490</v>
      </c>
      <c r="AG13" s="18">
        <v>8773</v>
      </c>
      <c r="AH13" s="197">
        <v>8490</v>
      </c>
      <c r="AI13" s="337">
        <v>8773</v>
      </c>
      <c r="AJ13" s="18">
        <v>8773</v>
      </c>
      <c r="AK13" s="197">
        <v>8490</v>
      </c>
      <c r="AL13" s="335"/>
      <c r="AM13" s="197">
        <v>8773</v>
      </c>
      <c r="AN13" s="197">
        <v>8346</v>
      </c>
      <c r="AO13" s="18">
        <v>8587</v>
      </c>
      <c r="AP13" s="197">
        <v>8587</v>
      </c>
      <c r="AQ13" s="18">
        <v>7756</v>
      </c>
      <c r="AR13" s="197">
        <v>8587</v>
      </c>
      <c r="AS13" s="197">
        <v>8310</v>
      </c>
      <c r="AT13" s="197">
        <v>8587</v>
      </c>
      <c r="AU13" s="197">
        <v>8310</v>
      </c>
      <c r="AV13" s="18">
        <v>8587</v>
      </c>
      <c r="AW13" s="197">
        <v>8587</v>
      </c>
      <c r="AX13" s="18">
        <v>8310</v>
      </c>
      <c r="AY13" s="197">
        <v>8587</v>
      </c>
      <c r="AZ13" s="197">
        <v>8310</v>
      </c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s="340" customFormat="1" x14ac:dyDescent="0.2">
      <c r="A14" s="338" t="s">
        <v>254</v>
      </c>
      <c r="B14" s="339" t="s">
        <v>255</v>
      </c>
      <c r="C14" s="339">
        <f t="shared" ref="C14:O14" si="4">IFERROR((C15/C16),0)</f>
        <v>9.6013071895424833</v>
      </c>
      <c r="D14" s="339">
        <f t="shared" si="4"/>
        <v>9.7182539682539684</v>
      </c>
      <c r="E14" s="339">
        <f t="shared" si="4"/>
        <v>9.3993993993993996</v>
      </c>
      <c r="F14" s="339">
        <f t="shared" si="4"/>
        <v>6.263440860215054</v>
      </c>
      <c r="G14" s="339">
        <f t="shared" si="4"/>
        <v>6.601923076923077</v>
      </c>
      <c r="H14" s="339">
        <f t="shared" si="4"/>
        <v>5.448430493273543</v>
      </c>
      <c r="I14" s="339">
        <f t="shared" si="4"/>
        <v>5.4218134034165573</v>
      </c>
      <c r="J14" s="339">
        <f t="shared" si="4"/>
        <v>6.0139416983523448</v>
      </c>
      <c r="K14" s="339">
        <f t="shared" si="4"/>
        <v>5.5077658303464752</v>
      </c>
      <c r="L14" s="339">
        <f t="shared" si="4"/>
        <v>5.5</v>
      </c>
      <c r="M14" s="339">
        <f t="shared" si="4"/>
        <v>5.6898734177215191</v>
      </c>
      <c r="N14" s="339">
        <f t="shared" si="4"/>
        <v>5.5496855345911946</v>
      </c>
      <c r="O14" s="339">
        <f t="shared" si="4"/>
        <v>5.9332659251769462</v>
      </c>
      <c r="P14" s="339" t="s">
        <v>255</v>
      </c>
      <c r="Q14" s="339">
        <f t="shared" ref="Q14:BK14" si="5">IFERROR((Q15/Q16),0)</f>
        <v>6.5014778325123155</v>
      </c>
      <c r="R14" s="339">
        <f t="shared" si="5"/>
        <v>6.2766159695817487</v>
      </c>
      <c r="S14" s="339">
        <f t="shared" si="5"/>
        <v>6.156943303204601</v>
      </c>
      <c r="T14" s="339">
        <f t="shared" si="5"/>
        <v>5.9136929460580916</v>
      </c>
      <c r="U14" s="339">
        <f t="shared" si="5"/>
        <v>6.2230576441102761</v>
      </c>
      <c r="V14" s="339">
        <f t="shared" si="5"/>
        <v>6.2497816593886464</v>
      </c>
      <c r="W14" s="339">
        <f t="shared" si="5"/>
        <v>6.3612956810631225</v>
      </c>
      <c r="X14" s="339">
        <f t="shared" si="5"/>
        <v>5.7811059907834101</v>
      </c>
      <c r="Y14" s="339">
        <f t="shared" si="5"/>
        <v>5.7253685027152832</v>
      </c>
      <c r="Z14" s="339">
        <f t="shared" si="5"/>
        <v>5.8723712835387962</v>
      </c>
      <c r="AA14" s="339">
        <f t="shared" si="5"/>
        <v>5.8416220351951029</v>
      </c>
      <c r="AB14" s="339">
        <f t="shared" si="5"/>
        <v>5.6323422770123281</v>
      </c>
      <c r="AC14" s="339">
        <f t="shared" si="5"/>
        <v>5.7071942446043167</v>
      </c>
      <c r="AD14" s="339">
        <f t="shared" si="5"/>
        <v>5.289106145251397</v>
      </c>
      <c r="AE14" s="339">
        <f t="shared" si="5"/>
        <v>5.7629310344827589</v>
      </c>
      <c r="AF14" s="339">
        <f t="shared" si="5"/>
        <v>5.8138847858197931</v>
      </c>
      <c r="AG14" s="339">
        <f t="shared" si="5"/>
        <v>5.8875358166189109</v>
      </c>
      <c r="AH14" s="339">
        <f t="shared" si="5"/>
        <v>6.1828298887122415</v>
      </c>
      <c r="AI14" s="339">
        <f t="shared" si="5"/>
        <v>5.9450301204819276</v>
      </c>
      <c r="AJ14" s="339">
        <f t="shared" si="5"/>
        <v>5.8792480115690529</v>
      </c>
      <c r="AK14" s="339">
        <f t="shared" si="5"/>
        <v>6.215900233826968</v>
      </c>
      <c r="AL14" s="339" t="s">
        <v>256</v>
      </c>
      <c r="AM14" s="339">
        <f t="shared" si="5"/>
        <v>6.1755840241145439</v>
      </c>
      <c r="AN14" s="339">
        <f t="shared" si="5"/>
        <v>6.3091787439613523</v>
      </c>
      <c r="AO14" s="339">
        <f t="shared" si="5"/>
        <v>5.7711370262390673</v>
      </c>
      <c r="AP14" s="339">
        <f t="shared" si="5"/>
        <v>5.4285714285714288</v>
      </c>
      <c r="AQ14" s="339">
        <f t="shared" si="5"/>
        <v>5.127298444130127</v>
      </c>
      <c r="AR14" s="339">
        <f t="shared" si="5"/>
        <v>5.3141737426518612</v>
      </c>
      <c r="AS14" s="339">
        <f t="shared" si="5"/>
        <v>5.0711462450592881</v>
      </c>
      <c r="AT14" s="339">
        <f t="shared" si="5"/>
        <v>5.3778080326752891</v>
      </c>
      <c r="AU14" s="339">
        <f t="shared" si="5"/>
        <v>5.4498948843728101</v>
      </c>
      <c r="AV14" s="339">
        <f t="shared" si="5"/>
        <v>5.5822159491884262</v>
      </c>
      <c r="AW14" s="339">
        <f t="shared" si="5"/>
        <v>5.2653333333333334</v>
      </c>
      <c r="AX14" s="339">
        <f t="shared" si="5"/>
        <v>5.2177474402730377</v>
      </c>
      <c r="AY14" s="339">
        <f t="shared" si="5"/>
        <v>4.9010644959298686</v>
      </c>
      <c r="AZ14" s="339">
        <f t="shared" si="5"/>
        <v>4.8838878016960212</v>
      </c>
      <c r="BA14" s="339">
        <f t="shared" si="5"/>
        <v>0</v>
      </c>
      <c r="BB14" s="339">
        <f t="shared" si="5"/>
        <v>0</v>
      </c>
      <c r="BC14" s="339">
        <f t="shared" si="5"/>
        <v>0</v>
      </c>
      <c r="BD14" s="339">
        <f t="shared" si="5"/>
        <v>0</v>
      </c>
      <c r="BE14" s="339">
        <f t="shared" si="5"/>
        <v>0</v>
      </c>
      <c r="BF14" s="339">
        <f t="shared" si="5"/>
        <v>0</v>
      </c>
      <c r="BG14" s="339">
        <f t="shared" si="5"/>
        <v>0</v>
      </c>
      <c r="BH14" s="339">
        <f t="shared" si="5"/>
        <v>0</v>
      </c>
      <c r="BI14" s="339">
        <f t="shared" si="5"/>
        <v>0</v>
      </c>
      <c r="BJ14" s="339">
        <f t="shared" si="5"/>
        <v>0</v>
      </c>
      <c r="BK14" s="339">
        <f t="shared" si="5"/>
        <v>0</v>
      </c>
    </row>
    <row r="15" spans="1:63" s="336" customFormat="1" x14ac:dyDescent="0.2">
      <c r="A15" s="332" t="s">
        <v>252</v>
      </c>
      <c r="B15" s="333"/>
      <c r="C15" s="14">
        <f t="shared" ref="C15:O15" si="6">C12</f>
        <v>1469</v>
      </c>
      <c r="D15" s="14">
        <f t="shared" si="6"/>
        <v>2449</v>
      </c>
      <c r="E15" s="14">
        <f t="shared" si="6"/>
        <v>3130</v>
      </c>
      <c r="F15" s="14">
        <f t="shared" si="6"/>
        <v>3495</v>
      </c>
      <c r="G15" s="14">
        <f t="shared" si="6"/>
        <v>3433</v>
      </c>
      <c r="H15" s="14">
        <f t="shared" si="6"/>
        <v>3645</v>
      </c>
      <c r="I15" s="14">
        <f t="shared" si="6"/>
        <v>4126</v>
      </c>
      <c r="J15" s="14">
        <f t="shared" si="6"/>
        <v>4745</v>
      </c>
      <c r="K15" s="14">
        <v>4610</v>
      </c>
      <c r="L15" s="14">
        <f t="shared" si="6"/>
        <v>4620</v>
      </c>
      <c r="M15" s="14">
        <f t="shared" si="6"/>
        <v>4495</v>
      </c>
      <c r="N15" s="14">
        <f t="shared" si="6"/>
        <v>4412</v>
      </c>
      <c r="O15" s="14">
        <f t="shared" si="6"/>
        <v>5868</v>
      </c>
      <c r="P15" s="333"/>
      <c r="Q15" s="14">
        <f t="shared" ref="Q15:BK15" si="7">Q12</f>
        <v>6599</v>
      </c>
      <c r="R15" s="14">
        <f t="shared" si="7"/>
        <v>6603</v>
      </c>
      <c r="S15" s="14">
        <f t="shared" si="7"/>
        <v>7493</v>
      </c>
      <c r="T15" s="14">
        <f t="shared" si="7"/>
        <v>7126</v>
      </c>
      <c r="U15" s="14">
        <f t="shared" si="7"/>
        <v>7449</v>
      </c>
      <c r="V15" s="14">
        <f t="shared" si="7"/>
        <v>7156</v>
      </c>
      <c r="W15" s="14">
        <f t="shared" si="7"/>
        <v>7659</v>
      </c>
      <c r="X15" s="14">
        <f t="shared" si="7"/>
        <v>7527</v>
      </c>
      <c r="Y15" s="14">
        <f t="shared" si="7"/>
        <v>7380</v>
      </c>
      <c r="Z15" s="14">
        <f t="shared" si="7"/>
        <v>8098</v>
      </c>
      <c r="AA15" s="14">
        <f t="shared" si="7"/>
        <v>7635</v>
      </c>
      <c r="AB15" s="14">
        <f t="shared" si="7"/>
        <v>7767</v>
      </c>
      <c r="AC15" s="14">
        <f t="shared" si="7"/>
        <v>7933</v>
      </c>
      <c r="AD15" s="14">
        <f t="shared" si="7"/>
        <v>7574</v>
      </c>
      <c r="AE15" s="14">
        <f t="shared" si="7"/>
        <v>8022</v>
      </c>
      <c r="AF15" s="14">
        <f t="shared" si="7"/>
        <v>7872</v>
      </c>
      <c r="AG15" s="14">
        <f t="shared" si="7"/>
        <v>8219</v>
      </c>
      <c r="AH15" s="14">
        <f t="shared" si="7"/>
        <v>7778</v>
      </c>
      <c r="AI15" s="14">
        <f t="shared" si="7"/>
        <v>7895</v>
      </c>
      <c r="AJ15" s="14">
        <f t="shared" si="7"/>
        <v>8131</v>
      </c>
      <c r="AK15" s="14">
        <f t="shared" si="7"/>
        <v>7975</v>
      </c>
      <c r="AL15" s="341"/>
      <c r="AM15" s="14">
        <f t="shared" si="7"/>
        <v>8195</v>
      </c>
      <c r="AN15" s="14">
        <f t="shared" si="7"/>
        <v>7836</v>
      </c>
      <c r="AO15" s="14">
        <f t="shared" si="7"/>
        <v>7918</v>
      </c>
      <c r="AP15" s="14">
        <f t="shared" si="7"/>
        <v>7866</v>
      </c>
      <c r="AQ15" s="14">
        <f t="shared" si="7"/>
        <v>7250</v>
      </c>
      <c r="AR15" s="14">
        <f t="shared" si="7"/>
        <v>8136</v>
      </c>
      <c r="AS15" s="14">
        <f t="shared" si="7"/>
        <v>7698</v>
      </c>
      <c r="AT15" s="14">
        <f t="shared" si="7"/>
        <v>7900</v>
      </c>
      <c r="AU15" s="14">
        <f t="shared" si="7"/>
        <v>7777</v>
      </c>
      <c r="AV15" s="14">
        <f t="shared" si="7"/>
        <v>7910</v>
      </c>
      <c r="AW15" s="14">
        <f t="shared" si="7"/>
        <v>7898</v>
      </c>
      <c r="AX15" s="14">
        <f t="shared" si="7"/>
        <v>7644</v>
      </c>
      <c r="AY15" s="14">
        <f t="shared" si="7"/>
        <v>7827</v>
      </c>
      <c r="AZ15" s="14">
        <f t="shared" si="7"/>
        <v>7487</v>
      </c>
      <c r="BA15" s="14">
        <f t="shared" si="7"/>
        <v>0</v>
      </c>
      <c r="BB15" s="14">
        <f t="shared" si="7"/>
        <v>0</v>
      </c>
      <c r="BC15" s="14">
        <f t="shared" si="7"/>
        <v>0</v>
      </c>
      <c r="BD15" s="14">
        <f t="shared" si="7"/>
        <v>0</v>
      </c>
      <c r="BE15" s="14">
        <f t="shared" si="7"/>
        <v>0</v>
      </c>
      <c r="BF15" s="14">
        <f t="shared" si="7"/>
        <v>0</v>
      </c>
      <c r="BG15" s="14">
        <f t="shared" si="7"/>
        <v>0</v>
      </c>
      <c r="BH15" s="14">
        <f t="shared" si="7"/>
        <v>0</v>
      </c>
      <c r="BI15" s="14">
        <f t="shared" si="7"/>
        <v>0</v>
      </c>
      <c r="BJ15" s="14">
        <f t="shared" si="7"/>
        <v>0</v>
      </c>
      <c r="BK15" s="14">
        <f t="shared" si="7"/>
        <v>0</v>
      </c>
    </row>
    <row r="16" spans="1:63" s="336" customFormat="1" x14ac:dyDescent="0.2">
      <c r="A16" s="332" t="s">
        <v>257</v>
      </c>
      <c r="B16" s="333"/>
      <c r="C16" s="342">
        <v>153</v>
      </c>
      <c r="D16" s="342">
        <v>252</v>
      </c>
      <c r="E16" s="14">
        <v>333</v>
      </c>
      <c r="F16" s="14">
        <v>558</v>
      </c>
      <c r="G16" s="14">
        <v>520</v>
      </c>
      <c r="H16" s="334">
        <v>669</v>
      </c>
      <c r="I16" s="14">
        <v>761</v>
      </c>
      <c r="J16" s="14">
        <v>789</v>
      </c>
      <c r="K16" s="14">
        <f>Produção!L22</f>
        <v>837</v>
      </c>
      <c r="L16" s="14">
        <v>840</v>
      </c>
      <c r="M16" s="14">
        <v>790</v>
      </c>
      <c r="N16" s="14">
        <v>795</v>
      </c>
      <c r="O16" s="14">
        <v>989</v>
      </c>
      <c r="P16" s="333"/>
      <c r="Q16" s="14">
        <v>1015</v>
      </c>
      <c r="R16" s="14">
        <v>1052</v>
      </c>
      <c r="S16" s="14">
        <v>1217</v>
      </c>
      <c r="T16" s="14">
        <v>1205</v>
      </c>
      <c r="U16" s="14">
        <v>1197</v>
      </c>
      <c r="V16" s="14">
        <v>1145</v>
      </c>
      <c r="W16" s="14">
        <v>1204</v>
      </c>
      <c r="X16" s="14">
        <v>1302</v>
      </c>
      <c r="Y16" s="14">
        <v>1289</v>
      </c>
      <c r="Z16" s="14">
        <v>1379</v>
      </c>
      <c r="AA16" s="14">
        <v>1307</v>
      </c>
      <c r="AB16" s="14">
        <v>1379</v>
      </c>
      <c r="AC16" s="14">
        <v>1390</v>
      </c>
      <c r="AD16" s="14">
        <v>1432</v>
      </c>
      <c r="AE16" s="14">
        <v>1392</v>
      </c>
      <c r="AF16" s="14">
        <v>1354</v>
      </c>
      <c r="AG16" s="14">
        <v>1396</v>
      </c>
      <c r="AH16" s="14">
        <v>1258</v>
      </c>
      <c r="AI16" s="14">
        <v>1328</v>
      </c>
      <c r="AJ16" s="14">
        <v>1383</v>
      </c>
      <c r="AK16" s="14">
        <v>1283</v>
      </c>
      <c r="AL16" s="343"/>
      <c r="AM16" s="14">
        <v>1327</v>
      </c>
      <c r="AN16" s="14">
        <v>1242</v>
      </c>
      <c r="AO16" s="14">
        <v>1372</v>
      </c>
      <c r="AP16" s="14">
        <v>1449</v>
      </c>
      <c r="AQ16" s="14">
        <v>1414</v>
      </c>
      <c r="AR16" s="14">
        <v>1531</v>
      </c>
      <c r="AS16" s="14">
        <v>1518</v>
      </c>
      <c r="AT16" s="14">
        <v>1469</v>
      </c>
      <c r="AU16" s="14">
        <v>1427</v>
      </c>
      <c r="AV16" s="14">
        <v>1417</v>
      </c>
      <c r="AW16" s="14">
        <v>1500</v>
      </c>
      <c r="AX16" s="14">
        <v>1465</v>
      </c>
      <c r="AY16" s="14">
        <v>1597</v>
      </c>
      <c r="AZ16" s="14">
        <v>1533</v>
      </c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340" customFormat="1" x14ac:dyDescent="0.2">
      <c r="A17" s="338" t="s">
        <v>258</v>
      </c>
      <c r="B17" s="339" t="s">
        <v>259</v>
      </c>
      <c r="C17" s="339">
        <f t="shared" ref="C17:O17" si="8">IFERROR(((((1-C18)*C19)/C18)*24),0)</f>
        <v>207.21568627450978</v>
      </c>
      <c r="D17" s="339">
        <f t="shared" si="8"/>
        <v>160</v>
      </c>
      <c r="E17" s="339">
        <f t="shared" si="8"/>
        <v>145.00900900900905</v>
      </c>
      <c r="F17" s="339">
        <f t="shared" si="8"/>
        <v>130.70967741935485</v>
      </c>
      <c r="G17" s="339">
        <f t="shared" si="8"/>
        <v>91.246153846153874</v>
      </c>
      <c r="H17" s="339">
        <f t="shared" si="8"/>
        <v>104.32286995515696</v>
      </c>
      <c r="I17" s="339">
        <f t="shared" si="8"/>
        <v>82.754270696452039</v>
      </c>
      <c r="J17" s="339">
        <f t="shared" si="8"/>
        <v>122.43346007604559</v>
      </c>
      <c r="K17" s="339">
        <f t="shared" si="8"/>
        <v>119.65591397849462</v>
      </c>
      <c r="L17" s="339">
        <f t="shared" si="8"/>
        <v>111.14285714285714</v>
      </c>
      <c r="M17" s="339">
        <f t="shared" si="8"/>
        <v>129.96455696202531</v>
      </c>
      <c r="N17" s="339">
        <f t="shared" si="8"/>
        <v>100.46792452830186</v>
      </c>
      <c r="O17" s="339">
        <f t="shared" si="8"/>
        <v>70.495449949443895</v>
      </c>
      <c r="P17" s="339" t="s">
        <v>259</v>
      </c>
      <c r="Q17" s="339">
        <f t="shared" ref="Q17:BK17" si="9">IFERROR(((((1-Q18)*Q19)/Q18)*24),0)</f>
        <v>66.656157635467991</v>
      </c>
      <c r="R17" s="339">
        <f t="shared" si="9"/>
        <v>30.136882129277559</v>
      </c>
      <c r="S17" s="339">
        <f t="shared" si="9"/>
        <v>25.242399342645854</v>
      </c>
      <c r="T17" s="339">
        <f t="shared" si="9"/>
        <v>27.166804979253108</v>
      </c>
      <c r="U17" s="339">
        <f t="shared" si="9"/>
        <v>26.546365914786968</v>
      </c>
      <c r="V17" s="339">
        <f t="shared" si="9"/>
        <v>25.865502183406115</v>
      </c>
      <c r="W17" s="339">
        <f t="shared" si="9"/>
        <v>22.205980066445189</v>
      </c>
      <c r="X17" s="339">
        <f t="shared" si="9"/>
        <v>22.967741935483861</v>
      </c>
      <c r="Y17" s="339">
        <f t="shared" si="9"/>
        <v>20.667183863460053</v>
      </c>
      <c r="Z17" s="339">
        <f t="shared" si="9"/>
        <v>11.747643219724438</v>
      </c>
      <c r="AA17" s="339">
        <f t="shared" si="9"/>
        <v>15.700076511094117</v>
      </c>
      <c r="AB17" s="339">
        <f t="shared" si="9"/>
        <v>17.508339376359686</v>
      </c>
      <c r="AC17" s="339">
        <f t="shared" si="9"/>
        <v>14.503597122302164</v>
      </c>
      <c r="AD17" s="339">
        <f t="shared" si="9"/>
        <v>10.60893854748603</v>
      </c>
      <c r="AE17" s="339">
        <f t="shared" si="9"/>
        <v>12.948275862068975</v>
      </c>
      <c r="AF17" s="339">
        <f t="shared" si="9"/>
        <v>10.954209748892179</v>
      </c>
      <c r="AG17" s="339">
        <f t="shared" si="9"/>
        <v>9.5243553008596056</v>
      </c>
      <c r="AH17" s="339">
        <f t="shared" si="9"/>
        <v>13.583465818759928</v>
      </c>
      <c r="AI17" s="339">
        <f t="shared" si="9"/>
        <v>15.867469879518065</v>
      </c>
      <c r="AJ17" s="339">
        <f t="shared" si="9"/>
        <v>11.140997830802601</v>
      </c>
      <c r="AK17" s="339">
        <f t="shared" si="9"/>
        <v>9.6336710833982835</v>
      </c>
      <c r="AL17" s="339" t="s">
        <v>260</v>
      </c>
      <c r="AM17" s="339">
        <f t="shared" si="9"/>
        <v>10.453654860587783</v>
      </c>
      <c r="AN17" s="339">
        <f t="shared" si="9"/>
        <v>9.8550724637681189</v>
      </c>
      <c r="AO17" s="339">
        <f t="shared" si="9"/>
        <v>11.702623906705547</v>
      </c>
      <c r="AP17" s="339">
        <f t="shared" si="9"/>
        <v>11.942028985507253</v>
      </c>
      <c r="AQ17" s="339">
        <f t="shared" si="9"/>
        <v>8.5884016973125963</v>
      </c>
      <c r="AR17" s="339">
        <f t="shared" si="9"/>
        <v>7.0698889614630964</v>
      </c>
      <c r="AS17" s="339">
        <f t="shared" si="9"/>
        <v>9.6758893280632456</v>
      </c>
      <c r="AT17" s="339">
        <f t="shared" si="9"/>
        <v>11.223961878829138</v>
      </c>
      <c r="AU17" s="339">
        <f t="shared" si="9"/>
        <v>8.9642606867554218</v>
      </c>
      <c r="AV17" s="339">
        <f t="shared" si="9"/>
        <v>11.466478475652789</v>
      </c>
      <c r="AW17" s="339">
        <f t="shared" si="9"/>
        <v>11.023999999999994</v>
      </c>
      <c r="AX17" s="339">
        <f t="shared" si="9"/>
        <v>10.910580204778162</v>
      </c>
      <c r="AY17" s="339">
        <f t="shared" si="9"/>
        <v>11.421415153412656</v>
      </c>
      <c r="AZ17" s="339">
        <f t="shared" si="9"/>
        <v>12.884540117416837</v>
      </c>
      <c r="BA17" s="339">
        <f t="shared" si="9"/>
        <v>0</v>
      </c>
      <c r="BB17" s="339">
        <f t="shared" si="9"/>
        <v>0</v>
      </c>
      <c r="BC17" s="339">
        <f t="shared" si="9"/>
        <v>0</v>
      </c>
      <c r="BD17" s="339">
        <f t="shared" si="9"/>
        <v>0</v>
      </c>
      <c r="BE17" s="339">
        <f t="shared" si="9"/>
        <v>0</v>
      </c>
      <c r="BF17" s="339">
        <f t="shared" si="9"/>
        <v>0</v>
      </c>
      <c r="BG17" s="339">
        <f t="shared" si="9"/>
        <v>0</v>
      </c>
      <c r="BH17" s="339">
        <f t="shared" si="9"/>
        <v>0</v>
      </c>
      <c r="BI17" s="339">
        <f t="shared" si="9"/>
        <v>0</v>
      </c>
      <c r="BJ17" s="339">
        <f t="shared" si="9"/>
        <v>0</v>
      </c>
      <c r="BK17" s="339">
        <f t="shared" si="9"/>
        <v>0</v>
      </c>
    </row>
    <row r="18" spans="1:63" s="331" customFormat="1" x14ac:dyDescent="0.2">
      <c r="A18" s="344" t="s">
        <v>261</v>
      </c>
      <c r="B18" s="330"/>
      <c r="C18" s="345">
        <f t="shared" ref="C18:O18" si="10">C11</f>
        <v>0.52652329749103943</v>
      </c>
      <c r="D18" s="345">
        <f t="shared" si="10"/>
        <v>0.59312182126422863</v>
      </c>
      <c r="E18" s="345">
        <f t="shared" si="10"/>
        <v>0.60871256320497857</v>
      </c>
      <c r="F18" s="345">
        <f t="shared" si="10"/>
        <v>0.53489439853076215</v>
      </c>
      <c r="G18" s="345">
        <f t="shared" si="10"/>
        <v>0.63456561922365984</v>
      </c>
      <c r="H18" s="345">
        <f t="shared" si="10"/>
        <v>0.55623378605218987</v>
      </c>
      <c r="I18" s="345">
        <f t="shared" si="10"/>
        <v>0.61125925925925928</v>
      </c>
      <c r="J18" s="345">
        <f t="shared" si="10"/>
        <v>0.54104903078677313</v>
      </c>
      <c r="K18" s="345">
        <f t="shared" si="10"/>
        <v>0.52487760446316745</v>
      </c>
      <c r="L18" s="345">
        <f t="shared" si="10"/>
        <v>0.54289071680376033</v>
      </c>
      <c r="M18" s="345">
        <f t="shared" si="10"/>
        <v>0.51236749116607772</v>
      </c>
      <c r="N18" s="345">
        <f t="shared" si="10"/>
        <v>0.5700258397932817</v>
      </c>
      <c r="O18" s="345">
        <f t="shared" si="10"/>
        <v>0.66887039781146695</v>
      </c>
      <c r="P18" s="330"/>
      <c r="Q18" s="345">
        <f t="shared" ref="Q18:BK18" si="11">Q11</f>
        <v>0.70067954979825864</v>
      </c>
      <c r="R18" s="345">
        <f t="shared" si="11"/>
        <v>0.83329126703685008</v>
      </c>
      <c r="S18" s="345">
        <f t="shared" si="11"/>
        <v>0.85409780006839164</v>
      </c>
      <c r="T18" s="345">
        <f t="shared" si="11"/>
        <v>0.83934040047114256</v>
      </c>
      <c r="U18" s="345">
        <f t="shared" si="11"/>
        <v>0.84908241194574263</v>
      </c>
      <c r="V18" s="345">
        <f t="shared" si="11"/>
        <v>0.85292014302741359</v>
      </c>
      <c r="W18" s="345">
        <f t="shared" si="11"/>
        <v>0.87301949162202208</v>
      </c>
      <c r="X18" s="345">
        <f t="shared" si="11"/>
        <v>0.85797332725407505</v>
      </c>
      <c r="Y18" s="345">
        <f t="shared" si="11"/>
        <v>0.86925795053003529</v>
      </c>
      <c r="Z18" s="345">
        <f t="shared" si="11"/>
        <v>0.92305938675481591</v>
      </c>
      <c r="AA18" s="345">
        <f t="shared" si="11"/>
        <v>0.89929328621908122</v>
      </c>
      <c r="AB18" s="345">
        <f t="shared" si="11"/>
        <v>0.88532998974125154</v>
      </c>
      <c r="AC18" s="345">
        <f t="shared" si="11"/>
        <v>0.90425168129488198</v>
      </c>
      <c r="AD18" s="345">
        <f t="shared" si="11"/>
        <v>0.92287072011697335</v>
      </c>
      <c r="AE18" s="345">
        <f t="shared" si="11"/>
        <v>0.91439644363387662</v>
      </c>
      <c r="AF18" s="345">
        <f t="shared" si="11"/>
        <v>0.92720848056537097</v>
      </c>
      <c r="AG18" s="345">
        <f t="shared" si="11"/>
        <v>0.93685170409210072</v>
      </c>
      <c r="AH18" s="345">
        <f t="shared" si="11"/>
        <v>0.91613663133097767</v>
      </c>
      <c r="AI18" s="345">
        <f t="shared" si="11"/>
        <v>0.89992020973441245</v>
      </c>
      <c r="AJ18" s="345">
        <f t="shared" si="11"/>
        <v>0.9268209278468027</v>
      </c>
      <c r="AK18" s="345">
        <f>AK11</f>
        <v>0.93934040047114253</v>
      </c>
      <c r="AL18" s="346"/>
      <c r="AM18" s="345">
        <f t="shared" si="11"/>
        <v>0.93411603784338315</v>
      </c>
      <c r="AN18" s="345">
        <f t="shared" si="11"/>
        <v>0.93889288281811645</v>
      </c>
      <c r="AO18" s="345">
        <f t="shared" si="11"/>
        <v>0.9220915337137533</v>
      </c>
      <c r="AP18" s="345">
        <f t="shared" si="11"/>
        <v>0.91603586817281935</v>
      </c>
      <c r="AQ18" s="345">
        <f t="shared" si="11"/>
        <v>0.93476018566271268</v>
      </c>
      <c r="AR18" s="345">
        <f t="shared" si="11"/>
        <v>0.94747874694305345</v>
      </c>
      <c r="AS18" s="345">
        <f t="shared" si="11"/>
        <v>0.92635379061371836</v>
      </c>
      <c r="AT18" s="345">
        <f t="shared" si="11"/>
        <v>0.91999534179573772</v>
      </c>
      <c r="AU18" s="345">
        <f t="shared" si="11"/>
        <v>0.93586040914560775</v>
      </c>
      <c r="AV18" s="345">
        <f t="shared" si="11"/>
        <v>0.92115989286130195</v>
      </c>
      <c r="AW18" s="345">
        <f t="shared" si="11"/>
        <v>0.91976243158262494</v>
      </c>
      <c r="AX18" s="345">
        <f t="shared" si="11"/>
        <v>0.91985559566787001</v>
      </c>
      <c r="AY18" s="345">
        <f t="shared" si="11"/>
        <v>0.91149411901711885</v>
      </c>
      <c r="AZ18" s="345">
        <f t="shared" si="11"/>
        <v>0.90096269554753305</v>
      </c>
      <c r="BA18" s="345">
        <f t="shared" si="11"/>
        <v>0</v>
      </c>
      <c r="BB18" s="345">
        <f t="shared" si="11"/>
        <v>0</v>
      </c>
      <c r="BC18" s="345">
        <f t="shared" si="11"/>
        <v>0</v>
      </c>
      <c r="BD18" s="345">
        <f t="shared" si="11"/>
        <v>0</v>
      </c>
      <c r="BE18" s="345">
        <f t="shared" si="11"/>
        <v>0</v>
      </c>
      <c r="BF18" s="345">
        <f t="shared" si="11"/>
        <v>0</v>
      </c>
      <c r="BG18" s="345">
        <f t="shared" si="11"/>
        <v>0</v>
      </c>
      <c r="BH18" s="345">
        <f t="shared" si="11"/>
        <v>0</v>
      </c>
      <c r="BI18" s="345">
        <f t="shared" si="11"/>
        <v>0</v>
      </c>
      <c r="BJ18" s="345">
        <f t="shared" si="11"/>
        <v>0</v>
      </c>
      <c r="BK18" s="345">
        <f t="shared" si="11"/>
        <v>0</v>
      </c>
    </row>
    <row r="19" spans="1:63" s="350" customFormat="1" x14ac:dyDescent="0.2">
      <c r="A19" s="347" t="s">
        <v>262</v>
      </c>
      <c r="B19" s="339"/>
      <c r="C19" s="348">
        <f t="shared" ref="C19:O19" si="12">C14</f>
        <v>9.6013071895424833</v>
      </c>
      <c r="D19" s="348">
        <f t="shared" si="12"/>
        <v>9.7182539682539684</v>
      </c>
      <c r="E19" s="348">
        <f t="shared" si="12"/>
        <v>9.3993993993993996</v>
      </c>
      <c r="F19" s="348">
        <f t="shared" si="12"/>
        <v>6.263440860215054</v>
      </c>
      <c r="G19" s="348">
        <f t="shared" si="12"/>
        <v>6.601923076923077</v>
      </c>
      <c r="H19" s="348">
        <f t="shared" si="12"/>
        <v>5.448430493273543</v>
      </c>
      <c r="I19" s="348">
        <f t="shared" si="12"/>
        <v>5.4218134034165573</v>
      </c>
      <c r="J19" s="348">
        <f t="shared" si="12"/>
        <v>6.0139416983523448</v>
      </c>
      <c r="K19" s="348">
        <f t="shared" si="12"/>
        <v>5.5077658303464752</v>
      </c>
      <c r="L19" s="348">
        <f t="shared" si="12"/>
        <v>5.5</v>
      </c>
      <c r="M19" s="348">
        <f t="shared" si="12"/>
        <v>5.6898734177215191</v>
      </c>
      <c r="N19" s="348">
        <f t="shared" si="12"/>
        <v>5.5496855345911946</v>
      </c>
      <c r="O19" s="348">
        <f t="shared" si="12"/>
        <v>5.9332659251769462</v>
      </c>
      <c r="P19" s="339"/>
      <c r="Q19" s="348">
        <f t="shared" ref="Q19:BK19" si="13">Q14</f>
        <v>6.5014778325123155</v>
      </c>
      <c r="R19" s="348">
        <f t="shared" si="13"/>
        <v>6.2766159695817487</v>
      </c>
      <c r="S19" s="348">
        <f t="shared" si="13"/>
        <v>6.156943303204601</v>
      </c>
      <c r="T19" s="348">
        <f t="shared" si="13"/>
        <v>5.9136929460580916</v>
      </c>
      <c r="U19" s="348">
        <f t="shared" si="13"/>
        <v>6.2230576441102761</v>
      </c>
      <c r="V19" s="348">
        <f t="shared" si="13"/>
        <v>6.2497816593886464</v>
      </c>
      <c r="W19" s="348">
        <f t="shared" si="13"/>
        <v>6.3612956810631225</v>
      </c>
      <c r="X19" s="348">
        <f t="shared" si="13"/>
        <v>5.7811059907834101</v>
      </c>
      <c r="Y19" s="348">
        <f t="shared" si="13"/>
        <v>5.7253685027152832</v>
      </c>
      <c r="Z19" s="348">
        <f t="shared" si="13"/>
        <v>5.8723712835387962</v>
      </c>
      <c r="AA19" s="348">
        <f t="shared" si="13"/>
        <v>5.8416220351951029</v>
      </c>
      <c r="AB19" s="348">
        <f t="shared" si="13"/>
        <v>5.6323422770123281</v>
      </c>
      <c r="AC19" s="348">
        <f t="shared" si="13"/>
        <v>5.7071942446043167</v>
      </c>
      <c r="AD19" s="348">
        <f t="shared" si="13"/>
        <v>5.289106145251397</v>
      </c>
      <c r="AE19" s="348">
        <f t="shared" si="13"/>
        <v>5.7629310344827589</v>
      </c>
      <c r="AF19" s="348">
        <f t="shared" si="13"/>
        <v>5.8138847858197931</v>
      </c>
      <c r="AG19" s="348">
        <f t="shared" si="13"/>
        <v>5.8875358166189109</v>
      </c>
      <c r="AH19" s="348">
        <f t="shared" si="13"/>
        <v>6.1828298887122415</v>
      </c>
      <c r="AI19" s="348">
        <f t="shared" si="13"/>
        <v>5.9450301204819276</v>
      </c>
      <c r="AJ19" s="348">
        <f t="shared" si="13"/>
        <v>5.8792480115690529</v>
      </c>
      <c r="AK19" s="348">
        <f>AK14</f>
        <v>6.215900233826968</v>
      </c>
      <c r="AL19" s="349"/>
      <c r="AM19" s="348">
        <f t="shared" si="13"/>
        <v>6.1755840241145439</v>
      </c>
      <c r="AN19" s="348">
        <f t="shared" si="13"/>
        <v>6.3091787439613523</v>
      </c>
      <c r="AO19" s="348">
        <f t="shared" si="13"/>
        <v>5.7711370262390673</v>
      </c>
      <c r="AP19" s="348">
        <f t="shared" si="13"/>
        <v>5.4285714285714288</v>
      </c>
      <c r="AQ19" s="348">
        <f t="shared" si="13"/>
        <v>5.127298444130127</v>
      </c>
      <c r="AR19" s="348">
        <f t="shared" si="13"/>
        <v>5.3141737426518612</v>
      </c>
      <c r="AS19" s="348">
        <f t="shared" si="13"/>
        <v>5.0711462450592881</v>
      </c>
      <c r="AT19" s="348">
        <f t="shared" si="13"/>
        <v>5.3778080326752891</v>
      </c>
      <c r="AU19" s="348">
        <f t="shared" si="13"/>
        <v>5.4498948843728101</v>
      </c>
      <c r="AV19" s="348">
        <f t="shared" si="13"/>
        <v>5.5822159491884262</v>
      </c>
      <c r="AW19" s="348">
        <f t="shared" si="13"/>
        <v>5.2653333333333334</v>
      </c>
      <c r="AX19" s="348">
        <f t="shared" si="13"/>
        <v>5.2177474402730377</v>
      </c>
      <c r="AY19" s="348">
        <f t="shared" si="13"/>
        <v>4.9010644959298686</v>
      </c>
      <c r="AZ19" s="348">
        <f t="shared" si="13"/>
        <v>4.8838878016960212</v>
      </c>
      <c r="BA19" s="348">
        <f t="shared" si="13"/>
        <v>0</v>
      </c>
      <c r="BB19" s="348">
        <f t="shared" si="13"/>
        <v>0</v>
      </c>
      <c r="BC19" s="348">
        <f t="shared" si="13"/>
        <v>0</v>
      </c>
      <c r="BD19" s="348">
        <f t="shared" si="13"/>
        <v>0</v>
      </c>
      <c r="BE19" s="348">
        <f t="shared" si="13"/>
        <v>0</v>
      </c>
      <c r="BF19" s="348">
        <f t="shared" si="13"/>
        <v>0</v>
      </c>
      <c r="BG19" s="348">
        <f t="shared" si="13"/>
        <v>0</v>
      </c>
      <c r="BH19" s="348">
        <f t="shared" si="13"/>
        <v>0</v>
      </c>
      <c r="BI19" s="348">
        <f t="shared" si="13"/>
        <v>0</v>
      </c>
      <c r="BJ19" s="348">
        <f t="shared" si="13"/>
        <v>0</v>
      </c>
      <c r="BK19" s="348">
        <f t="shared" si="13"/>
        <v>0</v>
      </c>
    </row>
    <row r="20" spans="1:63" s="351" customFormat="1" x14ac:dyDescent="0.2">
      <c r="A20" s="329" t="s">
        <v>263</v>
      </c>
      <c r="B20" s="330" t="s">
        <v>264</v>
      </c>
      <c r="C20" s="330">
        <f t="shared" ref="C20:O20" si="14">IFERROR((C21/C22),0)</f>
        <v>1.3215859030837005E-2</v>
      </c>
      <c r="D20" s="330">
        <f t="shared" si="14"/>
        <v>1.6778523489932886E-2</v>
      </c>
      <c r="E20" s="330">
        <f t="shared" si="14"/>
        <v>1.804123711340206E-2</v>
      </c>
      <c r="F20" s="330">
        <f t="shared" si="14"/>
        <v>3.8321167883211681E-2</v>
      </c>
      <c r="G20" s="330">
        <f t="shared" si="14"/>
        <v>3.888888888888889E-2</v>
      </c>
      <c r="H20" s="330">
        <f t="shared" si="14"/>
        <v>6.73352435530086E-2</v>
      </c>
      <c r="I20" s="330">
        <f t="shared" si="14"/>
        <v>5.8894230769230768E-2</v>
      </c>
      <c r="J20" s="330">
        <f t="shared" si="14"/>
        <v>5.8754406580493537E-2</v>
      </c>
      <c r="K20" s="330">
        <f t="shared" si="14"/>
        <v>2.4757804090419805E-2</v>
      </c>
      <c r="L20" s="330">
        <f t="shared" si="14"/>
        <v>3.640776699029126E-2</v>
      </c>
      <c r="M20" s="330">
        <f t="shared" si="14"/>
        <v>5.1995163240628778E-2</v>
      </c>
      <c r="N20" s="330">
        <f t="shared" si="14"/>
        <v>5.3040103492884863E-2</v>
      </c>
      <c r="O20" s="330">
        <f t="shared" si="14"/>
        <v>4.9098196392785572E-2</v>
      </c>
      <c r="P20" s="330" t="s">
        <v>264</v>
      </c>
      <c r="Q20" s="330">
        <f t="shared" ref="Q20:BK20" si="15">IFERROR((Q21/Q22),0)</f>
        <v>4.1729893778452203E-2</v>
      </c>
      <c r="R20" s="330">
        <f t="shared" si="15"/>
        <v>2.7386541471048513E-2</v>
      </c>
      <c r="S20" s="330">
        <f t="shared" si="15"/>
        <v>2.2361984626135568E-2</v>
      </c>
      <c r="T20" s="330">
        <f t="shared" si="15"/>
        <v>1.8571428571428572E-2</v>
      </c>
      <c r="U20" s="330">
        <f t="shared" si="15"/>
        <v>2.3616734143049933E-2</v>
      </c>
      <c r="V20" s="330">
        <f t="shared" si="15"/>
        <v>1.5718562874251496E-2</v>
      </c>
      <c r="W20" s="330">
        <f t="shared" si="15"/>
        <v>1.9553072625698324E-2</v>
      </c>
      <c r="X20" s="330">
        <f t="shared" si="15"/>
        <v>2.4E-2</v>
      </c>
      <c r="Y20" s="330">
        <f t="shared" si="15"/>
        <v>2.0090732339598186E-2</v>
      </c>
      <c r="Z20" s="330">
        <f t="shared" si="15"/>
        <v>2.7556644213104716E-2</v>
      </c>
      <c r="AA20" s="330">
        <f t="shared" si="15"/>
        <v>2.309782608695652E-2</v>
      </c>
      <c r="AB20" s="330">
        <f t="shared" si="15"/>
        <v>1.9290603609209707E-2</v>
      </c>
      <c r="AC20" s="330">
        <f t="shared" si="15"/>
        <v>2.3297491039426525E-2</v>
      </c>
      <c r="AD20" s="330">
        <f t="shared" si="15"/>
        <v>2.4477611940298509E-2</v>
      </c>
      <c r="AE20" s="330">
        <f t="shared" si="15"/>
        <v>2.3355869698832205E-2</v>
      </c>
      <c r="AF20" s="330">
        <f t="shared" si="15"/>
        <v>3.9154754505904291E-2</v>
      </c>
      <c r="AG20" s="330">
        <f t="shared" si="15"/>
        <v>2.20125786163522E-2</v>
      </c>
      <c r="AH20" s="330">
        <f t="shared" si="15"/>
        <v>1.753202966958867E-2</v>
      </c>
      <c r="AI20" s="330">
        <f t="shared" si="15"/>
        <v>2.1208226221079693E-2</v>
      </c>
      <c r="AJ20" s="330">
        <f t="shared" si="15"/>
        <v>1.7945544554455444E-2</v>
      </c>
      <c r="AK20" s="330">
        <f t="shared" si="15"/>
        <v>2.0671834625322998E-2</v>
      </c>
      <c r="AL20" s="330" t="s">
        <v>264</v>
      </c>
      <c r="AM20" s="330">
        <f t="shared" si="15"/>
        <v>1.7153748411689963E-2</v>
      </c>
      <c r="AN20" s="330">
        <f t="shared" si="15"/>
        <v>2.0920502092050208E-2</v>
      </c>
      <c r="AO20" s="330">
        <f t="shared" si="15"/>
        <v>1.9753086419753086E-2</v>
      </c>
      <c r="AP20" s="330">
        <f t="shared" si="15"/>
        <v>2.3479831426851294E-2</v>
      </c>
      <c r="AQ20" s="330">
        <f t="shared" si="15"/>
        <v>2.9553264604810996E-2</v>
      </c>
      <c r="AR20" s="330">
        <f t="shared" si="15"/>
        <v>2.8301886792452831E-2</v>
      </c>
      <c r="AS20" s="330">
        <f t="shared" si="15"/>
        <v>2.5402726146220571E-2</v>
      </c>
      <c r="AT20" s="330">
        <f t="shared" si="15"/>
        <v>2.711426726920594E-2</v>
      </c>
      <c r="AU20" s="330">
        <f t="shared" si="15"/>
        <v>2.8513238289205704E-2</v>
      </c>
      <c r="AV20" s="330">
        <f t="shared" si="15"/>
        <v>3.6813922356091031E-2</v>
      </c>
      <c r="AW20" s="330">
        <f t="shared" si="15"/>
        <v>4.0332906530089627E-2</v>
      </c>
      <c r="AX20" s="330">
        <f t="shared" si="15"/>
        <v>2.6058631921824105E-2</v>
      </c>
      <c r="AY20" s="330">
        <f t="shared" si="15"/>
        <v>3.569303985722784E-2</v>
      </c>
      <c r="AZ20" s="330">
        <f t="shared" si="15"/>
        <v>2.9265255292652552E-2</v>
      </c>
      <c r="BA20" s="330">
        <f t="shared" si="15"/>
        <v>0</v>
      </c>
      <c r="BB20" s="330">
        <f t="shared" si="15"/>
        <v>0</v>
      </c>
      <c r="BC20" s="330">
        <f t="shared" si="15"/>
        <v>0</v>
      </c>
      <c r="BD20" s="330">
        <f t="shared" si="15"/>
        <v>0</v>
      </c>
      <c r="BE20" s="330">
        <f t="shared" si="15"/>
        <v>0</v>
      </c>
      <c r="BF20" s="330">
        <f t="shared" si="15"/>
        <v>0</v>
      </c>
      <c r="BG20" s="330">
        <f t="shared" si="15"/>
        <v>0</v>
      </c>
      <c r="BH20" s="330">
        <f t="shared" si="15"/>
        <v>0</v>
      </c>
      <c r="BI20" s="330">
        <f t="shared" si="15"/>
        <v>0</v>
      </c>
      <c r="BJ20" s="330">
        <f t="shared" si="15"/>
        <v>0</v>
      </c>
      <c r="BK20" s="330">
        <f t="shared" si="15"/>
        <v>0</v>
      </c>
    </row>
    <row r="21" spans="1:63" s="336" customFormat="1" x14ac:dyDescent="0.2">
      <c r="A21" s="332" t="s">
        <v>265</v>
      </c>
      <c r="B21" s="79"/>
      <c r="C21" s="14">
        <v>3</v>
      </c>
      <c r="D21" s="14">
        <v>5</v>
      </c>
      <c r="E21" s="14">
        <v>7</v>
      </c>
      <c r="F21" s="14">
        <v>21</v>
      </c>
      <c r="G21" s="14">
        <v>21</v>
      </c>
      <c r="H21" s="334">
        <v>47</v>
      </c>
      <c r="I21" s="14">
        <v>49</v>
      </c>
      <c r="J21" s="14">
        <v>50</v>
      </c>
      <c r="K21" s="14">
        <v>23</v>
      </c>
      <c r="L21" s="14">
        <v>30</v>
      </c>
      <c r="M21" s="14">
        <v>43</v>
      </c>
      <c r="N21" s="14">
        <v>41</v>
      </c>
      <c r="O21" s="14">
        <v>49</v>
      </c>
      <c r="P21" s="79"/>
      <c r="Q21" s="14">
        <v>55</v>
      </c>
      <c r="R21" s="14">
        <v>35</v>
      </c>
      <c r="S21" s="14">
        <v>32</v>
      </c>
      <c r="T21" s="14">
        <v>26</v>
      </c>
      <c r="U21" s="14">
        <v>35</v>
      </c>
      <c r="V21" s="14">
        <v>21</v>
      </c>
      <c r="W21" s="14">
        <v>28</v>
      </c>
      <c r="X21" s="14">
        <v>36</v>
      </c>
      <c r="Y21" s="14">
        <v>31</v>
      </c>
      <c r="Z21" s="14">
        <v>45</v>
      </c>
      <c r="AA21" s="14">
        <v>34</v>
      </c>
      <c r="AB21" s="14">
        <v>31</v>
      </c>
      <c r="AC21" s="14">
        <v>39</v>
      </c>
      <c r="AD21" s="14">
        <v>41</v>
      </c>
      <c r="AE21" s="14">
        <v>38</v>
      </c>
      <c r="AF21" s="53">
        <v>63</v>
      </c>
      <c r="AG21" s="14">
        <v>35</v>
      </c>
      <c r="AH21" s="53">
        <v>26</v>
      </c>
      <c r="AI21" s="14">
        <v>33</v>
      </c>
      <c r="AJ21" s="14">
        <v>29</v>
      </c>
      <c r="AK21" s="14">
        <v>32</v>
      </c>
      <c r="AL21" s="341"/>
      <c r="AM21" s="53">
        <v>27</v>
      </c>
      <c r="AN21" s="14">
        <v>30</v>
      </c>
      <c r="AO21" s="14">
        <v>32</v>
      </c>
      <c r="AP21" s="23">
        <v>39</v>
      </c>
      <c r="AQ21" s="14">
        <v>43</v>
      </c>
      <c r="AR21" s="23">
        <v>48</v>
      </c>
      <c r="AS21" s="23">
        <v>41</v>
      </c>
      <c r="AT21" s="23">
        <v>42</v>
      </c>
      <c r="AU21" s="14">
        <v>42</v>
      </c>
      <c r="AV21" s="14">
        <v>55</v>
      </c>
      <c r="AW21" s="23">
        <v>63</v>
      </c>
      <c r="AX21" s="14">
        <v>40</v>
      </c>
      <c r="AY21" s="23">
        <v>60</v>
      </c>
      <c r="AZ21" s="14">
        <v>47</v>
      </c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336" customFormat="1" x14ac:dyDescent="0.2">
      <c r="A22" s="332" t="s">
        <v>266</v>
      </c>
      <c r="B22" s="79"/>
      <c r="C22" s="14">
        <v>227</v>
      </c>
      <c r="D22" s="14">
        <v>298</v>
      </c>
      <c r="E22" s="14">
        <v>388</v>
      </c>
      <c r="F22" s="14">
        <v>548</v>
      </c>
      <c r="G22" s="14">
        <v>540</v>
      </c>
      <c r="H22" s="334">
        <v>698</v>
      </c>
      <c r="I22" s="14">
        <v>832</v>
      </c>
      <c r="J22" s="14">
        <v>851</v>
      </c>
      <c r="K22" s="14">
        <v>929</v>
      </c>
      <c r="L22" s="14">
        <v>824</v>
      </c>
      <c r="M22" s="14">
        <v>827</v>
      </c>
      <c r="N22" s="14">
        <v>773</v>
      </c>
      <c r="O22" s="14">
        <v>998</v>
      </c>
      <c r="P22" s="79"/>
      <c r="Q22" s="14">
        <v>1318</v>
      </c>
      <c r="R22" s="14">
        <v>1278</v>
      </c>
      <c r="S22" s="14">
        <v>1431</v>
      </c>
      <c r="T22" s="14">
        <v>1400</v>
      </c>
      <c r="U22" s="14">
        <v>1482</v>
      </c>
      <c r="V22" s="14">
        <v>1336</v>
      </c>
      <c r="W22" s="14">
        <v>1432</v>
      </c>
      <c r="X22" s="14">
        <v>1500</v>
      </c>
      <c r="Y22" s="14">
        <v>1543</v>
      </c>
      <c r="Z22" s="14">
        <v>1633</v>
      </c>
      <c r="AA22" s="14">
        <v>1472</v>
      </c>
      <c r="AB22" s="14">
        <v>1607</v>
      </c>
      <c r="AC22" s="14">
        <v>1674</v>
      </c>
      <c r="AD22" s="14">
        <v>1675</v>
      </c>
      <c r="AE22" s="14">
        <v>1627</v>
      </c>
      <c r="AF22" s="197">
        <v>1609</v>
      </c>
      <c r="AG22" s="14">
        <v>1590</v>
      </c>
      <c r="AH22" s="197">
        <v>1483</v>
      </c>
      <c r="AI22" s="14">
        <v>1556</v>
      </c>
      <c r="AJ22" s="14">
        <v>1616</v>
      </c>
      <c r="AK22" s="14">
        <v>1548</v>
      </c>
      <c r="AL22" s="343"/>
      <c r="AM22" s="197">
        <v>1574</v>
      </c>
      <c r="AN22" s="14">
        <v>1434</v>
      </c>
      <c r="AO22" s="14">
        <v>1620</v>
      </c>
      <c r="AP22" s="197">
        <v>1661</v>
      </c>
      <c r="AQ22" s="14">
        <v>1455</v>
      </c>
      <c r="AR22" s="197">
        <v>1696</v>
      </c>
      <c r="AS22" s="197">
        <v>1614</v>
      </c>
      <c r="AT22" s="197">
        <v>1549</v>
      </c>
      <c r="AU22" s="14">
        <v>1473</v>
      </c>
      <c r="AV22" s="14">
        <v>1494</v>
      </c>
      <c r="AW22" s="197">
        <v>1562</v>
      </c>
      <c r="AX22" s="14">
        <v>1535</v>
      </c>
      <c r="AY22" s="197">
        <v>1681</v>
      </c>
      <c r="AZ22" s="14">
        <v>1606</v>
      </c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spans="1:63" s="351" customFormat="1" ht="25.5" x14ac:dyDescent="0.2">
      <c r="A23" s="329" t="s">
        <v>267</v>
      </c>
      <c r="B23" s="330" t="s">
        <v>268</v>
      </c>
      <c r="C23" s="330">
        <f t="shared" ref="C23:O23" si="16">IFERROR((C24/C25),0)</f>
        <v>0</v>
      </c>
      <c r="D23" s="330">
        <f t="shared" si="16"/>
        <v>6.6666666666666666E-2</v>
      </c>
      <c r="E23" s="330">
        <f t="shared" si="16"/>
        <v>9.5238095238095233E-2</v>
      </c>
      <c r="F23" s="330">
        <f t="shared" si="16"/>
        <v>1.06951871657754E-2</v>
      </c>
      <c r="G23" s="330">
        <f t="shared" si="16"/>
        <v>3.2786885245901641E-2</v>
      </c>
      <c r="H23" s="330">
        <f t="shared" si="16"/>
        <v>0</v>
      </c>
      <c r="I23" s="330">
        <f t="shared" si="16"/>
        <v>1.5503875968992248E-2</v>
      </c>
      <c r="J23" s="330">
        <f t="shared" si="16"/>
        <v>1.6E-2</v>
      </c>
      <c r="K23" s="330">
        <f t="shared" si="16"/>
        <v>1.2500000000000001E-2</v>
      </c>
      <c r="L23" s="330">
        <f t="shared" si="16"/>
        <v>1.9047619047619049E-2</v>
      </c>
      <c r="M23" s="330">
        <f t="shared" si="16"/>
        <v>2.9411764705882353E-2</v>
      </c>
      <c r="N23" s="330">
        <f t="shared" si="16"/>
        <v>0</v>
      </c>
      <c r="O23" s="330">
        <f t="shared" si="16"/>
        <v>0</v>
      </c>
      <c r="P23" s="330" t="s">
        <v>268</v>
      </c>
      <c r="Q23" s="330">
        <f t="shared" ref="Q23:BK23" si="17">IFERROR((Q24/Q25),0)</f>
        <v>0</v>
      </c>
      <c r="R23" s="330">
        <f t="shared" si="17"/>
        <v>1.5037593984962405E-2</v>
      </c>
      <c r="S23" s="330">
        <f t="shared" si="17"/>
        <v>5.5555555555555558E-3</v>
      </c>
      <c r="T23" s="330">
        <f t="shared" si="17"/>
        <v>1.935483870967742E-2</v>
      </c>
      <c r="U23" s="330">
        <f t="shared" si="17"/>
        <v>1.6042780748663103E-2</v>
      </c>
      <c r="V23" s="330">
        <f t="shared" si="17"/>
        <v>0</v>
      </c>
      <c r="W23" s="330">
        <f t="shared" si="17"/>
        <v>0</v>
      </c>
      <c r="X23" s="330">
        <f t="shared" si="17"/>
        <v>0</v>
      </c>
      <c r="Y23" s="330">
        <f t="shared" si="17"/>
        <v>0</v>
      </c>
      <c r="Z23" s="330">
        <f t="shared" si="17"/>
        <v>1.2422360248447204E-2</v>
      </c>
      <c r="AA23" s="330">
        <f t="shared" si="17"/>
        <v>1.2987012987012988E-2</v>
      </c>
      <c r="AB23" s="330">
        <f t="shared" si="17"/>
        <v>0</v>
      </c>
      <c r="AC23" s="330">
        <f t="shared" si="17"/>
        <v>5.9171597633136093E-3</v>
      </c>
      <c r="AD23" s="330">
        <f t="shared" si="17"/>
        <v>0</v>
      </c>
      <c r="AE23" s="330">
        <f t="shared" si="17"/>
        <v>0</v>
      </c>
      <c r="AF23" s="330">
        <f t="shared" si="17"/>
        <v>0</v>
      </c>
      <c r="AG23" s="330">
        <f t="shared" si="17"/>
        <v>0</v>
      </c>
      <c r="AH23" s="330">
        <f t="shared" si="17"/>
        <v>0</v>
      </c>
      <c r="AI23" s="330">
        <f t="shared" si="17"/>
        <v>0</v>
      </c>
      <c r="AJ23" s="330">
        <f t="shared" si="17"/>
        <v>0</v>
      </c>
      <c r="AK23" s="330">
        <f t="shared" si="17"/>
        <v>0</v>
      </c>
      <c r="AL23" s="330" t="s">
        <v>268</v>
      </c>
      <c r="AM23" s="330">
        <f t="shared" si="17"/>
        <v>0</v>
      </c>
      <c r="AN23" s="330">
        <f t="shared" si="17"/>
        <v>0</v>
      </c>
      <c r="AO23" s="330">
        <f t="shared" si="17"/>
        <v>0</v>
      </c>
      <c r="AP23" s="330">
        <f t="shared" si="17"/>
        <v>0</v>
      </c>
      <c r="AQ23" s="330">
        <f t="shared" si="17"/>
        <v>5.076142131979695E-3</v>
      </c>
      <c r="AR23" s="330">
        <f t="shared" si="17"/>
        <v>1.092896174863388E-2</v>
      </c>
      <c r="AS23" s="330">
        <f t="shared" si="17"/>
        <v>5.5865921787709499E-3</v>
      </c>
      <c r="AT23" s="330">
        <f t="shared" si="17"/>
        <v>5.235602094240838E-3</v>
      </c>
      <c r="AU23" s="330">
        <f t="shared" si="17"/>
        <v>2.34375E-2</v>
      </c>
      <c r="AV23" s="330">
        <f t="shared" si="17"/>
        <v>1.3333333333333334E-2</v>
      </c>
      <c r="AW23" s="330">
        <f t="shared" si="17"/>
        <v>9.2592592592592587E-3</v>
      </c>
      <c r="AX23" s="330">
        <f t="shared" si="17"/>
        <v>0</v>
      </c>
      <c r="AY23" s="330">
        <f t="shared" si="17"/>
        <v>8.23045267489712E-3</v>
      </c>
      <c r="AZ23" s="330">
        <f t="shared" si="17"/>
        <v>4.3478260869565218E-3</v>
      </c>
      <c r="BA23" s="330">
        <f t="shared" si="17"/>
        <v>0</v>
      </c>
      <c r="BB23" s="330">
        <f t="shared" si="17"/>
        <v>0</v>
      </c>
      <c r="BC23" s="330">
        <f t="shared" si="17"/>
        <v>0</v>
      </c>
      <c r="BD23" s="330">
        <f t="shared" si="17"/>
        <v>0</v>
      </c>
      <c r="BE23" s="330">
        <f t="shared" si="17"/>
        <v>0</v>
      </c>
      <c r="BF23" s="330">
        <f t="shared" si="17"/>
        <v>0</v>
      </c>
      <c r="BG23" s="330">
        <f t="shared" si="17"/>
        <v>0</v>
      </c>
      <c r="BH23" s="330">
        <f t="shared" si="17"/>
        <v>0</v>
      </c>
      <c r="BI23" s="330">
        <f t="shared" si="17"/>
        <v>0</v>
      </c>
      <c r="BJ23" s="330">
        <f t="shared" si="17"/>
        <v>0</v>
      </c>
      <c r="BK23" s="330">
        <f t="shared" si="17"/>
        <v>0</v>
      </c>
    </row>
    <row r="24" spans="1:63" s="336" customFormat="1" x14ac:dyDescent="0.2">
      <c r="A24" s="332" t="s">
        <v>269</v>
      </c>
      <c r="B24" s="79"/>
      <c r="C24" s="14">
        <v>0</v>
      </c>
      <c r="D24" s="14">
        <v>3</v>
      </c>
      <c r="E24" s="14">
        <v>4</v>
      </c>
      <c r="F24" s="14">
        <v>2</v>
      </c>
      <c r="G24" s="14">
        <v>4</v>
      </c>
      <c r="H24" s="14">
        <v>0</v>
      </c>
      <c r="I24" s="14">
        <v>2</v>
      </c>
      <c r="J24" s="14">
        <v>2</v>
      </c>
      <c r="K24" s="14">
        <v>2</v>
      </c>
      <c r="L24" s="14">
        <v>2</v>
      </c>
      <c r="M24" s="14">
        <v>3</v>
      </c>
      <c r="N24" s="14">
        <v>0</v>
      </c>
      <c r="O24" s="14">
        <v>0</v>
      </c>
      <c r="P24" s="79"/>
      <c r="Q24" s="14">
        <v>0</v>
      </c>
      <c r="R24" s="14">
        <v>2</v>
      </c>
      <c r="S24" s="14">
        <v>1</v>
      </c>
      <c r="T24" s="14">
        <v>3</v>
      </c>
      <c r="U24" s="14">
        <v>3</v>
      </c>
      <c r="V24" s="14">
        <v>0</v>
      </c>
      <c r="W24" s="14">
        <v>0</v>
      </c>
      <c r="X24" s="14">
        <v>0</v>
      </c>
      <c r="Y24" s="14">
        <v>0</v>
      </c>
      <c r="Z24" s="14">
        <v>2</v>
      </c>
      <c r="AA24" s="14">
        <v>2</v>
      </c>
      <c r="AB24" s="14">
        <v>0</v>
      </c>
      <c r="AC24" s="14">
        <v>1</v>
      </c>
      <c r="AD24" s="14">
        <v>0</v>
      </c>
      <c r="AE24" s="14">
        <v>0</v>
      </c>
      <c r="AF24" s="53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341"/>
      <c r="AM24" s="14">
        <v>0</v>
      </c>
      <c r="AN24" s="14">
        <v>0</v>
      </c>
      <c r="AO24" s="14">
        <v>0</v>
      </c>
      <c r="AP24" s="22">
        <v>0</v>
      </c>
      <c r="AQ24" s="14">
        <v>1</v>
      </c>
      <c r="AR24" s="23">
        <v>2</v>
      </c>
      <c r="AS24" s="23">
        <v>1</v>
      </c>
      <c r="AT24" s="23">
        <v>1</v>
      </c>
      <c r="AU24" s="14">
        <v>3</v>
      </c>
      <c r="AV24" s="14">
        <v>3</v>
      </c>
      <c r="AW24" s="23">
        <v>2</v>
      </c>
      <c r="AX24" s="14">
        <v>0</v>
      </c>
      <c r="AY24" s="23">
        <v>2</v>
      </c>
      <c r="AZ24" s="14">
        <v>1</v>
      </c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s="336" customFormat="1" x14ac:dyDescent="0.2">
      <c r="A25" s="332" t="s">
        <v>270</v>
      </c>
      <c r="B25" s="79"/>
      <c r="C25" s="14">
        <v>50</v>
      </c>
      <c r="D25" s="14">
        <v>45</v>
      </c>
      <c r="E25" s="14">
        <v>42</v>
      </c>
      <c r="F25" s="14">
        <v>187</v>
      </c>
      <c r="G25" s="14">
        <v>122</v>
      </c>
      <c r="H25" s="14">
        <v>133</v>
      </c>
      <c r="I25" s="14">
        <v>129</v>
      </c>
      <c r="J25" s="14">
        <v>125</v>
      </c>
      <c r="K25" s="14">
        <v>160</v>
      </c>
      <c r="L25" s="14">
        <v>105</v>
      </c>
      <c r="M25" s="14">
        <v>102</v>
      </c>
      <c r="N25" s="14">
        <v>102</v>
      </c>
      <c r="O25" s="14">
        <v>133</v>
      </c>
      <c r="P25" s="79"/>
      <c r="Q25" s="14">
        <v>125</v>
      </c>
      <c r="R25" s="14">
        <v>133</v>
      </c>
      <c r="S25" s="14">
        <v>180</v>
      </c>
      <c r="T25" s="14">
        <v>155</v>
      </c>
      <c r="U25" s="14">
        <v>187</v>
      </c>
      <c r="V25" s="14">
        <v>147</v>
      </c>
      <c r="W25" s="14">
        <v>139</v>
      </c>
      <c r="X25" s="14">
        <v>149</v>
      </c>
      <c r="Y25" s="14">
        <v>128</v>
      </c>
      <c r="Z25" s="14">
        <v>161</v>
      </c>
      <c r="AA25" s="14">
        <v>154</v>
      </c>
      <c r="AB25" s="14">
        <v>172</v>
      </c>
      <c r="AC25" s="14">
        <v>169</v>
      </c>
      <c r="AD25" s="14">
        <v>157</v>
      </c>
      <c r="AE25" s="14">
        <v>175</v>
      </c>
      <c r="AF25" s="197">
        <v>138</v>
      </c>
      <c r="AG25" s="14">
        <v>166</v>
      </c>
      <c r="AH25" s="14">
        <v>171</v>
      </c>
      <c r="AI25" s="14">
        <v>146</v>
      </c>
      <c r="AJ25" s="14">
        <v>157</v>
      </c>
      <c r="AK25" s="14">
        <v>171</v>
      </c>
      <c r="AL25" s="343"/>
      <c r="AM25" s="14">
        <v>164</v>
      </c>
      <c r="AN25" s="14">
        <v>154</v>
      </c>
      <c r="AO25" s="14">
        <v>198</v>
      </c>
      <c r="AP25" s="24">
        <v>185</v>
      </c>
      <c r="AQ25" s="14">
        <v>197</v>
      </c>
      <c r="AR25" s="25">
        <v>183</v>
      </c>
      <c r="AS25" s="25">
        <v>179</v>
      </c>
      <c r="AT25" s="25">
        <v>191</v>
      </c>
      <c r="AU25" s="14">
        <v>128</v>
      </c>
      <c r="AV25" s="14">
        <v>225</v>
      </c>
      <c r="AW25" s="25">
        <v>216</v>
      </c>
      <c r="AX25" s="14">
        <v>207</v>
      </c>
      <c r="AY25" s="25">
        <v>243</v>
      </c>
      <c r="AZ25" s="14">
        <v>230</v>
      </c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3" x14ac:dyDescent="0.2">
      <c r="A26" s="352"/>
      <c r="B26" s="353" t="s">
        <v>6</v>
      </c>
      <c r="C26" s="328"/>
      <c r="D26" s="10">
        <f>C10</f>
        <v>44531</v>
      </c>
      <c r="E26" s="10" t="e">
        <f t="shared" ref="E26:AN26" ca="1" si="18">_xll.FIMMÊS(D26,0)+1</f>
        <v>#NAME?</v>
      </c>
      <c r="F26" s="10" t="e">
        <f t="shared" ca="1" si="18"/>
        <v>#NAME?</v>
      </c>
      <c r="G26" s="10" t="e">
        <f t="shared" ca="1" si="18"/>
        <v>#NAME?</v>
      </c>
      <c r="H26" s="10" t="e">
        <f t="shared" ca="1" si="18"/>
        <v>#NAME?</v>
      </c>
      <c r="I26" s="10" t="e">
        <f t="shared" ca="1" si="18"/>
        <v>#NAME?</v>
      </c>
      <c r="J26" s="10" t="e">
        <f t="shared" ca="1" si="18"/>
        <v>#NAME?</v>
      </c>
      <c r="K26" s="10" t="e">
        <f t="shared" ca="1" si="18"/>
        <v>#NAME?</v>
      </c>
      <c r="L26" s="10" t="e">
        <f t="shared" ca="1" si="18"/>
        <v>#NAME?</v>
      </c>
      <c r="M26" s="10" t="e">
        <f t="shared" ca="1" si="18"/>
        <v>#NAME?</v>
      </c>
      <c r="N26" s="10" t="e">
        <f t="shared" ca="1" si="18"/>
        <v>#NAME?</v>
      </c>
      <c r="O26" s="10" t="e">
        <f t="shared" ca="1" si="18"/>
        <v>#NAME?</v>
      </c>
      <c r="P26" s="353" t="s">
        <v>6</v>
      </c>
      <c r="Q26" s="10" t="e">
        <f ca="1">_xll.FIMMÊS(O26,0)+1</f>
        <v>#NAME?</v>
      </c>
      <c r="R26" s="10" t="e">
        <f t="shared" ca="1" si="18"/>
        <v>#NAME?</v>
      </c>
      <c r="S26" s="10" t="e">
        <f t="shared" ca="1" si="18"/>
        <v>#NAME?</v>
      </c>
      <c r="T26" s="10" t="e">
        <f t="shared" ca="1" si="18"/>
        <v>#NAME?</v>
      </c>
      <c r="U26" s="10" t="e">
        <f t="shared" ca="1" si="18"/>
        <v>#NAME?</v>
      </c>
      <c r="V26" s="10" t="e">
        <f t="shared" ca="1" si="18"/>
        <v>#NAME?</v>
      </c>
      <c r="W26" s="10" t="e">
        <f t="shared" ca="1" si="18"/>
        <v>#NAME?</v>
      </c>
      <c r="X26" s="10" t="e">
        <f t="shared" ca="1" si="18"/>
        <v>#NAME?</v>
      </c>
      <c r="Y26" s="10" t="e">
        <f t="shared" ca="1" si="18"/>
        <v>#NAME?</v>
      </c>
      <c r="Z26" s="10" t="e">
        <f t="shared" ca="1" si="18"/>
        <v>#NAME?</v>
      </c>
      <c r="AA26" s="10" t="e">
        <f t="shared" ca="1" si="18"/>
        <v>#NAME?</v>
      </c>
      <c r="AB26" s="10" t="e">
        <f t="shared" ca="1" si="18"/>
        <v>#NAME?</v>
      </c>
      <c r="AC26" s="10" t="e">
        <f t="shared" ca="1" si="18"/>
        <v>#NAME?</v>
      </c>
      <c r="AD26" s="10" t="e">
        <f t="shared" ca="1" si="18"/>
        <v>#NAME?</v>
      </c>
      <c r="AE26" s="10" t="e">
        <f t="shared" ca="1" si="18"/>
        <v>#NAME?</v>
      </c>
      <c r="AF26" s="10" t="e">
        <f t="shared" ca="1" si="18"/>
        <v>#NAME?</v>
      </c>
      <c r="AG26" s="10" t="e">
        <f t="shared" ca="1" si="18"/>
        <v>#NAME?</v>
      </c>
      <c r="AH26" s="10" t="e">
        <f t="shared" ca="1" si="18"/>
        <v>#NAME?</v>
      </c>
      <c r="AI26" s="10" t="e">
        <f t="shared" ca="1" si="18"/>
        <v>#NAME?</v>
      </c>
      <c r="AJ26" s="10" t="e">
        <f t="shared" ca="1" si="18"/>
        <v>#NAME?</v>
      </c>
      <c r="AK26" s="10" t="e">
        <f t="shared" ca="1" si="18"/>
        <v>#NAME?</v>
      </c>
      <c r="AL26" s="353" t="s">
        <v>6</v>
      </c>
      <c r="AM26" s="10" t="e">
        <f ca="1">_xll.FIMMÊS(AK26,0)+1</f>
        <v>#NAME?</v>
      </c>
      <c r="AN26" s="10" t="e">
        <f t="shared" ca="1" si="18"/>
        <v>#NAME?</v>
      </c>
      <c r="AO26" s="10">
        <v>45597</v>
      </c>
      <c r="AP26" s="10" t="e">
        <f ca="1">_xll.FIMMÊS(AO26,0)+1</f>
        <v>#NAME?</v>
      </c>
      <c r="AQ26" s="10" t="e">
        <f ca="1">AP10</f>
        <v>#NAME?</v>
      </c>
      <c r="AR26" s="10" t="e">
        <f t="shared" ref="AR26:BK26" ca="1" si="19">AQ10</f>
        <v>#NAME?</v>
      </c>
      <c r="AS26" s="10" t="e">
        <f t="shared" ca="1" si="19"/>
        <v>#NAME?</v>
      </c>
      <c r="AT26" s="10" t="e">
        <f t="shared" ca="1" si="19"/>
        <v>#NAME?</v>
      </c>
      <c r="AU26" s="10" t="e">
        <f t="shared" ca="1" si="19"/>
        <v>#NAME?</v>
      </c>
      <c r="AV26" s="10" t="e">
        <f t="shared" ca="1" si="19"/>
        <v>#NAME?</v>
      </c>
      <c r="AW26" s="10" t="e">
        <f t="shared" ca="1" si="19"/>
        <v>#NAME?</v>
      </c>
      <c r="AX26" s="10" t="e">
        <f t="shared" ca="1" si="19"/>
        <v>#NAME?</v>
      </c>
      <c r="AY26" s="10" t="e">
        <f t="shared" ca="1" si="19"/>
        <v>#NAME?</v>
      </c>
      <c r="AZ26" s="10" t="e">
        <f t="shared" ca="1" si="19"/>
        <v>#NAME?</v>
      </c>
      <c r="BA26" s="10" t="e">
        <f t="shared" ca="1" si="19"/>
        <v>#NAME?</v>
      </c>
      <c r="BB26" s="10" t="e">
        <f t="shared" ca="1" si="19"/>
        <v>#NAME?</v>
      </c>
      <c r="BC26" s="10" t="e">
        <f t="shared" ca="1" si="19"/>
        <v>#NAME?</v>
      </c>
      <c r="BD26" s="10" t="e">
        <f t="shared" ca="1" si="19"/>
        <v>#NAME?</v>
      </c>
      <c r="BE26" s="10" t="e">
        <f t="shared" ca="1" si="19"/>
        <v>#NAME?</v>
      </c>
      <c r="BF26" s="10" t="e">
        <f t="shared" ca="1" si="19"/>
        <v>#NAME?</v>
      </c>
      <c r="BG26" s="10" t="e">
        <f t="shared" ca="1" si="19"/>
        <v>#NAME?</v>
      </c>
      <c r="BH26" s="10" t="e">
        <f t="shared" ca="1" si="19"/>
        <v>#NAME?</v>
      </c>
      <c r="BI26" s="10" t="e">
        <f t="shared" ca="1" si="19"/>
        <v>#NAME?</v>
      </c>
      <c r="BJ26" s="10" t="e">
        <f t="shared" ca="1" si="19"/>
        <v>#NAME?</v>
      </c>
      <c r="BK26" s="10" t="e">
        <f t="shared" ca="1" si="19"/>
        <v>#NAME?</v>
      </c>
    </row>
    <row r="27" spans="1:63" s="351" customFormat="1" x14ac:dyDescent="0.2">
      <c r="A27" s="329" t="s">
        <v>271</v>
      </c>
      <c r="B27" s="330" t="s">
        <v>272</v>
      </c>
      <c r="C27" s="330"/>
      <c r="D27" s="330">
        <f t="shared" ref="D27:O27" si="20">IF(D29=0,0,(IFERROR((D28/D29),0)))</f>
        <v>0.64646464646464652</v>
      </c>
      <c r="E27" s="330">
        <f t="shared" si="20"/>
        <v>0.73949579831932777</v>
      </c>
      <c r="F27" s="330">
        <f t="shared" si="20"/>
        <v>0.78350515463917525</v>
      </c>
      <c r="G27" s="330">
        <f t="shared" si="20"/>
        <v>0.31313131313131315</v>
      </c>
      <c r="H27" s="330">
        <f t="shared" si="20"/>
        <v>0.12737127371273713</v>
      </c>
      <c r="I27" s="330">
        <f t="shared" si="20"/>
        <v>0.23562152133580705</v>
      </c>
      <c r="J27" s="330">
        <f t="shared" si="20"/>
        <v>6.5246338215712379E-2</v>
      </c>
      <c r="K27" s="330">
        <f t="shared" si="20"/>
        <v>1.3118062563067608E-2</v>
      </c>
      <c r="L27" s="330">
        <f t="shared" si="20"/>
        <v>1.0355029585798817E-2</v>
      </c>
      <c r="M27" s="330">
        <f t="shared" si="20"/>
        <v>2.0833333333333333E-3</v>
      </c>
      <c r="N27" s="330">
        <f t="shared" si="20"/>
        <v>8.4961767204757861E-4</v>
      </c>
      <c r="O27" s="330">
        <f t="shared" si="20"/>
        <v>1.9940179461615153E-3</v>
      </c>
      <c r="P27" s="330" t="s">
        <v>272</v>
      </c>
      <c r="Q27" s="330">
        <f t="shared" ref="Q27:BK27" si="21">IF(Q29=0,0,(IFERROR((Q28/Q29),0)))</f>
        <v>1.9569471624266144E-3</v>
      </c>
      <c r="R27" s="330">
        <f t="shared" si="21"/>
        <v>3.1250000000000002E-3</v>
      </c>
      <c r="S27" s="330">
        <f t="shared" si="21"/>
        <v>0</v>
      </c>
      <c r="T27" s="330">
        <f t="shared" si="21"/>
        <v>1.8621973929236499E-3</v>
      </c>
      <c r="U27" s="330">
        <f t="shared" si="21"/>
        <v>4.0376850605652759E-3</v>
      </c>
      <c r="V27" s="330">
        <f t="shared" si="21"/>
        <v>2.3668639053254438E-3</v>
      </c>
      <c r="W27" s="330">
        <f t="shared" si="21"/>
        <v>1.3802622498274672E-3</v>
      </c>
      <c r="X27" s="330">
        <f t="shared" si="21"/>
        <v>2.142857142857143E-3</v>
      </c>
      <c r="Y27" s="330">
        <f t="shared" si="21"/>
        <v>1.2391573729863693E-3</v>
      </c>
      <c r="Z27" s="330">
        <f t="shared" si="21"/>
        <v>1.148105625717566E-3</v>
      </c>
      <c r="AA27" s="330">
        <f t="shared" si="21"/>
        <v>4.6296296296296294E-3</v>
      </c>
      <c r="AB27" s="330">
        <f t="shared" si="21"/>
        <v>4.1493775933609959E-3</v>
      </c>
      <c r="AC27" s="330">
        <f t="shared" si="21"/>
        <v>1.3306719893546241E-3</v>
      </c>
      <c r="AD27" s="330">
        <f t="shared" si="21"/>
        <v>3.4383954154727794E-3</v>
      </c>
      <c r="AE27" s="330">
        <f t="shared" si="21"/>
        <v>1.4395393474088292E-3</v>
      </c>
      <c r="AF27" s="330">
        <f t="shared" si="21"/>
        <v>0</v>
      </c>
      <c r="AG27" s="330">
        <f t="shared" si="21"/>
        <v>4.3084877208099956E-4</v>
      </c>
      <c r="AH27" s="330">
        <f t="shared" si="21"/>
        <v>3.0541012216404886E-3</v>
      </c>
      <c r="AI27" s="330">
        <f t="shared" si="21"/>
        <v>0</v>
      </c>
      <c r="AJ27" s="330">
        <f t="shared" si="21"/>
        <v>4.5325779036827192E-3</v>
      </c>
      <c r="AK27" s="330">
        <f t="shared" si="21"/>
        <v>6.1349693251533746E-4</v>
      </c>
      <c r="AL27" s="330" t="s">
        <v>273</v>
      </c>
      <c r="AM27" s="330">
        <f t="shared" si="21"/>
        <v>6.4143681847338033E-4</v>
      </c>
      <c r="AN27" s="330">
        <f t="shared" si="21"/>
        <v>3.1605562579013905E-3</v>
      </c>
      <c r="AO27" s="330">
        <f t="shared" si="21"/>
        <v>1.0976948408342482E-2</v>
      </c>
      <c r="AP27" s="330">
        <f t="shared" si="21"/>
        <v>4.554326610279766E-3</v>
      </c>
      <c r="AQ27" s="330">
        <f t="shared" si="21"/>
        <v>1.2121212121212121E-3</v>
      </c>
      <c r="AR27" s="330">
        <f t="shared" si="21"/>
        <v>1.3431833445265279E-3</v>
      </c>
      <c r="AS27" s="330">
        <f t="shared" si="21"/>
        <v>6.4683053040103498E-4</v>
      </c>
      <c r="AT27" s="330">
        <f t="shared" si="21"/>
        <v>0</v>
      </c>
      <c r="AU27" s="330">
        <f t="shared" si="21"/>
        <v>6.285355122564425E-4</v>
      </c>
      <c r="AV27" s="330">
        <f t="shared" si="21"/>
        <v>6.4184852374839533E-4</v>
      </c>
      <c r="AW27" s="330">
        <f t="shared" si="21"/>
        <v>0</v>
      </c>
      <c r="AX27" s="330">
        <f t="shared" si="21"/>
        <v>6.4184852374839533E-4</v>
      </c>
      <c r="AY27" s="330">
        <f t="shared" si="21"/>
        <v>1.1862396204033216E-3</v>
      </c>
      <c r="AZ27" s="330">
        <f t="shared" si="21"/>
        <v>0</v>
      </c>
      <c r="BA27" s="330">
        <f t="shared" si="21"/>
        <v>0</v>
      </c>
      <c r="BB27" s="330">
        <f t="shared" si="21"/>
        <v>0</v>
      </c>
      <c r="BC27" s="330">
        <f t="shared" si="21"/>
        <v>0</v>
      </c>
      <c r="BD27" s="330">
        <f t="shared" si="21"/>
        <v>0</v>
      </c>
      <c r="BE27" s="330">
        <f t="shared" si="21"/>
        <v>0</v>
      </c>
      <c r="BF27" s="330">
        <f t="shared" si="21"/>
        <v>0</v>
      </c>
      <c r="BG27" s="330">
        <f t="shared" si="21"/>
        <v>0</v>
      </c>
      <c r="BH27" s="330">
        <f t="shared" si="21"/>
        <v>0</v>
      </c>
      <c r="BI27" s="330">
        <f t="shared" si="21"/>
        <v>0</v>
      </c>
      <c r="BJ27" s="330">
        <f t="shared" si="21"/>
        <v>0</v>
      </c>
      <c r="BK27" s="330">
        <f t="shared" si="21"/>
        <v>0</v>
      </c>
    </row>
    <row r="28" spans="1:63" s="336" customFormat="1" x14ac:dyDescent="0.2">
      <c r="A28" s="332" t="s">
        <v>274</v>
      </c>
      <c r="B28" s="79"/>
      <c r="C28" s="276"/>
      <c r="D28" s="14">
        <v>64</v>
      </c>
      <c r="E28" s="14">
        <v>88</v>
      </c>
      <c r="F28" s="354">
        <v>152</v>
      </c>
      <c r="G28" s="14">
        <v>93</v>
      </c>
      <c r="H28" s="334">
        <v>47</v>
      </c>
      <c r="I28" s="14">
        <v>254</v>
      </c>
      <c r="J28" s="14">
        <v>49</v>
      </c>
      <c r="K28" s="79">
        <v>13</v>
      </c>
      <c r="L28" s="14">
        <v>7</v>
      </c>
      <c r="M28" s="14">
        <v>2</v>
      </c>
      <c r="N28" s="14">
        <v>1</v>
      </c>
      <c r="O28" s="14">
        <v>2</v>
      </c>
      <c r="P28" s="79"/>
      <c r="Q28" s="14">
        <v>2</v>
      </c>
      <c r="R28" s="14">
        <v>4</v>
      </c>
      <c r="S28" s="14">
        <v>0</v>
      </c>
      <c r="T28" s="14">
        <v>2</v>
      </c>
      <c r="U28" s="14">
        <v>6</v>
      </c>
      <c r="V28" s="14">
        <v>4</v>
      </c>
      <c r="W28" s="14">
        <v>2</v>
      </c>
      <c r="X28" s="14">
        <v>3</v>
      </c>
      <c r="Y28" s="14">
        <v>2</v>
      </c>
      <c r="Z28" s="14">
        <v>2</v>
      </c>
      <c r="AA28" s="14">
        <v>5</v>
      </c>
      <c r="AB28" s="14">
        <v>5</v>
      </c>
      <c r="AC28" s="14">
        <v>2</v>
      </c>
      <c r="AD28" s="14">
        <v>6</v>
      </c>
      <c r="AE28" s="14">
        <v>3</v>
      </c>
      <c r="AF28" s="53">
        <v>0</v>
      </c>
      <c r="AG28" s="14">
        <v>1</v>
      </c>
      <c r="AH28" s="14">
        <v>7</v>
      </c>
      <c r="AI28" s="14">
        <v>0</v>
      </c>
      <c r="AJ28" s="14">
        <v>8</v>
      </c>
      <c r="AK28" s="14">
        <v>1</v>
      </c>
      <c r="AL28" s="341"/>
      <c r="AM28" s="14">
        <v>1</v>
      </c>
      <c r="AN28" s="14">
        <v>5</v>
      </c>
      <c r="AO28" s="14">
        <v>20</v>
      </c>
      <c r="AP28" s="23">
        <v>7</v>
      </c>
      <c r="AQ28" s="14">
        <v>2</v>
      </c>
      <c r="AR28" s="23">
        <v>2</v>
      </c>
      <c r="AS28" s="23">
        <v>1</v>
      </c>
      <c r="AT28" s="23">
        <v>0</v>
      </c>
      <c r="AU28" s="14">
        <v>1</v>
      </c>
      <c r="AV28" s="14">
        <v>1</v>
      </c>
      <c r="AW28" s="23">
        <v>0</v>
      </c>
      <c r="AX28" s="14">
        <v>1</v>
      </c>
      <c r="AY28" s="14">
        <v>2</v>
      </c>
      <c r="AZ28" s="14">
        <v>0</v>
      </c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s="336" customFormat="1" x14ac:dyDescent="0.2">
      <c r="A29" s="332" t="s">
        <v>275</v>
      </c>
      <c r="B29" s="79"/>
      <c r="C29" s="14"/>
      <c r="D29" s="14">
        <v>99</v>
      </c>
      <c r="E29" s="14">
        <v>119</v>
      </c>
      <c r="F29" s="354">
        <v>194</v>
      </c>
      <c r="G29" s="14">
        <v>297</v>
      </c>
      <c r="H29" s="334">
        <v>369</v>
      </c>
      <c r="I29" s="14">
        <v>1078</v>
      </c>
      <c r="J29" s="14">
        <v>751</v>
      </c>
      <c r="K29" s="79">
        <v>991</v>
      </c>
      <c r="L29" s="14">
        <v>676</v>
      </c>
      <c r="M29" s="14">
        <v>960</v>
      </c>
      <c r="N29" s="14">
        <v>1177</v>
      </c>
      <c r="O29" s="14">
        <v>1003</v>
      </c>
      <c r="P29" s="79"/>
      <c r="Q29" s="14">
        <v>1022</v>
      </c>
      <c r="R29" s="14">
        <v>1280</v>
      </c>
      <c r="S29" s="14">
        <v>1194</v>
      </c>
      <c r="T29" s="14">
        <v>1074</v>
      </c>
      <c r="U29" s="14">
        <v>1486</v>
      </c>
      <c r="V29" s="14">
        <v>1690</v>
      </c>
      <c r="W29" s="14">
        <v>1449</v>
      </c>
      <c r="X29" s="14">
        <v>1400</v>
      </c>
      <c r="Y29" s="14">
        <v>1614</v>
      </c>
      <c r="Z29" s="14">
        <v>1742</v>
      </c>
      <c r="AA29" s="14">
        <v>1080</v>
      </c>
      <c r="AB29" s="14">
        <v>1205</v>
      </c>
      <c r="AC29" s="14">
        <v>1503</v>
      </c>
      <c r="AD29" s="14">
        <v>1745</v>
      </c>
      <c r="AE29" s="14">
        <v>2084</v>
      </c>
      <c r="AF29" s="197">
        <v>1570</v>
      </c>
      <c r="AG29" s="14">
        <v>2321</v>
      </c>
      <c r="AH29" s="14">
        <v>2292</v>
      </c>
      <c r="AI29" s="14">
        <v>1531</v>
      </c>
      <c r="AJ29" s="14">
        <v>1765</v>
      </c>
      <c r="AK29" s="14">
        <v>1630</v>
      </c>
      <c r="AL29" s="343"/>
      <c r="AM29" s="14">
        <v>1559</v>
      </c>
      <c r="AN29" s="14">
        <v>1582</v>
      </c>
      <c r="AO29" s="14">
        <v>1822</v>
      </c>
      <c r="AP29" s="197">
        <v>1537</v>
      </c>
      <c r="AQ29" s="14">
        <v>1650</v>
      </c>
      <c r="AR29" s="197">
        <v>1489</v>
      </c>
      <c r="AS29" s="197">
        <v>1546</v>
      </c>
      <c r="AT29" s="197">
        <v>1589</v>
      </c>
      <c r="AU29" s="14">
        <v>1591</v>
      </c>
      <c r="AV29" s="14">
        <v>1558</v>
      </c>
      <c r="AW29" s="197">
        <v>1663</v>
      </c>
      <c r="AX29" s="14">
        <v>1558</v>
      </c>
      <c r="AY29" s="14">
        <v>1686</v>
      </c>
      <c r="AZ29" s="14">
        <v>1443</v>
      </c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3" x14ac:dyDescent="0.2">
      <c r="A30" s="352"/>
      <c r="B30" s="355"/>
      <c r="C30" s="10">
        <f>C10</f>
        <v>44531</v>
      </c>
      <c r="D30" s="10" t="e">
        <f t="shared" ref="D30:AO30" ca="1" si="22">_xll.FIMMÊS(C30,0)+1</f>
        <v>#NAME?</v>
      </c>
      <c r="E30" s="10" t="e">
        <f t="shared" ca="1" si="22"/>
        <v>#NAME?</v>
      </c>
      <c r="F30" s="10" t="e">
        <f t="shared" ca="1" si="22"/>
        <v>#NAME?</v>
      </c>
      <c r="G30" s="10" t="e">
        <f t="shared" ca="1" si="22"/>
        <v>#NAME?</v>
      </c>
      <c r="H30" s="10" t="e">
        <f t="shared" ca="1" si="22"/>
        <v>#NAME?</v>
      </c>
      <c r="I30" s="10" t="e">
        <f t="shared" ca="1" si="22"/>
        <v>#NAME?</v>
      </c>
      <c r="J30" s="10" t="e">
        <f t="shared" ca="1" si="22"/>
        <v>#NAME?</v>
      </c>
      <c r="K30" s="10" t="e">
        <f t="shared" ca="1" si="22"/>
        <v>#NAME?</v>
      </c>
      <c r="L30" s="10" t="e">
        <f t="shared" ca="1" si="22"/>
        <v>#NAME?</v>
      </c>
      <c r="M30" s="10" t="e">
        <f t="shared" ca="1" si="22"/>
        <v>#NAME?</v>
      </c>
      <c r="N30" s="10" t="e">
        <f t="shared" ca="1" si="22"/>
        <v>#NAME?</v>
      </c>
      <c r="O30" s="10" t="e">
        <f t="shared" ca="1" si="22"/>
        <v>#NAME?</v>
      </c>
      <c r="P30" s="355"/>
      <c r="Q30" s="10" t="e">
        <f ca="1">_xll.FIMMÊS(O30,0)+1</f>
        <v>#NAME?</v>
      </c>
      <c r="R30" s="10" t="e">
        <f t="shared" ca="1" si="22"/>
        <v>#NAME?</v>
      </c>
      <c r="S30" s="10" t="e">
        <f t="shared" ca="1" si="22"/>
        <v>#NAME?</v>
      </c>
      <c r="T30" s="10" t="e">
        <f t="shared" ca="1" si="22"/>
        <v>#NAME?</v>
      </c>
      <c r="U30" s="10" t="e">
        <f t="shared" ca="1" si="22"/>
        <v>#NAME?</v>
      </c>
      <c r="V30" s="10" t="e">
        <f t="shared" ca="1" si="22"/>
        <v>#NAME?</v>
      </c>
      <c r="W30" s="10" t="e">
        <f t="shared" ca="1" si="22"/>
        <v>#NAME?</v>
      </c>
      <c r="X30" s="10" t="e">
        <f t="shared" ca="1" si="22"/>
        <v>#NAME?</v>
      </c>
      <c r="Y30" s="10" t="e">
        <f t="shared" ca="1" si="22"/>
        <v>#NAME?</v>
      </c>
      <c r="Z30" s="10" t="e">
        <f t="shared" ca="1" si="22"/>
        <v>#NAME?</v>
      </c>
      <c r="AA30" s="10" t="e">
        <f t="shared" ca="1" si="22"/>
        <v>#NAME?</v>
      </c>
      <c r="AB30" s="10" t="e">
        <f t="shared" ca="1" si="22"/>
        <v>#NAME?</v>
      </c>
      <c r="AC30" s="10" t="e">
        <f t="shared" ca="1" si="22"/>
        <v>#NAME?</v>
      </c>
      <c r="AD30" s="10" t="e">
        <f t="shared" ca="1" si="22"/>
        <v>#NAME?</v>
      </c>
      <c r="AE30" s="10" t="e">
        <f t="shared" ca="1" si="22"/>
        <v>#NAME?</v>
      </c>
      <c r="AF30" s="10" t="e">
        <f t="shared" ca="1" si="22"/>
        <v>#NAME?</v>
      </c>
      <c r="AG30" s="10" t="e">
        <f t="shared" ca="1" si="22"/>
        <v>#NAME?</v>
      </c>
      <c r="AH30" s="10" t="e">
        <f t="shared" ca="1" si="22"/>
        <v>#NAME?</v>
      </c>
      <c r="AI30" s="10" t="e">
        <f t="shared" ca="1" si="22"/>
        <v>#NAME?</v>
      </c>
      <c r="AJ30" s="10" t="e">
        <f t="shared" ca="1" si="22"/>
        <v>#NAME?</v>
      </c>
      <c r="AK30" s="10" t="e">
        <f t="shared" ca="1" si="22"/>
        <v>#NAME?</v>
      </c>
      <c r="AL30" s="328"/>
      <c r="AM30" s="10" t="e">
        <f ca="1">_xll.FIMMÊS(AK30,0)+1</f>
        <v>#NAME?</v>
      </c>
      <c r="AN30" s="10" t="e">
        <f t="shared" ca="1" si="22"/>
        <v>#NAME?</v>
      </c>
      <c r="AO30" s="356" t="e">
        <f t="shared" ca="1" si="22"/>
        <v>#NAME?</v>
      </c>
      <c r="AP30" s="10" t="e">
        <f ca="1">AP10</f>
        <v>#NAME?</v>
      </c>
      <c r="AQ30" s="10" t="e">
        <f t="shared" ref="AQ30:BK30" ca="1" si="23">AQ10</f>
        <v>#NAME?</v>
      </c>
      <c r="AR30" s="10" t="e">
        <f t="shared" ca="1" si="23"/>
        <v>#NAME?</v>
      </c>
      <c r="AS30" s="10" t="e">
        <f t="shared" ca="1" si="23"/>
        <v>#NAME?</v>
      </c>
      <c r="AT30" s="10" t="e">
        <f t="shared" ca="1" si="23"/>
        <v>#NAME?</v>
      </c>
      <c r="AU30" s="10" t="e">
        <f t="shared" ca="1" si="23"/>
        <v>#NAME?</v>
      </c>
      <c r="AV30" s="10" t="e">
        <f t="shared" ca="1" si="23"/>
        <v>#NAME?</v>
      </c>
      <c r="AW30" s="10" t="e">
        <f t="shared" ca="1" si="23"/>
        <v>#NAME?</v>
      </c>
      <c r="AX30" s="10" t="e">
        <f t="shared" ca="1" si="23"/>
        <v>#NAME?</v>
      </c>
      <c r="AY30" s="10" t="e">
        <f t="shared" ca="1" si="23"/>
        <v>#NAME?</v>
      </c>
      <c r="AZ30" s="10" t="e">
        <f t="shared" ca="1" si="23"/>
        <v>#NAME?</v>
      </c>
      <c r="BA30" s="10" t="e">
        <f t="shared" ca="1" si="23"/>
        <v>#NAME?</v>
      </c>
      <c r="BB30" s="10" t="e">
        <f t="shared" ca="1" si="23"/>
        <v>#NAME?</v>
      </c>
      <c r="BC30" s="10" t="e">
        <f t="shared" ca="1" si="23"/>
        <v>#NAME?</v>
      </c>
      <c r="BD30" s="10" t="e">
        <f t="shared" ca="1" si="23"/>
        <v>#NAME?</v>
      </c>
      <c r="BE30" s="10" t="e">
        <f t="shared" ca="1" si="23"/>
        <v>#NAME?</v>
      </c>
      <c r="BF30" s="10" t="e">
        <f t="shared" ca="1" si="23"/>
        <v>#NAME?</v>
      </c>
      <c r="BG30" s="10" t="e">
        <f t="shared" ca="1" si="23"/>
        <v>#NAME?</v>
      </c>
      <c r="BH30" s="10" t="e">
        <f t="shared" ca="1" si="23"/>
        <v>#NAME?</v>
      </c>
      <c r="BI30" s="10" t="e">
        <f t="shared" ca="1" si="23"/>
        <v>#NAME?</v>
      </c>
      <c r="BJ30" s="10" t="e">
        <f t="shared" ca="1" si="23"/>
        <v>#NAME?</v>
      </c>
      <c r="BK30" s="10" t="e">
        <f t="shared" ca="1" si="23"/>
        <v>#NAME?</v>
      </c>
    </row>
    <row r="31" spans="1:63" s="351" customFormat="1" ht="25.5" x14ac:dyDescent="0.2">
      <c r="A31" s="329" t="s">
        <v>276</v>
      </c>
      <c r="B31" s="357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7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30" t="s">
        <v>277</v>
      </c>
      <c r="AM31" s="359">
        <v>0.2</v>
      </c>
      <c r="AN31" s="360">
        <v>0.20710000000000001</v>
      </c>
      <c r="AO31" s="360">
        <v>0.20499999999999999</v>
      </c>
      <c r="AP31" s="360">
        <v>0.25</v>
      </c>
      <c r="AQ31" s="360">
        <v>0.1716</v>
      </c>
      <c r="AR31" s="360">
        <v>9.1499999999999998E-2</v>
      </c>
      <c r="AS31" s="360">
        <v>3.0700000000000002E-2</v>
      </c>
      <c r="AT31" s="360">
        <v>8.4900000000000003E-2</v>
      </c>
      <c r="AU31" s="360">
        <v>0.14960000000000001</v>
      </c>
      <c r="AV31" s="360">
        <v>3.9300000000000002E-2</v>
      </c>
      <c r="AW31" s="360">
        <v>6.8900000000000003E-2</v>
      </c>
      <c r="AX31" s="360">
        <v>9.6500000000000002E-2</v>
      </c>
      <c r="AY31" s="360">
        <v>0.1794</v>
      </c>
      <c r="AZ31" s="360">
        <v>0.1779</v>
      </c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</row>
    <row r="32" spans="1:63" s="336" customFormat="1" x14ac:dyDescent="0.2">
      <c r="A32" s="361" t="s">
        <v>278</v>
      </c>
      <c r="B32" s="362"/>
      <c r="C32" s="363"/>
      <c r="D32" s="363"/>
      <c r="E32" s="363"/>
      <c r="F32" s="363"/>
      <c r="G32" s="363"/>
      <c r="H32" s="364"/>
      <c r="I32" s="27"/>
      <c r="J32" s="27"/>
      <c r="K32" s="27"/>
      <c r="L32" s="27"/>
      <c r="M32" s="27"/>
      <c r="N32" s="27"/>
      <c r="O32" s="27"/>
      <c r="P32" s="362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365"/>
      <c r="AG32" s="27"/>
      <c r="AH32" s="365"/>
      <c r="AI32" s="27"/>
      <c r="AJ32" s="27"/>
      <c r="AK32" s="27"/>
      <c r="AL32" s="341"/>
      <c r="AM32" s="14">
        <v>55</v>
      </c>
      <c r="AN32" s="14">
        <v>58</v>
      </c>
      <c r="AO32" s="14">
        <v>57</v>
      </c>
      <c r="AP32" s="23">
        <v>77</v>
      </c>
      <c r="AQ32" s="14">
        <v>46</v>
      </c>
      <c r="AR32" s="23">
        <v>28</v>
      </c>
      <c r="AS32" s="14">
        <v>9</v>
      </c>
      <c r="AT32" s="23">
        <v>22</v>
      </c>
      <c r="AU32" s="23">
        <v>51</v>
      </c>
      <c r="AV32" s="14">
        <v>13</v>
      </c>
      <c r="AW32" s="23">
        <v>21</v>
      </c>
      <c r="AX32" s="14">
        <v>33</v>
      </c>
      <c r="AY32" s="23">
        <v>68</v>
      </c>
      <c r="AZ32" s="14">
        <v>50</v>
      </c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336" customFormat="1" x14ac:dyDescent="0.2">
      <c r="A33" s="332" t="s">
        <v>279</v>
      </c>
      <c r="B33" s="362"/>
      <c r="C33" s="363"/>
      <c r="D33" s="363"/>
      <c r="E33" s="363"/>
      <c r="F33" s="363"/>
      <c r="G33" s="363"/>
      <c r="H33" s="364"/>
      <c r="I33" s="27"/>
      <c r="J33" s="27"/>
      <c r="K33" s="27"/>
      <c r="L33" s="27"/>
      <c r="M33" s="27"/>
      <c r="N33" s="27"/>
      <c r="O33" s="27"/>
      <c r="P33" s="362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33"/>
      <c r="AG33" s="27"/>
      <c r="AH33" s="133"/>
      <c r="AI33" s="27"/>
      <c r="AJ33" s="27"/>
      <c r="AK33" s="27"/>
      <c r="AL33" s="343"/>
      <c r="AM33" s="14">
        <v>275</v>
      </c>
      <c r="AN33" s="14">
        <v>280</v>
      </c>
      <c r="AO33" s="14">
        <v>278</v>
      </c>
      <c r="AP33" s="25">
        <v>308</v>
      </c>
      <c r="AQ33" s="14">
        <v>268</v>
      </c>
      <c r="AR33" s="25">
        <v>306</v>
      </c>
      <c r="AS33" s="14">
        <v>293</v>
      </c>
      <c r="AT33" s="25">
        <v>259</v>
      </c>
      <c r="AU33" s="25">
        <v>341</v>
      </c>
      <c r="AV33" s="14">
        <v>331</v>
      </c>
      <c r="AW33" s="25">
        <v>305</v>
      </c>
      <c r="AX33" s="14">
        <v>342</v>
      </c>
      <c r="AY33" s="25">
        <v>379</v>
      </c>
      <c r="AZ33" s="14">
        <v>281</v>
      </c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3" s="351" customFormat="1" ht="25.5" x14ac:dyDescent="0.2">
      <c r="A34" s="329" t="s">
        <v>280</v>
      </c>
      <c r="B34" s="357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7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30" t="s">
        <v>277</v>
      </c>
      <c r="AM34" s="330">
        <f t="shared" ref="AM34:AZ34" si="24">IF(AM36=0,0,(IFERROR((AM35/AM36),0)))</f>
        <v>0</v>
      </c>
      <c r="AN34" s="330">
        <f t="shared" si="24"/>
        <v>0</v>
      </c>
      <c r="AO34" s="330">
        <f t="shared" si="24"/>
        <v>0</v>
      </c>
      <c r="AP34" s="330">
        <f t="shared" si="24"/>
        <v>0</v>
      </c>
      <c r="AQ34" s="330">
        <f t="shared" si="24"/>
        <v>0</v>
      </c>
      <c r="AR34" s="330">
        <f t="shared" si="24"/>
        <v>0</v>
      </c>
      <c r="AS34" s="330">
        <f t="shared" si="24"/>
        <v>0</v>
      </c>
      <c r="AT34" s="330">
        <f t="shared" si="24"/>
        <v>0</v>
      </c>
      <c r="AU34" s="330">
        <f t="shared" si="24"/>
        <v>0</v>
      </c>
      <c r="AV34" s="330">
        <f t="shared" si="24"/>
        <v>0</v>
      </c>
      <c r="AW34" s="330">
        <f t="shared" si="24"/>
        <v>0</v>
      </c>
      <c r="AX34" s="330">
        <f t="shared" si="24"/>
        <v>0</v>
      </c>
      <c r="AY34" s="330">
        <f t="shared" si="24"/>
        <v>0</v>
      </c>
      <c r="AZ34" s="330">
        <f t="shared" si="24"/>
        <v>0</v>
      </c>
      <c r="BA34" s="330"/>
      <c r="BB34" s="330"/>
      <c r="BC34" s="330"/>
      <c r="BD34" s="330"/>
      <c r="BE34" s="330"/>
      <c r="BF34" s="330"/>
      <c r="BG34" s="330"/>
      <c r="BH34" s="330"/>
      <c r="BI34" s="330"/>
      <c r="BJ34" s="330"/>
      <c r="BK34" s="330"/>
    </row>
    <row r="35" spans="1:63" s="336" customFormat="1" x14ac:dyDescent="0.2">
      <c r="A35" s="361" t="s">
        <v>281</v>
      </c>
      <c r="B35" s="362"/>
      <c r="C35" s="363"/>
      <c r="D35" s="363"/>
      <c r="E35" s="363"/>
      <c r="F35" s="363"/>
      <c r="G35" s="363"/>
      <c r="H35" s="364"/>
      <c r="I35" s="27"/>
      <c r="J35" s="27"/>
      <c r="K35" s="27"/>
      <c r="L35" s="27"/>
      <c r="M35" s="27"/>
      <c r="N35" s="27"/>
      <c r="O35" s="27"/>
      <c r="P35" s="362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365"/>
      <c r="AG35" s="27"/>
      <c r="AH35" s="365"/>
      <c r="AI35" s="27"/>
      <c r="AJ35" s="27"/>
      <c r="AK35" s="27"/>
      <c r="AL35" s="341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336" customFormat="1" x14ac:dyDescent="0.2">
      <c r="A36" s="332" t="s">
        <v>279</v>
      </c>
      <c r="B36" s="362"/>
      <c r="C36" s="363"/>
      <c r="D36" s="363"/>
      <c r="E36" s="363"/>
      <c r="F36" s="363"/>
      <c r="G36" s="363"/>
      <c r="H36" s="364"/>
      <c r="I36" s="27"/>
      <c r="J36" s="27"/>
      <c r="K36" s="27"/>
      <c r="L36" s="27"/>
      <c r="M36" s="27"/>
      <c r="N36" s="27"/>
      <c r="O36" s="27"/>
      <c r="P36" s="362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33"/>
      <c r="AG36" s="27"/>
      <c r="AH36" s="133"/>
      <c r="AI36" s="27"/>
      <c r="AJ36" s="27"/>
      <c r="AK36" s="27"/>
      <c r="AL36" s="343"/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3" s="351" customFormat="1" ht="25.5" x14ac:dyDescent="0.2">
      <c r="A37" s="329" t="s">
        <v>282</v>
      </c>
      <c r="B37" s="366" t="s">
        <v>272</v>
      </c>
      <c r="C37" s="330">
        <f t="shared" ref="C37:O37" si="25">IF(C39=0,0,(IFERROR((C38/C39),0)))</f>
        <v>0</v>
      </c>
      <c r="D37" s="330">
        <f t="shared" si="25"/>
        <v>4.5977011494252873E-2</v>
      </c>
      <c r="E37" s="330">
        <f t="shared" si="25"/>
        <v>9.1269841269841265E-2</v>
      </c>
      <c r="F37" s="330">
        <f t="shared" si="25"/>
        <v>2.6785714285714284E-2</v>
      </c>
      <c r="G37" s="330">
        <f t="shared" si="25"/>
        <v>0</v>
      </c>
      <c r="H37" s="330">
        <f t="shared" si="25"/>
        <v>0</v>
      </c>
      <c r="I37" s="330">
        <f t="shared" si="25"/>
        <v>1.1286681715575621E-2</v>
      </c>
      <c r="J37" s="330">
        <f t="shared" si="25"/>
        <v>4.4624746450304259E-2</v>
      </c>
      <c r="K37" s="330">
        <f t="shared" si="25"/>
        <v>8.2644628099173556E-3</v>
      </c>
      <c r="L37" s="330">
        <f t="shared" si="25"/>
        <v>0</v>
      </c>
      <c r="M37" s="330">
        <f t="shared" si="25"/>
        <v>0</v>
      </c>
      <c r="N37" s="330">
        <f t="shared" si="25"/>
        <v>0</v>
      </c>
      <c r="O37" s="330">
        <f t="shared" si="25"/>
        <v>1.2750455373406194E-2</v>
      </c>
      <c r="P37" s="366" t="s">
        <v>272</v>
      </c>
      <c r="Q37" s="330">
        <f t="shared" ref="Q37:BK37" si="26">IF(Q39=0,0,(IFERROR((Q38/Q39),0)))</f>
        <v>4.815409309791332E-3</v>
      </c>
      <c r="R37" s="330">
        <f t="shared" si="26"/>
        <v>5.4446460980036296E-3</v>
      </c>
      <c r="S37" s="330">
        <f t="shared" si="26"/>
        <v>0</v>
      </c>
      <c r="T37" s="330">
        <f t="shared" si="26"/>
        <v>0</v>
      </c>
      <c r="U37" s="330">
        <f t="shared" si="26"/>
        <v>1.4471780028943559E-3</v>
      </c>
      <c r="V37" s="330">
        <f t="shared" si="26"/>
        <v>1.4903129657228018E-3</v>
      </c>
      <c r="W37" s="330">
        <f t="shared" si="26"/>
        <v>3.0211480362537764E-3</v>
      </c>
      <c r="X37" s="330">
        <f t="shared" si="26"/>
        <v>1.4367816091954023E-3</v>
      </c>
      <c r="Y37" s="330">
        <f t="shared" si="26"/>
        <v>5.8309037900874635E-3</v>
      </c>
      <c r="Z37" s="330">
        <f t="shared" si="26"/>
        <v>2.7932960893854749E-3</v>
      </c>
      <c r="AA37" s="330">
        <f t="shared" si="26"/>
        <v>2.9717682020802376E-3</v>
      </c>
      <c r="AB37" s="330">
        <f t="shared" si="26"/>
        <v>5.5401662049861496E-3</v>
      </c>
      <c r="AC37" s="330">
        <f t="shared" si="26"/>
        <v>2.717391304347826E-3</v>
      </c>
      <c r="AD37" s="330">
        <f t="shared" si="26"/>
        <v>1.4367816091954023E-3</v>
      </c>
      <c r="AE37" s="330">
        <f t="shared" si="26"/>
        <v>2.9455081001472753E-3</v>
      </c>
      <c r="AF37" s="330">
        <f t="shared" si="26"/>
        <v>4.7095761381475663E-3</v>
      </c>
      <c r="AG37" s="330">
        <f t="shared" si="26"/>
        <v>1.3550135501355014E-3</v>
      </c>
      <c r="AH37" s="330">
        <f t="shared" si="26"/>
        <v>0</v>
      </c>
      <c r="AI37" s="330">
        <f t="shared" si="26"/>
        <v>0</v>
      </c>
      <c r="AJ37" s="330">
        <f t="shared" si="26"/>
        <v>0</v>
      </c>
      <c r="AK37" s="330">
        <f t="shared" si="26"/>
        <v>0</v>
      </c>
      <c r="AL37" s="366" t="s">
        <v>283</v>
      </c>
      <c r="AM37" s="330">
        <f t="shared" si="26"/>
        <v>0</v>
      </c>
      <c r="AN37" s="330">
        <f t="shared" si="26"/>
        <v>0</v>
      </c>
      <c r="AO37" s="330">
        <f t="shared" si="26"/>
        <v>0</v>
      </c>
      <c r="AP37" s="330">
        <f t="shared" si="26"/>
        <v>5.2493438320209973E-3</v>
      </c>
      <c r="AQ37" s="330">
        <f t="shared" si="26"/>
        <v>2.8653295128939827E-3</v>
      </c>
      <c r="AR37" s="330">
        <f t="shared" si="26"/>
        <v>1.2626262626262627E-3</v>
      </c>
      <c r="AS37" s="330">
        <f t="shared" si="26"/>
        <v>4.0705563093622792E-3</v>
      </c>
      <c r="AT37" s="330">
        <f t="shared" si="26"/>
        <v>1.4084507042253522E-3</v>
      </c>
      <c r="AU37" s="330">
        <f t="shared" si="26"/>
        <v>5.2840158520475562E-3</v>
      </c>
      <c r="AV37" s="330">
        <f t="shared" si="26"/>
        <v>5.6577086280056579E-3</v>
      </c>
      <c r="AW37" s="330">
        <f t="shared" si="26"/>
        <v>2.5906735751295338E-3</v>
      </c>
      <c r="AX37" s="330">
        <f t="shared" si="26"/>
        <v>1.3947001394700139E-3</v>
      </c>
      <c r="AY37" s="330">
        <f t="shared" si="26"/>
        <v>0</v>
      </c>
      <c r="AZ37" s="330">
        <f t="shared" si="26"/>
        <v>0</v>
      </c>
      <c r="BA37" s="330">
        <f t="shared" si="26"/>
        <v>0</v>
      </c>
      <c r="BB37" s="330">
        <f t="shared" si="26"/>
        <v>0</v>
      </c>
      <c r="BC37" s="330">
        <f t="shared" si="26"/>
        <v>0</v>
      </c>
      <c r="BD37" s="330">
        <f t="shared" si="26"/>
        <v>0</v>
      </c>
      <c r="BE37" s="330">
        <f t="shared" si="26"/>
        <v>0</v>
      </c>
      <c r="BF37" s="330">
        <f t="shared" si="26"/>
        <v>0</v>
      </c>
      <c r="BG37" s="330">
        <f t="shared" si="26"/>
        <v>0</v>
      </c>
      <c r="BH37" s="330">
        <f t="shared" si="26"/>
        <v>0</v>
      </c>
      <c r="BI37" s="330">
        <f t="shared" si="26"/>
        <v>0</v>
      </c>
      <c r="BJ37" s="330">
        <f t="shared" si="26"/>
        <v>0</v>
      </c>
      <c r="BK37" s="330">
        <f t="shared" si="26"/>
        <v>0</v>
      </c>
    </row>
    <row r="38" spans="1:63" s="336" customFormat="1" ht="25.5" x14ac:dyDescent="0.2">
      <c r="A38" s="361" t="s">
        <v>284</v>
      </c>
      <c r="B38" s="367"/>
      <c r="C38" s="276">
        <v>0</v>
      </c>
      <c r="D38" s="276">
        <v>8</v>
      </c>
      <c r="E38" s="276">
        <v>23</v>
      </c>
      <c r="F38" s="368">
        <v>9</v>
      </c>
      <c r="G38" s="276">
        <v>0</v>
      </c>
      <c r="H38" s="334">
        <v>0</v>
      </c>
      <c r="I38" s="14">
        <v>5</v>
      </c>
      <c r="J38" s="14">
        <v>22</v>
      </c>
      <c r="K38" s="14">
        <v>4</v>
      </c>
      <c r="L38" s="14">
        <v>0</v>
      </c>
      <c r="M38" s="14">
        <v>0</v>
      </c>
      <c r="N38" s="14">
        <v>0</v>
      </c>
      <c r="O38" s="14">
        <v>7</v>
      </c>
      <c r="P38" s="367"/>
      <c r="Q38" s="14">
        <v>3</v>
      </c>
      <c r="R38" s="14">
        <v>3</v>
      </c>
      <c r="S38" s="14">
        <v>0</v>
      </c>
      <c r="T38" s="14">
        <v>0</v>
      </c>
      <c r="U38" s="14">
        <v>1</v>
      </c>
      <c r="V38" s="14">
        <v>1</v>
      </c>
      <c r="W38" s="14">
        <v>2</v>
      </c>
      <c r="X38" s="14">
        <v>1</v>
      </c>
      <c r="Y38" s="14">
        <v>4</v>
      </c>
      <c r="Z38" s="14">
        <v>2</v>
      </c>
      <c r="AA38" s="14">
        <v>2</v>
      </c>
      <c r="AB38" s="14">
        <v>4</v>
      </c>
      <c r="AC38" s="14">
        <v>2</v>
      </c>
      <c r="AD38" s="14">
        <v>1</v>
      </c>
      <c r="AE38" s="14">
        <v>2</v>
      </c>
      <c r="AF38" s="53">
        <v>3</v>
      </c>
      <c r="AG38" s="14">
        <v>1</v>
      </c>
      <c r="AH38" s="53">
        <v>0</v>
      </c>
      <c r="AI38" s="14">
        <v>0</v>
      </c>
      <c r="AJ38" s="14">
        <v>0</v>
      </c>
      <c r="AK38" s="14">
        <v>0</v>
      </c>
      <c r="AL38" s="341"/>
      <c r="AM38" s="14">
        <v>0</v>
      </c>
      <c r="AN38" s="14">
        <v>0</v>
      </c>
      <c r="AO38" s="14">
        <v>0</v>
      </c>
      <c r="AP38" s="14">
        <v>4</v>
      </c>
      <c r="AQ38" s="14">
        <v>2</v>
      </c>
      <c r="AR38" s="14">
        <v>1</v>
      </c>
      <c r="AS38" s="14">
        <v>3</v>
      </c>
      <c r="AT38" s="23">
        <v>1</v>
      </c>
      <c r="AU38" s="14">
        <v>4</v>
      </c>
      <c r="AV38" s="14">
        <v>4</v>
      </c>
      <c r="AW38" s="14">
        <v>2</v>
      </c>
      <c r="AX38" s="14">
        <v>1</v>
      </c>
      <c r="AY38" s="14">
        <v>0</v>
      </c>
      <c r="AZ38" s="14">
        <v>0</v>
      </c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336" customFormat="1" x14ac:dyDescent="0.2">
      <c r="A39" s="369" t="s">
        <v>285</v>
      </c>
      <c r="B39" s="367"/>
      <c r="C39" s="276">
        <v>108</v>
      </c>
      <c r="D39" s="276">
        <v>174</v>
      </c>
      <c r="E39" s="276">
        <v>252</v>
      </c>
      <c r="F39" s="368">
        <v>336</v>
      </c>
      <c r="G39" s="276">
        <v>384</v>
      </c>
      <c r="H39" s="334">
        <v>446</v>
      </c>
      <c r="I39" s="14">
        <v>443</v>
      </c>
      <c r="J39" s="14">
        <v>493</v>
      </c>
      <c r="K39" s="14">
        <v>484</v>
      </c>
      <c r="L39" s="14">
        <v>502</v>
      </c>
      <c r="M39" s="14">
        <v>509</v>
      </c>
      <c r="N39" s="14">
        <v>454</v>
      </c>
      <c r="O39" s="14">
        <v>549</v>
      </c>
      <c r="P39" s="367"/>
      <c r="Q39" s="14">
        <v>623</v>
      </c>
      <c r="R39" s="14">
        <v>551</v>
      </c>
      <c r="S39" s="14">
        <v>638</v>
      </c>
      <c r="T39" s="14">
        <v>637</v>
      </c>
      <c r="U39" s="14">
        <v>691</v>
      </c>
      <c r="V39" s="14">
        <v>671</v>
      </c>
      <c r="W39" s="14">
        <v>662</v>
      </c>
      <c r="X39" s="14">
        <v>696</v>
      </c>
      <c r="Y39" s="14">
        <v>686</v>
      </c>
      <c r="Z39" s="14">
        <v>716</v>
      </c>
      <c r="AA39" s="14">
        <v>673</v>
      </c>
      <c r="AB39" s="14">
        <v>722</v>
      </c>
      <c r="AC39" s="14">
        <v>736</v>
      </c>
      <c r="AD39" s="14">
        <v>696</v>
      </c>
      <c r="AE39" s="14">
        <v>679</v>
      </c>
      <c r="AF39" s="197">
        <v>637</v>
      </c>
      <c r="AG39" s="14">
        <v>738</v>
      </c>
      <c r="AH39" s="197">
        <v>672</v>
      </c>
      <c r="AI39" s="14">
        <v>682</v>
      </c>
      <c r="AJ39" s="14">
        <v>707</v>
      </c>
      <c r="AK39" s="14">
        <v>653</v>
      </c>
      <c r="AL39" s="343"/>
      <c r="AM39" s="14">
        <v>656</v>
      </c>
      <c r="AN39" s="14">
        <v>619</v>
      </c>
      <c r="AO39" s="14">
        <v>702</v>
      </c>
      <c r="AP39" s="14">
        <v>762</v>
      </c>
      <c r="AQ39" s="14">
        <v>698</v>
      </c>
      <c r="AR39" s="14">
        <v>792</v>
      </c>
      <c r="AS39" s="14">
        <v>737</v>
      </c>
      <c r="AT39" s="25">
        <v>710</v>
      </c>
      <c r="AU39" s="14">
        <v>757</v>
      </c>
      <c r="AV39" s="14">
        <v>707</v>
      </c>
      <c r="AW39" s="14">
        <v>772</v>
      </c>
      <c r="AX39" s="14">
        <v>717</v>
      </c>
      <c r="AY39" s="14">
        <v>743</v>
      </c>
      <c r="AZ39" s="14">
        <v>668</v>
      </c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3" s="373" customFormat="1" ht="25.5" hidden="1" x14ac:dyDescent="0.2">
      <c r="A40" s="370" t="s">
        <v>286</v>
      </c>
      <c r="B40" s="371" t="s">
        <v>283</v>
      </c>
      <c r="C40" s="372">
        <f t="shared" ref="C40:O40" si="27">IF(C42=0,0,(IFERROR((C41/C42),0)))</f>
        <v>1.8518518518518517E-2</v>
      </c>
      <c r="D40" s="372">
        <f t="shared" si="27"/>
        <v>0</v>
      </c>
      <c r="E40" s="372">
        <f t="shared" si="27"/>
        <v>4.3650793650793648E-2</v>
      </c>
      <c r="F40" s="372">
        <f t="shared" si="27"/>
        <v>2.3809523809523808E-2</v>
      </c>
      <c r="G40" s="372">
        <f t="shared" si="27"/>
        <v>5.2083333333333336E-2</v>
      </c>
      <c r="H40" s="372">
        <f t="shared" si="27"/>
        <v>1.5695067264573991E-2</v>
      </c>
      <c r="I40" s="372">
        <f t="shared" si="27"/>
        <v>2.9345372460496615E-2</v>
      </c>
      <c r="J40" s="372">
        <f t="shared" si="27"/>
        <v>1.6227180527383367E-2</v>
      </c>
      <c r="K40" s="372">
        <f t="shared" si="27"/>
        <v>1.859504132231405E-2</v>
      </c>
      <c r="L40" s="372">
        <f t="shared" si="27"/>
        <v>1.7928286852589643E-2</v>
      </c>
      <c r="M40" s="372">
        <f t="shared" si="27"/>
        <v>1.5717092337917484E-2</v>
      </c>
      <c r="N40" s="372">
        <f t="shared" si="27"/>
        <v>2.2026431718061675E-2</v>
      </c>
      <c r="O40" s="372">
        <f t="shared" si="27"/>
        <v>3.2786885245901641E-2</v>
      </c>
      <c r="P40" s="371" t="s">
        <v>283</v>
      </c>
      <c r="Q40" s="372">
        <f t="shared" ref="Q40:BK40" si="28">IF(Q42=0,0,(IFERROR((Q41/Q42),0)))</f>
        <v>2.0866773675762441E-2</v>
      </c>
      <c r="R40" s="372">
        <f t="shared" si="28"/>
        <v>1.8148820326678767E-2</v>
      </c>
      <c r="S40" s="372">
        <f t="shared" si="28"/>
        <v>1.4106583072100314E-2</v>
      </c>
      <c r="T40" s="372">
        <f t="shared" si="28"/>
        <v>2.8257456828885402E-2</v>
      </c>
      <c r="U40" s="372">
        <f t="shared" si="28"/>
        <v>2.3154848046309694E-2</v>
      </c>
      <c r="V40" s="372">
        <f t="shared" si="28"/>
        <v>1.9374068554396422E-2</v>
      </c>
      <c r="W40" s="372">
        <f t="shared" si="28"/>
        <v>9.0634441087613302E-3</v>
      </c>
      <c r="X40" s="372">
        <f t="shared" si="28"/>
        <v>2.1551724137931036E-2</v>
      </c>
      <c r="Y40" s="372">
        <f t="shared" si="28"/>
        <v>1.1661807580174927E-2</v>
      </c>
      <c r="Z40" s="372">
        <f t="shared" si="28"/>
        <v>1.6759776536312849E-2</v>
      </c>
      <c r="AA40" s="372">
        <f t="shared" si="28"/>
        <v>1.188707280832095E-2</v>
      </c>
      <c r="AB40" s="372">
        <f t="shared" si="28"/>
        <v>1.3850415512465374E-2</v>
      </c>
      <c r="AC40" s="372">
        <f t="shared" si="28"/>
        <v>2.8532608695652172E-2</v>
      </c>
      <c r="AD40" s="372">
        <f t="shared" si="28"/>
        <v>1.4367816091954023E-2</v>
      </c>
      <c r="AE40" s="372">
        <f t="shared" si="28"/>
        <v>1.4727540500736377E-2</v>
      </c>
      <c r="AF40" s="372">
        <f t="shared" si="28"/>
        <v>1.5698587127158554E-2</v>
      </c>
      <c r="AG40" s="372">
        <f t="shared" si="28"/>
        <v>1.0840108401084011E-2</v>
      </c>
      <c r="AH40" s="372">
        <f t="shared" si="28"/>
        <v>1.1904761904761904E-2</v>
      </c>
      <c r="AI40" s="372">
        <f t="shared" si="28"/>
        <v>8.7976539589442824E-3</v>
      </c>
      <c r="AJ40" s="372">
        <f t="shared" si="28"/>
        <v>4.2432814710042432E-3</v>
      </c>
      <c r="AK40" s="372">
        <f t="shared" si="28"/>
        <v>6.1255742725880554E-3</v>
      </c>
      <c r="AL40" s="372"/>
      <c r="AM40" s="372">
        <f t="shared" si="28"/>
        <v>0</v>
      </c>
      <c r="AN40" s="372">
        <f t="shared" si="28"/>
        <v>0</v>
      </c>
      <c r="AO40" s="372">
        <f t="shared" si="28"/>
        <v>0</v>
      </c>
      <c r="AP40" s="372">
        <f t="shared" si="28"/>
        <v>0</v>
      </c>
      <c r="AQ40" s="372">
        <f t="shared" si="28"/>
        <v>0</v>
      </c>
      <c r="AR40" s="372">
        <f t="shared" si="28"/>
        <v>0</v>
      </c>
      <c r="AS40" s="372">
        <f t="shared" si="28"/>
        <v>0</v>
      </c>
      <c r="AT40" s="372">
        <f t="shared" si="28"/>
        <v>0</v>
      </c>
      <c r="AU40" s="372">
        <f t="shared" si="28"/>
        <v>0</v>
      </c>
      <c r="AV40" s="372">
        <f t="shared" si="28"/>
        <v>0</v>
      </c>
      <c r="AW40" s="372">
        <f t="shared" si="28"/>
        <v>0</v>
      </c>
      <c r="AX40" s="372">
        <f t="shared" si="28"/>
        <v>0</v>
      </c>
      <c r="AY40" s="372">
        <f t="shared" si="28"/>
        <v>0</v>
      </c>
      <c r="AZ40" s="372">
        <f t="shared" si="28"/>
        <v>0</v>
      </c>
      <c r="BA40" s="372">
        <f t="shared" si="28"/>
        <v>0</v>
      </c>
      <c r="BB40" s="372">
        <f t="shared" si="28"/>
        <v>0</v>
      </c>
      <c r="BC40" s="372">
        <f t="shared" si="28"/>
        <v>0</v>
      </c>
      <c r="BD40" s="372">
        <f t="shared" si="28"/>
        <v>0</v>
      </c>
      <c r="BE40" s="372">
        <f t="shared" si="28"/>
        <v>0</v>
      </c>
      <c r="BF40" s="372">
        <f t="shared" si="28"/>
        <v>0</v>
      </c>
      <c r="BG40" s="372">
        <f t="shared" si="28"/>
        <v>0</v>
      </c>
      <c r="BH40" s="372">
        <f t="shared" si="28"/>
        <v>0</v>
      </c>
      <c r="BI40" s="372">
        <f t="shared" si="28"/>
        <v>0</v>
      </c>
      <c r="BJ40" s="372">
        <f t="shared" si="28"/>
        <v>0</v>
      </c>
      <c r="BK40" s="372">
        <f t="shared" si="28"/>
        <v>0</v>
      </c>
    </row>
    <row r="41" spans="1:63" s="336" customFormat="1" ht="25.5" hidden="1" x14ac:dyDescent="0.2">
      <c r="A41" s="361" t="s">
        <v>287</v>
      </c>
      <c r="B41" s="374"/>
      <c r="C41" s="375">
        <v>2</v>
      </c>
      <c r="D41" s="375">
        <v>0</v>
      </c>
      <c r="E41" s="375">
        <v>11</v>
      </c>
      <c r="F41" s="375">
        <v>8</v>
      </c>
      <c r="G41" s="375">
        <v>20</v>
      </c>
      <c r="H41" s="376">
        <v>7</v>
      </c>
      <c r="I41" s="377">
        <v>13</v>
      </c>
      <c r="J41" s="377">
        <v>8</v>
      </c>
      <c r="K41" s="377">
        <v>9</v>
      </c>
      <c r="L41" s="377">
        <v>9</v>
      </c>
      <c r="M41" s="377">
        <v>8</v>
      </c>
      <c r="N41" s="377">
        <v>10</v>
      </c>
      <c r="O41" s="377">
        <v>18</v>
      </c>
      <c r="P41" s="374"/>
      <c r="Q41" s="377">
        <v>13</v>
      </c>
      <c r="R41" s="377">
        <v>10</v>
      </c>
      <c r="S41" s="377">
        <v>9</v>
      </c>
      <c r="T41" s="377">
        <v>18</v>
      </c>
      <c r="U41" s="377">
        <v>16</v>
      </c>
      <c r="V41" s="377">
        <v>13</v>
      </c>
      <c r="W41" s="377">
        <v>6</v>
      </c>
      <c r="X41" s="377">
        <v>15</v>
      </c>
      <c r="Y41" s="377">
        <v>8</v>
      </c>
      <c r="Z41" s="377">
        <v>12</v>
      </c>
      <c r="AA41" s="377">
        <v>8</v>
      </c>
      <c r="AB41" s="377">
        <v>10</v>
      </c>
      <c r="AC41" s="377">
        <v>21</v>
      </c>
      <c r="AD41" s="377">
        <v>10</v>
      </c>
      <c r="AE41" s="377">
        <v>10</v>
      </c>
      <c r="AF41" s="378">
        <v>10</v>
      </c>
      <c r="AG41" s="377">
        <v>8</v>
      </c>
      <c r="AH41" s="378">
        <v>8</v>
      </c>
      <c r="AI41" s="377">
        <v>6</v>
      </c>
      <c r="AJ41" s="377">
        <v>3</v>
      </c>
      <c r="AK41" s="377">
        <v>4</v>
      </c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  <c r="BI41" s="377"/>
      <c r="BJ41" s="377"/>
      <c r="BK41" s="377"/>
    </row>
    <row r="42" spans="1:63" s="336" customFormat="1" hidden="1" x14ac:dyDescent="0.2">
      <c r="A42" s="369" t="s">
        <v>285</v>
      </c>
      <c r="B42" s="374"/>
      <c r="C42" s="375">
        <f>C39</f>
        <v>108</v>
      </c>
      <c r="D42" s="375">
        <f t="shared" ref="D42:O42" si="29">D39</f>
        <v>174</v>
      </c>
      <c r="E42" s="375">
        <f t="shared" si="29"/>
        <v>252</v>
      </c>
      <c r="F42" s="375">
        <f t="shared" si="29"/>
        <v>336</v>
      </c>
      <c r="G42" s="375">
        <v>384</v>
      </c>
      <c r="H42" s="375">
        <f t="shared" si="29"/>
        <v>446</v>
      </c>
      <c r="I42" s="375">
        <f t="shared" si="29"/>
        <v>443</v>
      </c>
      <c r="J42" s="375">
        <f t="shared" si="29"/>
        <v>493</v>
      </c>
      <c r="K42" s="375">
        <f t="shared" si="29"/>
        <v>484</v>
      </c>
      <c r="L42" s="375">
        <f t="shared" si="29"/>
        <v>502</v>
      </c>
      <c r="M42" s="375">
        <f t="shared" si="29"/>
        <v>509</v>
      </c>
      <c r="N42" s="375">
        <f t="shared" si="29"/>
        <v>454</v>
      </c>
      <c r="O42" s="375">
        <f t="shared" si="29"/>
        <v>549</v>
      </c>
      <c r="P42" s="374"/>
      <c r="Q42" s="375">
        <f t="shared" ref="Q42:AB42" si="30">Q39</f>
        <v>623</v>
      </c>
      <c r="R42" s="375">
        <f t="shared" si="30"/>
        <v>551</v>
      </c>
      <c r="S42" s="375">
        <f t="shared" si="30"/>
        <v>638</v>
      </c>
      <c r="T42" s="375">
        <f t="shared" si="30"/>
        <v>637</v>
      </c>
      <c r="U42" s="375">
        <f t="shared" si="30"/>
        <v>691</v>
      </c>
      <c r="V42" s="375">
        <f t="shared" si="30"/>
        <v>671</v>
      </c>
      <c r="W42" s="375">
        <f t="shared" si="30"/>
        <v>662</v>
      </c>
      <c r="X42" s="375">
        <f t="shared" si="30"/>
        <v>696</v>
      </c>
      <c r="Y42" s="375">
        <f t="shared" si="30"/>
        <v>686</v>
      </c>
      <c r="Z42" s="375">
        <f t="shared" si="30"/>
        <v>716</v>
      </c>
      <c r="AA42" s="375">
        <f t="shared" si="30"/>
        <v>673</v>
      </c>
      <c r="AB42" s="375">
        <f t="shared" si="30"/>
        <v>722</v>
      </c>
      <c r="AC42" s="375">
        <v>736</v>
      </c>
      <c r="AD42" s="375">
        <v>696</v>
      </c>
      <c r="AE42" s="375">
        <v>679</v>
      </c>
      <c r="AF42" s="379">
        <v>637</v>
      </c>
      <c r="AG42" s="375">
        <v>738</v>
      </c>
      <c r="AH42" s="379">
        <v>672</v>
      </c>
      <c r="AI42" s="375">
        <v>682</v>
      </c>
      <c r="AJ42" s="375">
        <v>707</v>
      </c>
      <c r="AK42" s="375">
        <v>653</v>
      </c>
      <c r="AL42" s="375"/>
      <c r="AM42" s="375"/>
      <c r="AN42" s="375"/>
      <c r="AO42" s="375"/>
      <c r="AP42" s="375"/>
      <c r="AQ42" s="375"/>
      <c r="AR42" s="375"/>
      <c r="AS42" s="375"/>
      <c r="AT42" s="375"/>
      <c r="AU42" s="375"/>
      <c r="AV42" s="375"/>
      <c r="AW42" s="375"/>
      <c r="AX42" s="375"/>
      <c r="AY42" s="375"/>
      <c r="AZ42" s="375"/>
      <c r="BA42" s="375"/>
      <c r="BB42" s="375"/>
      <c r="BC42" s="375"/>
      <c r="BD42" s="375"/>
      <c r="BE42" s="375"/>
      <c r="BF42" s="375"/>
      <c r="BG42" s="375"/>
      <c r="BH42" s="375"/>
      <c r="BI42" s="375"/>
      <c r="BJ42" s="375"/>
      <c r="BK42" s="375"/>
    </row>
    <row r="43" spans="1:63" s="351" customFormat="1" x14ac:dyDescent="0.2">
      <c r="A43" s="329" t="s">
        <v>288</v>
      </c>
      <c r="B43" s="366" t="s">
        <v>289</v>
      </c>
      <c r="C43" s="330">
        <f t="shared" ref="C43:O43" si="31">IF(C45=0,0,(IFERROR((C44/C45),0)))</f>
        <v>0</v>
      </c>
      <c r="D43" s="330">
        <f t="shared" si="31"/>
        <v>0</v>
      </c>
      <c r="E43" s="330">
        <f t="shared" si="31"/>
        <v>0</v>
      </c>
      <c r="F43" s="330">
        <f t="shared" si="31"/>
        <v>0</v>
      </c>
      <c r="G43" s="330">
        <f t="shared" si="31"/>
        <v>0.5</v>
      </c>
      <c r="H43" s="330">
        <f t="shared" si="31"/>
        <v>0.75</v>
      </c>
      <c r="I43" s="330">
        <f t="shared" si="31"/>
        <v>0.609375</v>
      </c>
      <c r="J43" s="330">
        <f t="shared" si="31"/>
        <v>0.58730158730158732</v>
      </c>
      <c r="K43" s="330">
        <f t="shared" si="31"/>
        <v>0.68604651162790697</v>
      </c>
      <c r="L43" s="330">
        <f t="shared" si="31"/>
        <v>0.67241379310344829</v>
      </c>
      <c r="M43" s="330">
        <f t="shared" si="31"/>
        <v>0.75342465753424659</v>
      </c>
      <c r="N43" s="330">
        <f t="shared" si="31"/>
        <v>0.69620253164556967</v>
      </c>
      <c r="O43" s="330">
        <f t="shared" si="31"/>
        <v>0.71590909090909094</v>
      </c>
      <c r="P43" s="366" t="s">
        <v>289</v>
      </c>
      <c r="Q43" s="330">
        <f t="shared" ref="Q43:BK43" si="32">IF(Q45=0,0,(IFERROR((Q44/Q45),0)))</f>
        <v>0.56321839080459768</v>
      </c>
      <c r="R43" s="330">
        <f t="shared" si="32"/>
        <v>0.70526315789473681</v>
      </c>
      <c r="S43" s="330">
        <f t="shared" si="32"/>
        <v>0.67010309278350511</v>
      </c>
      <c r="T43" s="330">
        <f t="shared" si="32"/>
        <v>0.67256637168141598</v>
      </c>
      <c r="U43" s="330">
        <f t="shared" si="32"/>
        <v>0.69599999999999995</v>
      </c>
      <c r="V43" s="330">
        <f t="shared" si="32"/>
        <v>0.63461538461538458</v>
      </c>
      <c r="W43" s="330">
        <f t="shared" si="32"/>
        <v>0.64220183486238536</v>
      </c>
      <c r="X43" s="330">
        <f t="shared" si="32"/>
        <v>0.60447761194029848</v>
      </c>
      <c r="Y43" s="330">
        <f t="shared" si="32"/>
        <v>0.61157024793388426</v>
      </c>
      <c r="Z43" s="330">
        <f t="shared" si="32"/>
        <v>0.59829059829059827</v>
      </c>
      <c r="AA43" s="330">
        <f t="shared" si="32"/>
        <v>0.58536585365853655</v>
      </c>
      <c r="AB43" s="330">
        <f t="shared" si="32"/>
        <v>0.53921568627450978</v>
      </c>
      <c r="AC43" s="330">
        <f t="shared" si="32"/>
        <v>0.59433962264150941</v>
      </c>
      <c r="AD43" s="330">
        <f t="shared" si="32"/>
        <v>0.68041237113402064</v>
      </c>
      <c r="AE43" s="330">
        <f t="shared" si="32"/>
        <v>0.59375</v>
      </c>
      <c r="AF43" s="330">
        <f t="shared" si="32"/>
        <v>0.62385321100917435</v>
      </c>
      <c r="AG43" s="330">
        <f t="shared" si="32"/>
        <v>0.55172413793103448</v>
      </c>
      <c r="AH43" s="330">
        <f t="shared" si="32"/>
        <v>0.64516129032258063</v>
      </c>
      <c r="AI43" s="330">
        <f t="shared" si="32"/>
        <v>0.47572815533980584</v>
      </c>
      <c r="AJ43" s="330">
        <f t="shared" si="32"/>
        <v>0.60747663551401865</v>
      </c>
      <c r="AK43" s="330">
        <f t="shared" si="32"/>
        <v>0.6875</v>
      </c>
      <c r="AL43" s="366" t="s">
        <v>289</v>
      </c>
      <c r="AM43" s="330">
        <f t="shared" si="32"/>
        <v>0.58260869565217388</v>
      </c>
      <c r="AN43" s="330">
        <f t="shared" si="32"/>
        <v>0.63478260869565217</v>
      </c>
      <c r="AO43" s="330">
        <f t="shared" si="32"/>
        <v>0.6517857142857143</v>
      </c>
      <c r="AP43" s="330">
        <f t="shared" si="32"/>
        <v>0.625</v>
      </c>
      <c r="AQ43" s="330">
        <f t="shared" si="32"/>
        <v>0.59</v>
      </c>
      <c r="AR43" s="330">
        <f t="shared" si="32"/>
        <v>0.61904761904761907</v>
      </c>
      <c r="AS43" s="330">
        <f t="shared" si="32"/>
        <v>0.65034965034965031</v>
      </c>
      <c r="AT43" s="330">
        <f t="shared" si="32"/>
        <v>0.62616822429906538</v>
      </c>
      <c r="AU43" s="330">
        <f t="shared" si="32"/>
        <v>0.63063063063063063</v>
      </c>
      <c r="AV43" s="330">
        <f t="shared" si="32"/>
        <v>0.5714285714285714</v>
      </c>
      <c r="AW43" s="330">
        <f t="shared" si="32"/>
        <v>0.58536585365853655</v>
      </c>
      <c r="AX43" s="330">
        <f t="shared" si="32"/>
        <v>0.59459459459459463</v>
      </c>
      <c r="AY43" s="330">
        <f t="shared" si="32"/>
        <v>0.53773584905660377</v>
      </c>
      <c r="AZ43" s="330">
        <f t="shared" si="32"/>
        <v>0.56481481481481477</v>
      </c>
      <c r="BA43" s="330">
        <f t="shared" si="32"/>
        <v>0</v>
      </c>
      <c r="BB43" s="330">
        <f t="shared" si="32"/>
        <v>0</v>
      </c>
      <c r="BC43" s="330">
        <f t="shared" si="32"/>
        <v>0</v>
      </c>
      <c r="BD43" s="330">
        <f t="shared" si="32"/>
        <v>0</v>
      </c>
      <c r="BE43" s="330">
        <f t="shared" si="32"/>
        <v>0</v>
      </c>
      <c r="BF43" s="330">
        <f t="shared" si="32"/>
        <v>0</v>
      </c>
      <c r="BG43" s="330">
        <f t="shared" si="32"/>
        <v>0</v>
      </c>
      <c r="BH43" s="330">
        <f t="shared" si="32"/>
        <v>0</v>
      </c>
      <c r="BI43" s="330">
        <f t="shared" si="32"/>
        <v>0</v>
      </c>
      <c r="BJ43" s="330">
        <f t="shared" si="32"/>
        <v>0</v>
      </c>
      <c r="BK43" s="330">
        <f t="shared" si="32"/>
        <v>0</v>
      </c>
    </row>
    <row r="44" spans="1:63" s="336" customFormat="1" x14ac:dyDescent="0.2">
      <c r="A44" s="332" t="s">
        <v>290</v>
      </c>
      <c r="B44" s="367"/>
      <c r="C44" s="14">
        <v>0</v>
      </c>
      <c r="D44" s="14">
        <v>0</v>
      </c>
      <c r="E44" s="14">
        <v>0</v>
      </c>
      <c r="F44" s="14">
        <v>0</v>
      </c>
      <c r="G44" s="14">
        <v>1</v>
      </c>
      <c r="H44" s="334">
        <v>30</v>
      </c>
      <c r="I44" s="14">
        <v>39</v>
      </c>
      <c r="J44" s="14">
        <v>37</v>
      </c>
      <c r="K44" s="354">
        <v>59</v>
      </c>
      <c r="L44" s="14">
        <v>39</v>
      </c>
      <c r="M44" s="14">
        <v>55</v>
      </c>
      <c r="N44" s="14">
        <v>55</v>
      </c>
      <c r="O44" s="14">
        <v>63</v>
      </c>
      <c r="P44" s="367"/>
      <c r="Q44" s="257">
        <v>49</v>
      </c>
      <c r="R44" s="14">
        <v>67</v>
      </c>
      <c r="S44" s="14">
        <v>65</v>
      </c>
      <c r="T44" s="14">
        <v>76</v>
      </c>
      <c r="U44" s="14">
        <v>87</v>
      </c>
      <c r="V44" s="14">
        <v>66</v>
      </c>
      <c r="W44" s="14">
        <v>70</v>
      </c>
      <c r="X44" s="14">
        <v>81</v>
      </c>
      <c r="Y44" s="14">
        <v>74</v>
      </c>
      <c r="Z44" s="14">
        <v>70</v>
      </c>
      <c r="AA44" s="14">
        <v>72</v>
      </c>
      <c r="AB44" s="14">
        <v>55</v>
      </c>
      <c r="AC44" s="14">
        <v>63</v>
      </c>
      <c r="AD44" s="14">
        <v>66</v>
      </c>
      <c r="AE44" s="14">
        <v>57</v>
      </c>
      <c r="AF44" s="53">
        <v>68</v>
      </c>
      <c r="AG44" s="14">
        <v>64</v>
      </c>
      <c r="AH44" s="53">
        <v>60</v>
      </c>
      <c r="AI44" s="14">
        <v>49</v>
      </c>
      <c r="AJ44" s="14">
        <v>65</v>
      </c>
      <c r="AK44" s="14">
        <v>77</v>
      </c>
      <c r="AL44" s="341"/>
      <c r="AM44" s="14">
        <v>67</v>
      </c>
      <c r="AN44" s="14">
        <v>73</v>
      </c>
      <c r="AO44" s="14">
        <v>73</v>
      </c>
      <c r="AP44" s="23">
        <v>65</v>
      </c>
      <c r="AQ44" s="14">
        <v>59</v>
      </c>
      <c r="AR44" s="14">
        <v>78</v>
      </c>
      <c r="AS44" s="14">
        <v>93</v>
      </c>
      <c r="AT44" s="14">
        <v>67</v>
      </c>
      <c r="AU44" s="14">
        <v>70</v>
      </c>
      <c r="AV44" s="14">
        <v>68</v>
      </c>
      <c r="AW44" s="14">
        <v>72</v>
      </c>
      <c r="AX44" s="14">
        <v>66</v>
      </c>
      <c r="AY44" s="14">
        <v>57</v>
      </c>
      <c r="AZ44" s="14">
        <v>61</v>
      </c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336" customFormat="1" x14ac:dyDescent="0.2">
      <c r="A45" s="332" t="s">
        <v>291</v>
      </c>
      <c r="B45" s="367"/>
      <c r="C45" s="14">
        <v>0</v>
      </c>
      <c r="D45" s="14">
        <v>0</v>
      </c>
      <c r="E45" s="14">
        <v>0</v>
      </c>
      <c r="F45" s="14">
        <v>0</v>
      </c>
      <c r="G45" s="14">
        <v>2</v>
      </c>
      <c r="H45" s="334">
        <v>40</v>
      </c>
      <c r="I45" s="14">
        <v>64</v>
      </c>
      <c r="J45" s="14">
        <v>63</v>
      </c>
      <c r="K45" s="354">
        <v>86</v>
      </c>
      <c r="L45" s="14">
        <v>58</v>
      </c>
      <c r="M45" s="14">
        <v>73</v>
      </c>
      <c r="N45" s="14">
        <v>79</v>
      </c>
      <c r="O45" s="14">
        <v>88</v>
      </c>
      <c r="P45" s="367"/>
      <c r="Q45" s="380">
        <v>87</v>
      </c>
      <c r="R45" s="14">
        <v>95</v>
      </c>
      <c r="S45" s="14">
        <v>97</v>
      </c>
      <c r="T45" s="14">
        <v>113</v>
      </c>
      <c r="U45" s="14">
        <v>125</v>
      </c>
      <c r="V45" s="14">
        <v>104</v>
      </c>
      <c r="W45" s="14">
        <v>109</v>
      </c>
      <c r="X45" s="14">
        <v>134</v>
      </c>
      <c r="Y45" s="14">
        <v>121</v>
      </c>
      <c r="Z45" s="14">
        <v>117</v>
      </c>
      <c r="AA45" s="14">
        <v>123</v>
      </c>
      <c r="AB45" s="14">
        <v>102</v>
      </c>
      <c r="AC45" s="14">
        <v>106</v>
      </c>
      <c r="AD45" s="14">
        <v>97</v>
      </c>
      <c r="AE45" s="14">
        <v>96</v>
      </c>
      <c r="AF45" s="197">
        <v>109</v>
      </c>
      <c r="AG45" s="14">
        <v>116</v>
      </c>
      <c r="AH45" s="197">
        <v>93</v>
      </c>
      <c r="AI45" s="14">
        <v>103</v>
      </c>
      <c r="AJ45" s="14">
        <v>107</v>
      </c>
      <c r="AK45" s="14">
        <v>112</v>
      </c>
      <c r="AL45" s="343"/>
      <c r="AM45" s="14">
        <v>115</v>
      </c>
      <c r="AN45" s="14">
        <v>115</v>
      </c>
      <c r="AO45" s="14">
        <v>112</v>
      </c>
      <c r="AP45" s="25">
        <v>104</v>
      </c>
      <c r="AQ45" s="14">
        <v>100</v>
      </c>
      <c r="AR45" s="14">
        <v>126</v>
      </c>
      <c r="AS45" s="14">
        <v>143</v>
      </c>
      <c r="AT45" s="14">
        <v>107</v>
      </c>
      <c r="AU45" s="14">
        <v>111</v>
      </c>
      <c r="AV45" s="14">
        <v>119</v>
      </c>
      <c r="AW45" s="14">
        <v>123</v>
      </c>
      <c r="AX45" s="14">
        <v>111</v>
      </c>
      <c r="AY45" s="14">
        <v>106</v>
      </c>
      <c r="AZ45" s="14">
        <v>108</v>
      </c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3" s="351" customFormat="1" ht="25.5" x14ac:dyDescent="0.2">
      <c r="A46" s="329" t="s">
        <v>292</v>
      </c>
      <c r="B46" s="366">
        <v>1</v>
      </c>
      <c r="C46" s="330">
        <f>IF((C48=0),1,IF((ISBLANK(C48)),0,(IFERROR((C47/C48),0))))</f>
        <v>1</v>
      </c>
      <c r="D46" s="330">
        <f t="shared" ref="D46:O46" si="33">IF((D48=0),1,IF((ISBLANK(D48)),0,(IFERROR((D47/D48),0))))</f>
        <v>1</v>
      </c>
      <c r="E46" s="330">
        <f t="shared" si="33"/>
        <v>1</v>
      </c>
      <c r="F46" s="330">
        <f t="shared" si="33"/>
        <v>1</v>
      </c>
      <c r="G46" s="330">
        <f t="shared" si="33"/>
        <v>1</v>
      </c>
      <c r="H46" s="330">
        <f t="shared" si="33"/>
        <v>1</v>
      </c>
      <c r="I46" s="330">
        <f t="shared" si="33"/>
        <v>1</v>
      </c>
      <c r="J46" s="330">
        <f t="shared" si="33"/>
        <v>1</v>
      </c>
      <c r="K46" s="330">
        <f t="shared" si="33"/>
        <v>1</v>
      </c>
      <c r="L46" s="330">
        <f t="shared" si="33"/>
        <v>1</v>
      </c>
      <c r="M46" s="330">
        <f t="shared" si="33"/>
        <v>1</v>
      </c>
      <c r="N46" s="330">
        <f t="shared" si="33"/>
        <v>1</v>
      </c>
      <c r="O46" s="330">
        <f t="shared" si="33"/>
        <v>1</v>
      </c>
      <c r="P46" s="366">
        <v>1</v>
      </c>
      <c r="Q46" s="330">
        <f t="shared" ref="Q46:BK46" si="34">IF((Q48=0),1,IF((ISBLANK(Q48)),0,(IFERROR((Q47/Q48),0))))</f>
        <v>1</v>
      </c>
      <c r="R46" s="330">
        <f t="shared" si="34"/>
        <v>1</v>
      </c>
      <c r="S46" s="330">
        <f t="shared" si="34"/>
        <v>1</v>
      </c>
      <c r="T46" s="330">
        <f t="shared" si="34"/>
        <v>1</v>
      </c>
      <c r="U46" s="330">
        <f t="shared" si="34"/>
        <v>1</v>
      </c>
      <c r="V46" s="330">
        <f t="shared" si="34"/>
        <v>1</v>
      </c>
      <c r="W46" s="330">
        <f t="shared" si="34"/>
        <v>1</v>
      </c>
      <c r="X46" s="330">
        <f t="shared" si="34"/>
        <v>1</v>
      </c>
      <c r="Y46" s="330">
        <f t="shared" si="34"/>
        <v>1</v>
      </c>
      <c r="Z46" s="330">
        <f t="shared" si="34"/>
        <v>1</v>
      </c>
      <c r="AA46" s="330">
        <f t="shared" si="34"/>
        <v>1</v>
      </c>
      <c r="AB46" s="330">
        <f t="shared" si="34"/>
        <v>1</v>
      </c>
      <c r="AC46" s="330">
        <f t="shared" si="34"/>
        <v>1</v>
      </c>
      <c r="AD46" s="330">
        <f t="shared" si="34"/>
        <v>1</v>
      </c>
      <c r="AE46" s="330">
        <f t="shared" si="34"/>
        <v>1</v>
      </c>
      <c r="AF46" s="330">
        <f t="shared" si="34"/>
        <v>1</v>
      </c>
      <c r="AG46" s="330">
        <f t="shared" si="34"/>
        <v>1</v>
      </c>
      <c r="AH46" s="330">
        <f t="shared" si="34"/>
        <v>1</v>
      </c>
      <c r="AI46" s="330">
        <f t="shared" si="34"/>
        <v>1</v>
      </c>
      <c r="AJ46" s="330">
        <f t="shared" si="34"/>
        <v>1</v>
      </c>
      <c r="AK46" s="330">
        <f t="shared" si="34"/>
        <v>1</v>
      </c>
      <c r="AL46" s="366">
        <v>1</v>
      </c>
      <c r="AM46" s="330">
        <f t="shared" si="34"/>
        <v>1</v>
      </c>
      <c r="AN46" s="330">
        <f t="shared" si="34"/>
        <v>1</v>
      </c>
      <c r="AO46" s="330">
        <f t="shared" si="34"/>
        <v>1</v>
      </c>
      <c r="AP46" s="330">
        <f t="shared" si="34"/>
        <v>1</v>
      </c>
      <c r="AQ46" s="330">
        <f t="shared" si="34"/>
        <v>1</v>
      </c>
      <c r="AR46" s="330">
        <f t="shared" si="34"/>
        <v>1</v>
      </c>
      <c r="AS46" s="330">
        <f t="shared" si="34"/>
        <v>1</v>
      </c>
      <c r="AT46" s="330">
        <f t="shared" si="34"/>
        <v>1</v>
      </c>
      <c r="AU46" s="330">
        <f t="shared" si="34"/>
        <v>1</v>
      </c>
      <c r="AV46" s="330">
        <f t="shared" si="34"/>
        <v>1</v>
      </c>
      <c r="AW46" s="330">
        <f t="shared" si="34"/>
        <v>1</v>
      </c>
      <c r="AX46" s="330">
        <f t="shared" si="34"/>
        <v>1</v>
      </c>
      <c r="AY46" s="330">
        <f t="shared" si="34"/>
        <v>1</v>
      </c>
      <c r="AZ46" s="330">
        <f t="shared" si="34"/>
        <v>1</v>
      </c>
      <c r="BA46" s="330">
        <f t="shared" si="34"/>
        <v>0</v>
      </c>
      <c r="BB46" s="330">
        <f t="shared" si="34"/>
        <v>0</v>
      </c>
      <c r="BC46" s="330">
        <f t="shared" si="34"/>
        <v>0</v>
      </c>
      <c r="BD46" s="330">
        <f t="shared" si="34"/>
        <v>0</v>
      </c>
      <c r="BE46" s="330">
        <f t="shared" si="34"/>
        <v>0</v>
      </c>
      <c r="BF46" s="330">
        <f t="shared" si="34"/>
        <v>0</v>
      </c>
      <c r="BG46" s="330">
        <f t="shared" si="34"/>
        <v>0</v>
      </c>
      <c r="BH46" s="330">
        <f t="shared" si="34"/>
        <v>0</v>
      </c>
      <c r="BI46" s="330">
        <f t="shared" si="34"/>
        <v>0</v>
      </c>
      <c r="BJ46" s="330">
        <f t="shared" si="34"/>
        <v>0</v>
      </c>
      <c r="BK46" s="330">
        <f t="shared" si="34"/>
        <v>0</v>
      </c>
    </row>
    <row r="47" spans="1:63" s="336" customFormat="1" ht="25.5" x14ac:dyDescent="0.2">
      <c r="A47" s="332" t="s">
        <v>293</v>
      </c>
      <c r="B47" s="367"/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30</v>
      </c>
      <c r="I47" s="14">
        <v>39</v>
      </c>
      <c r="J47" s="14">
        <v>37</v>
      </c>
      <c r="K47" s="354">
        <v>59</v>
      </c>
      <c r="L47" s="14">
        <v>39</v>
      </c>
      <c r="M47" s="14">
        <v>55</v>
      </c>
      <c r="N47" s="14">
        <v>55</v>
      </c>
      <c r="O47" s="14">
        <v>63</v>
      </c>
      <c r="P47" s="367"/>
      <c r="Q47" s="14">
        <v>49</v>
      </c>
      <c r="R47" s="14">
        <v>67</v>
      </c>
      <c r="S47" s="14">
        <v>65</v>
      </c>
      <c r="T47" s="14">
        <v>76</v>
      </c>
      <c r="U47" s="14">
        <v>87</v>
      </c>
      <c r="V47" s="14">
        <v>66</v>
      </c>
      <c r="W47" s="14">
        <v>70</v>
      </c>
      <c r="X47" s="14">
        <v>81</v>
      </c>
      <c r="Y47" s="14">
        <v>74</v>
      </c>
      <c r="Z47" s="14">
        <v>70</v>
      </c>
      <c r="AA47" s="14">
        <v>72</v>
      </c>
      <c r="AB47" s="14">
        <v>55</v>
      </c>
      <c r="AC47" s="14">
        <v>63</v>
      </c>
      <c r="AD47" s="14">
        <v>66</v>
      </c>
      <c r="AE47" s="14">
        <v>57</v>
      </c>
      <c r="AF47" s="14">
        <v>68</v>
      </c>
      <c r="AG47" s="14">
        <v>64</v>
      </c>
      <c r="AH47" s="14">
        <v>60</v>
      </c>
      <c r="AI47" s="14">
        <v>49</v>
      </c>
      <c r="AJ47" s="14">
        <v>65</v>
      </c>
      <c r="AK47" s="14">
        <v>77</v>
      </c>
      <c r="AL47" s="341"/>
      <c r="AM47" s="14">
        <v>67</v>
      </c>
      <c r="AN47" s="14">
        <v>73</v>
      </c>
      <c r="AO47" s="14">
        <v>73</v>
      </c>
      <c r="AP47" s="14">
        <v>65</v>
      </c>
      <c r="AQ47" s="14">
        <v>59</v>
      </c>
      <c r="AR47" s="14">
        <v>78</v>
      </c>
      <c r="AS47" s="14">
        <v>93</v>
      </c>
      <c r="AT47" s="14">
        <v>67</v>
      </c>
      <c r="AU47" s="14">
        <v>70</v>
      </c>
      <c r="AV47" s="14">
        <v>68</v>
      </c>
      <c r="AW47" s="14">
        <v>72</v>
      </c>
      <c r="AX47" s="14">
        <v>66</v>
      </c>
      <c r="AY47" s="14">
        <v>57</v>
      </c>
      <c r="AZ47" s="14">
        <v>61</v>
      </c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</row>
    <row r="48" spans="1:63" s="336" customFormat="1" x14ac:dyDescent="0.2">
      <c r="A48" s="332" t="s">
        <v>294</v>
      </c>
      <c r="B48" s="367"/>
      <c r="C48" s="14">
        <f>IF(ISBLANK(C44),"",C44)</f>
        <v>0</v>
      </c>
      <c r="D48" s="14">
        <f t="shared" ref="D48:O48" si="35">IF(ISBLANK(D44),"",D44)</f>
        <v>0</v>
      </c>
      <c r="E48" s="14">
        <f t="shared" si="35"/>
        <v>0</v>
      </c>
      <c r="F48" s="14">
        <f t="shared" si="35"/>
        <v>0</v>
      </c>
      <c r="G48" s="14">
        <v>1</v>
      </c>
      <c r="H48" s="14">
        <f t="shared" si="35"/>
        <v>30</v>
      </c>
      <c r="I48" s="14">
        <f t="shared" si="35"/>
        <v>39</v>
      </c>
      <c r="J48" s="14">
        <f t="shared" si="35"/>
        <v>37</v>
      </c>
      <c r="K48" s="354">
        <v>59</v>
      </c>
      <c r="L48" s="14">
        <f t="shared" si="35"/>
        <v>39</v>
      </c>
      <c r="M48" s="14">
        <f t="shared" si="35"/>
        <v>55</v>
      </c>
      <c r="N48" s="14">
        <v>55</v>
      </c>
      <c r="O48" s="14">
        <f t="shared" si="35"/>
        <v>63</v>
      </c>
      <c r="P48" s="367"/>
      <c r="Q48" s="14">
        <f>IF(ISBLANK(Q44),"",Q44)</f>
        <v>49</v>
      </c>
      <c r="R48" s="14">
        <f>IF(ISBLANK(R44),"",R44)</f>
        <v>67</v>
      </c>
      <c r="S48" s="14">
        <v>65</v>
      </c>
      <c r="T48" s="14">
        <v>76</v>
      </c>
      <c r="U48" s="14">
        <f t="shared" ref="U48:AC48" si="36">IF(ISBLANK(U44),"",U44)</f>
        <v>87</v>
      </c>
      <c r="V48" s="14">
        <v>66</v>
      </c>
      <c r="W48" s="14">
        <f t="shared" si="36"/>
        <v>70</v>
      </c>
      <c r="X48" s="14">
        <f t="shared" si="36"/>
        <v>81</v>
      </c>
      <c r="Y48" s="14">
        <f t="shared" si="36"/>
        <v>74</v>
      </c>
      <c r="Z48" s="14">
        <f t="shared" si="36"/>
        <v>70</v>
      </c>
      <c r="AA48" s="14">
        <f t="shared" si="36"/>
        <v>72</v>
      </c>
      <c r="AB48" s="14">
        <f t="shared" si="36"/>
        <v>55</v>
      </c>
      <c r="AC48" s="14">
        <f t="shared" si="36"/>
        <v>63</v>
      </c>
      <c r="AD48" s="14">
        <v>66</v>
      </c>
      <c r="AE48" s="14">
        <f t="shared" ref="AE48:AK48" si="37">IF(ISBLANK(AE44),"",AE44)</f>
        <v>57</v>
      </c>
      <c r="AF48" s="14">
        <f t="shared" si="37"/>
        <v>68</v>
      </c>
      <c r="AG48" s="14">
        <f t="shared" si="37"/>
        <v>64</v>
      </c>
      <c r="AH48" s="14">
        <f t="shared" si="37"/>
        <v>60</v>
      </c>
      <c r="AI48" s="14">
        <f t="shared" si="37"/>
        <v>49</v>
      </c>
      <c r="AJ48" s="14">
        <f t="shared" si="37"/>
        <v>65</v>
      </c>
      <c r="AK48" s="14">
        <f t="shared" si="37"/>
        <v>77</v>
      </c>
      <c r="AL48" s="343"/>
      <c r="AM48" s="14">
        <f>IF(ISBLANK(AM44),"",AM44)</f>
        <v>67</v>
      </c>
      <c r="AN48" s="14">
        <v>73</v>
      </c>
      <c r="AO48" s="14">
        <f t="shared" ref="AO48:BJ48" si="38">IF(ISBLANK(AO44),"",AO44)</f>
        <v>73</v>
      </c>
      <c r="AP48" s="14">
        <f t="shared" si="38"/>
        <v>65</v>
      </c>
      <c r="AQ48" s="14">
        <f t="shared" si="38"/>
        <v>59</v>
      </c>
      <c r="AR48" s="14">
        <f t="shared" si="38"/>
        <v>78</v>
      </c>
      <c r="AS48" s="14">
        <f t="shared" si="38"/>
        <v>93</v>
      </c>
      <c r="AT48" s="14">
        <f t="shared" si="38"/>
        <v>67</v>
      </c>
      <c r="AU48" s="14">
        <f t="shared" si="38"/>
        <v>70</v>
      </c>
      <c r="AV48" s="14">
        <f t="shared" si="38"/>
        <v>68</v>
      </c>
      <c r="AW48" s="14">
        <f t="shared" si="38"/>
        <v>72</v>
      </c>
      <c r="AX48" s="14">
        <f t="shared" si="38"/>
        <v>66</v>
      </c>
      <c r="AY48" s="14">
        <f t="shared" si="38"/>
        <v>57</v>
      </c>
      <c r="AZ48" s="14">
        <f t="shared" si="38"/>
        <v>61</v>
      </c>
      <c r="BA48" s="14" t="str">
        <f t="shared" si="38"/>
        <v/>
      </c>
      <c r="BB48" s="14" t="str">
        <f t="shared" si="38"/>
        <v/>
      </c>
      <c r="BC48" s="14" t="str">
        <f t="shared" si="38"/>
        <v/>
      </c>
      <c r="BD48" s="14" t="str">
        <f t="shared" si="38"/>
        <v/>
      </c>
      <c r="BE48" s="14" t="str">
        <f t="shared" si="38"/>
        <v/>
      </c>
      <c r="BF48" s="14" t="str">
        <f t="shared" si="38"/>
        <v/>
      </c>
      <c r="BG48" s="14" t="str">
        <f t="shared" si="38"/>
        <v/>
      </c>
      <c r="BH48" s="14" t="str">
        <f t="shared" si="38"/>
        <v/>
      </c>
      <c r="BI48" s="14" t="str">
        <f t="shared" si="38"/>
        <v/>
      </c>
      <c r="BJ48" s="14" t="str">
        <f t="shared" si="38"/>
        <v/>
      </c>
      <c r="BK48" s="14" t="str">
        <f>IF(ISBLANK(BK44),"",BK44)</f>
        <v/>
      </c>
    </row>
    <row r="49" spans="1:63" s="351" customFormat="1" x14ac:dyDescent="0.2">
      <c r="A49" s="329" t="s">
        <v>295</v>
      </c>
      <c r="B49" s="330" t="s">
        <v>268</v>
      </c>
      <c r="C49" s="330">
        <f>IF(C51=0,0,(IFERROR((C50/C51),0)))</f>
        <v>0</v>
      </c>
      <c r="D49" s="330">
        <f t="shared" ref="D49:O49" si="39">IF(D51=0,0,(IFERROR((D50/D51),0)))</f>
        <v>0</v>
      </c>
      <c r="E49" s="330">
        <f t="shared" si="39"/>
        <v>0</v>
      </c>
      <c r="F49" s="330">
        <f t="shared" si="39"/>
        <v>0</v>
      </c>
      <c r="G49" s="330">
        <f t="shared" si="39"/>
        <v>0</v>
      </c>
      <c r="H49" s="330">
        <f t="shared" si="39"/>
        <v>0</v>
      </c>
      <c r="I49" s="330">
        <f t="shared" si="39"/>
        <v>0</v>
      </c>
      <c r="J49" s="330">
        <f t="shared" si="39"/>
        <v>0</v>
      </c>
      <c r="K49" s="330">
        <f t="shared" si="39"/>
        <v>0</v>
      </c>
      <c r="L49" s="330">
        <f t="shared" si="39"/>
        <v>0</v>
      </c>
      <c r="M49" s="330">
        <f t="shared" si="39"/>
        <v>0</v>
      </c>
      <c r="N49" s="330">
        <f t="shared" si="39"/>
        <v>0</v>
      </c>
      <c r="O49" s="330">
        <f t="shared" si="39"/>
        <v>0</v>
      </c>
      <c r="P49" s="330" t="s">
        <v>268</v>
      </c>
      <c r="Q49" s="330">
        <f t="shared" ref="Q49:BK49" si="40">IF(Q51=0,0,(IFERROR((Q50/Q51),0)))</f>
        <v>0</v>
      </c>
      <c r="R49" s="330">
        <f t="shared" si="40"/>
        <v>0</v>
      </c>
      <c r="S49" s="330">
        <f t="shared" si="40"/>
        <v>0</v>
      </c>
      <c r="T49" s="330">
        <f t="shared" si="40"/>
        <v>0</v>
      </c>
      <c r="U49" s="330">
        <f t="shared" si="40"/>
        <v>0</v>
      </c>
      <c r="V49" s="330">
        <f t="shared" si="40"/>
        <v>0</v>
      </c>
      <c r="W49" s="330">
        <f t="shared" si="40"/>
        <v>0</v>
      </c>
      <c r="X49" s="330">
        <f t="shared" si="40"/>
        <v>0</v>
      </c>
      <c r="Y49" s="330">
        <f t="shared" si="40"/>
        <v>0</v>
      </c>
      <c r="Z49" s="330">
        <f t="shared" si="40"/>
        <v>0</v>
      </c>
      <c r="AA49" s="330">
        <f t="shared" si="40"/>
        <v>0</v>
      </c>
      <c r="AB49" s="330">
        <f t="shared" si="40"/>
        <v>0</v>
      </c>
      <c r="AC49" s="330">
        <f t="shared" si="40"/>
        <v>0</v>
      </c>
      <c r="AD49" s="330">
        <f t="shared" si="40"/>
        <v>0</v>
      </c>
      <c r="AE49" s="330">
        <f t="shared" si="40"/>
        <v>0</v>
      </c>
      <c r="AF49" s="330">
        <f t="shared" si="40"/>
        <v>0</v>
      </c>
      <c r="AG49" s="330">
        <f t="shared" si="40"/>
        <v>0</v>
      </c>
      <c r="AH49" s="330">
        <f t="shared" si="40"/>
        <v>0</v>
      </c>
      <c r="AI49" s="330">
        <f t="shared" si="40"/>
        <v>0</v>
      </c>
      <c r="AJ49" s="330">
        <f t="shared" si="40"/>
        <v>0</v>
      </c>
      <c r="AK49" s="330">
        <f t="shared" si="40"/>
        <v>0</v>
      </c>
      <c r="AL49" s="330" t="s">
        <v>268</v>
      </c>
      <c r="AM49" s="330">
        <f t="shared" si="40"/>
        <v>0</v>
      </c>
      <c r="AN49" s="330">
        <f t="shared" si="40"/>
        <v>0</v>
      </c>
      <c r="AO49" s="330">
        <f t="shared" si="40"/>
        <v>0</v>
      </c>
      <c r="AP49" s="330">
        <f t="shared" si="40"/>
        <v>0</v>
      </c>
      <c r="AQ49" s="330">
        <f t="shared" si="40"/>
        <v>0</v>
      </c>
      <c r="AR49" s="330">
        <f t="shared" si="40"/>
        <v>0</v>
      </c>
      <c r="AS49" s="330">
        <f t="shared" si="40"/>
        <v>0</v>
      </c>
      <c r="AT49" s="330">
        <f t="shared" si="40"/>
        <v>0</v>
      </c>
      <c r="AU49" s="330">
        <f t="shared" si="40"/>
        <v>0</v>
      </c>
      <c r="AV49" s="330">
        <f t="shared" si="40"/>
        <v>0</v>
      </c>
      <c r="AW49" s="330">
        <f t="shared" si="40"/>
        <v>0</v>
      </c>
      <c r="AX49" s="330">
        <f t="shared" si="40"/>
        <v>0</v>
      </c>
      <c r="AY49" s="330">
        <f t="shared" si="40"/>
        <v>2.5252525252525255E-3</v>
      </c>
      <c r="AZ49" s="330">
        <f t="shared" si="40"/>
        <v>0</v>
      </c>
      <c r="BA49" s="330">
        <f t="shared" si="40"/>
        <v>0</v>
      </c>
      <c r="BB49" s="330">
        <f t="shared" si="40"/>
        <v>0</v>
      </c>
      <c r="BC49" s="330">
        <f t="shared" si="40"/>
        <v>0</v>
      </c>
      <c r="BD49" s="330">
        <f t="shared" si="40"/>
        <v>0</v>
      </c>
      <c r="BE49" s="330">
        <f t="shared" si="40"/>
        <v>0</v>
      </c>
      <c r="BF49" s="330">
        <f t="shared" si="40"/>
        <v>0</v>
      </c>
      <c r="BG49" s="330">
        <f t="shared" si="40"/>
        <v>0</v>
      </c>
      <c r="BH49" s="330">
        <f t="shared" si="40"/>
        <v>0</v>
      </c>
      <c r="BI49" s="330">
        <f t="shared" si="40"/>
        <v>0</v>
      </c>
      <c r="BJ49" s="330">
        <f t="shared" si="40"/>
        <v>0</v>
      </c>
      <c r="BK49" s="330">
        <f t="shared" si="40"/>
        <v>0</v>
      </c>
    </row>
    <row r="50" spans="1:63" s="336" customFormat="1" x14ac:dyDescent="0.2">
      <c r="A50" s="361" t="s">
        <v>296</v>
      </c>
      <c r="B50" s="79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79"/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341"/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23">
        <v>0</v>
      </c>
      <c r="AX50" s="14">
        <v>0</v>
      </c>
      <c r="AY50" s="14">
        <v>1</v>
      </c>
      <c r="AZ50" s="14">
        <v>0</v>
      </c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336" customFormat="1" x14ac:dyDescent="0.2">
      <c r="A51" s="361" t="s">
        <v>297</v>
      </c>
      <c r="B51" s="79"/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12</v>
      </c>
      <c r="K51" s="14">
        <v>26</v>
      </c>
      <c r="L51" s="14">
        <v>44</v>
      </c>
      <c r="M51" s="14">
        <v>60</v>
      </c>
      <c r="N51" s="14">
        <v>64</v>
      </c>
      <c r="O51" s="14">
        <v>82</v>
      </c>
      <c r="P51" s="79"/>
      <c r="Q51" s="14">
        <v>126</v>
      </c>
      <c r="R51" s="14">
        <v>151</v>
      </c>
      <c r="S51" s="14">
        <v>192</v>
      </c>
      <c r="T51" s="14">
        <v>152</v>
      </c>
      <c r="U51" s="14">
        <v>201</v>
      </c>
      <c r="V51" s="14">
        <v>199</v>
      </c>
      <c r="W51" s="14">
        <v>226</v>
      </c>
      <c r="X51" s="14">
        <v>271</v>
      </c>
      <c r="Y51" s="14">
        <v>254</v>
      </c>
      <c r="Z51" s="14">
        <v>298</v>
      </c>
      <c r="AA51" s="14">
        <v>321</v>
      </c>
      <c r="AB51" s="14">
        <v>309</v>
      </c>
      <c r="AC51" s="14">
        <v>375</v>
      </c>
      <c r="AD51" s="14">
        <v>330</v>
      </c>
      <c r="AE51" s="14">
        <v>351</v>
      </c>
      <c r="AF51" s="14">
        <v>398</v>
      </c>
      <c r="AG51" s="14">
        <v>380</v>
      </c>
      <c r="AH51" s="14">
        <v>354</v>
      </c>
      <c r="AI51" s="14">
        <v>406</v>
      </c>
      <c r="AJ51" s="14">
        <v>445</v>
      </c>
      <c r="AK51" s="14">
        <v>418</v>
      </c>
      <c r="AL51" s="343"/>
      <c r="AM51" s="14">
        <v>467</v>
      </c>
      <c r="AN51" s="14">
        <v>427</v>
      </c>
      <c r="AO51" s="14">
        <v>432</v>
      </c>
      <c r="AP51" s="14">
        <v>440</v>
      </c>
      <c r="AQ51" s="14">
        <v>382</v>
      </c>
      <c r="AR51" s="14">
        <v>375</v>
      </c>
      <c r="AS51" s="14">
        <v>355</v>
      </c>
      <c r="AT51" s="14">
        <v>341</v>
      </c>
      <c r="AU51" s="14">
        <v>359</v>
      </c>
      <c r="AV51" s="14">
        <v>376</v>
      </c>
      <c r="AW51" s="25">
        <v>364</v>
      </c>
      <c r="AX51" s="14">
        <v>390</v>
      </c>
      <c r="AY51" s="14">
        <v>396</v>
      </c>
      <c r="AZ51" s="14">
        <v>374</v>
      </c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</row>
    <row r="52" spans="1:63" s="351" customFormat="1" ht="25.5" x14ac:dyDescent="0.2">
      <c r="A52" s="329" t="s">
        <v>298</v>
      </c>
      <c r="B52" s="330" t="s">
        <v>299</v>
      </c>
      <c r="C52" s="330">
        <f>IF((C54=0),1,IF((ISBLANK(C54)),0,IF((C54=0),1,((IFERROR((C53/C54),0))))))</f>
        <v>1</v>
      </c>
      <c r="D52" s="330">
        <f t="shared" ref="D52:O52" si="41">IF((D54=0),1,IF((ISBLANK(D54)),0,IF((D54=0),1,((IFERROR((D53/D54),0))))))</f>
        <v>1</v>
      </c>
      <c r="E52" s="330">
        <f t="shared" si="41"/>
        <v>1</v>
      </c>
      <c r="F52" s="330">
        <f t="shared" si="41"/>
        <v>1</v>
      </c>
      <c r="G52" s="330">
        <f t="shared" si="41"/>
        <v>1</v>
      </c>
      <c r="H52" s="330">
        <f t="shared" si="41"/>
        <v>1</v>
      </c>
      <c r="I52" s="330">
        <f t="shared" si="41"/>
        <v>1</v>
      </c>
      <c r="J52" s="330">
        <f t="shared" si="41"/>
        <v>1</v>
      </c>
      <c r="K52" s="330">
        <f t="shared" si="41"/>
        <v>1</v>
      </c>
      <c r="L52" s="330">
        <f t="shared" si="41"/>
        <v>1</v>
      </c>
      <c r="M52" s="330">
        <f t="shared" si="41"/>
        <v>1</v>
      </c>
      <c r="N52" s="330">
        <f t="shared" si="41"/>
        <v>1</v>
      </c>
      <c r="O52" s="330">
        <f t="shared" si="41"/>
        <v>1</v>
      </c>
      <c r="P52" s="330" t="s">
        <v>299</v>
      </c>
      <c r="Q52" s="330">
        <f t="shared" ref="Q52:BK52" si="42">IF((Q54=0),1,IF((ISBLANK(Q54)),0,IF((Q54=0),1,((IFERROR((Q53/Q54),0))))))</f>
        <v>1</v>
      </c>
      <c r="R52" s="330">
        <f t="shared" si="42"/>
        <v>1</v>
      </c>
      <c r="S52" s="330">
        <f t="shared" si="42"/>
        <v>1</v>
      </c>
      <c r="T52" s="330">
        <f t="shared" si="42"/>
        <v>1</v>
      </c>
      <c r="U52" s="330">
        <f t="shared" si="42"/>
        <v>1</v>
      </c>
      <c r="V52" s="330">
        <f t="shared" si="42"/>
        <v>1</v>
      </c>
      <c r="W52" s="330">
        <f t="shared" si="42"/>
        <v>1</v>
      </c>
      <c r="X52" s="330">
        <f t="shared" si="42"/>
        <v>1</v>
      </c>
      <c r="Y52" s="330">
        <f t="shared" si="42"/>
        <v>1</v>
      </c>
      <c r="Z52" s="330">
        <f t="shared" si="42"/>
        <v>1</v>
      </c>
      <c r="AA52" s="330">
        <f t="shared" si="42"/>
        <v>1</v>
      </c>
      <c r="AB52" s="330">
        <f t="shared" si="42"/>
        <v>1</v>
      </c>
      <c r="AC52" s="330">
        <f t="shared" si="42"/>
        <v>1</v>
      </c>
      <c r="AD52" s="330">
        <f t="shared" si="42"/>
        <v>1</v>
      </c>
      <c r="AE52" s="330">
        <f t="shared" si="42"/>
        <v>1</v>
      </c>
      <c r="AF52" s="330">
        <f t="shared" si="42"/>
        <v>1</v>
      </c>
      <c r="AG52" s="330">
        <f t="shared" si="42"/>
        <v>1</v>
      </c>
      <c r="AH52" s="330">
        <f t="shared" si="42"/>
        <v>1</v>
      </c>
      <c r="AI52" s="330">
        <f t="shared" si="42"/>
        <v>1</v>
      </c>
      <c r="AJ52" s="330">
        <f t="shared" si="42"/>
        <v>1</v>
      </c>
      <c r="AK52" s="330">
        <f t="shared" si="42"/>
        <v>1</v>
      </c>
      <c r="AL52" s="330" t="s">
        <v>299</v>
      </c>
      <c r="AM52" s="330">
        <f t="shared" si="42"/>
        <v>1</v>
      </c>
      <c r="AN52" s="330">
        <f t="shared" si="42"/>
        <v>1</v>
      </c>
      <c r="AO52" s="330">
        <f t="shared" si="42"/>
        <v>1</v>
      </c>
      <c r="AP52" s="330">
        <f t="shared" si="42"/>
        <v>1</v>
      </c>
      <c r="AQ52" s="330">
        <f t="shared" si="42"/>
        <v>1</v>
      </c>
      <c r="AR52" s="330">
        <f t="shared" si="42"/>
        <v>1</v>
      </c>
      <c r="AS52" s="330">
        <f t="shared" si="42"/>
        <v>1</v>
      </c>
      <c r="AT52" s="330">
        <f t="shared" si="42"/>
        <v>1</v>
      </c>
      <c r="AU52" s="330">
        <f t="shared" si="42"/>
        <v>1</v>
      </c>
      <c r="AV52" s="330">
        <f t="shared" si="42"/>
        <v>1</v>
      </c>
      <c r="AW52" s="330">
        <f t="shared" si="42"/>
        <v>1</v>
      </c>
      <c r="AX52" s="330">
        <f t="shared" si="42"/>
        <v>1</v>
      </c>
      <c r="AY52" s="330">
        <f t="shared" si="42"/>
        <v>1</v>
      </c>
      <c r="AZ52" s="330">
        <f t="shared" si="42"/>
        <v>1</v>
      </c>
      <c r="BA52" s="330">
        <f t="shared" si="42"/>
        <v>1</v>
      </c>
      <c r="BB52" s="330">
        <f t="shared" si="42"/>
        <v>1</v>
      </c>
      <c r="BC52" s="330">
        <f t="shared" si="42"/>
        <v>1</v>
      </c>
      <c r="BD52" s="330">
        <f t="shared" si="42"/>
        <v>1</v>
      </c>
      <c r="BE52" s="330">
        <f t="shared" si="42"/>
        <v>1</v>
      </c>
      <c r="BF52" s="330">
        <f t="shared" si="42"/>
        <v>1</v>
      </c>
      <c r="BG52" s="330">
        <f t="shared" si="42"/>
        <v>1</v>
      </c>
      <c r="BH52" s="330">
        <f t="shared" si="42"/>
        <v>1</v>
      </c>
      <c r="BI52" s="330">
        <f t="shared" si="42"/>
        <v>1</v>
      </c>
      <c r="BJ52" s="330">
        <f t="shared" si="42"/>
        <v>1</v>
      </c>
      <c r="BK52" s="330">
        <f t="shared" si="42"/>
        <v>1</v>
      </c>
    </row>
    <row r="53" spans="1:63" s="336" customFormat="1" x14ac:dyDescent="0.2">
      <c r="A53" s="361" t="s">
        <v>300</v>
      </c>
      <c r="B53" s="79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79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341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>
        <v>0</v>
      </c>
      <c r="AT53" s="14">
        <v>2</v>
      </c>
      <c r="AU53" s="14">
        <v>0</v>
      </c>
      <c r="AV53" s="14">
        <v>2</v>
      </c>
      <c r="AW53" s="14">
        <v>0</v>
      </c>
      <c r="AX53" s="14">
        <v>0</v>
      </c>
      <c r="AY53" s="14">
        <v>0</v>
      </c>
      <c r="AZ53" s="14">
        <v>0</v>
      </c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336" customFormat="1" x14ac:dyDescent="0.2">
      <c r="A54" s="361" t="s">
        <v>301</v>
      </c>
      <c r="B54" s="79"/>
      <c r="C54" s="14">
        <v>0</v>
      </c>
      <c r="D54" s="14">
        <v>1</v>
      </c>
      <c r="E54" s="14">
        <v>8</v>
      </c>
      <c r="F54" s="14">
        <v>1</v>
      </c>
      <c r="G54" s="14">
        <v>7</v>
      </c>
      <c r="H54" s="14">
        <v>7</v>
      </c>
      <c r="I54" s="14">
        <v>8</v>
      </c>
      <c r="J54" s="14">
        <v>6</v>
      </c>
      <c r="K54" s="14">
        <v>6</v>
      </c>
      <c r="L54" s="14">
        <v>1</v>
      </c>
      <c r="M54" s="14">
        <v>2</v>
      </c>
      <c r="N54" s="14">
        <v>9</v>
      </c>
      <c r="O54" s="14">
        <v>5</v>
      </c>
      <c r="P54" s="79"/>
      <c r="Q54" s="14">
        <v>8</v>
      </c>
      <c r="R54" s="14">
        <v>3</v>
      </c>
      <c r="S54" s="14">
        <v>1</v>
      </c>
      <c r="T54" s="14">
        <v>2</v>
      </c>
      <c r="U54" s="14">
        <v>1</v>
      </c>
      <c r="V54" s="14">
        <v>3</v>
      </c>
      <c r="W54" s="14">
        <v>6</v>
      </c>
      <c r="X54" s="14">
        <v>3</v>
      </c>
      <c r="Y54" s="14">
        <v>2</v>
      </c>
      <c r="Z54" s="14">
        <v>5</v>
      </c>
      <c r="AA54" s="14">
        <v>1</v>
      </c>
      <c r="AB54" s="14">
        <v>10</v>
      </c>
      <c r="AC54" s="14">
        <v>3</v>
      </c>
      <c r="AD54" s="14">
        <v>2</v>
      </c>
      <c r="AE54" s="14">
        <v>1</v>
      </c>
      <c r="AF54" s="14">
        <v>1</v>
      </c>
      <c r="AG54" s="14">
        <v>1</v>
      </c>
      <c r="AH54" s="14">
        <v>2</v>
      </c>
      <c r="AI54" s="14">
        <v>1</v>
      </c>
      <c r="AJ54" s="14">
        <v>0</v>
      </c>
      <c r="AK54" s="14">
        <v>2</v>
      </c>
      <c r="AL54" s="343"/>
      <c r="AM54" s="14">
        <v>1</v>
      </c>
      <c r="AN54" s="14">
        <v>0</v>
      </c>
      <c r="AO54" s="14">
        <v>1</v>
      </c>
      <c r="AP54" s="14">
        <v>2</v>
      </c>
      <c r="AQ54" s="14">
        <v>2</v>
      </c>
      <c r="AR54" s="14">
        <v>1</v>
      </c>
      <c r="AS54" s="14">
        <v>0</v>
      </c>
      <c r="AT54" s="14">
        <v>2</v>
      </c>
      <c r="AU54" s="14">
        <v>0</v>
      </c>
      <c r="AV54" s="14">
        <v>2</v>
      </c>
      <c r="AW54" s="14">
        <v>0</v>
      </c>
      <c r="AX54" s="14">
        <v>0</v>
      </c>
      <c r="AY54" s="14">
        <v>0</v>
      </c>
      <c r="AZ54" s="14">
        <v>0</v>
      </c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</row>
    <row r="55" spans="1:63" s="340" customFormat="1" x14ac:dyDescent="0.2">
      <c r="A55" s="338" t="s">
        <v>302</v>
      </c>
      <c r="B55" s="381">
        <v>1</v>
      </c>
      <c r="C55" s="339">
        <f t="shared" ref="C55:O55" si="43">IFERROR((C56/C57),0)</f>
        <v>0</v>
      </c>
      <c r="D55" s="339">
        <f t="shared" si="43"/>
        <v>1.23</v>
      </c>
      <c r="E55" s="339">
        <f t="shared" si="43"/>
        <v>1.48</v>
      </c>
      <c r="F55" s="339">
        <f t="shared" si="43"/>
        <v>1.0974999999999999</v>
      </c>
      <c r="G55" s="339">
        <f t="shared" si="43"/>
        <v>1.1399999999999999</v>
      </c>
      <c r="H55" s="339">
        <f t="shared" si="43"/>
        <v>1.1599999999999999</v>
      </c>
      <c r="I55" s="339">
        <f t="shared" si="43"/>
        <v>1.1975</v>
      </c>
      <c r="J55" s="339">
        <f t="shared" si="43"/>
        <v>1.4159999999999999</v>
      </c>
      <c r="K55" s="339">
        <f t="shared" si="43"/>
        <v>1.3825000000000001</v>
      </c>
      <c r="L55" s="339">
        <f t="shared" si="43"/>
        <v>1.3725000000000001</v>
      </c>
      <c r="M55" s="339">
        <f t="shared" si="43"/>
        <v>1.1475</v>
      </c>
      <c r="N55" s="339">
        <f t="shared" si="43"/>
        <v>1.125</v>
      </c>
      <c r="O55" s="339">
        <f t="shared" si="43"/>
        <v>1.1245000000000001</v>
      </c>
      <c r="P55" s="381">
        <v>1</v>
      </c>
      <c r="Q55" s="339">
        <f t="shared" ref="Q55:BK55" si="44">IFERROR((Q56/Q57),0)</f>
        <v>1.1850000000000001</v>
      </c>
      <c r="R55" s="339">
        <f t="shared" si="44"/>
        <v>1.1599999999999999</v>
      </c>
      <c r="S55" s="339">
        <f t="shared" si="44"/>
        <v>1.3105</v>
      </c>
      <c r="T55" s="339">
        <f t="shared" si="44"/>
        <v>1.151</v>
      </c>
      <c r="U55" s="339">
        <f t="shared" si="44"/>
        <v>1.2290000000000001</v>
      </c>
      <c r="V55" s="339">
        <f t="shared" si="44"/>
        <v>1.2495000000000001</v>
      </c>
      <c r="W55" s="339">
        <f t="shared" si="44"/>
        <v>1.2144999999999999</v>
      </c>
      <c r="X55" s="339">
        <f t="shared" si="44"/>
        <v>0.71890726096333568</v>
      </c>
      <c r="Y55" s="339">
        <f t="shared" si="44"/>
        <v>0.83857442348008382</v>
      </c>
      <c r="Z55" s="339">
        <f t="shared" si="44"/>
        <v>1.3875</v>
      </c>
      <c r="AA55" s="339">
        <f t="shared" si="44"/>
        <v>1.3769778481012658</v>
      </c>
      <c r="AB55" s="339">
        <f t="shared" si="44"/>
        <v>1.3420000000000001</v>
      </c>
      <c r="AC55" s="339">
        <f t="shared" si="44"/>
        <v>1.4655</v>
      </c>
      <c r="AD55" s="339">
        <f t="shared" si="44"/>
        <v>1.4205000000000001</v>
      </c>
      <c r="AE55" s="339">
        <f t="shared" si="44"/>
        <v>1.2745</v>
      </c>
      <c r="AF55" s="339">
        <f t="shared" si="44"/>
        <v>1.413</v>
      </c>
      <c r="AG55" s="339">
        <f t="shared" si="44"/>
        <v>1.4165000000000001</v>
      </c>
      <c r="AH55" s="339">
        <f t="shared" si="44"/>
        <v>1.329</v>
      </c>
      <c r="AI55" s="339">
        <f t="shared" si="44"/>
        <v>1.5285</v>
      </c>
      <c r="AJ55" s="339">
        <f t="shared" si="44"/>
        <v>1.429</v>
      </c>
      <c r="AK55" s="339">
        <f t="shared" si="44"/>
        <v>1.4</v>
      </c>
      <c r="AL55" s="381">
        <v>1</v>
      </c>
      <c r="AM55" s="339">
        <f t="shared" si="44"/>
        <v>1.0778571428571428</v>
      </c>
      <c r="AN55" s="339">
        <f t="shared" si="44"/>
        <v>1.1303571428571428</v>
      </c>
      <c r="AO55" s="339">
        <f t="shared" si="44"/>
        <v>1.1964285714285714</v>
      </c>
      <c r="AP55" s="339">
        <f t="shared" si="44"/>
        <v>1.5014285714285713</v>
      </c>
      <c r="AQ55" s="339">
        <f t="shared" si="44"/>
        <v>1.3795714285714287</v>
      </c>
      <c r="AR55" s="339">
        <f t="shared" si="44"/>
        <v>1.4139999999999999</v>
      </c>
      <c r="AS55" s="339">
        <f t="shared" si="44"/>
        <v>1.3759999999999999</v>
      </c>
      <c r="AT55" s="339">
        <f t="shared" si="44"/>
        <v>1.3994285714285715</v>
      </c>
      <c r="AU55" s="339">
        <f t="shared" si="44"/>
        <v>1.4247142857142858</v>
      </c>
      <c r="AV55" s="339">
        <f t="shared" si="44"/>
        <v>1.5062857142857142</v>
      </c>
      <c r="AW55" s="339">
        <f t="shared" si="44"/>
        <v>1.4277142857142857</v>
      </c>
      <c r="AX55" s="339">
        <f t="shared" si="44"/>
        <v>1.4457142857142857</v>
      </c>
      <c r="AY55" s="339">
        <f t="shared" si="44"/>
        <v>1.4567142857142856</v>
      </c>
      <c r="AZ55" s="339">
        <f t="shared" si="44"/>
        <v>1.3538571428571429</v>
      </c>
      <c r="BA55" s="339">
        <f t="shared" si="44"/>
        <v>0</v>
      </c>
      <c r="BB55" s="339">
        <f t="shared" si="44"/>
        <v>0</v>
      </c>
      <c r="BC55" s="339">
        <f t="shared" si="44"/>
        <v>0</v>
      </c>
      <c r="BD55" s="339">
        <f t="shared" si="44"/>
        <v>0</v>
      </c>
      <c r="BE55" s="339">
        <f t="shared" si="44"/>
        <v>0</v>
      </c>
      <c r="BF55" s="339">
        <f t="shared" si="44"/>
        <v>0</v>
      </c>
      <c r="BG55" s="339">
        <f t="shared" si="44"/>
        <v>0</v>
      </c>
      <c r="BH55" s="339">
        <f t="shared" si="44"/>
        <v>0</v>
      </c>
      <c r="BI55" s="339">
        <f t="shared" si="44"/>
        <v>0</v>
      </c>
      <c r="BJ55" s="339">
        <f t="shared" si="44"/>
        <v>0</v>
      </c>
      <c r="BK55" s="339">
        <f t="shared" si="44"/>
        <v>0</v>
      </c>
    </row>
    <row r="56" spans="1:63" s="336" customFormat="1" x14ac:dyDescent="0.2">
      <c r="A56" s="361" t="s">
        <v>303</v>
      </c>
      <c r="B56" s="79"/>
      <c r="C56" s="14">
        <v>0</v>
      </c>
      <c r="D56" s="14">
        <v>2460</v>
      </c>
      <c r="E56" s="14">
        <v>2960</v>
      </c>
      <c r="F56" s="14">
        <v>2195</v>
      </c>
      <c r="G56" s="14">
        <v>2280</v>
      </c>
      <c r="H56" s="334">
        <v>2320</v>
      </c>
      <c r="I56" s="14">
        <v>2395</v>
      </c>
      <c r="J56" s="14">
        <v>2832</v>
      </c>
      <c r="K56" s="14">
        <v>2765</v>
      </c>
      <c r="L56" s="14">
        <v>2745</v>
      </c>
      <c r="M56" s="14">
        <v>2295</v>
      </c>
      <c r="N56" s="14">
        <v>2250</v>
      </c>
      <c r="O56" s="14">
        <v>2249</v>
      </c>
      <c r="P56" s="79"/>
      <c r="Q56" s="257">
        <v>2370</v>
      </c>
      <c r="R56" s="14">
        <v>2320</v>
      </c>
      <c r="S56" s="14">
        <v>2621</v>
      </c>
      <c r="T56" s="14">
        <v>2302</v>
      </c>
      <c r="U56" s="14">
        <v>2458</v>
      </c>
      <c r="V56" s="14">
        <v>2499</v>
      </c>
      <c r="W56" s="14">
        <v>2429</v>
      </c>
      <c r="X56" s="14">
        <v>2000</v>
      </c>
      <c r="Y56" s="14">
        <v>2000</v>
      </c>
      <c r="Z56" s="14">
        <v>2775</v>
      </c>
      <c r="AA56" s="14">
        <v>3481</v>
      </c>
      <c r="AB56" s="14">
        <v>2684</v>
      </c>
      <c r="AC56" s="14">
        <v>2931</v>
      </c>
      <c r="AD56" s="14">
        <v>2841</v>
      </c>
      <c r="AE56" s="14">
        <v>2549</v>
      </c>
      <c r="AF56" s="14">
        <v>2826</v>
      </c>
      <c r="AG56" s="257">
        <v>2833</v>
      </c>
      <c r="AH56" s="14">
        <v>2658</v>
      </c>
      <c r="AI56" s="257">
        <v>3057</v>
      </c>
      <c r="AJ56" s="14">
        <v>2858</v>
      </c>
      <c r="AK56" s="14">
        <v>2800</v>
      </c>
      <c r="AL56" s="341"/>
      <c r="AM56" s="14">
        <v>3018</v>
      </c>
      <c r="AN56" s="14">
        <v>3165</v>
      </c>
      <c r="AO56" s="14">
        <v>3350</v>
      </c>
      <c r="AP56" s="53">
        <v>10510</v>
      </c>
      <c r="AQ56" s="14">
        <v>9657</v>
      </c>
      <c r="AR56" s="53">
        <v>9898</v>
      </c>
      <c r="AS56" s="53">
        <v>9632</v>
      </c>
      <c r="AT56" s="53">
        <v>9796</v>
      </c>
      <c r="AU56" s="53">
        <v>9973</v>
      </c>
      <c r="AV56" s="14">
        <v>10544</v>
      </c>
      <c r="AW56" s="53">
        <v>9994</v>
      </c>
      <c r="AX56" s="53">
        <v>10120</v>
      </c>
      <c r="AY56" s="53">
        <v>10197</v>
      </c>
      <c r="AZ56" s="53">
        <v>9477</v>
      </c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336" customFormat="1" x14ac:dyDescent="0.2">
      <c r="A57" s="361" t="s">
        <v>304</v>
      </c>
      <c r="B57" s="79"/>
      <c r="C57" s="14">
        <v>2000</v>
      </c>
      <c r="D57" s="14">
        <v>2000</v>
      </c>
      <c r="E57" s="14">
        <v>2000</v>
      </c>
      <c r="F57" s="14">
        <v>2000</v>
      </c>
      <c r="G57" s="14">
        <v>2000</v>
      </c>
      <c r="H57" s="334">
        <v>2000</v>
      </c>
      <c r="I57" s="14">
        <v>2000</v>
      </c>
      <c r="J57" s="14">
        <v>2000</v>
      </c>
      <c r="K57" s="14">
        <v>2000</v>
      </c>
      <c r="L57" s="14">
        <v>2000</v>
      </c>
      <c r="M57" s="14">
        <v>2000</v>
      </c>
      <c r="N57" s="14">
        <v>2000</v>
      </c>
      <c r="O57" s="14">
        <v>2000</v>
      </c>
      <c r="P57" s="79"/>
      <c r="Q57" s="380">
        <v>2000</v>
      </c>
      <c r="R57" s="14">
        <v>2000</v>
      </c>
      <c r="S57" s="14">
        <v>2000</v>
      </c>
      <c r="T57" s="14">
        <v>2000</v>
      </c>
      <c r="U57" s="14">
        <v>2000</v>
      </c>
      <c r="V57" s="14">
        <v>2000</v>
      </c>
      <c r="W57" s="14">
        <v>2000</v>
      </c>
      <c r="X57" s="14">
        <v>2782</v>
      </c>
      <c r="Y57" s="14">
        <v>2385</v>
      </c>
      <c r="Z57" s="14">
        <v>2000</v>
      </c>
      <c r="AA57" s="14">
        <v>2528</v>
      </c>
      <c r="AB57" s="14">
        <v>2000</v>
      </c>
      <c r="AC57" s="14">
        <v>2000</v>
      </c>
      <c r="AD57" s="14">
        <v>2000</v>
      </c>
      <c r="AE57" s="14">
        <v>2000</v>
      </c>
      <c r="AF57" s="14">
        <v>2000</v>
      </c>
      <c r="AG57" s="380">
        <v>2000</v>
      </c>
      <c r="AH57" s="14">
        <v>2000</v>
      </c>
      <c r="AI57" s="380">
        <v>2000</v>
      </c>
      <c r="AJ57" s="14">
        <v>2000</v>
      </c>
      <c r="AK57" s="14">
        <v>2000</v>
      </c>
      <c r="AL57" s="343"/>
      <c r="AM57" s="14">
        <v>2800</v>
      </c>
      <c r="AN57" s="14">
        <v>2800</v>
      </c>
      <c r="AO57" s="14">
        <v>2800</v>
      </c>
      <c r="AP57" s="197">
        <v>7000</v>
      </c>
      <c r="AQ57" s="14">
        <v>7000</v>
      </c>
      <c r="AR57" s="197">
        <v>7000</v>
      </c>
      <c r="AS57" s="197">
        <v>7000</v>
      </c>
      <c r="AT57" s="197">
        <v>7000</v>
      </c>
      <c r="AU57" s="197">
        <v>7000</v>
      </c>
      <c r="AV57" s="14">
        <v>7000</v>
      </c>
      <c r="AW57" s="197">
        <v>7000</v>
      </c>
      <c r="AX57" s="197">
        <v>7000</v>
      </c>
      <c r="AY57" s="197">
        <v>7000</v>
      </c>
      <c r="AZ57" s="197">
        <v>7000</v>
      </c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</row>
    <row r="58" spans="1:63" s="351" customFormat="1" ht="25.5" x14ac:dyDescent="0.2">
      <c r="A58" s="329" t="s">
        <v>305</v>
      </c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30" t="s">
        <v>306</v>
      </c>
      <c r="AM58" s="330">
        <f t="shared" ref="AM58:AZ58" si="45">IF(AM60=0,0,(IFERROR((AM59/AM60),0)))</f>
        <v>1</v>
      </c>
      <c r="AN58" s="330">
        <f t="shared" si="45"/>
        <v>1</v>
      </c>
      <c r="AO58" s="330">
        <f t="shared" si="45"/>
        <v>1</v>
      </c>
      <c r="AP58" s="330">
        <f t="shared" si="45"/>
        <v>1</v>
      </c>
      <c r="AQ58" s="330">
        <f t="shared" si="45"/>
        <v>1</v>
      </c>
      <c r="AR58" s="330">
        <f t="shared" si="45"/>
        <v>1</v>
      </c>
      <c r="AS58" s="330">
        <f t="shared" si="45"/>
        <v>1</v>
      </c>
      <c r="AT58" s="330">
        <f t="shared" si="45"/>
        <v>1</v>
      </c>
      <c r="AU58" s="330">
        <f t="shared" si="45"/>
        <v>1</v>
      </c>
      <c r="AV58" s="330">
        <f t="shared" si="45"/>
        <v>1</v>
      </c>
      <c r="AW58" s="330">
        <f t="shared" si="45"/>
        <v>1</v>
      </c>
      <c r="AX58" s="330">
        <f t="shared" si="45"/>
        <v>1</v>
      </c>
      <c r="AY58" s="330">
        <f t="shared" si="45"/>
        <v>1</v>
      </c>
      <c r="AZ58" s="330">
        <f t="shared" si="45"/>
        <v>1</v>
      </c>
      <c r="BA58" s="330"/>
      <c r="BB58" s="330"/>
      <c r="BC58" s="330"/>
      <c r="BD58" s="330"/>
      <c r="BE58" s="330"/>
      <c r="BF58" s="330"/>
      <c r="BG58" s="330"/>
      <c r="BH58" s="330"/>
      <c r="BI58" s="330"/>
      <c r="BJ58" s="330"/>
      <c r="BK58" s="330"/>
    </row>
    <row r="59" spans="1:63" s="336" customFormat="1" x14ac:dyDescent="0.2">
      <c r="A59" s="361" t="s">
        <v>307</v>
      </c>
      <c r="B59" s="382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382"/>
      <c r="Q59" s="383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341"/>
      <c r="AM59" s="14">
        <v>8790</v>
      </c>
      <c r="AN59" s="14">
        <v>6993</v>
      </c>
      <c r="AO59" s="14">
        <v>7052</v>
      </c>
      <c r="AP59" s="53">
        <v>7333</v>
      </c>
      <c r="AQ59" s="14">
        <v>7497</v>
      </c>
      <c r="AR59" s="14">
        <v>7690</v>
      </c>
      <c r="AS59" s="53">
        <v>7892</v>
      </c>
      <c r="AT59" s="53">
        <v>7593</v>
      </c>
      <c r="AU59" s="53">
        <v>7927</v>
      </c>
      <c r="AV59" s="14">
        <v>8519</v>
      </c>
      <c r="AW59" s="53">
        <v>8799</v>
      </c>
      <c r="AX59" s="53">
        <v>8991</v>
      </c>
      <c r="AY59" s="53">
        <v>8969</v>
      </c>
      <c r="AZ59" s="53">
        <v>7911</v>
      </c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336" customFormat="1" x14ac:dyDescent="0.2">
      <c r="A60" s="361" t="s">
        <v>308</v>
      </c>
      <c r="B60" s="382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382"/>
      <c r="Q60" s="131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343"/>
      <c r="AM60" s="14">
        <v>8790</v>
      </c>
      <c r="AN60" s="14">
        <v>6993</v>
      </c>
      <c r="AO60" s="14">
        <v>7052</v>
      </c>
      <c r="AP60" s="197">
        <v>7333</v>
      </c>
      <c r="AQ60" s="14">
        <v>7497</v>
      </c>
      <c r="AR60" s="14">
        <v>7690</v>
      </c>
      <c r="AS60" s="197">
        <v>7892</v>
      </c>
      <c r="AT60" s="197">
        <v>7593</v>
      </c>
      <c r="AU60" s="197">
        <v>7927</v>
      </c>
      <c r="AV60" s="14">
        <v>8519</v>
      </c>
      <c r="AW60" s="197">
        <v>8799</v>
      </c>
      <c r="AX60" s="197">
        <v>8991</v>
      </c>
      <c r="AY60" s="197">
        <v>8969</v>
      </c>
      <c r="AZ60" s="384">
        <v>7911</v>
      </c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</row>
    <row r="61" spans="1:63" s="351" customFormat="1" x14ac:dyDescent="0.2">
      <c r="A61" s="329" t="s">
        <v>309</v>
      </c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30" t="s">
        <v>299</v>
      </c>
      <c r="AM61" s="330">
        <f t="shared" ref="AM61:AZ61" si="46">IF(AM63=0,0,(IFERROR((AM62/AM63),0)))</f>
        <v>0.97759224923083188</v>
      </c>
      <c r="AN61" s="330">
        <f t="shared" si="46"/>
        <v>0.97759224923083188</v>
      </c>
      <c r="AO61" s="330">
        <f t="shared" si="46"/>
        <v>0.99894951567786772</v>
      </c>
      <c r="AP61" s="330">
        <f t="shared" si="46"/>
        <v>0.99894951567786772</v>
      </c>
      <c r="AQ61" s="330">
        <f t="shared" si="46"/>
        <v>0.99894951567786772</v>
      </c>
      <c r="AR61" s="330">
        <f t="shared" si="46"/>
        <v>0.99940032142771473</v>
      </c>
      <c r="AS61" s="330">
        <f t="shared" si="46"/>
        <v>0.99940032142771473</v>
      </c>
      <c r="AT61" s="330">
        <f t="shared" si="46"/>
        <v>0.99940032142771473</v>
      </c>
      <c r="AU61" s="330">
        <f t="shared" si="46"/>
        <v>0.99940032142771473</v>
      </c>
      <c r="AV61" s="330">
        <f t="shared" si="46"/>
        <v>0.97218213261503816</v>
      </c>
      <c r="AW61" s="330">
        <f t="shared" si="46"/>
        <v>0.97218213261503816</v>
      </c>
      <c r="AX61" s="330">
        <f t="shared" si="46"/>
        <v>0.97218213261503816</v>
      </c>
      <c r="AY61" s="385">
        <f t="shared" si="46"/>
        <v>0.99587747452078157</v>
      </c>
      <c r="AZ61" s="330">
        <f t="shared" si="46"/>
        <v>0.99587747452078157</v>
      </c>
      <c r="BA61" s="386"/>
      <c r="BB61" s="330"/>
      <c r="BC61" s="330"/>
      <c r="BD61" s="330"/>
      <c r="BE61" s="330"/>
      <c r="BF61" s="330"/>
      <c r="BG61" s="330"/>
      <c r="BH61" s="330"/>
      <c r="BI61" s="330"/>
      <c r="BJ61" s="330"/>
      <c r="BK61" s="330"/>
    </row>
    <row r="62" spans="1:63" s="336" customFormat="1" x14ac:dyDescent="0.2">
      <c r="A62" s="361" t="s">
        <v>310</v>
      </c>
      <c r="B62" s="382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382"/>
      <c r="Q62" s="383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341"/>
      <c r="AM62" s="53">
        <v>191917</v>
      </c>
      <c r="AN62" s="14">
        <v>191917</v>
      </c>
      <c r="AO62" s="14">
        <v>245343</v>
      </c>
      <c r="AP62" s="53">
        <v>245343</v>
      </c>
      <c r="AQ62" s="53">
        <v>245343</v>
      </c>
      <c r="AR62" s="14">
        <v>83328</v>
      </c>
      <c r="AS62" s="53">
        <v>83328</v>
      </c>
      <c r="AT62" s="53">
        <v>83328</v>
      </c>
      <c r="AU62" s="53">
        <v>83328</v>
      </c>
      <c r="AV62" s="14">
        <v>625117</v>
      </c>
      <c r="AW62" s="14">
        <v>625117</v>
      </c>
      <c r="AX62" s="14">
        <v>625117</v>
      </c>
      <c r="AY62" s="198">
        <v>247609</v>
      </c>
      <c r="AZ62" s="18">
        <v>247609</v>
      </c>
      <c r="BA62" s="387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336" customFormat="1" x14ac:dyDescent="0.2">
      <c r="A63" s="361" t="s">
        <v>311</v>
      </c>
      <c r="B63" s="382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382"/>
      <c r="Q63" s="131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343"/>
      <c r="AM63" s="197">
        <v>196316</v>
      </c>
      <c r="AN63" s="14">
        <v>196316</v>
      </c>
      <c r="AO63" s="14">
        <v>245601</v>
      </c>
      <c r="AP63" s="197">
        <v>245601</v>
      </c>
      <c r="AQ63" s="197">
        <v>245601</v>
      </c>
      <c r="AR63" s="14">
        <v>83378</v>
      </c>
      <c r="AS63" s="197">
        <v>83378</v>
      </c>
      <c r="AT63" s="197">
        <v>83378</v>
      </c>
      <c r="AU63" s="197">
        <v>83378</v>
      </c>
      <c r="AV63" s="14">
        <v>643004</v>
      </c>
      <c r="AW63" s="14">
        <v>643004</v>
      </c>
      <c r="AX63" s="14">
        <v>643004</v>
      </c>
      <c r="AY63" s="198">
        <v>248634</v>
      </c>
      <c r="AZ63" s="18">
        <v>248634</v>
      </c>
      <c r="BA63" s="387"/>
      <c r="BB63" s="14"/>
      <c r="BC63" s="14"/>
      <c r="BD63" s="14"/>
      <c r="BE63" s="14"/>
      <c r="BF63" s="14"/>
      <c r="BG63" s="14"/>
      <c r="BH63" s="14"/>
      <c r="BI63" s="14"/>
      <c r="BJ63" s="14"/>
      <c r="BK63" s="14"/>
    </row>
    <row r="64" spans="1:63" s="351" customFormat="1" x14ac:dyDescent="0.2">
      <c r="A64" s="329" t="s">
        <v>312</v>
      </c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30" t="s">
        <v>313</v>
      </c>
      <c r="AM64" s="330">
        <f t="shared" ref="AM64:AZ64" si="47">IF(AM66=0,0,(IFERROR((AM65/AM66),0)))</f>
        <v>3.2218447820330804E-3</v>
      </c>
      <c r="AN64" s="330">
        <f t="shared" si="47"/>
        <v>1.1861003956191824E-3</v>
      </c>
      <c r="AO64" s="330">
        <f t="shared" si="47"/>
        <v>8.0633404814184275E-4</v>
      </c>
      <c r="AP64" s="330">
        <f t="shared" si="47"/>
        <v>7.7012628236101238E-4</v>
      </c>
      <c r="AQ64" s="330">
        <f t="shared" si="47"/>
        <v>2.6124466944395822E-4</v>
      </c>
      <c r="AR64" s="330">
        <f t="shared" si="47"/>
        <v>5.7132235785685445E-3</v>
      </c>
      <c r="AS64" s="330">
        <f t="shared" si="47"/>
        <v>9.7249292985265388E-3</v>
      </c>
      <c r="AT64" s="330">
        <f t="shared" si="47"/>
        <v>5.5264166616707305E-3</v>
      </c>
      <c r="AU64" s="330">
        <f t="shared" si="47"/>
        <v>5.2748750864284504E-3</v>
      </c>
      <c r="AV64" s="388">
        <f t="shared" si="47"/>
        <v>2.826702078422956E-3</v>
      </c>
      <c r="AW64" s="388">
        <f t="shared" si="47"/>
        <v>4.7698337531823136E-3</v>
      </c>
      <c r="AX64" s="388">
        <f t="shared" si="47"/>
        <v>3.7343464265268099E-3</v>
      </c>
      <c r="AY64" s="389">
        <f t="shared" si="47"/>
        <v>2.6618543741678607E-3</v>
      </c>
      <c r="AZ64" s="330">
        <f t="shared" si="47"/>
        <v>6.9302266424163853E-4</v>
      </c>
      <c r="BA64" s="390"/>
      <c r="BB64" s="388"/>
      <c r="BC64" s="388"/>
      <c r="BD64" s="388"/>
      <c r="BE64" s="330"/>
      <c r="BF64" s="330"/>
      <c r="BG64" s="330"/>
      <c r="BH64" s="330"/>
      <c r="BI64" s="330"/>
      <c r="BJ64" s="330"/>
      <c r="BK64" s="330"/>
    </row>
    <row r="65" spans="1:63" s="407" customFormat="1" ht="15.75" customHeight="1" x14ac:dyDescent="0.2">
      <c r="A65" s="391" t="s">
        <v>314</v>
      </c>
      <c r="B65" s="392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O65" s="393"/>
      <c r="P65" s="392"/>
      <c r="Q65" s="394"/>
      <c r="R65" s="393"/>
      <c r="S65" s="393"/>
      <c r="T65" s="393"/>
      <c r="U65" s="393"/>
      <c r="V65" s="393"/>
      <c r="W65" s="393"/>
      <c r="X65" s="393"/>
      <c r="Y65" s="393"/>
      <c r="Z65" s="393"/>
      <c r="AA65" s="393"/>
      <c r="AB65" s="393"/>
      <c r="AC65" s="393"/>
      <c r="AD65" s="393"/>
      <c r="AE65" s="393"/>
      <c r="AF65" s="393"/>
      <c r="AG65" s="393"/>
      <c r="AH65" s="393"/>
      <c r="AI65" s="393"/>
      <c r="AJ65" s="393"/>
      <c r="AK65" s="393"/>
      <c r="AL65" s="395"/>
      <c r="AM65" s="396">
        <v>1681.6</v>
      </c>
      <c r="AN65" s="397">
        <v>2948.21</v>
      </c>
      <c r="AO65" s="398">
        <v>646.15</v>
      </c>
      <c r="AP65" s="397">
        <v>410.47</v>
      </c>
      <c r="AQ65" s="399">
        <v>149.15</v>
      </c>
      <c r="AR65" s="397">
        <v>2571.16</v>
      </c>
      <c r="AS65" s="400">
        <v>11700.93</v>
      </c>
      <c r="AT65" s="397">
        <v>3284.44</v>
      </c>
      <c r="AU65" s="401">
        <v>1617.34</v>
      </c>
      <c r="AV65" s="399">
        <v>1414.01</v>
      </c>
      <c r="AW65" s="399">
        <v>427.83</v>
      </c>
      <c r="AX65" s="402">
        <v>686.28</v>
      </c>
      <c r="AY65" s="401">
        <v>2416.1</v>
      </c>
      <c r="AZ65" s="403">
        <v>580.57000000000005</v>
      </c>
      <c r="BA65" s="404"/>
      <c r="BB65" s="405"/>
      <c r="BC65" s="405"/>
      <c r="BD65" s="405"/>
      <c r="BE65" s="406"/>
      <c r="BF65" s="397"/>
      <c r="BG65" s="397"/>
      <c r="BH65" s="397"/>
      <c r="BI65" s="397"/>
      <c r="BJ65" s="397"/>
      <c r="BK65" s="397"/>
    </row>
    <row r="66" spans="1:63" s="407" customFormat="1" x14ac:dyDescent="0.2">
      <c r="A66" s="391" t="s">
        <v>315</v>
      </c>
      <c r="B66" s="392"/>
      <c r="C66" s="393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2"/>
      <c r="Q66" s="408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393"/>
      <c r="AG66" s="393"/>
      <c r="AH66" s="393"/>
      <c r="AI66" s="393"/>
      <c r="AJ66" s="393"/>
      <c r="AK66" s="393"/>
      <c r="AL66" s="409"/>
      <c r="AM66" s="410">
        <v>521937</v>
      </c>
      <c r="AN66" s="397">
        <v>2485632.7599999998</v>
      </c>
      <c r="AO66" s="411">
        <v>801342.82</v>
      </c>
      <c r="AP66" s="397">
        <v>532990.51</v>
      </c>
      <c r="AQ66" s="405">
        <v>570920.74</v>
      </c>
      <c r="AR66" s="397">
        <v>450036.65</v>
      </c>
      <c r="AS66" s="412">
        <v>1203189.21</v>
      </c>
      <c r="AT66" s="397">
        <v>594316.39</v>
      </c>
      <c r="AU66" s="405">
        <v>306612</v>
      </c>
      <c r="AV66" s="405">
        <v>500233.12</v>
      </c>
      <c r="AW66" s="405">
        <v>89694.95</v>
      </c>
      <c r="AX66" s="405">
        <v>183775.13</v>
      </c>
      <c r="AY66" s="413">
        <v>907675.5</v>
      </c>
      <c r="AZ66" s="403">
        <v>837735.95</v>
      </c>
      <c r="BA66" s="414"/>
      <c r="BB66" s="414"/>
      <c r="BC66" s="414"/>
      <c r="BD66" s="414"/>
      <c r="BE66" s="397"/>
      <c r="BF66" s="397"/>
      <c r="BG66" s="397"/>
      <c r="BH66" s="397"/>
      <c r="BI66" s="397"/>
      <c r="BJ66" s="397"/>
      <c r="BK66" s="397"/>
    </row>
    <row r="67" spans="1:63" s="351" customFormat="1" x14ac:dyDescent="0.2">
      <c r="A67" s="329" t="s">
        <v>316</v>
      </c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8"/>
      <c r="AJ67" s="358"/>
      <c r="AK67" s="358"/>
      <c r="AL67" s="330" t="s">
        <v>317</v>
      </c>
      <c r="AM67" s="330">
        <f t="shared" ref="AM67:AX67" si="48">IF(AM69=0,0,(IFERROR((AM68/AM69),0)))</f>
        <v>1</v>
      </c>
      <c r="AN67" s="330">
        <f t="shared" si="48"/>
        <v>1</v>
      </c>
      <c r="AO67" s="330">
        <f t="shared" si="48"/>
        <v>1</v>
      </c>
      <c r="AP67" s="330">
        <f t="shared" si="48"/>
        <v>1</v>
      </c>
      <c r="AQ67" s="330">
        <f t="shared" si="48"/>
        <v>1</v>
      </c>
      <c r="AR67" s="330">
        <f t="shared" si="48"/>
        <v>1</v>
      </c>
      <c r="AS67" s="330">
        <f t="shared" si="48"/>
        <v>1</v>
      </c>
      <c r="AT67" s="330">
        <f t="shared" si="48"/>
        <v>1</v>
      </c>
      <c r="AU67" s="330">
        <f t="shared" si="48"/>
        <v>1</v>
      </c>
      <c r="AV67" s="330">
        <f t="shared" si="48"/>
        <v>1</v>
      </c>
      <c r="AW67" s="330">
        <f t="shared" si="48"/>
        <v>1</v>
      </c>
      <c r="AX67" s="330">
        <f t="shared" si="48"/>
        <v>1</v>
      </c>
      <c r="AY67" s="385">
        <v>1</v>
      </c>
      <c r="AZ67" s="330">
        <v>1</v>
      </c>
      <c r="BA67" s="386"/>
      <c r="BB67" s="330"/>
      <c r="BC67" s="330"/>
      <c r="BD67" s="330"/>
      <c r="BE67" s="330"/>
      <c r="BF67" s="330"/>
      <c r="BG67" s="330"/>
      <c r="BH67" s="330"/>
      <c r="BI67" s="330"/>
      <c r="BJ67" s="330"/>
      <c r="BK67" s="330"/>
    </row>
    <row r="68" spans="1:63" s="336" customFormat="1" x14ac:dyDescent="0.2">
      <c r="A68" s="361" t="s">
        <v>318</v>
      </c>
      <c r="B68" s="382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382"/>
      <c r="Q68" s="383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341"/>
      <c r="AM68" s="14">
        <v>19</v>
      </c>
      <c r="AN68" s="14">
        <v>20</v>
      </c>
      <c r="AO68" s="14">
        <v>21</v>
      </c>
      <c r="AP68" s="23">
        <v>29</v>
      </c>
      <c r="AQ68" s="14">
        <v>8</v>
      </c>
      <c r="AR68" s="14">
        <v>43</v>
      </c>
      <c r="AS68" s="14">
        <v>25</v>
      </c>
      <c r="AT68" s="14">
        <v>30</v>
      </c>
      <c r="AU68" s="14">
        <v>11</v>
      </c>
      <c r="AV68" s="14">
        <v>9</v>
      </c>
      <c r="AW68" s="14">
        <v>11</v>
      </c>
      <c r="AX68" s="14">
        <v>2</v>
      </c>
      <c r="AY68" s="14">
        <v>0</v>
      </c>
      <c r="AZ68" s="14">
        <v>0</v>
      </c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336" customFormat="1" x14ac:dyDescent="0.2">
      <c r="A69" s="361" t="s">
        <v>319</v>
      </c>
      <c r="B69" s="382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382"/>
      <c r="Q69" s="131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343"/>
      <c r="AM69" s="14">
        <v>19</v>
      </c>
      <c r="AN69" s="14">
        <v>20</v>
      </c>
      <c r="AO69" s="14">
        <v>21</v>
      </c>
      <c r="AP69" s="25">
        <v>29</v>
      </c>
      <c r="AQ69" s="14">
        <v>8</v>
      </c>
      <c r="AR69" s="14">
        <v>43</v>
      </c>
      <c r="AS69" s="14">
        <v>25</v>
      </c>
      <c r="AT69" s="14">
        <v>30</v>
      </c>
      <c r="AU69" s="14">
        <v>11</v>
      </c>
      <c r="AV69" s="14">
        <v>9</v>
      </c>
      <c r="AW69" s="14">
        <v>11</v>
      </c>
      <c r="AX69" s="14">
        <v>2</v>
      </c>
      <c r="AY69" s="14">
        <v>0</v>
      </c>
      <c r="AZ69" s="14">
        <v>0</v>
      </c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</row>
    <row r="70" spans="1:63" s="373" customFormat="1" ht="25.5" hidden="1" x14ac:dyDescent="0.2">
      <c r="A70" s="370" t="s">
        <v>320</v>
      </c>
      <c r="B70" s="372" t="s">
        <v>306</v>
      </c>
      <c r="C70" s="372">
        <f>IF((C72=0),1,IF((ISBLANK(C72)),0,IF((C72=0),1,((IFERROR((C71/C72),0))))))</f>
        <v>1</v>
      </c>
      <c r="D70" s="372">
        <f t="shared" ref="D70:O70" si="49">IF((D72=0),1,IF((ISBLANK(D72)),0,IF((D72=0),1,((IFERROR((D71/D72),0))))))</f>
        <v>1</v>
      </c>
      <c r="E70" s="372">
        <f t="shared" si="49"/>
        <v>1</v>
      </c>
      <c r="F70" s="372">
        <f t="shared" si="49"/>
        <v>1</v>
      </c>
      <c r="G70" s="372">
        <f t="shared" si="49"/>
        <v>1</v>
      </c>
      <c r="H70" s="372">
        <f t="shared" si="49"/>
        <v>1</v>
      </c>
      <c r="I70" s="372">
        <f t="shared" si="49"/>
        <v>1</v>
      </c>
      <c r="J70" s="372">
        <f t="shared" si="49"/>
        <v>1</v>
      </c>
      <c r="K70" s="372">
        <f t="shared" si="49"/>
        <v>1</v>
      </c>
      <c r="L70" s="372">
        <f t="shared" si="49"/>
        <v>1</v>
      </c>
      <c r="M70" s="372">
        <f t="shared" si="49"/>
        <v>1</v>
      </c>
      <c r="N70" s="372">
        <f t="shared" si="49"/>
        <v>1</v>
      </c>
      <c r="O70" s="372">
        <f t="shared" si="49"/>
        <v>1</v>
      </c>
      <c r="P70" s="372" t="s">
        <v>306</v>
      </c>
      <c r="Q70" s="372">
        <f t="shared" ref="Q70:BK70" si="50">IF((Q72=0),1,IF((ISBLANK(Q72)),0,IF((Q72=0),1,((IFERROR((Q71/Q72),0))))))</f>
        <v>1</v>
      </c>
      <c r="R70" s="372">
        <f t="shared" si="50"/>
        <v>1</v>
      </c>
      <c r="S70" s="372">
        <f t="shared" si="50"/>
        <v>1</v>
      </c>
      <c r="T70" s="372">
        <f t="shared" si="50"/>
        <v>1</v>
      </c>
      <c r="U70" s="372">
        <f t="shared" si="50"/>
        <v>1</v>
      </c>
      <c r="V70" s="372">
        <f t="shared" si="50"/>
        <v>1</v>
      </c>
      <c r="W70" s="372">
        <f t="shared" si="50"/>
        <v>1</v>
      </c>
      <c r="X70" s="372">
        <f t="shared" si="50"/>
        <v>1</v>
      </c>
      <c r="Y70" s="372">
        <f t="shared" si="50"/>
        <v>1</v>
      </c>
      <c r="Z70" s="372">
        <f t="shared" si="50"/>
        <v>1</v>
      </c>
      <c r="AA70" s="372">
        <f t="shared" si="50"/>
        <v>1</v>
      </c>
      <c r="AB70" s="372">
        <f t="shared" si="50"/>
        <v>1</v>
      </c>
      <c r="AC70" s="372">
        <f t="shared" si="50"/>
        <v>1</v>
      </c>
      <c r="AD70" s="372">
        <f t="shared" si="50"/>
        <v>1</v>
      </c>
      <c r="AE70" s="372">
        <f t="shared" si="50"/>
        <v>1</v>
      </c>
      <c r="AF70" s="372">
        <f t="shared" si="50"/>
        <v>1</v>
      </c>
      <c r="AG70" s="372">
        <f t="shared" si="50"/>
        <v>1</v>
      </c>
      <c r="AH70" s="372">
        <f t="shared" si="50"/>
        <v>1</v>
      </c>
      <c r="AI70" s="372">
        <f t="shared" si="50"/>
        <v>1</v>
      </c>
      <c r="AJ70" s="372">
        <f t="shared" si="50"/>
        <v>1</v>
      </c>
      <c r="AK70" s="372">
        <f t="shared" si="50"/>
        <v>1</v>
      </c>
      <c r="AL70" s="372"/>
      <c r="AM70" s="372">
        <f t="shared" si="50"/>
        <v>1</v>
      </c>
      <c r="AN70" s="372">
        <f t="shared" si="50"/>
        <v>1</v>
      </c>
      <c r="AO70" s="372">
        <f t="shared" si="50"/>
        <v>1</v>
      </c>
      <c r="AP70" s="372">
        <f t="shared" si="50"/>
        <v>1</v>
      </c>
      <c r="AQ70" s="372">
        <f t="shared" si="50"/>
        <v>1</v>
      </c>
      <c r="AR70" s="372">
        <f t="shared" si="50"/>
        <v>1</v>
      </c>
      <c r="AS70" s="372">
        <f t="shared" si="50"/>
        <v>1</v>
      </c>
      <c r="AT70" s="372">
        <f t="shared" si="50"/>
        <v>1</v>
      </c>
      <c r="AU70" s="372">
        <f t="shared" si="50"/>
        <v>1</v>
      </c>
      <c r="AV70" s="372">
        <f t="shared" si="50"/>
        <v>1</v>
      </c>
      <c r="AW70" s="372">
        <f t="shared" si="50"/>
        <v>1</v>
      </c>
      <c r="AX70" s="372">
        <f t="shared" si="50"/>
        <v>1</v>
      </c>
      <c r="AY70" s="372">
        <f t="shared" si="50"/>
        <v>1</v>
      </c>
      <c r="AZ70" s="372">
        <f t="shared" si="50"/>
        <v>1</v>
      </c>
      <c r="BA70" s="372">
        <f t="shared" si="50"/>
        <v>1</v>
      </c>
      <c r="BB70" s="372">
        <f t="shared" si="50"/>
        <v>1</v>
      </c>
      <c r="BC70" s="372">
        <f t="shared" si="50"/>
        <v>1</v>
      </c>
      <c r="BD70" s="372">
        <f t="shared" si="50"/>
        <v>1</v>
      </c>
      <c r="BE70" s="372">
        <f t="shared" si="50"/>
        <v>1</v>
      </c>
      <c r="BF70" s="372">
        <f t="shared" si="50"/>
        <v>1</v>
      </c>
      <c r="BG70" s="372">
        <f t="shared" si="50"/>
        <v>1</v>
      </c>
      <c r="BH70" s="372">
        <f t="shared" si="50"/>
        <v>1</v>
      </c>
      <c r="BI70" s="372">
        <f t="shared" si="50"/>
        <v>1</v>
      </c>
      <c r="BJ70" s="372">
        <f t="shared" si="50"/>
        <v>1</v>
      </c>
      <c r="BK70" s="372">
        <f t="shared" si="50"/>
        <v>1</v>
      </c>
    </row>
    <row r="71" spans="1:63" s="336" customFormat="1" hidden="1" x14ac:dyDescent="0.2">
      <c r="A71" s="361" t="s">
        <v>321</v>
      </c>
      <c r="B71" s="415"/>
      <c r="C71" s="377">
        <v>1388</v>
      </c>
      <c r="D71" s="377">
        <v>2027</v>
      </c>
      <c r="E71" s="377">
        <v>2822</v>
      </c>
      <c r="F71" s="377">
        <v>4008</v>
      </c>
      <c r="G71" s="377">
        <v>3414</v>
      </c>
      <c r="H71" s="377">
        <v>4438</v>
      </c>
      <c r="I71" s="377">
        <v>4774</v>
      </c>
      <c r="J71" s="377">
        <v>5003</v>
      </c>
      <c r="K71" s="416">
        <v>5450</v>
      </c>
      <c r="L71" s="377">
        <v>5122</v>
      </c>
      <c r="M71" s="377">
        <v>5711</v>
      </c>
      <c r="N71" s="377">
        <v>5476</v>
      </c>
      <c r="O71" s="377">
        <v>6439</v>
      </c>
      <c r="P71" s="415"/>
      <c r="Q71" s="417">
        <v>6512</v>
      </c>
      <c r="R71" s="377">
        <v>6623</v>
      </c>
      <c r="S71" s="377">
        <v>7769</v>
      </c>
      <c r="T71" s="377">
        <v>7589</v>
      </c>
      <c r="U71" s="377">
        <v>8733</v>
      </c>
      <c r="V71" s="377">
        <v>8639</v>
      </c>
      <c r="W71" s="377">
        <v>8923</v>
      </c>
      <c r="X71" s="377">
        <v>8830</v>
      </c>
      <c r="Y71" s="377">
        <v>8908</v>
      </c>
      <c r="Z71" s="377">
        <v>8987</v>
      </c>
      <c r="AA71" s="377">
        <v>8223</v>
      </c>
      <c r="AB71" s="377">
        <v>8494</v>
      </c>
      <c r="AC71" s="418">
        <v>8300</v>
      </c>
      <c r="AD71" s="377">
        <v>8106</v>
      </c>
      <c r="AE71" s="377">
        <v>8421</v>
      </c>
      <c r="AF71" s="377">
        <v>8935</v>
      </c>
      <c r="AG71" s="377">
        <v>9214</v>
      </c>
      <c r="AH71" s="377">
        <v>8424</v>
      </c>
      <c r="AI71" s="377">
        <v>8661</v>
      </c>
      <c r="AJ71" s="377">
        <v>8541</v>
      </c>
      <c r="AK71" s="377">
        <v>8832</v>
      </c>
      <c r="AL71" s="377"/>
      <c r="AM71" s="377"/>
      <c r="AN71" s="377"/>
      <c r="AO71" s="377"/>
      <c r="AP71" s="377"/>
      <c r="AQ71" s="377"/>
      <c r="AR71" s="377"/>
      <c r="AS71" s="377"/>
      <c r="AT71" s="377"/>
      <c r="AU71" s="377"/>
      <c r="AV71" s="377"/>
      <c r="AW71" s="377"/>
      <c r="AX71" s="377"/>
      <c r="AY71" s="377"/>
      <c r="AZ71" s="377"/>
      <c r="BA71" s="377"/>
      <c r="BB71" s="377"/>
      <c r="BC71" s="377"/>
      <c r="BD71" s="377"/>
      <c r="BE71" s="377"/>
      <c r="BF71" s="377"/>
      <c r="BG71" s="377"/>
      <c r="BH71" s="377"/>
      <c r="BI71" s="377"/>
      <c r="BJ71" s="377"/>
      <c r="BK71" s="377"/>
    </row>
    <row r="72" spans="1:63" s="336" customFormat="1" hidden="1" x14ac:dyDescent="0.2">
      <c r="A72" s="361" t="s">
        <v>322</v>
      </c>
      <c r="B72" s="415"/>
      <c r="C72" s="377">
        <v>1388</v>
      </c>
      <c r="D72" s="377">
        <v>2027</v>
      </c>
      <c r="E72" s="377">
        <v>2822</v>
      </c>
      <c r="F72" s="377">
        <v>4008</v>
      </c>
      <c r="G72" s="377">
        <v>3414</v>
      </c>
      <c r="H72" s="377">
        <v>4438</v>
      </c>
      <c r="I72" s="377">
        <v>4774</v>
      </c>
      <c r="J72" s="377">
        <v>5003</v>
      </c>
      <c r="K72" s="416">
        <v>5450</v>
      </c>
      <c r="L72" s="377">
        <v>5122</v>
      </c>
      <c r="M72" s="377">
        <v>5711</v>
      </c>
      <c r="N72" s="377">
        <v>5476</v>
      </c>
      <c r="O72" s="377">
        <v>6439</v>
      </c>
      <c r="P72" s="415"/>
      <c r="Q72" s="419">
        <v>6512</v>
      </c>
      <c r="R72" s="377">
        <v>6623</v>
      </c>
      <c r="S72" s="377">
        <v>7769</v>
      </c>
      <c r="T72" s="377">
        <v>7589</v>
      </c>
      <c r="U72" s="377">
        <v>8733</v>
      </c>
      <c r="V72" s="377">
        <v>8639</v>
      </c>
      <c r="W72" s="377">
        <v>8923</v>
      </c>
      <c r="X72" s="377">
        <v>8830</v>
      </c>
      <c r="Y72" s="377">
        <v>8908</v>
      </c>
      <c r="Z72" s="377">
        <v>8987</v>
      </c>
      <c r="AA72" s="377">
        <v>8223</v>
      </c>
      <c r="AB72" s="377">
        <v>8494</v>
      </c>
      <c r="AC72" s="418">
        <v>8300</v>
      </c>
      <c r="AD72" s="377">
        <v>8106</v>
      </c>
      <c r="AE72" s="377">
        <v>8421</v>
      </c>
      <c r="AF72" s="377">
        <v>8935</v>
      </c>
      <c r="AG72" s="377">
        <v>9214</v>
      </c>
      <c r="AH72" s="377">
        <v>8424</v>
      </c>
      <c r="AI72" s="377">
        <v>8661</v>
      </c>
      <c r="AJ72" s="377">
        <v>8541</v>
      </c>
      <c r="AK72" s="377">
        <v>8832</v>
      </c>
      <c r="AL72" s="377"/>
      <c r="AM72" s="377"/>
      <c r="AN72" s="377"/>
      <c r="AO72" s="377"/>
      <c r="AP72" s="377"/>
      <c r="AQ72" s="377"/>
      <c r="AR72" s="377"/>
      <c r="AS72" s="377"/>
      <c r="AT72" s="377"/>
      <c r="AU72" s="377"/>
      <c r="AV72" s="377"/>
      <c r="AW72" s="377"/>
      <c r="AX72" s="377"/>
      <c r="AY72" s="377"/>
      <c r="AZ72" s="377"/>
      <c r="BA72" s="377"/>
      <c r="BB72" s="377"/>
      <c r="BC72" s="377"/>
      <c r="BD72" s="377"/>
      <c r="BE72" s="377"/>
      <c r="BF72" s="377"/>
      <c r="BG72" s="377"/>
      <c r="BH72" s="377"/>
      <c r="BI72" s="377"/>
      <c r="BJ72" s="377"/>
      <c r="BK72" s="377"/>
    </row>
    <row r="73" spans="1:63" s="373" customFormat="1" ht="25.5" hidden="1" x14ac:dyDescent="0.2">
      <c r="A73" s="370" t="s">
        <v>323</v>
      </c>
      <c r="B73" s="372" t="s">
        <v>268</v>
      </c>
      <c r="C73" s="372">
        <f t="shared" ref="C73:O73" si="51">IFERROR((C74/C75),0)</f>
        <v>7.619047619047619E-3</v>
      </c>
      <c r="D73" s="372">
        <f t="shared" si="51"/>
        <v>5.3285968028419185E-3</v>
      </c>
      <c r="E73" s="372">
        <f t="shared" si="51"/>
        <v>1.7838939857288481E-3</v>
      </c>
      <c r="F73" s="372">
        <f t="shared" si="51"/>
        <v>1.2681159420289854E-3</v>
      </c>
      <c r="G73" s="372">
        <f t="shared" si="51"/>
        <v>7.1098471382865266E-4</v>
      </c>
      <c r="H73" s="372">
        <f t="shared" si="51"/>
        <v>2.614720878546215E-3</v>
      </c>
      <c r="I73" s="372">
        <f t="shared" si="51"/>
        <v>4.0860800871697087E-3</v>
      </c>
      <c r="J73" s="372">
        <f t="shared" si="51"/>
        <v>1.4684287812041115E-3</v>
      </c>
      <c r="K73" s="372">
        <f t="shared" si="51"/>
        <v>1.3922728854855553E-3</v>
      </c>
      <c r="L73" s="372">
        <f t="shared" si="51"/>
        <v>2.8279847534735032E-3</v>
      </c>
      <c r="M73" s="372">
        <f t="shared" si="51"/>
        <v>2.5877238381119966E-3</v>
      </c>
      <c r="N73" s="372">
        <f t="shared" si="51"/>
        <v>2.1946669592889279E-3</v>
      </c>
      <c r="O73" s="372">
        <f t="shared" si="51"/>
        <v>4.6836073741903335E-3</v>
      </c>
      <c r="P73" s="372" t="s">
        <v>268</v>
      </c>
      <c r="Q73" s="372">
        <f t="shared" ref="Q73:AK73" si="52">IFERROR((Q74/Q75),0)</f>
        <v>2.2215782864870087E-3</v>
      </c>
      <c r="R73" s="372">
        <f t="shared" si="52"/>
        <v>1.713882447827402E-3</v>
      </c>
      <c r="S73" s="372">
        <f t="shared" si="52"/>
        <v>1.1631771352608839E-3</v>
      </c>
      <c r="T73" s="372">
        <f t="shared" si="52"/>
        <v>1.869508319312021E-3</v>
      </c>
      <c r="U73" s="372">
        <f t="shared" si="52"/>
        <v>1.6876958932733263E-3</v>
      </c>
      <c r="V73" s="372">
        <f t="shared" si="52"/>
        <v>2.1304490331039002E-3</v>
      </c>
      <c r="W73" s="372">
        <f t="shared" si="52"/>
        <v>9.8732927431298347E-4</v>
      </c>
      <c r="X73" s="372">
        <f t="shared" si="52"/>
        <v>2.9852974102544966E-3</v>
      </c>
      <c r="Y73" s="372">
        <f t="shared" si="52"/>
        <v>2.0529016975917884E-3</v>
      </c>
      <c r="Z73" s="372">
        <f t="shared" si="52"/>
        <v>2.0679074111133347E-3</v>
      </c>
      <c r="AA73" s="372">
        <f t="shared" si="52"/>
        <v>2.6111665770678135E-3</v>
      </c>
      <c r="AB73" s="372">
        <f t="shared" si="52"/>
        <v>3.7284449277613795E-3</v>
      </c>
      <c r="AC73" s="372">
        <f t="shared" si="52"/>
        <v>2.9653592128319182E-3</v>
      </c>
      <c r="AD73" s="372">
        <f t="shared" si="52"/>
        <v>2.5197732204101631E-3</v>
      </c>
      <c r="AE73" s="372">
        <f t="shared" si="52"/>
        <v>1.581709684377022E-3</v>
      </c>
      <c r="AF73" s="372">
        <f t="shared" si="52"/>
        <v>2.0214271275520519E-3</v>
      </c>
      <c r="AG73" s="372">
        <f t="shared" si="52"/>
        <v>5.2495275425211733E-3</v>
      </c>
      <c r="AH73" s="372">
        <f t="shared" si="52"/>
        <v>2.4448066380204476E-3</v>
      </c>
      <c r="AI73" s="372">
        <f t="shared" si="52"/>
        <v>2.4214799515704009E-3</v>
      </c>
      <c r="AJ73" s="372">
        <f t="shared" si="52"/>
        <v>2.9929700006960393E-3</v>
      </c>
      <c r="AK73" s="372">
        <f t="shared" si="52"/>
        <v>2.7063599458728013E-3</v>
      </c>
      <c r="AL73" s="372"/>
      <c r="AM73" s="372"/>
      <c r="AN73" s="372"/>
      <c r="AO73" s="372"/>
      <c r="AP73" s="372"/>
      <c r="AQ73" s="372"/>
      <c r="AR73" s="372"/>
      <c r="AS73" s="372"/>
      <c r="AT73" s="372"/>
      <c r="AU73" s="372"/>
      <c r="AV73" s="372"/>
      <c r="AW73" s="372"/>
      <c r="AX73" s="372"/>
      <c r="AY73" s="372"/>
      <c r="AZ73" s="372"/>
      <c r="BA73" s="372"/>
      <c r="BB73" s="372"/>
      <c r="BC73" s="372"/>
      <c r="BD73" s="372"/>
      <c r="BE73" s="372"/>
      <c r="BF73" s="372"/>
      <c r="BG73" s="372"/>
      <c r="BH73" s="372"/>
      <c r="BI73" s="372"/>
      <c r="BJ73" s="372"/>
      <c r="BK73" s="372"/>
    </row>
    <row r="74" spans="1:63" s="336" customFormat="1" ht="25.5" hidden="1" x14ac:dyDescent="0.2">
      <c r="A74" s="361" t="s">
        <v>324</v>
      </c>
      <c r="B74" s="415"/>
      <c r="C74" s="377">
        <v>4</v>
      </c>
      <c r="D74" s="377">
        <v>9</v>
      </c>
      <c r="E74" s="377">
        <v>7</v>
      </c>
      <c r="F74" s="377">
        <v>7</v>
      </c>
      <c r="G74" s="377">
        <v>4</v>
      </c>
      <c r="H74" s="376">
        <v>20</v>
      </c>
      <c r="I74" s="377">
        <v>30</v>
      </c>
      <c r="J74" s="377">
        <v>11</v>
      </c>
      <c r="K74" s="377">
        <v>12</v>
      </c>
      <c r="L74" s="377">
        <v>23</v>
      </c>
      <c r="M74" s="377">
        <v>25</v>
      </c>
      <c r="N74" s="377">
        <v>20</v>
      </c>
      <c r="O74" s="377">
        <v>47</v>
      </c>
      <c r="P74" s="415"/>
      <c r="Q74" s="377">
        <v>23</v>
      </c>
      <c r="R74" s="377">
        <v>17</v>
      </c>
      <c r="S74" s="377">
        <v>14</v>
      </c>
      <c r="T74" s="377">
        <v>20</v>
      </c>
      <c r="U74" s="377">
        <v>21</v>
      </c>
      <c r="V74" s="377">
        <v>26</v>
      </c>
      <c r="W74" s="377">
        <v>12</v>
      </c>
      <c r="X74" s="377">
        <v>40</v>
      </c>
      <c r="Y74" s="377">
        <v>26</v>
      </c>
      <c r="Z74" s="377">
        <v>31</v>
      </c>
      <c r="AA74" s="377">
        <v>34</v>
      </c>
      <c r="AB74" s="377">
        <v>48</v>
      </c>
      <c r="AC74" s="377">
        <v>44</v>
      </c>
      <c r="AD74" s="377">
        <v>36</v>
      </c>
      <c r="AE74" s="377">
        <v>22</v>
      </c>
      <c r="AF74" s="377">
        <v>30</v>
      </c>
      <c r="AG74" s="377">
        <v>75</v>
      </c>
      <c r="AH74" s="377">
        <v>33</v>
      </c>
      <c r="AI74" s="377">
        <v>34</v>
      </c>
      <c r="AJ74" s="377">
        <v>43</v>
      </c>
      <c r="AK74" s="377">
        <v>38</v>
      </c>
      <c r="AL74" s="377"/>
      <c r="AM74" s="377"/>
      <c r="AN74" s="377"/>
      <c r="AO74" s="377"/>
      <c r="AP74" s="377"/>
      <c r="AQ74" s="377"/>
      <c r="AR74" s="377"/>
      <c r="AS74" s="377"/>
      <c r="AT74" s="377"/>
      <c r="AU74" s="377"/>
      <c r="AV74" s="377"/>
      <c r="AW74" s="377"/>
      <c r="AX74" s="377"/>
      <c r="AY74" s="377"/>
      <c r="AZ74" s="377"/>
      <c r="BA74" s="377"/>
      <c r="BB74" s="377"/>
      <c r="BC74" s="377"/>
      <c r="BD74" s="377"/>
      <c r="BE74" s="377"/>
      <c r="BF74" s="377"/>
      <c r="BG74" s="377"/>
      <c r="BH74" s="377"/>
      <c r="BI74" s="377"/>
      <c r="BJ74" s="377"/>
      <c r="BK74" s="377"/>
    </row>
    <row r="75" spans="1:63" s="336" customFormat="1" hidden="1" x14ac:dyDescent="0.2">
      <c r="A75" s="361" t="s">
        <v>325</v>
      </c>
      <c r="B75" s="415"/>
      <c r="C75" s="377">
        <v>525</v>
      </c>
      <c r="D75" s="377">
        <v>1689</v>
      </c>
      <c r="E75" s="377">
        <v>3924</v>
      </c>
      <c r="F75" s="416">
        <v>5520</v>
      </c>
      <c r="G75" s="377">
        <v>5626</v>
      </c>
      <c r="H75" s="376">
        <v>7649</v>
      </c>
      <c r="I75" s="377">
        <v>7342</v>
      </c>
      <c r="J75" s="377">
        <v>7491</v>
      </c>
      <c r="K75" s="377">
        <v>8619</v>
      </c>
      <c r="L75" s="377">
        <v>8133</v>
      </c>
      <c r="M75" s="377">
        <v>9661</v>
      </c>
      <c r="N75" s="377">
        <v>9113</v>
      </c>
      <c r="O75" s="377">
        <v>10035</v>
      </c>
      <c r="P75" s="415"/>
      <c r="Q75" s="377">
        <v>10353</v>
      </c>
      <c r="R75" s="377">
        <v>9919</v>
      </c>
      <c r="S75" s="377">
        <v>12036</v>
      </c>
      <c r="T75" s="377">
        <v>10698</v>
      </c>
      <c r="U75" s="377">
        <v>12443</v>
      </c>
      <c r="V75" s="377">
        <v>12204</v>
      </c>
      <c r="W75" s="377">
        <v>12154</v>
      </c>
      <c r="X75" s="377">
        <v>13399</v>
      </c>
      <c r="Y75" s="377">
        <v>12665</v>
      </c>
      <c r="Z75" s="377">
        <v>14991</v>
      </c>
      <c r="AA75" s="377">
        <v>13021</v>
      </c>
      <c r="AB75" s="377">
        <v>12874</v>
      </c>
      <c r="AC75" s="377">
        <v>14838</v>
      </c>
      <c r="AD75" s="377">
        <v>14287</v>
      </c>
      <c r="AE75" s="377">
        <v>13909</v>
      </c>
      <c r="AF75" s="377">
        <v>14841</v>
      </c>
      <c r="AG75" s="377">
        <v>14287</v>
      </c>
      <c r="AH75" s="377">
        <v>13498</v>
      </c>
      <c r="AI75" s="377">
        <v>14041</v>
      </c>
      <c r="AJ75" s="377">
        <v>14367</v>
      </c>
      <c r="AK75" s="377">
        <v>14041</v>
      </c>
      <c r="AL75" s="377"/>
      <c r="AM75" s="377"/>
      <c r="AN75" s="377"/>
      <c r="AO75" s="377"/>
      <c r="AP75" s="377"/>
      <c r="AQ75" s="377"/>
      <c r="AR75" s="377"/>
      <c r="AS75" s="377"/>
      <c r="AT75" s="377"/>
      <c r="AU75" s="377"/>
      <c r="AV75" s="377"/>
      <c r="AW75" s="377"/>
      <c r="AX75" s="377"/>
      <c r="AY75" s="377"/>
      <c r="AZ75" s="377"/>
      <c r="BA75" s="377"/>
      <c r="BB75" s="377"/>
      <c r="BC75" s="377"/>
      <c r="BD75" s="377"/>
      <c r="BE75" s="377"/>
      <c r="BF75" s="377"/>
      <c r="BG75" s="377"/>
      <c r="BH75" s="377"/>
      <c r="BI75" s="377"/>
      <c r="BJ75" s="377"/>
      <c r="BK75" s="377"/>
    </row>
    <row r="76" spans="1:63" x14ac:dyDescent="0.2">
      <c r="A76" s="321"/>
      <c r="B76" s="323"/>
      <c r="C76" s="323"/>
      <c r="D76" s="323"/>
      <c r="E76" s="323"/>
      <c r="F76" s="323"/>
      <c r="G76" s="420"/>
      <c r="H76" s="420"/>
      <c r="I76" s="420"/>
      <c r="J76" s="323"/>
      <c r="K76" s="323"/>
      <c r="L76" s="323"/>
      <c r="M76" s="323"/>
      <c r="N76" s="323"/>
      <c r="O76" s="323"/>
      <c r="P76" s="323"/>
      <c r="Q76" s="323"/>
      <c r="R76" s="322"/>
      <c r="S76" s="323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I76" s="323"/>
      <c r="AJ76" s="322"/>
      <c r="AK76" s="322"/>
      <c r="AL76" s="322"/>
      <c r="AM76" s="322"/>
      <c r="AN76" s="322"/>
      <c r="AO76" s="322"/>
      <c r="AP76" s="322"/>
      <c r="AQ76" s="322"/>
      <c r="AR76" s="322"/>
      <c r="AS76" s="322"/>
      <c r="AT76" s="322"/>
      <c r="AU76" s="322"/>
      <c r="AV76" s="322"/>
      <c r="AW76" s="322"/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  <c r="BI76" s="322"/>
      <c r="BJ76" s="322"/>
      <c r="BK76" s="322"/>
    </row>
    <row r="77" spans="1:63" x14ac:dyDescent="0.2">
      <c r="A77" s="321"/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2"/>
      <c r="S77" s="323"/>
      <c r="T77" s="322"/>
      <c r="U77" s="322"/>
      <c r="V77" s="322"/>
      <c r="W77" s="322"/>
      <c r="X77" s="322"/>
      <c r="Y77" s="322"/>
      <c r="Z77" s="322"/>
      <c r="AA77" s="322"/>
      <c r="AB77" s="322"/>
      <c r="AC77" s="322"/>
      <c r="AD77" s="322"/>
      <c r="AE77" s="322"/>
      <c r="AF77" s="322"/>
      <c r="AG77" s="322"/>
      <c r="AH77" s="322"/>
      <c r="AI77" s="323"/>
      <c r="AJ77" s="322"/>
      <c r="AK77" s="322"/>
      <c r="AL77" s="322"/>
      <c r="AM77" s="322"/>
      <c r="AN77" s="322"/>
      <c r="AO77" s="322"/>
      <c r="AP77" s="322"/>
      <c r="AQ77" s="322"/>
      <c r="AR77" s="322"/>
      <c r="AS77" s="322"/>
      <c r="AT77" s="322"/>
      <c r="AU77" s="322"/>
      <c r="AV77" s="322"/>
      <c r="AW77" s="322"/>
      <c r="AX77" s="322"/>
      <c r="AY77" s="322"/>
      <c r="AZ77" s="322"/>
      <c r="BA77" s="322"/>
      <c r="BB77" s="322"/>
      <c r="BC77" s="322"/>
      <c r="BD77" s="322"/>
      <c r="BE77" s="322"/>
      <c r="BF77" s="322"/>
      <c r="BG77" s="322"/>
      <c r="BH77" s="322"/>
      <c r="BI77" s="322"/>
      <c r="BJ77" s="322"/>
      <c r="BK77" s="322"/>
    </row>
    <row r="78" spans="1:63" x14ac:dyDescent="0.2">
      <c r="A78" s="435" t="s">
        <v>246</v>
      </c>
      <c r="B78" s="436"/>
      <c r="C78" s="436"/>
      <c r="D78" s="436"/>
      <c r="E78" s="436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  <c r="R78" s="436"/>
      <c r="S78" s="436"/>
      <c r="T78" s="436"/>
      <c r="U78" s="436"/>
      <c r="V78" s="436"/>
      <c r="W78" s="436"/>
      <c r="X78" s="436"/>
      <c r="Y78" s="436"/>
      <c r="Z78" s="436"/>
      <c r="AA78" s="436"/>
      <c r="AB78" s="436"/>
      <c r="AC78" s="436"/>
      <c r="AD78" s="436"/>
      <c r="AE78" s="436"/>
      <c r="AF78" s="436"/>
      <c r="AG78" s="436"/>
      <c r="AH78" s="436"/>
      <c r="AI78" s="436"/>
      <c r="AJ78" s="436"/>
      <c r="AK78" s="436"/>
      <c r="AL78" s="436"/>
      <c r="AM78" s="436"/>
      <c r="AN78" s="436"/>
      <c r="AO78" s="436"/>
      <c r="AP78" s="436"/>
      <c r="AQ78" s="436"/>
      <c r="AR78" s="436"/>
      <c r="AS78" s="436"/>
      <c r="AT78" s="436"/>
      <c r="AU78" s="436"/>
      <c r="AV78" s="436"/>
      <c r="AW78" s="436"/>
      <c r="AX78" s="436"/>
      <c r="AY78" s="436"/>
      <c r="AZ78" s="436"/>
      <c r="BA78" s="436"/>
      <c r="BB78" s="436"/>
      <c r="BC78" s="436"/>
      <c r="BD78" s="436"/>
      <c r="BE78" s="436"/>
      <c r="BF78" s="436"/>
      <c r="BG78" s="436"/>
      <c r="BH78" s="436"/>
      <c r="BI78" s="436"/>
      <c r="BJ78" s="436"/>
      <c r="BK78" s="436"/>
    </row>
    <row r="79" spans="1:63" x14ac:dyDescent="0.2">
      <c r="A79" s="427"/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6"/>
      <c r="V79" s="436"/>
      <c r="W79" s="436"/>
      <c r="X79" s="436"/>
      <c r="Y79" s="436"/>
      <c r="Z79" s="436"/>
      <c r="AA79" s="436"/>
      <c r="AB79" s="436"/>
      <c r="AC79" s="436"/>
      <c r="AD79" s="436"/>
      <c r="AE79" s="436"/>
      <c r="AF79" s="436"/>
      <c r="AG79" s="436"/>
      <c r="AH79" s="436"/>
      <c r="AI79" s="436"/>
      <c r="AJ79" s="436"/>
      <c r="AK79" s="436"/>
      <c r="AL79" s="436"/>
      <c r="AM79" s="436"/>
      <c r="AN79" s="436"/>
      <c r="AO79" s="436"/>
      <c r="AP79" s="436"/>
      <c r="AQ79" s="436"/>
      <c r="AR79" s="436"/>
      <c r="AS79" s="436"/>
      <c r="AT79" s="436"/>
      <c r="AU79" s="436"/>
      <c r="AV79" s="436"/>
      <c r="AW79" s="436"/>
      <c r="AX79" s="436"/>
      <c r="AY79" s="436"/>
      <c r="AZ79" s="436"/>
      <c r="BA79" s="436"/>
      <c r="BB79" s="436"/>
      <c r="BC79" s="436"/>
      <c r="BD79" s="436"/>
      <c r="BE79" s="436"/>
      <c r="BF79" s="436"/>
      <c r="BG79" s="436"/>
      <c r="BH79" s="436"/>
      <c r="BI79" s="436"/>
      <c r="BJ79" s="436"/>
      <c r="BK79" s="436"/>
    </row>
    <row r="80" spans="1:63" x14ac:dyDescent="0.2">
      <c r="A80" s="427"/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36"/>
      <c r="R80" s="436"/>
      <c r="S80" s="436"/>
      <c r="T80" s="436"/>
      <c r="U80" s="436"/>
      <c r="V80" s="436"/>
      <c r="W80" s="436"/>
      <c r="X80" s="436"/>
      <c r="Y80" s="436"/>
      <c r="Z80" s="436"/>
      <c r="AA80" s="436"/>
      <c r="AB80" s="436"/>
      <c r="AC80" s="436"/>
      <c r="AD80" s="436"/>
      <c r="AE80" s="436"/>
      <c r="AF80" s="436"/>
      <c r="AG80" s="436"/>
      <c r="AH80" s="436"/>
      <c r="AI80" s="436"/>
      <c r="AJ80" s="436"/>
      <c r="AK80" s="436"/>
      <c r="AL80" s="436"/>
      <c r="AM80" s="436"/>
      <c r="AN80" s="436"/>
      <c r="AO80" s="436"/>
      <c r="AP80" s="436"/>
      <c r="AQ80" s="436"/>
      <c r="AR80" s="436"/>
      <c r="AS80" s="436"/>
      <c r="AT80" s="436"/>
      <c r="AU80" s="436"/>
      <c r="AV80" s="436"/>
      <c r="AW80" s="436"/>
      <c r="AX80" s="436"/>
      <c r="AY80" s="436"/>
      <c r="AZ80" s="436"/>
      <c r="BA80" s="436"/>
      <c r="BB80" s="436"/>
      <c r="BC80" s="436"/>
      <c r="BD80" s="436"/>
      <c r="BE80" s="436"/>
      <c r="BF80" s="436"/>
      <c r="BG80" s="436"/>
      <c r="BH80" s="436"/>
      <c r="BI80" s="436"/>
      <c r="BJ80" s="436"/>
      <c r="BK80" s="436"/>
    </row>
    <row r="81" spans="1:63" x14ac:dyDescent="0.2">
      <c r="A81" s="427"/>
      <c r="B81" s="436"/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6"/>
      <c r="U81" s="436"/>
      <c r="V81" s="436"/>
      <c r="W81" s="436"/>
      <c r="X81" s="436"/>
      <c r="Y81" s="436"/>
      <c r="Z81" s="436"/>
      <c r="AA81" s="436"/>
      <c r="AB81" s="436"/>
      <c r="AC81" s="436"/>
      <c r="AD81" s="436"/>
      <c r="AE81" s="436"/>
      <c r="AF81" s="436"/>
      <c r="AG81" s="436"/>
      <c r="AH81" s="436"/>
      <c r="AI81" s="436"/>
      <c r="AJ81" s="436"/>
      <c r="AK81" s="436"/>
      <c r="AL81" s="436"/>
      <c r="AM81" s="436"/>
      <c r="AN81" s="436"/>
      <c r="AO81" s="436"/>
      <c r="AP81" s="436"/>
      <c r="AQ81" s="436"/>
      <c r="AR81" s="436"/>
      <c r="AS81" s="436"/>
      <c r="AT81" s="436"/>
      <c r="AU81" s="436"/>
      <c r="AV81" s="436"/>
      <c r="AW81" s="436"/>
      <c r="AX81" s="436"/>
      <c r="AY81" s="436"/>
      <c r="AZ81" s="436"/>
      <c r="BA81" s="436"/>
      <c r="BB81" s="436"/>
      <c r="BC81" s="436"/>
      <c r="BD81" s="436"/>
      <c r="BE81" s="436"/>
      <c r="BF81" s="436"/>
      <c r="BG81" s="436"/>
      <c r="BH81" s="436"/>
      <c r="BI81" s="436"/>
      <c r="BJ81" s="436"/>
      <c r="BK81" s="436"/>
    </row>
    <row r="82" spans="1:63" x14ac:dyDescent="0.2">
      <c r="A82" s="427"/>
      <c r="B82" s="436"/>
      <c r="C82" s="436"/>
      <c r="D82" s="436"/>
      <c r="E82" s="436"/>
      <c r="F82" s="436"/>
      <c r="G82" s="436"/>
      <c r="H82" s="436"/>
      <c r="I82" s="436"/>
      <c r="J82" s="436"/>
      <c r="K82" s="436"/>
      <c r="L82" s="436"/>
      <c r="M82" s="436"/>
      <c r="N82" s="436"/>
      <c r="O82" s="436"/>
      <c r="P82" s="436"/>
      <c r="Q82" s="436"/>
      <c r="R82" s="436"/>
      <c r="S82" s="436"/>
      <c r="T82" s="436"/>
      <c r="U82" s="436"/>
      <c r="V82" s="436"/>
      <c r="W82" s="436"/>
      <c r="X82" s="436"/>
      <c r="Y82" s="436"/>
      <c r="Z82" s="436"/>
      <c r="AA82" s="436"/>
      <c r="AB82" s="436"/>
      <c r="AC82" s="436"/>
      <c r="AD82" s="436"/>
      <c r="AE82" s="436"/>
      <c r="AF82" s="436"/>
      <c r="AG82" s="436"/>
      <c r="AH82" s="436"/>
      <c r="AI82" s="436"/>
      <c r="AJ82" s="436"/>
      <c r="AK82" s="436"/>
      <c r="AL82" s="436"/>
      <c r="AM82" s="436"/>
      <c r="AN82" s="436"/>
      <c r="AO82" s="436"/>
      <c r="AP82" s="436"/>
      <c r="AQ82" s="436"/>
      <c r="AR82" s="436"/>
      <c r="AS82" s="436"/>
      <c r="AT82" s="436"/>
      <c r="AU82" s="436"/>
      <c r="AV82" s="436"/>
      <c r="AW82" s="436"/>
      <c r="AX82" s="436"/>
      <c r="AY82" s="436"/>
      <c r="AZ82" s="436"/>
      <c r="BA82" s="436"/>
      <c r="BB82" s="436"/>
      <c r="BC82" s="436"/>
      <c r="BD82" s="436"/>
      <c r="BE82" s="436"/>
      <c r="BF82" s="436"/>
      <c r="BG82" s="436"/>
      <c r="BH82" s="436"/>
      <c r="BI82" s="436"/>
      <c r="BJ82" s="436"/>
      <c r="BK82" s="436"/>
    </row>
    <row r="83" spans="1:63" x14ac:dyDescent="0.2">
      <c r="A83" s="427"/>
      <c r="B83" s="436"/>
      <c r="C83" s="436"/>
      <c r="D83" s="436"/>
      <c r="E83" s="436"/>
      <c r="F83" s="436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/>
      <c r="W83" s="436"/>
      <c r="X83" s="436"/>
      <c r="Y83" s="436"/>
      <c r="Z83" s="436"/>
      <c r="AA83" s="436"/>
      <c r="AB83" s="436"/>
      <c r="AC83" s="436"/>
      <c r="AD83" s="436"/>
      <c r="AE83" s="436"/>
      <c r="AF83" s="436"/>
      <c r="AG83" s="436"/>
      <c r="AH83" s="436"/>
      <c r="AI83" s="436"/>
      <c r="AJ83" s="436"/>
      <c r="AK83" s="436"/>
      <c r="AL83" s="436"/>
      <c r="AM83" s="436"/>
      <c r="AN83" s="436"/>
      <c r="AO83" s="436"/>
      <c r="AP83" s="436"/>
      <c r="AQ83" s="436"/>
      <c r="AR83" s="436"/>
      <c r="AS83" s="436"/>
      <c r="AT83" s="436"/>
      <c r="AU83" s="436"/>
      <c r="AV83" s="436"/>
      <c r="AW83" s="436"/>
      <c r="AX83" s="436"/>
      <c r="AY83" s="436"/>
      <c r="AZ83" s="436"/>
      <c r="BA83" s="436"/>
      <c r="BB83" s="436"/>
      <c r="BC83" s="436"/>
      <c r="BD83" s="436"/>
      <c r="BE83" s="436"/>
      <c r="BF83" s="436"/>
      <c r="BG83" s="436"/>
      <c r="BH83" s="436"/>
      <c r="BI83" s="436"/>
      <c r="BJ83" s="436"/>
      <c r="BK83" s="436"/>
    </row>
    <row r="84" spans="1:63" x14ac:dyDescent="0.2">
      <c r="A84" s="427"/>
      <c r="B84" s="436"/>
      <c r="C84" s="436"/>
      <c r="D84" s="436"/>
      <c r="E84" s="436"/>
      <c r="F84" s="436"/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436"/>
      <c r="T84" s="436"/>
      <c r="U84" s="436"/>
      <c r="V84" s="436"/>
      <c r="W84" s="436"/>
      <c r="X84" s="436"/>
      <c r="Y84" s="436"/>
      <c r="Z84" s="436"/>
      <c r="AA84" s="436"/>
      <c r="AB84" s="436"/>
      <c r="AC84" s="436"/>
      <c r="AD84" s="436"/>
      <c r="AE84" s="436"/>
      <c r="AF84" s="436"/>
      <c r="AG84" s="436"/>
      <c r="AH84" s="436"/>
      <c r="AI84" s="436"/>
      <c r="AJ84" s="436"/>
      <c r="AK84" s="436"/>
      <c r="AL84" s="436"/>
      <c r="AM84" s="436"/>
      <c r="AN84" s="436"/>
      <c r="AO84" s="436"/>
      <c r="AP84" s="436"/>
      <c r="AQ84" s="436"/>
      <c r="AR84" s="436"/>
      <c r="AS84" s="436"/>
      <c r="AT84" s="436"/>
      <c r="AU84" s="436"/>
      <c r="AV84" s="436"/>
      <c r="AW84" s="436"/>
      <c r="AX84" s="436"/>
      <c r="AY84" s="436"/>
      <c r="AZ84" s="436"/>
      <c r="BA84" s="436"/>
      <c r="BB84" s="436"/>
      <c r="BC84" s="436"/>
      <c r="BD84" s="436"/>
      <c r="BE84" s="436"/>
      <c r="BF84" s="436"/>
      <c r="BG84" s="436"/>
      <c r="BH84" s="436"/>
      <c r="BI84" s="436"/>
      <c r="BJ84" s="436"/>
      <c r="BK84" s="436"/>
    </row>
    <row r="85" spans="1:63" x14ac:dyDescent="0.2">
      <c r="A85" s="427"/>
      <c r="B85" s="436"/>
      <c r="C85" s="436"/>
      <c r="D85" s="436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6"/>
      <c r="U85" s="436"/>
      <c r="V85" s="436"/>
      <c r="W85" s="436"/>
      <c r="X85" s="436"/>
      <c r="Y85" s="436"/>
      <c r="Z85" s="436"/>
      <c r="AA85" s="436"/>
      <c r="AB85" s="436"/>
      <c r="AC85" s="436"/>
      <c r="AD85" s="436"/>
      <c r="AE85" s="436"/>
      <c r="AF85" s="436"/>
      <c r="AG85" s="436"/>
      <c r="AH85" s="436"/>
      <c r="AI85" s="436"/>
      <c r="AJ85" s="436"/>
      <c r="AK85" s="436"/>
      <c r="AL85" s="436"/>
      <c r="AM85" s="436"/>
      <c r="AN85" s="436"/>
      <c r="AO85" s="436"/>
      <c r="AP85" s="436"/>
      <c r="AQ85" s="436"/>
      <c r="AR85" s="436"/>
      <c r="AS85" s="436"/>
      <c r="AT85" s="436"/>
      <c r="AU85" s="436"/>
      <c r="AV85" s="436"/>
      <c r="AW85" s="436"/>
      <c r="AX85" s="436"/>
      <c r="AY85" s="436"/>
      <c r="AZ85" s="436"/>
      <c r="BA85" s="436"/>
      <c r="BB85" s="436"/>
      <c r="BC85" s="436"/>
      <c r="BD85" s="436"/>
      <c r="BE85" s="436"/>
      <c r="BF85" s="436"/>
      <c r="BG85" s="436"/>
      <c r="BH85" s="436"/>
      <c r="BI85" s="436"/>
      <c r="BJ85" s="436"/>
      <c r="BK85" s="436"/>
    </row>
    <row r="86" spans="1:63" x14ac:dyDescent="0.2">
      <c r="A86" s="427"/>
      <c r="B86" s="436"/>
      <c r="C86" s="436"/>
      <c r="D86" s="436"/>
      <c r="E86" s="436"/>
      <c r="F86" s="436"/>
      <c r="G86" s="436"/>
      <c r="H86" s="436"/>
      <c r="I86" s="436"/>
      <c r="J86" s="436"/>
      <c r="K86" s="436"/>
      <c r="L86" s="436"/>
      <c r="M86" s="436"/>
      <c r="N86" s="436"/>
      <c r="O86" s="436"/>
      <c r="P86" s="436"/>
      <c r="Q86" s="436"/>
      <c r="R86" s="436"/>
      <c r="S86" s="436"/>
      <c r="T86" s="436"/>
      <c r="U86" s="436"/>
      <c r="V86" s="436"/>
      <c r="W86" s="436"/>
      <c r="X86" s="436"/>
      <c r="Y86" s="436"/>
      <c r="Z86" s="436"/>
      <c r="AA86" s="436"/>
      <c r="AB86" s="436"/>
      <c r="AC86" s="436"/>
      <c r="AD86" s="436"/>
      <c r="AE86" s="436"/>
      <c r="AF86" s="436"/>
      <c r="AG86" s="436"/>
      <c r="AH86" s="436"/>
      <c r="AI86" s="436"/>
      <c r="AJ86" s="436"/>
      <c r="AK86" s="436"/>
      <c r="AL86" s="436"/>
      <c r="AM86" s="436"/>
      <c r="AN86" s="436"/>
      <c r="AO86" s="436"/>
      <c r="AP86" s="436"/>
      <c r="AQ86" s="436"/>
      <c r="AR86" s="436"/>
      <c r="AS86" s="436"/>
      <c r="AT86" s="436"/>
      <c r="AU86" s="436"/>
      <c r="AV86" s="436"/>
      <c r="AW86" s="436"/>
      <c r="AX86" s="436"/>
      <c r="AY86" s="436"/>
      <c r="AZ86" s="436"/>
      <c r="BA86" s="436"/>
      <c r="BB86" s="436"/>
      <c r="BC86" s="436"/>
      <c r="BD86" s="436"/>
      <c r="BE86" s="436"/>
      <c r="BF86" s="436"/>
      <c r="BG86" s="436"/>
      <c r="BH86" s="436"/>
      <c r="BI86" s="436"/>
      <c r="BJ86" s="436"/>
      <c r="BK86" s="436"/>
    </row>
  </sheetData>
  <mergeCells count="6">
    <mergeCell ref="A78:BK86"/>
    <mergeCell ref="A1:AB6"/>
    <mergeCell ref="A7:BK7"/>
    <mergeCell ref="B8:AK8"/>
    <mergeCell ref="AL8:BK8"/>
    <mergeCell ref="A9:BK9"/>
  </mergeCells>
  <conditionalFormatting sqref="A78:A83 BL78:IV86">
    <cfRule type="cellIs" dxfId="1" priority="2" operator="equal">
      <formula>"N/A"</formula>
    </cfRule>
  </conditionalFormatting>
  <conditionalFormatting sqref="BL9:IV9">
    <cfRule type="cellIs" dxfId="0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5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7" max="6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e19ace8f374cc078272b9d414eb6a9d4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d5834bff70653e204ab025de8941b429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85E57-7675-4473-9D7E-221324A222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E5840-BA6E-4199-9802-C83E2AAFF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Produção</vt:lpstr>
      <vt:lpstr>Desempenho</vt:lpstr>
      <vt:lpstr>Desempenho!Area_de_impressao</vt:lpstr>
      <vt:lpstr>Produção!Area_de_impressao</vt:lpstr>
      <vt:lpstr>Desempenho!Titulos_de_impressao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2025-12-04T19:20:47Z</dcterms:created>
  <dcterms:modified xsi:type="dcterms:W3CDTF">2025-12-10T14:26:22Z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