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09-2025\"/>
    </mc:Choice>
  </mc:AlternateContent>
  <xr:revisionPtr revIDLastSave="0" documentId="8_{9B361AD6-18C9-4B8F-BFA0-94B1CFAF36B0}" xr6:coauthVersionLast="47" xr6:coauthVersionMax="47" xr10:uidLastSave="{00000000-0000-0000-0000-000000000000}"/>
  <bookViews>
    <workbookView xWindow="-120" yWindow="-120" windowWidth="20730" windowHeight="11040" firstSheet="1" activeTab="1" xr2:uid="{2DEE8390-FD43-4F22-8D02-34FBE19E546A}"/>
  </bookViews>
  <sheets>
    <sheet name="Produçã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Desempenho!$A$1:$BJ$86</definedName>
    <definedName name="_xlnm.Print_Area" localSheetId="2">Efetividade!$A$1:$EB$220</definedName>
    <definedName name="_xlnm.Print_Area" localSheetId="0">Produção!$B$1:$BS$480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Desempenho!$1:$10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213" i="3" l="1"/>
  <c r="DY213" i="3"/>
  <c r="EB213" i="3"/>
  <c r="DX213" i="3"/>
  <c r="DZ213" i="3"/>
  <c r="DV213" i="3"/>
  <c r="DT213" i="3"/>
  <c r="DS213" i="3"/>
  <c r="DQ213" i="3"/>
  <c r="DO213" i="3"/>
  <c r="DR213" i="3"/>
  <c r="DN213" i="3"/>
  <c r="DL213" i="3"/>
  <c r="DJ213" i="3"/>
  <c r="DI213" i="3"/>
  <c r="DG213" i="3"/>
  <c r="DE213" i="3"/>
  <c r="DH213" i="3"/>
  <c r="DD213" i="3"/>
  <c r="DF213" i="3"/>
  <c r="DB213" i="3"/>
  <c r="CZ213" i="3"/>
  <c r="CY213" i="3"/>
  <c r="DA213" i="3"/>
  <c r="CW213" i="3"/>
  <c r="CU213" i="3"/>
  <c r="CT213" i="3"/>
  <c r="CR213" i="3"/>
  <c r="CP213" i="3"/>
  <c r="CO213" i="3"/>
  <c r="CM213" i="3"/>
  <c r="CK213" i="3"/>
  <c r="CJ213" i="3"/>
  <c r="EB212" i="3"/>
  <c r="DZ212" i="3"/>
  <c r="DW212" i="3"/>
  <c r="DU212" i="3"/>
  <c r="DR212" i="3"/>
  <c r="DP212" i="3"/>
  <c r="DM212" i="3"/>
  <c r="DK212" i="3"/>
  <c r="DH212" i="3"/>
  <c r="DF212" i="3"/>
  <c r="DC212" i="3"/>
  <c r="DA212" i="3"/>
  <c r="CX212" i="3"/>
  <c r="CV212" i="3"/>
  <c r="CS212" i="3"/>
  <c r="CQ212" i="3"/>
  <c r="CN212" i="3"/>
  <c r="CL212" i="3"/>
  <c r="EB211" i="3"/>
  <c r="DZ211" i="3"/>
  <c r="DW211" i="3"/>
  <c r="DU211" i="3"/>
  <c r="DR211" i="3"/>
  <c r="DP211" i="3"/>
  <c r="DM211" i="3"/>
  <c r="DK211" i="3"/>
  <c r="DH211" i="3"/>
  <c r="DF211" i="3"/>
  <c r="DC211" i="3"/>
  <c r="DA211" i="3"/>
  <c r="CX211" i="3"/>
  <c r="CV211" i="3"/>
  <c r="CS211" i="3"/>
  <c r="CQ211" i="3"/>
  <c r="CN211" i="3"/>
  <c r="CL211" i="3"/>
  <c r="EB210" i="3"/>
  <c r="DZ210" i="3"/>
  <c r="DW210" i="3"/>
  <c r="DU210" i="3"/>
  <c r="DR210" i="3"/>
  <c r="DP210" i="3"/>
  <c r="DM210" i="3"/>
  <c r="DK210" i="3"/>
  <c r="DH210" i="3"/>
  <c r="DF210" i="3"/>
  <c r="DC210" i="3"/>
  <c r="DA210" i="3"/>
  <c r="CX210" i="3"/>
  <c r="CV210" i="3"/>
  <c r="CS210" i="3"/>
  <c r="CQ210" i="3"/>
  <c r="CN210" i="3"/>
  <c r="CL210" i="3"/>
  <c r="EB209" i="3"/>
  <c r="DZ209" i="3"/>
  <c r="DW209" i="3"/>
  <c r="DU209" i="3"/>
  <c r="DR209" i="3"/>
  <c r="DP209" i="3"/>
  <c r="DM209" i="3"/>
  <c r="DK209" i="3"/>
  <c r="DH209" i="3"/>
  <c r="DF209" i="3"/>
  <c r="DC209" i="3"/>
  <c r="DA209" i="3"/>
  <c r="CX209" i="3"/>
  <c r="CV209" i="3"/>
  <c r="CS209" i="3"/>
  <c r="CQ209" i="3"/>
  <c r="CN209" i="3"/>
  <c r="CL209" i="3"/>
  <c r="EB208" i="3"/>
  <c r="DZ208" i="3"/>
  <c r="DW208" i="3"/>
  <c r="DU208" i="3"/>
  <c r="DR208" i="3"/>
  <c r="DP208" i="3"/>
  <c r="DM208" i="3"/>
  <c r="DK208" i="3"/>
  <c r="DH208" i="3"/>
  <c r="DF208" i="3"/>
  <c r="DC208" i="3"/>
  <c r="DA208" i="3"/>
  <c r="CX208" i="3"/>
  <c r="CV208" i="3"/>
  <c r="CS208" i="3"/>
  <c r="CQ208" i="3"/>
  <c r="CN208" i="3"/>
  <c r="CL208" i="3"/>
  <c r="EB207" i="3"/>
  <c r="DZ207" i="3"/>
  <c r="DW207" i="3"/>
  <c r="DU207" i="3"/>
  <c r="DR207" i="3"/>
  <c r="DP207" i="3"/>
  <c r="DM207" i="3"/>
  <c r="DK207" i="3"/>
  <c r="DH207" i="3"/>
  <c r="DF207" i="3"/>
  <c r="DC207" i="3"/>
  <c r="DA207" i="3"/>
  <c r="CX207" i="3"/>
  <c r="CV207" i="3"/>
  <c r="CS207" i="3"/>
  <c r="CQ207" i="3"/>
  <c r="CN207" i="3"/>
  <c r="CL207" i="3"/>
  <c r="EB206" i="3"/>
  <c r="DZ206" i="3"/>
  <c r="DW206" i="3"/>
  <c r="DU206" i="3"/>
  <c r="DR206" i="3"/>
  <c r="DP206" i="3"/>
  <c r="DM206" i="3"/>
  <c r="DK206" i="3"/>
  <c r="DH206" i="3"/>
  <c r="DF206" i="3"/>
  <c r="DC206" i="3"/>
  <c r="DA206" i="3"/>
  <c r="CX206" i="3"/>
  <c r="CV206" i="3"/>
  <c r="CS206" i="3"/>
  <c r="CQ206" i="3"/>
  <c r="CN206" i="3"/>
  <c r="CL206" i="3"/>
  <c r="EB205" i="3"/>
  <c r="DZ205" i="3"/>
  <c r="DW205" i="3"/>
  <c r="DU205" i="3"/>
  <c r="DR205" i="3"/>
  <c r="DP205" i="3"/>
  <c r="DM205" i="3"/>
  <c r="DK205" i="3"/>
  <c r="DH205" i="3"/>
  <c r="DF205" i="3"/>
  <c r="DC205" i="3"/>
  <c r="DA205" i="3"/>
  <c r="CX205" i="3"/>
  <c r="CV205" i="3"/>
  <c r="CS205" i="3"/>
  <c r="CQ205" i="3"/>
  <c r="CN205" i="3"/>
  <c r="CL205" i="3"/>
  <c r="EB204" i="3"/>
  <c r="DZ204" i="3"/>
  <c r="DW204" i="3"/>
  <c r="DU204" i="3"/>
  <c r="DR204" i="3"/>
  <c r="DP204" i="3"/>
  <c r="DM204" i="3"/>
  <c r="DK204" i="3"/>
  <c r="DH204" i="3"/>
  <c r="DF204" i="3"/>
  <c r="DC204" i="3"/>
  <c r="DA204" i="3"/>
  <c r="CX204" i="3"/>
  <c r="CV204" i="3"/>
  <c r="CS204" i="3"/>
  <c r="CQ204" i="3"/>
  <c r="CN204" i="3"/>
  <c r="CL204" i="3"/>
  <c r="EB203" i="3"/>
  <c r="DZ203" i="3"/>
  <c r="DW203" i="3"/>
  <c r="DU203" i="3"/>
  <c r="DR203" i="3"/>
  <c r="DP203" i="3"/>
  <c r="DM203" i="3"/>
  <c r="DK203" i="3"/>
  <c r="DH203" i="3"/>
  <c r="DF203" i="3"/>
  <c r="DC203" i="3"/>
  <c r="DA203" i="3"/>
  <c r="CX203" i="3"/>
  <c r="CV203" i="3"/>
  <c r="CS203" i="3"/>
  <c r="CQ203" i="3"/>
  <c r="CN203" i="3"/>
  <c r="CL203" i="3"/>
  <c r="EB202" i="3"/>
  <c r="DZ202" i="3"/>
  <c r="DW202" i="3"/>
  <c r="DU202" i="3"/>
  <c r="DR202" i="3"/>
  <c r="DP202" i="3"/>
  <c r="DM202" i="3"/>
  <c r="DK202" i="3"/>
  <c r="DH202" i="3"/>
  <c r="DF202" i="3"/>
  <c r="DC202" i="3"/>
  <c r="DA202" i="3"/>
  <c r="CX202" i="3"/>
  <c r="CV202" i="3"/>
  <c r="CS202" i="3"/>
  <c r="CQ202" i="3"/>
  <c r="CN202" i="3"/>
  <c r="CL202" i="3"/>
  <c r="EB201" i="3"/>
  <c r="DZ201" i="3"/>
  <c r="DW201" i="3"/>
  <c r="DU201" i="3"/>
  <c r="DR201" i="3"/>
  <c r="DP201" i="3"/>
  <c r="DM201" i="3"/>
  <c r="DK201" i="3"/>
  <c r="DH201" i="3"/>
  <c r="DF201" i="3"/>
  <c r="DC201" i="3"/>
  <c r="DA201" i="3"/>
  <c r="CX201" i="3"/>
  <c r="CV201" i="3"/>
  <c r="CS201" i="3"/>
  <c r="CQ201" i="3"/>
  <c r="CN201" i="3"/>
  <c r="CL201" i="3"/>
  <c r="EB200" i="3"/>
  <c r="DZ200" i="3"/>
  <c r="DW200" i="3"/>
  <c r="DU200" i="3"/>
  <c r="DR200" i="3"/>
  <c r="DP200" i="3"/>
  <c r="DM200" i="3"/>
  <c r="DK200" i="3"/>
  <c r="DH200" i="3"/>
  <c r="DF200" i="3"/>
  <c r="DC200" i="3"/>
  <c r="DA200" i="3"/>
  <c r="CX200" i="3"/>
  <c r="CV200" i="3"/>
  <c r="CS200" i="3"/>
  <c r="CQ200" i="3"/>
  <c r="CN200" i="3"/>
  <c r="CL200" i="3"/>
  <c r="EB199" i="3"/>
  <c r="DZ199" i="3"/>
  <c r="DW199" i="3"/>
  <c r="DU199" i="3"/>
  <c r="DR199" i="3"/>
  <c r="DP199" i="3"/>
  <c r="DM199" i="3"/>
  <c r="DK199" i="3"/>
  <c r="DH199" i="3"/>
  <c r="DF199" i="3"/>
  <c r="DC199" i="3"/>
  <c r="DA199" i="3"/>
  <c r="CX199" i="3"/>
  <c r="CV199" i="3"/>
  <c r="CS199" i="3"/>
  <c r="CQ199" i="3"/>
  <c r="CN199" i="3"/>
  <c r="CL199" i="3"/>
  <c r="EB198" i="3"/>
  <c r="DZ198" i="3"/>
  <c r="DW198" i="3"/>
  <c r="DU198" i="3"/>
  <c r="DR198" i="3"/>
  <c r="DP198" i="3"/>
  <c r="DM198" i="3"/>
  <c r="DK198" i="3"/>
  <c r="DH198" i="3"/>
  <c r="DF198" i="3"/>
  <c r="DC198" i="3"/>
  <c r="DA198" i="3"/>
  <c r="CX198" i="3"/>
  <c r="CV198" i="3"/>
  <c r="CS198" i="3"/>
  <c r="CQ198" i="3"/>
  <c r="CN198" i="3"/>
  <c r="CL198" i="3"/>
  <c r="EB197" i="3"/>
  <c r="DZ197" i="3"/>
  <c r="DW197" i="3"/>
  <c r="DU197" i="3"/>
  <c r="DR197" i="3"/>
  <c r="DP197" i="3"/>
  <c r="DM197" i="3"/>
  <c r="DK197" i="3"/>
  <c r="DH197" i="3"/>
  <c r="DF197" i="3"/>
  <c r="DC197" i="3"/>
  <c r="DA197" i="3"/>
  <c r="CX197" i="3"/>
  <c r="CV197" i="3"/>
  <c r="CS197" i="3"/>
  <c r="CQ197" i="3"/>
  <c r="CN197" i="3"/>
  <c r="CL197" i="3"/>
  <c r="DX195" i="3"/>
  <c r="DN195" i="3"/>
  <c r="DI195" i="3"/>
  <c r="DD195" i="3"/>
  <c r="CY195" i="3"/>
  <c r="CT195" i="3"/>
  <c r="CO195" i="3"/>
  <c r="CJ195" i="3"/>
  <c r="DX192" i="3"/>
  <c r="DS192" i="3"/>
  <c r="DN192" i="3"/>
  <c r="DI192" i="3"/>
  <c r="DD192" i="3"/>
  <c r="CY192" i="3"/>
  <c r="CT192" i="3"/>
  <c r="CO192" i="3"/>
  <c r="CJ192" i="3"/>
  <c r="DX191" i="3"/>
  <c r="DS191" i="3"/>
  <c r="DN191" i="3"/>
  <c r="DI191" i="3"/>
  <c r="DD191" i="3"/>
  <c r="CY191" i="3"/>
  <c r="CT191" i="3"/>
  <c r="CO191" i="3"/>
  <c r="CJ191" i="3"/>
  <c r="CH191" i="3"/>
  <c r="CF191" i="3"/>
  <c r="CD191" i="3"/>
  <c r="CB191" i="3"/>
  <c r="BZ191" i="3"/>
  <c r="BX191" i="3"/>
  <c r="BV191" i="3"/>
  <c r="BT191" i="3"/>
  <c r="BR191" i="3"/>
  <c r="BP191" i="3"/>
  <c r="BN191" i="3"/>
  <c r="BL191" i="3"/>
  <c r="BJ191" i="3"/>
  <c r="BH191" i="3"/>
  <c r="BF191" i="3"/>
  <c r="BD191" i="3"/>
  <c r="BB191" i="3"/>
  <c r="AZ191" i="3"/>
  <c r="AX191" i="3"/>
  <c r="AV191" i="3"/>
  <c r="AT191" i="3"/>
  <c r="AR191" i="3"/>
  <c r="AP191" i="3"/>
  <c r="AN191" i="3"/>
  <c r="AL191" i="3"/>
  <c r="AJ191" i="3"/>
  <c r="AH191" i="3"/>
  <c r="AF191" i="3"/>
  <c r="AD191" i="3"/>
  <c r="AB191" i="3"/>
  <c r="Z191" i="3"/>
  <c r="X191" i="3"/>
  <c r="V191" i="3"/>
  <c r="T191" i="3"/>
  <c r="R191" i="3"/>
  <c r="P191" i="3"/>
  <c r="N191" i="3"/>
  <c r="L191" i="3"/>
  <c r="J191" i="3"/>
  <c r="H191" i="3"/>
  <c r="F191" i="3"/>
  <c r="D191" i="3"/>
  <c r="B191" i="3"/>
  <c r="DX190" i="3"/>
  <c r="DS190" i="3"/>
  <c r="DN190" i="3"/>
  <c r="DI190" i="3"/>
  <c r="DD190" i="3"/>
  <c r="CY190" i="3"/>
  <c r="CT190" i="3"/>
  <c r="CO190" i="3"/>
  <c r="CJ190" i="3"/>
  <c r="CH190" i="3"/>
  <c r="CF190" i="3"/>
  <c r="CD190" i="3"/>
  <c r="CB190" i="3"/>
  <c r="BZ190" i="3"/>
  <c r="BX190" i="3"/>
  <c r="BV190" i="3"/>
  <c r="BT190" i="3"/>
  <c r="BR190" i="3"/>
  <c r="BP190" i="3"/>
  <c r="BN190" i="3"/>
  <c r="BL190" i="3"/>
  <c r="BJ190" i="3"/>
  <c r="BH190" i="3"/>
  <c r="BF190" i="3"/>
  <c r="BD190" i="3"/>
  <c r="BB190" i="3"/>
  <c r="AZ190" i="3"/>
  <c r="AX190" i="3"/>
  <c r="AV190" i="3"/>
  <c r="AT190" i="3"/>
  <c r="AR190" i="3"/>
  <c r="AP190" i="3"/>
  <c r="AN190" i="3"/>
  <c r="AL190" i="3"/>
  <c r="AJ190" i="3"/>
  <c r="AH190" i="3"/>
  <c r="AF190" i="3"/>
  <c r="AD190" i="3"/>
  <c r="AB190" i="3"/>
  <c r="Z190" i="3"/>
  <c r="X190" i="3"/>
  <c r="V190" i="3"/>
  <c r="T190" i="3"/>
  <c r="R190" i="3"/>
  <c r="P190" i="3"/>
  <c r="N190" i="3"/>
  <c r="L190" i="3"/>
  <c r="J190" i="3"/>
  <c r="H190" i="3"/>
  <c r="F190" i="3"/>
  <c r="D190" i="3"/>
  <c r="B190" i="3"/>
  <c r="DX189" i="3"/>
  <c r="DS189" i="3"/>
  <c r="DN189" i="3"/>
  <c r="DI189" i="3"/>
  <c r="DD189" i="3"/>
  <c r="CY189" i="3"/>
  <c r="CT189" i="3"/>
  <c r="CO189" i="3"/>
  <c r="CJ189" i="3"/>
  <c r="DX185" i="3"/>
  <c r="DS185" i="3"/>
  <c r="DN185" i="3"/>
  <c r="DI185" i="3"/>
  <c r="DD185" i="3"/>
  <c r="CY185" i="3"/>
  <c r="CT185" i="3"/>
  <c r="CO185" i="3"/>
  <c r="CJ185" i="3"/>
  <c r="DX184" i="3"/>
  <c r="DS184" i="3"/>
  <c r="DN184" i="3"/>
  <c r="DI184" i="3"/>
  <c r="DD184" i="3"/>
  <c r="CY184" i="3"/>
  <c r="CT184" i="3"/>
  <c r="CO184" i="3"/>
  <c r="CJ184" i="3"/>
  <c r="DX180" i="3"/>
  <c r="DS180" i="3"/>
  <c r="DN180" i="3"/>
  <c r="DI180" i="3"/>
  <c r="DD180" i="3"/>
  <c r="CY180" i="3"/>
  <c r="CT180" i="3"/>
  <c r="CO180" i="3"/>
  <c r="CJ180" i="3"/>
  <c r="CH180" i="3"/>
  <c r="CF180" i="3"/>
  <c r="CD180" i="3"/>
  <c r="CB180" i="3"/>
  <c r="BZ180" i="3"/>
  <c r="BX180" i="3"/>
  <c r="BV180" i="3"/>
  <c r="BT180" i="3"/>
  <c r="BR180" i="3"/>
  <c r="BP180" i="3"/>
  <c r="BN180" i="3"/>
  <c r="BL180" i="3"/>
  <c r="BJ180" i="3"/>
  <c r="BH180" i="3"/>
  <c r="BF180" i="3"/>
  <c r="BD180" i="3"/>
  <c r="BB180" i="3"/>
  <c r="AZ180" i="3"/>
  <c r="AX180" i="3"/>
  <c r="AV180" i="3"/>
  <c r="AT180" i="3"/>
  <c r="AR180" i="3"/>
  <c r="AP180" i="3"/>
  <c r="AN180" i="3"/>
  <c r="AL180" i="3"/>
  <c r="AJ180" i="3"/>
  <c r="AH180" i="3"/>
  <c r="AF180" i="3"/>
  <c r="AD180" i="3"/>
  <c r="AB180" i="3"/>
  <c r="Z180" i="3"/>
  <c r="X180" i="3"/>
  <c r="V180" i="3"/>
  <c r="T180" i="3"/>
  <c r="R180" i="3"/>
  <c r="P180" i="3"/>
  <c r="N180" i="3"/>
  <c r="L180" i="3"/>
  <c r="J180" i="3"/>
  <c r="H180" i="3"/>
  <c r="F180" i="3"/>
  <c r="D180" i="3"/>
  <c r="B180" i="3"/>
  <c r="DX179" i="3"/>
  <c r="DS179" i="3"/>
  <c r="DN179" i="3"/>
  <c r="DI179" i="3"/>
  <c r="DD179" i="3"/>
  <c r="CY179" i="3"/>
  <c r="CT179" i="3"/>
  <c r="CO179" i="3"/>
  <c r="CJ179" i="3"/>
  <c r="DX175" i="3"/>
  <c r="DS175" i="3"/>
  <c r="DS195" i="3"/>
  <c r="DN175" i="3"/>
  <c r="DI175" i="3"/>
  <c r="DD175" i="3"/>
  <c r="CY175" i="3"/>
  <c r="CT175" i="3"/>
  <c r="CO175" i="3"/>
  <c r="CJ175" i="3"/>
  <c r="B175" i="3"/>
  <c r="DX150" i="3"/>
  <c r="DS150" i="3"/>
  <c r="DN150" i="3"/>
  <c r="DI150" i="3"/>
  <c r="DD150" i="3"/>
  <c r="CY150" i="3"/>
  <c r="CT150" i="3"/>
  <c r="CO150" i="3"/>
  <c r="CJ150" i="3"/>
  <c r="B150" i="3"/>
  <c r="DX133" i="3"/>
  <c r="BT133" i="3"/>
  <c r="BR133" i="3"/>
  <c r="BP133" i="3"/>
  <c r="BN133" i="3"/>
  <c r="BL133" i="3"/>
  <c r="BJ133" i="3"/>
  <c r="BH133" i="3"/>
  <c r="BF133" i="3"/>
  <c r="BD133" i="3"/>
  <c r="BB133" i="3"/>
  <c r="AZ133" i="3"/>
  <c r="AX133" i="3"/>
  <c r="AV133" i="3"/>
  <c r="AT133" i="3"/>
  <c r="AR133" i="3"/>
  <c r="AP133" i="3"/>
  <c r="AN133" i="3"/>
  <c r="AL133" i="3"/>
  <c r="AJ133" i="3"/>
  <c r="AH133" i="3"/>
  <c r="AF133" i="3"/>
  <c r="AD133" i="3"/>
  <c r="AB133" i="3"/>
  <c r="Z133" i="3"/>
  <c r="X133" i="3"/>
  <c r="B133" i="3"/>
  <c r="DX130" i="3"/>
  <c r="DS130" i="3"/>
  <c r="DN130" i="3"/>
  <c r="DI130" i="3"/>
  <c r="DD130" i="3"/>
  <c r="CY130" i="3"/>
  <c r="CT130" i="3"/>
  <c r="CO130" i="3"/>
  <c r="CJ130" i="3"/>
  <c r="CH130" i="3"/>
  <c r="CF130" i="3"/>
  <c r="CD130" i="3"/>
  <c r="CB130" i="3"/>
  <c r="BZ130" i="3"/>
  <c r="BX130" i="3"/>
  <c r="BV130" i="3"/>
  <c r="BT130" i="3"/>
  <c r="BR130" i="3"/>
  <c r="BP130" i="3"/>
  <c r="BN130" i="3"/>
  <c r="BL130" i="3"/>
  <c r="BJ130" i="3"/>
  <c r="BH130" i="3"/>
  <c r="BF130" i="3"/>
  <c r="BD130" i="3"/>
  <c r="BB130" i="3"/>
  <c r="AZ130" i="3"/>
  <c r="AX130" i="3"/>
  <c r="AV130" i="3"/>
  <c r="AT130" i="3"/>
  <c r="AR130" i="3"/>
  <c r="AP130" i="3"/>
  <c r="AN130" i="3"/>
  <c r="AL130" i="3"/>
  <c r="AJ130" i="3"/>
  <c r="AH130" i="3"/>
  <c r="AF130" i="3"/>
  <c r="AD130" i="3"/>
  <c r="AB130" i="3"/>
  <c r="Z130" i="3"/>
  <c r="X130" i="3"/>
  <c r="V130" i="3"/>
  <c r="T130" i="3"/>
  <c r="R130" i="3"/>
  <c r="P130" i="3"/>
  <c r="N130" i="3"/>
  <c r="L130" i="3"/>
  <c r="J130" i="3"/>
  <c r="H130" i="3"/>
  <c r="DX128" i="3"/>
  <c r="DS128" i="3"/>
  <c r="DN128" i="3"/>
  <c r="DI128" i="3"/>
  <c r="DD128" i="3"/>
  <c r="CY128" i="3"/>
  <c r="CT128" i="3"/>
  <c r="CO128" i="3"/>
  <c r="CJ128" i="3"/>
  <c r="CH128" i="3"/>
  <c r="CF128" i="3"/>
  <c r="CD128" i="3"/>
  <c r="CB128" i="3"/>
  <c r="BZ128" i="3"/>
  <c r="BX128" i="3"/>
  <c r="BV128" i="3"/>
  <c r="BT128" i="3"/>
  <c r="BR128" i="3"/>
  <c r="BP128" i="3"/>
  <c r="BN128" i="3"/>
  <c r="BL128" i="3"/>
  <c r="BJ128" i="3"/>
  <c r="BH128" i="3"/>
  <c r="BF128" i="3"/>
  <c r="BD128" i="3"/>
  <c r="BB128" i="3"/>
  <c r="AZ128" i="3"/>
  <c r="AX128" i="3"/>
  <c r="AV128" i="3"/>
  <c r="AT128" i="3"/>
  <c r="AR128" i="3"/>
  <c r="AP128" i="3"/>
  <c r="AN128" i="3"/>
  <c r="AL128" i="3"/>
  <c r="AJ128" i="3"/>
  <c r="AH128" i="3"/>
  <c r="AF128" i="3"/>
  <c r="AD128" i="3"/>
  <c r="AB128" i="3"/>
  <c r="Z128" i="3"/>
  <c r="X128" i="3"/>
  <c r="V128" i="3"/>
  <c r="T128" i="3"/>
  <c r="R128" i="3"/>
  <c r="P128" i="3"/>
  <c r="N128" i="3"/>
  <c r="L128" i="3"/>
  <c r="J128" i="3"/>
  <c r="H128" i="3"/>
  <c r="DX127" i="3"/>
  <c r="DS127" i="3"/>
  <c r="DN127" i="3"/>
  <c r="DI127" i="3"/>
  <c r="DD127" i="3"/>
  <c r="CY127" i="3"/>
  <c r="CT127" i="3"/>
  <c r="CO127" i="3"/>
  <c r="CJ127" i="3"/>
  <c r="CH127" i="3"/>
  <c r="CF127" i="3"/>
  <c r="CD127" i="3"/>
  <c r="CB127" i="3"/>
  <c r="BZ127" i="3"/>
  <c r="BX127" i="3"/>
  <c r="BV127" i="3"/>
  <c r="BT127" i="3"/>
  <c r="BR127" i="3"/>
  <c r="BP127" i="3"/>
  <c r="BN127" i="3"/>
  <c r="BL127" i="3"/>
  <c r="BJ127" i="3"/>
  <c r="BH127" i="3"/>
  <c r="BF127" i="3"/>
  <c r="BD127" i="3"/>
  <c r="BB127" i="3"/>
  <c r="AZ127" i="3"/>
  <c r="AX127" i="3"/>
  <c r="AV127" i="3"/>
  <c r="AT127" i="3"/>
  <c r="AR127" i="3"/>
  <c r="AP127" i="3"/>
  <c r="AN127" i="3"/>
  <c r="AL127" i="3"/>
  <c r="AJ127" i="3"/>
  <c r="AH127" i="3"/>
  <c r="AF127" i="3"/>
  <c r="AD127" i="3"/>
  <c r="AB127" i="3"/>
  <c r="Z127" i="3"/>
  <c r="X127" i="3"/>
  <c r="V127" i="3"/>
  <c r="T127" i="3"/>
  <c r="R127" i="3"/>
  <c r="P127" i="3"/>
  <c r="N127" i="3"/>
  <c r="L127" i="3"/>
  <c r="J127" i="3"/>
  <c r="H127" i="3"/>
  <c r="DX126" i="3"/>
  <c r="DS126" i="3"/>
  <c r="DN126" i="3"/>
  <c r="DI126" i="3"/>
  <c r="DD126" i="3"/>
  <c r="CY126" i="3"/>
  <c r="CT126" i="3"/>
  <c r="CO126" i="3"/>
  <c r="CJ126" i="3"/>
  <c r="CH126" i="3"/>
  <c r="CF126" i="3"/>
  <c r="CD126" i="3"/>
  <c r="CB126" i="3"/>
  <c r="BZ126" i="3"/>
  <c r="BX126" i="3"/>
  <c r="BV126" i="3"/>
  <c r="BT126" i="3"/>
  <c r="BR126" i="3"/>
  <c r="BP126" i="3"/>
  <c r="BN126" i="3"/>
  <c r="BL126" i="3"/>
  <c r="BJ126" i="3"/>
  <c r="BH126" i="3"/>
  <c r="BF126" i="3"/>
  <c r="BD126" i="3"/>
  <c r="BB126" i="3"/>
  <c r="AZ126" i="3"/>
  <c r="AX126" i="3"/>
  <c r="AV126" i="3"/>
  <c r="AT126" i="3"/>
  <c r="AR126" i="3"/>
  <c r="AP126" i="3"/>
  <c r="AN126" i="3"/>
  <c r="AL126" i="3"/>
  <c r="AJ126" i="3"/>
  <c r="AH126" i="3"/>
  <c r="AF126" i="3"/>
  <c r="AD126" i="3"/>
  <c r="AB126" i="3"/>
  <c r="Z126" i="3"/>
  <c r="X126" i="3"/>
  <c r="V126" i="3"/>
  <c r="T126" i="3"/>
  <c r="R126" i="3"/>
  <c r="P126" i="3"/>
  <c r="N126" i="3"/>
  <c r="L126" i="3"/>
  <c r="J126" i="3"/>
  <c r="H126" i="3"/>
  <c r="DX125" i="3"/>
  <c r="DS125" i="3"/>
  <c r="DS133" i="3"/>
  <c r="DN125" i="3"/>
  <c r="DN133" i="3"/>
  <c r="DI125" i="3"/>
  <c r="DI133" i="3"/>
  <c r="DD125" i="3"/>
  <c r="DD133" i="3"/>
  <c r="CY125" i="3"/>
  <c r="CY133" i="3"/>
  <c r="CT125" i="3"/>
  <c r="CT133" i="3"/>
  <c r="CO125" i="3"/>
  <c r="CO133" i="3"/>
  <c r="CJ125" i="3"/>
  <c r="CJ133" i="3"/>
  <c r="B125" i="3"/>
  <c r="DX107" i="3"/>
  <c r="DS107" i="3"/>
  <c r="DN107" i="3"/>
  <c r="DI107" i="3"/>
  <c r="DD107" i="3"/>
  <c r="CY107" i="3"/>
  <c r="CT107" i="3"/>
  <c r="CO107" i="3"/>
  <c r="CJ107" i="3"/>
  <c r="B107" i="3"/>
  <c r="DX94" i="3"/>
  <c r="DS94" i="3"/>
  <c r="DN94" i="3"/>
  <c r="DI94" i="3"/>
  <c r="DD94" i="3"/>
  <c r="CY94" i="3"/>
  <c r="CT94" i="3"/>
  <c r="CO94" i="3"/>
  <c r="CJ94" i="3"/>
  <c r="DX93" i="3"/>
  <c r="DS93" i="3"/>
  <c r="DN93" i="3"/>
  <c r="DI93" i="3"/>
  <c r="DD93" i="3"/>
  <c r="CY93" i="3"/>
  <c r="CT93" i="3"/>
  <c r="CO93" i="3"/>
  <c r="CJ93" i="3"/>
  <c r="DX92" i="3"/>
  <c r="DS92" i="3"/>
  <c r="DN92" i="3"/>
  <c r="DI92" i="3"/>
  <c r="DD92" i="3"/>
  <c r="CY92" i="3"/>
  <c r="CT92" i="3"/>
  <c r="CO92" i="3"/>
  <c r="CJ92" i="3"/>
  <c r="DX91" i="3"/>
  <c r="DS91" i="3"/>
  <c r="DN91" i="3"/>
  <c r="DI91" i="3"/>
  <c r="DD91" i="3"/>
  <c r="CY91" i="3"/>
  <c r="CT91" i="3"/>
  <c r="CO91" i="3"/>
  <c r="CJ91" i="3"/>
  <c r="DX90" i="3"/>
  <c r="DS90" i="3"/>
  <c r="DN90" i="3"/>
  <c r="DI90" i="3"/>
  <c r="DD90" i="3"/>
  <c r="CY90" i="3"/>
  <c r="CT90" i="3"/>
  <c r="CO90" i="3"/>
  <c r="CJ90" i="3"/>
  <c r="D90" i="3"/>
  <c r="F90" i="3"/>
  <c r="H90" i="3"/>
  <c r="J90" i="3"/>
  <c r="L90" i="3"/>
  <c r="N90" i="3"/>
  <c r="P90" i="3"/>
  <c r="R90" i="3"/>
  <c r="T90" i="3"/>
  <c r="V90" i="3"/>
  <c r="X90" i="3"/>
  <c r="Z90" i="3"/>
  <c r="AB90" i="3"/>
  <c r="AD90" i="3"/>
  <c r="AF90" i="3"/>
  <c r="AH90" i="3"/>
  <c r="AJ90" i="3"/>
  <c r="AL90" i="3"/>
  <c r="AN90" i="3"/>
  <c r="AP90" i="3"/>
  <c r="AR90" i="3"/>
  <c r="AT90" i="3"/>
  <c r="AV90" i="3"/>
  <c r="AX90" i="3"/>
  <c r="AZ90" i="3"/>
  <c r="BB90" i="3"/>
  <c r="BD90" i="3"/>
  <c r="BF90" i="3"/>
  <c r="BH90" i="3"/>
  <c r="BJ90" i="3"/>
  <c r="BL90" i="3"/>
  <c r="BN90" i="3"/>
  <c r="BP90" i="3"/>
  <c r="BR90" i="3"/>
  <c r="BT90" i="3"/>
  <c r="BV90" i="3"/>
  <c r="BX90" i="3"/>
  <c r="BZ90" i="3"/>
  <c r="CB90" i="3"/>
  <c r="CD90" i="3"/>
  <c r="CF90" i="3"/>
  <c r="CH90" i="3"/>
  <c r="DX77" i="3"/>
  <c r="DS77" i="3"/>
  <c r="DN77" i="3"/>
  <c r="DI77" i="3"/>
  <c r="DD77" i="3"/>
  <c r="CY77" i="3"/>
  <c r="CT77" i="3"/>
  <c r="CO77" i="3"/>
  <c r="CJ77" i="3"/>
  <c r="D77" i="3"/>
  <c r="F77" i="3"/>
  <c r="H77" i="3"/>
  <c r="J77" i="3"/>
  <c r="L77" i="3"/>
  <c r="N77" i="3"/>
  <c r="P77" i="3"/>
  <c r="R77" i="3"/>
  <c r="T77" i="3"/>
  <c r="V77" i="3"/>
  <c r="X77" i="3"/>
  <c r="Z77" i="3"/>
  <c r="AB77" i="3"/>
  <c r="AD77" i="3"/>
  <c r="AF77" i="3"/>
  <c r="AH77" i="3"/>
  <c r="AJ77" i="3"/>
  <c r="AL77" i="3"/>
  <c r="AN77" i="3"/>
  <c r="AP77" i="3"/>
  <c r="AR77" i="3"/>
  <c r="AT77" i="3"/>
  <c r="AV77" i="3"/>
  <c r="AX77" i="3"/>
  <c r="AZ77" i="3"/>
  <c r="BB77" i="3"/>
  <c r="BD77" i="3"/>
  <c r="BF77" i="3"/>
  <c r="BH77" i="3"/>
  <c r="BJ77" i="3"/>
  <c r="BL77" i="3"/>
  <c r="BN77" i="3"/>
  <c r="BP77" i="3"/>
  <c r="BR77" i="3"/>
  <c r="BT77" i="3"/>
  <c r="BV77" i="3"/>
  <c r="BX77" i="3"/>
  <c r="BZ77" i="3"/>
  <c r="CB77" i="3"/>
  <c r="CD77" i="3"/>
  <c r="CF77" i="3"/>
  <c r="CH77" i="3"/>
  <c r="DX74" i="3"/>
  <c r="DS74" i="3"/>
  <c r="DN74" i="3"/>
  <c r="DI74" i="3"/>
  <c r="DD74" i="3"/>
  <c r="CY74" i="3"/>
  <c r="CT74" i="3"/>
  <c r="CO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DX73" i="3"/>
  <c r="DS73" i="3"/>
  <c r="DN73" i="3"/>
  <c r="DI73" i="3"/>
  <c r="DD73" i="3"/>
  <c r="CY73" i="3"/>
  <c r="CT73" i="3"/>
  <c r="CO73" i="3"/>
  <c r="CJ73" i="3"/>
  <c r="DX72" i="3"/>
  <c r="DS72" i="3"/>
  <c r="DN72" i="3"/>
  <c r="DI72" i="3"/>
  <c r="DD72" i="3"/>
  <c r="CY72" i="3"/>
  <c r="CT72" i="3"/>
  <c r="CO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DX71" i="3"/>
  <c r="DS71" i="3"/>
  <c r="DN71" i="3"/>
  <c r="DI71" i="3"/>
  <c r="DD71" i="3"/>
  <c r="CY71" i="3"/>
  <c r="CT71" i="3"/>
  <c r="CO71" i="3"/>
  <c r="CJ71" i="3"/>
  <c r="CH71" i="3"/>
  <c r="CF71" i="3"/>
  <c r="CD71" i="3"/>
  <c r="CB71" i="3"/>
  <c r="BZ71" i="3"/>
  <c r="BX71" i="3"/>
  <c r="BV71" i="3"/>
  <c r="BT71" i="3"/>
  <c r="BR71" i="3"/>
  <c r="BP71" i="3"/>
  <c r="BN71" i="3"/>
  <c r="BL71" i="3"/>
  <c r="BJ71" i="3"/>
  <c r="BH71" i="3"/>
  <c r="BF71" i="3"/>
  <c r="BD71" i="3"/>
  <c r="BB71" i="3"/>
  <c r="AZ71" i="3"/>
  <c r="AX71" i="3"/>
  <c r="AV71" i="3"/>
  <c r="AT71" i="3"/>
  <c r="AR71" i="3"/>
  <c r="AP71" i="3"/>
  <c r="AN71" i="3"/>
  <c r="AL71" i="3"/>
  <c r="AJ71" i="3"/>
  <c r="AH71" i="3"/>
  <c r="AF71" i="3"/>
  <c r="AD71" i="3"/>
  <c r="AB71" i="3"/>
  <c r="Z71" i="3"/>
  <c r="X71" i="3"/>
  <c r="V71" i="3"/>
  <c r="T71" i="3"/>
  <c r="R71" i="3"/>
  <c r="DX70" i="3"/>
  <c r="DS70" i="3"/>
  <c r="DN70" i="3"/>
  <c r="DI70" i="3"/>
  <c r="DD70" i="3"/>
  <c r="CY70" i="3"/>
  <c r="CT70" i="3"/>
  <c r="CO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DX69" i="3"/>
  <c r="DS69" i="3"/>
  <c r="DN69" i="3"/>
  <c r="DI69" i="3"/>
  <c r="DD69" i="3"/>
  <c r="CY69" i="3"/>
  <c r="CT69" i="3"/>
  <c r="CO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DX68" i="3"/>
  <c r="DS68" i="3"/>
  <c r="DN68" i="3"/>
  <c r="DI68" i="3"/>
  <c r="DD68" i="3"/>
  <c r="CY68" i="3"/>
  <c r="CT68" i="3"/>
  <c r="CO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R68" i="3"/>
  <c r="DX67" i="3"/>
  <c r="DS67" i="3"/>
  <c r="DN67" i="3"/>
  <c r="DI67" i="3"/>
  <c r="DD67" i="3"/>
  <c r="CY67" i="3"/>
  <c r="CT67" i="3"/>
  <c r="CO67" i="3"/>
  <c r="CJ67" i="3"/>
  <c r="CH67" i="3"/>
  <c r="CF67" i="3"/>
  <c r="CD67" i="3"/>
  <c r="CB67" i="3"/>
  <c r="BZ67" i="3"/>
  <c r="BX67" i="3"/>
  <c r="BV67" i="3"/>
  <c r="BT67" i="3"/>
  <c r="BR67" i="3"/>
  <c r="BP67" i="3"/>
  <c r="BN67" i="3"/>
  <c r="BL67" i="3"/>
  <c r="BJ67" i="3"/>
  <c r="BH67" i="3"/>
  <c r="BF67" i="3"/>
  <c r="BD67" i="3"/>
  <c r="BB67" i="3"/>
  <c r="AZ67" i="3"/>
  <c r="AX67" i="3"/>
  <c r="AV67" i="3"/>
  <c r="AT67" i="3"/>
  <c r="AR67" i="3"/>
  <c r="AP67" i="3"/>
  <c r="AN67" i="3"/>
  <c r="AL67" i="3"/>
  <c r="AJ67" i="3"/>
  <c r="AH67" i="3"/>
  <c r="AF67" i="3"/>
  <c r="AD67" i="3"/>
  <c r="AB67" i="3"/>
  <c r="Z67" i="3"/>
  <c r="X67" i="3"/>
  <c r="V67" i="3"/>
  <c r="R67" i="3"/>
  <c r="DX66" i="3"/>
  <c r="DS66" i="3"/>
  <c r="DN66" i="3"/>
  <c r="DI66" i="3"/>
  <c r="DD66" i="3"/>
  <c r="CY66" i="3"/>
  <c r="CT66" i="3"/>
  <c r="CO66" i="3"/>
  <c r="CJ66" i="3"/>
  <c r="CH66" i="3"/>
  <c r="CF66" i="3"/>
  <c r="CD66" i="3"/>
  <c r="CB66" i="3"/>
  <c r="BZ66" i="3"/>
  <c r="BX66" i="3"/>
  <c r="BV66" i="3"/>
  <c r="BT66" i="3"/>
  <c r="BR66" i="3"/>
  <c r="BP66" i="3"/>
  <c r="BN66" i="3"/>
  <c r="BL66" i="3"/>
  <c r="BJ66" i="3"/>
  <c r="BH66" i="3"/>
  <c r="BF66" i="3"/>
  <c r="BD66" i="3"/>
  <c r="BB66" i="3"/>
  <c r="AZ66" i="3"/>
  <c r="AX66" i="3"/>
  <c r="AV66" i="3"/>
  <c r="AT66" i="3"/>
  <c r="AR66" i="3"/>
  <c r="AP66" i="3"/>
  <c r="AN66" i="3"/>
  <c r="AL66" i="3"/>
  <c r="AJ66" i="3"/>
  <c r="AH66" i="3"/>
  <c r="AF66" i="3"/>
  <c r="AD66" i="3"/>
  <c r="AB66" i="3"/>
  <c r="Z66" i="3"/>
  <c r="X66" i="3"/>
  <c r="V66" i="3"/>
  <c r="T66" i="3"/>
  <c r="R66" i="3"/>
  <c r="DX65" i="3"/>
  <c r="DS65" i="3"/>
  <c r="DN65" i="3"/>
  <c r="DI65" i="3"/>
  <c r="DD65" i="3"/>
  <c r="CY65" i="3"/>
  <c r="CT65" i="3"/>
  <c r="CO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DX64" i="3"/>
  <c r="DS64" i="3"/>
  <c r="DN64" i="3"/>
  <c r="DI64" i="3"/>
  <c r="DD64" i="3"/>
  <c r="CY64" i="3"/>
  <c r="CT64" i="3"/>
  <c r="CO64" i="3"/>
  <c r="CJ64" i="3"/>
  <c r="CH64" i="3"/>
  <c r="CF64" i="3"/>
  <c r="CD64" i="3"/>
  <c r="CB64" i="3"/>
  <c r="BZ64" i="3"/>
  <c r="BX64" i="3"/>
  <c r="BV64" i="3"/>
  <c r="BT64" i="3"/>
  <c r="BR64" i="3"/>
  <c r="BP64" i="3"/>
  <c r="BN64" i="3"/>
  <c r="BL64" i="3"/>
  <c r="BJ64" i="3"/>
  <c r="BH64" i="3"/>
  <c r="BF64" i="3"/>
  <c r="BD64" i="3"/>
  <c r="BB64" i="3"/>
  <c r="AZ64" i="3"/>
  <c r="AX64" i="3"/>
  <c r="AV64" i="3"/>
  <c r="AT64" i="3"/>
  <c r="AR64" i="3"/>
  <c r="AP64" i="3"/>
  <c r="AN64" i="3"/>
  <c r="AL64" i="3"/>
  <c r="AJ64" i="3"/>
  <c r="AH64" i="3"/>
  <c r="AF64" i="3"/>
  <c r="AD64" i="3"/>
  <c r="AB64" i="3"/>
  <c r="Z64" i="3"/>
  <c r="X64" i="3"/>
  <c r="V64" i="3"/>
  <c r="T64" i="3"/>
  <c r="R64" i="3"/>
  <c r="DX63" i="3"/>
  <c r="DS63" i="3"/>
  <c r="DN63" i="3"/>
  <c r="DI63" i="3"/>
  <c r="DD63" i="3"/>
  <c r="CY63" i="3"/>
  <c r="CT63" i="3"/>
  <c r="CO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DX62" i="3"/>
  <c r="DS62" i="3"/>
  <c r="DN62" i="3"/>
  <c r="DI62" i="3"/>
  <c r="DD62" i="3"/>
  <c r="CY62" i="3"/>
  <c r="CT62" i="3"/>
  <c r="CO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DX61" i="3"/>
  <c r="DS61" i="3"/>
  <c r="DN61" i="3"/>
  <c r="DI61" i="3"/>
  <c r="DD61" i="3"/>
  <c r="CY61" i="3"/>
  <c r="CT61" i="3"/>
  <c r="CO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DX60" i="3"/>
  <c r="DS60" i="3"/>
  <c r="DN60" i="3"/>
  <c r="DI60" i="3"/>
  <c r="DD60" i="3"/>
  <c r="CY60" i="3"/>
  <c r="CT60" i="3"/>
  <c r="CO60" i="3"/>
  <c r="CJ60" i="3"/>
  <c r="B60" i="3"/>
  <c r="DX43" i="3"/>
  <c r="DS43" i="3"/>
  <c r="DN43" i="3"/>
  <c r="DI43" i="3"/>
  <c r="DD43" i="3"/>
  <c r="CY43" i="3"/>
  <c r="CT43" i="3"/>
  <c r="CO43" i="3"/>
  <c r="CJ43" i="3"/>
  <c r="B43" i="3"/>
  <c r="DX40" i="3"/>
  <c r="DS40" i="3"/>
  <c r="DN40" i="3"/>
  <c r="DI40" i="3"/>
  <c r="DD40" i="3"/>
  <c r="CY40" i="3"/>
  <c r="CT40" i="3"/>
  <c r="CO40" i="3"/>
  <c r="CJ40" i="3"/>
  <c r="DX28" i="3"/>
  <c r="DS28" i="3"/>
  <c r="DN28" i="3"/>
  <c r="DI28" i="3"/>
  <c r="DD28" i="3"/>
  <c r="CY28" i="3"/>
  <c r="CT28" i="3"/>
  <c r="CO28" i="3"/>
  <c r="CJ28" i="3"/>
  <c r="D28" i="3"/>
  <c r="F28" i="3"/>
  <c r="H28" i="3"/>
  <c r="J28" i="3"/>
  <c r="L28" i="3"/>
  <c r="N28" i="3"/>
  <c r="P28" i="3"/>
  <c r="R28" i="3"/>
  <c r="T28" i="3"/>
  <c r="V28" i="3"/>
  <c r="X28" i="3"/>
  <c r="Z28" i="3"/>
  <c r="AB28" i="3"/>
  <c r="AD28" i="3"/>
  <c r="AF28" i="3"/>
  <c r="AH28" i="3"/>
  <c r="AJ28" i="3"/>
  <c r="AL28" i="3"/>
  <c r="AN28" i="3"/>
  <c r="AP28" i="3"/>
  <c r="AR28" i="3"/>
  <c r="AT28" i="3"/>
  <c r="AV28" i="3"/>
  <c r="AX28" i="3"/>
  <c r="AZ28" i="3"/>
  <c r="BB28" i="3"/>
  <c r="BD28" i="3"/>
  <c r="BF28" i="3"/>
  <c r="BH28" i="3"/>
  <c r="BJ28" i="3"/>
  <c r="BL28" i="3"/>
  <c r="BN28" i="3"/>
  <c r="BP28" i="3"/>
  <c r="BR28" i="3"/>
  <c r="BT28" i="3"/>
  <c r="BV28" i="3"/>
  <c r="BX28" i="3"/>
  <c r="BZ28" i="3"/>
  <c r="CB28" i="3"/>
  <c r="CD28" i="3"/>
  <c r="CF28" i="3"/>
  <c r="CH28" i="3"/>
  <c r="D11" i="3"/>
  <c r="D175" i="3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K48" i="2"/>
  <c r="BK46" i="2"/>
  <c r="BJ48" i="2"/>
  <c r="BJ46" i="2"/>
  <c r="BI48" i="2"/>
  <c r="BH48" i="2"/>
  <c r="BH46" i="2"/>
  <c r="BG48" i="2"/>
  <c r="BF48" i="2"/>
  <c r="BE48" i="2"/>
  <c r="BE46" i="2"/>
  <c r="BD48" i="2"/>
  <c r="BD46" i="2"/>
  <c r="BC48" i="2"/>
  <c r="BC46" i="2"/>
  <c r="BB48" i="2"/>
  <c r="BB46" i="2"/>
  <c r="BA48" i="2"/>
  <c r="AZ48" i="2"/>
  <c r="AZ46" i="2"/>
  <c r="AY48" i="2"/>
  <c r="AY46" i="2"/>
  <c r="AX48" i="2"/>
  <c r="AX46" i="2"/>
  <c r="AW48" i="2"/>
  <c r="AV48" i="2"/>
  <c r="AV46" i="2"/>
  <c r="AU48" i="2"/>
  <c r="AU46" i="2"/>
  <c r="AT48" i="2"/>
  <c r="AS48" i="2"/>
  <c r="AS46" i="2"/>
  <c r="AR48" i="2"/>
  <c r="AR46" i="2"/>
  <c r="AQ48" i="2"/>
  <c r="AP48" i="2"/>
  <c r="AO48" i="2"/>
  <c r="AM48" i="2"/>
  <c r="AM46" i="2"/>
  <c r="AK48" i="2"/>
  <c r="AK46" i="2"/>
  <c r="AJ48" i="2"/>
  <c r="AI48" i="2"/>
  <c r="AI46" i="2"/>
  <c r="AH48" i="2"/>
  <c r="AH46" i="2"/>
  <c r="AG48" i="2"/>
  <c r="AF48" i="2"/>
  <c r="AF46" i="2"/>
  <c r="AE48" i="2"/>
  <c r="AE46" i="2"/>
  <c r="AC48" i="2"/>
  <c r="AC46" i="2"/>
  <c r="AB48" i="2"/>
  <c r="AA48" i="2"/>
  <c r="Z48" i="2"/>
  <c r="Y48" i="2"/>
  <c r="Y46" i="2"/>
  <c r="X48" i="2"/>
  <c r="X46" i="2"/>
  <c r="W48" i="2"/>
  <c r="W46" i="2"/>
  <c r="U48" i="2"/>
  <c r="R48" i="2"/>
  <c r="R46" i="2"/>
  <c r="Q48" i="2"/>
  <c r="Q46" i="2"/>
  <c r="O48" i="2"/>
  <c r="M48" i="2"/>
  <c r="M46" i="2"/>
  <c r="L48" i="2"/>
  <c r="L46" i="2"/>
  <c r="J48" i="2"/>
  <c r="I48" i="2"/>
  <c r="H48" i="2"/>
  <c r="H46" i="2"/>
  <c r="F48" i="2"/>
  <c r="F46" i="2"/>
  <c r="E48" i="2"/>
  <c r="E46" i="2"/>
  <c r="D48" i="2"/>
  <c r="D46" i="2"/>
  <c r="C48" i="2"/>
  <c r="BI46" i="2"/>
  <c r="BG46" i="2"/>
  <c r="BF46" i="2"/>
  <c r="BA46" i="2"/>
  <c r="AW46" i="2"/>
  <c r="AT46" i="2"/>
  <c r="AQ46" i="2"/>
  <c r="AP46" i="2"/>
  <c r="AO46" i="2"/>
  <c r="AN46" i="2"/>
  <c r="AJ46" i="2"/>
  <c r="AG46" i="2"/>
  <c r="AD46" i="2"/>
  <c r="AB46" i="2"/>
  <c r="AA46" i="2"/>
  <c r="Z46" i="2"/>
  <c r="V46" i="2"/>
  <c r="U46" i="2"/>
  <c r="T46" i="2"/>
  <c r="S46" i="2"/>
  <c r="O46" i="2"/>
  <c r="N46" i="2"/>
  <c r="K46" i="2"/>
  <c r="J46" i="2"/>
  <c r="I46" i="2"/>
  <c r="G46" i="2"/>
  <c r="C46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B42" i="2"/>
  <c r="AB40" i="2"/>
  <c r="AA42" i="2"/>
  <c r="AA40" i="2"/>
  <c r="Z42" i="2"/>
  <c r="Z40" i="2"/>
  <c r="Y42" i="2"/>
  <c r="Y40" i="2"/>
  <c r="X42" i="2"/>
  <c r="W42" i="2"/>
  <c r="V42" i="2"/>
  <c r="V40" i="2"/>
  <c r="U42" i="2"/>
  <c r="U40" i="2"/>
  <c r="T42" i="2"/>
  <c r="T40" i="2"/>
  <c r="S42" i="2"/>
  <c r="R42" i="2"/>
  <c r="R40" i="2"/>
  <c r="Q42" i="2"/>
  <c r="O42" i="2"/>
  <c r="O40" i="2"/>
  <c r="N42" i="2"/>
  <c r="N40" i="2"/>
  <c r="M42" i="2"/>
  <c r="M40" i="2"/>
  <c r="L42" i="2"/>
  <c r="L40" i="2"/>
  <c r="K42" i="2"/>
  <c r="J42" i="2"/>
  <c r="I42" i="2"/>
  <c r="I40" i="2"/>
  <c r="H42" i="2"/>
  <c r="H40" i="2"/>
  <c r="F42" i="2"/>
  <c r="F40" i="2"/>
  <c r="E42" i="2"/>
  <c r="D42" i="2"/>
  <c r="D40" i="2"/>
  <c r="C42" i="2"/>
  <c r="C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K40" i="2"/>
  <c r="AJ40" i="2"/>
  <c r="AI40" i="2"/>
  <c r="AH40" i="2"/>
  <c r="AG40" i="2"/>
  <c r="AF40" i="2"/>
  <c r="AE40" i="2"/>
  <c r="AD40" i="2"/>
  <c r="AC40" i="2"/>
  <c r="X40" i="2"/>
  <c r="W40" i="2"/>
  <c r="S40" i="2"/>
  <c r="Q40" i="2"/>
  <c r="K40" i="2"/>
  <c r="J40" i="2"/>
  <c r="G40" i="2"/>
  <c r="E40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M30" i="2"/>
  <c r="AN30" i="2"/>
  <c r="AO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Q30" i="2"/>
  <c r="R30" i="2"/>
  <c r="S30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O27" i="2"/>
  <c r="N27" i="2"/>
  <c r="M27" i="2"/>
  <c r="L27" i="2"/>
  <c r="K27" i="2"/>
  <c r="J27" i="2"/>
  <c r="I27" i="2"/>
  <c r="H27" i="2"/>
  <c r="G27" i="2"/>
  <c r="F27" i="2"/>
  <c r="E27" i="2"/>
  <c r="D27" i="2"/>
  <c r="AP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M26" i="2"/>
  <c r="AN26" i="2"/>
  <c r="D26" i="2"/>
  <c r="E26" i="2"/>
  <c r="F26" i="2"/>
  <c r="G26" i="2"/>
  <c r="H26" i="2"/>
  <c r="I26" i="2"/>
  <c r="J26" i="2"/>
  <c r="K26" i="2"/>
  <c r="L26" i="2"/>
  <c r="M26" i="2"/>
  <c r="N26" i="2"/>
  <c r="O26" i="2"/>
  <c r="Q26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K15" i="2"/>
  <c r="BK14" i="2"/>
  <c r="BK19" i="2"/>
  <c r="BJ15" i="2"/>
  <c r="BI15" i="2"/>
  <c r="BI14" i="2"/>
  <c r="BI19" i="2"/>
  <c r="BH15" i="2"/>
  <c r="BH14" i="2"/>
  <c r="BH19" i="2" s="1"/>
  <c r="BG15" i="2"/>
  <c r="BG14" i="2"/>
  <c r="BG19" i="2"/>
  <c r="BF15" i="2"/>
  <c r="BE15" i="2"/>
  <c r="BE14" i="2"/>
  <c r="BE19" i="2"/>
  <c r="BD15" i="2"/>
  <c r="BC15" i="2"/>
  <c r="BC14" i="2"/>
  <c r="BC19" i="2"/>
  <c r="BB15" i="2"/>
  <c r="BB14" i="2"/>
  <c r="BB19" i="2"/>
  <c r="BA15" i="2"/>
  <c r="BA14" i="2"/>
  <c r="BA19" i="2"/>
  <c r="AZ15" i="2"/>
  <c r="AZ14" i="2"/>
  <c r="AZ19" i="2"/>
  <c r="AY15" i="2"/>
  <c r="AY14" i="2"/>
  <c r="AY19" i="2"/>
  <c r="AX15" i="2"/>
  <c r="AX14" i="2"/>
  <c r="AX19" i="2"/>
  <c r="AW15" i="2"/>
  <c r="AV15" i="2"/>
  <c r="AV14" i="2"/>
  <c r="AV19" i="2"/>
  <c r="AU15" i="2"/>
  <c r="AU14" i="2"/>
  <c r="AU19" i="2"/>
  <c r="AT15" i="2"/>
  <c r="AS15" i="2"/>
  <c r="AR15" i="2"/>
  <c r="AR14" i="2"/>
  <c r="AR19" i="2"/>
  <c r="AQ15" i="2"/>
  <c r="AQ14" i="2"/>
  <c r="AQ19" i="2"/>
  <c r="AP15" i="2"/>
  <c r="AP14" i="2"/>
  <c r="AO15" i="2"/>
  <c r="AN15" i="2"/>
  <c r="AM15" i="2"/>
  <c r="AM14" i="2"/>
  <c r="AM19" i="2"/>
  <c r="AK15" i="2"/>
  <c r="AK14" i="2"/>
  <c r="AK19" i="2"/>
  <c r="AJ15" i="2"/>
  <c r="AI15" i="2"/>
  <c r="AI14" i="2"/>
  <c r="AI19" i="2"/>
  <c r="AH15" i="2"/>
  <c r="AH14" i="2"/>
  <c r="AH19" i="2"/>
  <c r="AG15" i="2"/>
  <c r="AG14" i="2"/>
  <c r="AG19" i="2"/>
  <c r="AF15" i="2"/>
  <c r="AE15" i="2"/>
  <c r="AE14" i="2"/>
  <c r="AE19" i="2"/>
  <c r="AD15" i="2"/>
  <c r="AD14" i="2"/>
  <c r="AD19" i="2"/>
  <c r="AC15" i="2"/>
  <c r="AB15" i="2"/>
  <c r="AA15" i="2"/>
  <c r="AA14" i="2"/>
  <c r="AA19" i="2"/>
  <c r="Z15" i="2"/>
  <c r="Z14" i="2"/>
  <c r="Z19" i="2"/>
  <c r="Y15" i="2"/>
  <c r="Y14" i="2"/>
  <c r="Y19" i="2"/>
  <c r="X15" i="2"/>
  <c r="W15" i="2"/>
  <c r="V15" i="2"/>
  <c r="V14" i="2"/>
  <c r="V19" i="2"/>
  <c r="U15" i="2"/>
  <c r="U14" i="2"/>
  <c r="U19" i="2"/>
  <c r="T15" i="2"/>
  <c r="S15" i="2"/>
  <c r="S14" i="2"/>
  <c r="S19" i="2"/>
  <c r="R15" i="2"/>
  <c r="R14" i="2"/>
  <c r="R19" i="2"/>
  <c r="Q15" i="2"/>
  <c r="O15" i="2"/>
  <c r="N15" i="2"/>
  <c r="N14" i="2"/>
  <c r="N19" i="2"/>
  <c r="M15" i="2"/>
  <c r="M14" i="2"/>
  <c r="M19" i="2"/>
  <c r="L15" i="2"/>
  <c r="J15" i="2"/>
  <c r="I15" i="2"/>
  <c r="I14" i="2"/>
  <c r="I19" i="2" s="1"/>
  <c r="H15" i="2"/>
  <c r="H14" i="2"/>
  <c r="H19" i="2"/>
  <c r="G15" i="2"/>
  <c r="G14" i="2"/>
  <c r="G19" i="2"/>
  <c r="F15" i="2"/>
  <c r="E15" i="2"/>
  <c r="E14" i="2"/>
  <c r="E19" i="2"/>
  <c r="D15" i="2"/>
  <c r="C15" i="2"/>
  <c r="C14" i="2"/>
  <c r="C19" i="2"/>
  <c r="BJ14" i="2"/>
  <c r="BJ19" i="2"/>
  <c r="BF14" i="2"/>
  <c r="BF19" i="2"/>
  <c r="BD14" i="2"/>
  <c r="BD19" i="2"/>
  <c r="AW14" i="2"/>
  <c r="AW19" i="2"/>
  <c r="AT14" i="2"/>
  <c r="AT19" i="2"/>
  <c r="AS14" i="2"/>
  <c r="AS19" i="2"/>
  <c r="AP19" i="2"/>
  <c r="AO14" i="2"/>
  <c r="AO19" i="2"/>
  <c r="AN14" i="2"/>
  <c r="AN19" i="2"/>
  <c r="AJ14" i="2"/>
  <c r="AJ19" i="2"/>
  <c r="AF14" i="2"/>
  <c r="AF19" i="2"/>
  <c r="AC14" i="2"/>
  <c r="AC19" i="2"/>
  <c r="AB14" i="2"/>
  <c r="AB19" i="2" s="1"/>
  <c r="X14" i="2"/>
  <c r="X19" i="2"/>
  <c r="W14" i="2"/>
  <c r="W19" i="2"/>
  <c r="T14" i="2"/>
  <c r="T19" i="2"/>
  <c r="Q14" i="2"/>
  <c r="Q19" i="2"/>
  <c r="O14" i="2"/>
  <c r="O19" i="2"/>
  <c r="L14" i="2"/>
  <c r="L19" i="2" s="1"/>
  <c r="J14" i="2"/>
  <c r="J19" i="2"/>
  <c r="F14" i="2"/>
  <c r="F19" i="2"/>
  <c r="D14" i="2"/>
  <c r="D19" i="2" s="1"/>
  <c r="BK11" i="2"/>
  <c r="BK18" i="2"/>
  <c r="BJ11" i="2"/>
  <c r="BJ18" i="2"/>
  <c r="BJ17" i="2" s="1"/>
  <c r="BI11" i="2"/>
  <c r="BI18" i="2"/>
  <c r="BH11" i="2"/>
  <c r="BH18" i="2"/>
  <c r="BH17" i="2" s="1"/>
  <c r="BG11" i="2"/>
  <c r="BG18" i="2"/>
  <c r="BF11" i="2"/>
  <c r="BF18" i="2"/>
  <c r="BE11" i="2"/>
  <c r="BE18" i="2"/>
  <c r="BE17" i="2"/>
  <c r="BD11" i="2"/>
  <c r="BD18" i="2"/>
  <c r="BC11" i="2"/>
  <c r="BC18" i="2"/>
  <c r="BB11" i="2"/>
  <c r="BB18" i="2"/>
  <c r="BA11" i="2"/>
  <c r="BA18" i="2"/>
  <c r="BA17" i="2"/>
  <c r="AZ11" i="2"/>
  <c r="AZ18" i="2"/>
  <c r="AY11" i="2"/>
  <c r="AY18" i="2"/>
  <c r="AY17" i="2"/>
  <c r="AX11" i="2"/>
  <c r="AX18" i="2"/>
  <c r="AW11" i="2"/>
  <c r="AW18" i="2"/>
  <c r="AW17" i="2" s="1"/>
  <c r="AV11" i="2"/>
  <c r="AV18" i="2" s="1"/>
  <c r="AV17" i="2" s="1"/>
  <c r="AU11" i="2"/>
  <c r="AU18" i="2"/>
  <c r="AU17" i="2"/>
  <c r="AT11" i="2"/>
  <c r="AT18" i="2"/>
  <c r="AS11" i="2"/>
  <c r="AS18" i="2"/>
  <c r="AS17" i="2"/>
  <c r="AR11" i="2"/>
  <c r="AR18" i="2"/>
  <c r="AQ11" i="2"/>
  <c r="AQ18" i="2"/>
  <c r="AP11" i="2"/>
  <c r="AP18" i="2"/>
  <c r="AP17" i="2"/>
  <c r="AO11" i="2"/>
  <c r="AO18" i="2"/>
  <c r="AO17" i="2"/>
  <c r="AN11" i="2"/>
  <c r="AN18" i="2"/>
  <c r="AN17" i="2"/>
  <c r="AM11" i="2"/>
  <c r="AM18" i="2"/>
  <c r="AM17" i="2"/>
  <c r="AK11" i="2"/>
  <c r="AK18" i="2"/>
  <c r="AJ11" i="2"/>
  <c r="AJ18" i="2" s="1"/>
  <c r="AI11" i="2"/>
  <c r="AI18" i="2"/>
  <c r="AH11" i="2"/>
  <c r="AH18" i="2"/>
  <c r="AH17" i="2"/>
  <c r="AG11" i="2"/>
  <c r="AG18" i="2"/>
  <c r="AG17" i="2"/>
  <c r="AF11" i="2"/>
  <c r="AF18" i="2"/>
  <c r="AE11" i="2"/>
  <c r="AE18" i="2"/>
  <c r="AD11" i="2"/>
  <c r="AD18" i="2" s="1"/>
  <c r="AD17" i="2" s="1"/>
  <c r="AC11" i="2"/>
  <c r="AC18" i="2"/>
  <c r="AB11" i="2"/>
  <c r="AB18" i="2"/>
  <c r="AA11" i="2"/>
  <c r="AA18" i="2"/>
  <c r="AA17" i="2"/>
  <c r="Z11" i="2"/>
  <c r="Z18" i="2"/>
  <c r="Z17" i="2"/>
  <c r="Y11" i="2"/>
  <c r="Y18" i="2"/>
  <c r="X11" i="2"/>
  <c r="X18" i="2"/>
  <c r="X17" i="2" s="1"/>
  <c r="W11" i="2"/>
  <c r="W18" i="2" s="1"/>
  <c r="V11" i="2"/>
  <c r="V18" i="2"/>
  <c r="V17" i="2"/>
  <c r="U11" i="2"/>
  <c r="U18" i="2"/>
  <c r="T11" i="2"/>
  <c r="T18" i="2"/>
  <c r="S11" i="2"/>
  <c r="S18" i="2" s="1"/>
  <c r="S17" i="2" s="1"/>
  <c r="R11" i="2"/>
  <c r="R18" i="2"/>
  <c r="R17" i="2"/>
  <c r="Q11" i="2"/>
  <c r="Q18" i="2" s="1"/>
  <c r="Q17" i="2" s="1"/>
  <c r="O11" i="2"/>
  <c r="O18" i="2"/>
  <c r="O17" i="2"/>
  <c r="N11" i="2"/>
  <c r="N18" i="2"/>
  <c r="M11" i="2"/>
  <c r="M18" i="2" s="1"/>
  <c r="M17" i="2" s="1"/>
  <c r="L11" i="2"/>
  <c r="L18" i="2"/>
  <c r="K11" i="2"/>
  <c r="K18" i="2"/>
  <c r="J11" i="2"/>
  <c r="J18" i="2"/>
  <c r="J17" i="2"/>
  <c r="I11" i="2"/>
  <c r="I18" i="2"/>
  <c r="I17" i="2"/>
  <c r="H11" i="2"/>
  <c r="H18" i="2"/>
  <c r="G11" i="2"/>
  <c r="G18" i="2"/>
  <c r="G17" i="2" s="1"/>
  <c r="F11" i="2"/>
  <c r="F18" i="2" s="1"/>
  <c r="E11" i="2"/>
  <c r="E18" i="2"/>
  <c r="E17" i="2" s="1"/>
  <c r="D11" i="2"/>
  <c r="D18" i="2"/>
  <c r="D17" i="2"/>
  <c r="C11" i="2"/>
  <c r="C18" i="2"/>
  <c r="C17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M10" i="2"/>
  <c r="AN10" i="2"/>
  <c r="AO10" i="2"/>
  <c r="AP10" i="2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Q472" i="1"/>
  <c r="AN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C472" i="1"/>
  <c r="AS471" i="1"/>
  <c r="AS470" i="1"/>
  <c r="AS469" i="1"/>
  <c r="AS472" i="1"/>
  <c r="AQ468" i="1"/>
  <c r="AN468" i="1"/>
  <c r="C468" i="1"/>
  <c r="BS466" i="1"/>
  <c r="BR466" i="1"/>
  <c r="BQ466" i="1"/>
  <c r="BP466" i="1"/>
  <c r="BO466" i="1"/>
  <c r="BN466" i="1"/>
  <c r="BM466" i="1"/>
  <c r="BL466" i="1"/>
  <c r="BK466" i="1"/>
  <c r="BJ466" i="1"/>
  <c r="BI466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/>
  <c r="AQ466" i="1"/>
  <c r="AN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C466" i="1"/>
  <c r="AS465" i="1"/>
  <c r="AS464" i="1"/>
  <c r="AS463" i="1"/>
  <c r="AS466" i="1"/>
  <c r="AQ462" i="1"/>
  <c r="AN462" i="1"/>
  <c r="C462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Q460" i="1"/>
  <c r="AN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C460" i="1"/>
  <c r="AS459" i="1"/>
  <c r="AS458" i="1"/>
  <c r="AS457" i="1"/>
  <c r="AS460" i="1"/>
  <c r="AQ456" i="1"/>
  <c r="AN456" i="1"/>
  <c r="C456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Q454" i="1"/>
  <c r="AN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C454" i="1"/>
  <c r="AS453" i="1"/>
  <c r="AS452" i="1"/>
  <c r="AS451" i="1"/>
  <c r="AQ450" i="1"/>
  <c r="AN450" i="1"/>
  <c r="C450" i="1"/>
  <c r="BS448" i="1"/>
  <c r="BR448" i="1"/>
  <c r="BQ448" i="1"/>
  <c r="BP448" i="1"/>
  <c r="BO448" i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Q448" i="1"/>
  <c r="AN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AS446" i="1"/>
  <c r="AS445" i="1"/>
  <c r="AS444" i="1"/>
  <c r="AS443" i="1"/>
  <c r="AS442" i="1"/>
  <c r="AS441" i="1"/>
  <c r="AS440" i="1"/>
  <c r="AS439" i="1"/>
  <c r="AS438" i="1"/>
  <c r="AS437" i="1"/>
  <c r="AS436" i="1"/>
  <c r="AS435" i="1"/>
  <c r="AS434" i="1"/>
  <c r="AS433" i="1"/>
  <c r="AS432" i="1"/>
  <c r="AS431" i="1"/>
  <c r="AS448" i="1" s="1"/>
  <c r="AQ430" i="1"/>
  <c r="AN430" i="1"/>
  <c r="C430" i="1"/>
  <c r="BS428" i="1"/>
  <c r="BR428" i="1"/>
  <c r="BQ428" i="1"/>
  <c r="BP428" i="1"/>
  <c r="BO428" i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Q428" i="1"/>
  <c r="AN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C428" i="1"/>
  <c r="AS427" i="1"/>
  <c r="AS426" i="1"/>
  <c r="AS425" i="1"/>
  <c r="AS424" i="1"/>
  <c r="AS423" i="1"/>
  <c r="AS422" i="1"/>
  <c r="AS421" i="1"/>
  <c r="AS420" i="1"/>
  <c r="AS419" i="1"/>
  <c r="AS418" i="1"/>
  <c r="AS417" i="1"/>
  <c r="AS416" i="1"/>
  <c r="AQ415" i="1"/>
  <c r="AN415" i="1"/>
  <c r="C415" i="1"/>
  <c r="BS413" i="1"/>
  <c r="BR413" i="1"/>
  <c r="BQ413" i="1"/>
  <c r="BP413" i="1"/>
  <c r="BO413" i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Q413" i="1"/>
  <c r="AN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AA105" i="1"/>
  <c r="Z413" i="1"/>
  <c r="Y413" i="1"/>
  <c r="X413" i="1"/>
  <c r="W413" i="1"/>
  <c r="V413" i="1"/>
  <c r="V105" i="1"/>
  <c r="U413" i="1"/>
  <c r="T413" i="1"/>
  <c r="S413" i="1"/>
  <c r="S105" i="1"/>
  <c r="R413" i="1"/>
  <c r="P413" i="1"/>
  <c r="O413" i="1"/>
  <c r="N413" i="1"/>
  <c r="M413" i="1"/>
  <c r="M105" i="1"/>
  <c r="L413" i="1"/>
  <c r="K413" i="1"/>
  <c r="J413" i="1"/>
  <c r="I413" i="1"/>
  <c r="H413" i="1"/>
  <c r="H105" i="1"/>
  <c r="G413" i="1"/>
  <c r="F413" i="1"/>
  <c r="E413" i="1"/>
  <c r="C413" i="1"/>
  <c r="AS412" i="1"/>
  <c r="AS411" i="1"/>
  <c r="AS410" i="1"/>
  <c r="AS409" i="1"/>
  <c r="AS408" i="1"/>
  <c r="AS407" i="1"/>
  <c r="AS406" i="1"/>
  <c r="AS405" i="1"/>
  <c r="AS404" i="1"/>
  <c r="AS403" i="1"/>
  <c r="AS402" i="1"/>
  <c r="AQ401" i="1"/>
  <c r="AN401" i="1"/>
  <c r="C401" i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Q399" i="1"/>
  <c r="AN399" i="1"/>
  <c r="AL399" i="1"/>
  <c r="AK399" i="1"/>
  <c r="AJ399" i="1"/>
  <c r="AH399" i="1"/>
  <c r="AG399" i="1"/>
  <c r="AF399" i="1"/>
  <c r="AE399" i="1"/>
  <c r="AD399" i="1"/>
  <c r="AC399" i="1"/>
  <c r="AC103" i="1"/>
  <c r="AB399" i="1"/>
  <c r="AA399" i="1"/>
  <c r="Z399" i="1"/>
  <c r="Y399" i="1"/>
  <c r="X399" i="1"/>
  <c r="W399" i="1"/>
  <c r="W103" i="1"/>
  <c r="V399" i="1"/>
  <c r="U399" i="1"/>
  <c r="U103" i="1"/>
  <c r="T399" i="1"/>
  <c r="S399" i="1"/>
  <c r="S103" i="1"/>
  <c r="R399" i="1"/>
  <c r="P399" i="1"/>
  <c r="O399" i="1"/>
  <c r="N399" i="1"/>
  <c r="M399" i="1"/>
  <c r="L399" i="1"/>
  <c r="K399" i="1"/>
  <c r="J399" i="1"/>
  <c r="I399" i="1"/>
  <c r="H399" i="1"/>
  <c r="G399" i="1"/>
  <c r="G103" i="1"/>
  <c r="F399" i="1"/>
  <c r="E399" i="1"/>
  <c r="C399" i="1"/>
  <c r="AS397" i="1"/>
  <c r="AS396" i="1"/>
  <c r="AS395" i="1"/>
  <c r="AS394" i="1"/>
  <c r="AS393" i="1"/>
  <c r="AS392" i="1"/>
  <c r="AS391" i="1"/>
  <c r="AS390" i="1"/>
  <c r="AS389" i="1"/>
  <c r="AS388" i="1"/>
  <c r="AS387" i="1"/>
  <c r="AS386" i="1"/>
  <c r="AS385" i="1"/>
  <c r="AS384" i="1"/>
  <c r="AS383" i="1"/>
  <c r="AS382" i="1"/>
  <c r="AS381" i="1"/>
  <c r="AS380" i="1"/>
  <c r="AS379" i="1"/>
  <c r="AS378" i="1"/>
  <c r="AS377" i="1"/>
  <c r="AS376" i="1"/>
  <c r="AS375" i="1"/>
  <c r="AS374" i="1"/>
  <c r="AS373" i="1"/>
  <c r="AS372" i="1"/>
  <c r="AS371" i="1"/>
  <c r="AS370" i="1"/>
  <c r="AS369" i="1"/>
  <c r="AS368" i="1"/>
  <c r="AS367" i="1"/>
  <c r="AS366" i="1"/>
  <c r="AS365" i="1"/>
  <c r="AS364" i="1"/>
  <c r="AS399" i="1" s="1"/>
  <c r="AQ363" i="1"/>
  <c r="AN363" i="1"/>
  <c r="C363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Q361" i="1"/>
  <c r="AN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C361" i="1"/>
  <c r="AS360" i="1"/>
  <c r="AS359" i="1"/>
  <c r="AS361" i="1"/>
  <c r="AQ358" i="1"/>
  <c r="AN358" i="1"/>
  <c r="C358" i="1"/>
  <c r="AS356" i="1"/>
  <c r="AQ355" i="1"/>
  <c r="AN355" i="1"/>
  <c r="C355" i="1"/>
  <c r="AS353" i="1"/>
  <c r="AQ352" i="1"/>
  <c r="AN352" i="1"/>
  <c r="C352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Q350" i="1"/>
  <c r="AN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S349" i="1"/>
  <c r="AS348" i="1"/>
  <c r="AS350" i="1" s="1"/>
  <c r="AM348" i="1"/>
  <c r="AM350" i="1"/>
  <c r="AQ347" i="1"/>
  <c r="AN347" i="1"/>
  <c r="AM347" i="1"/>
  <c r="C347" i="1"/>
  <c r="AS345" i="1"/>
  <c r="AM345" i="1"/>
  <c r="AQ344" i="1"/>
  <c r="AN344" i="1"/>
  <c r="AM344" i="1"/>
  <c r="C344" i="1"/>
  <c r="AS342" i="1"/>
  <c r="AM342" i="1"/>
  <c r="AQ341" i="1"/>
  <c r="AN341" i="1"/>
  <c r="AM341" i="1"/>
  <c r="C341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Q338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Q337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Q336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Q335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Q334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Q333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Q332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Q331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Q330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Q329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Q328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Q327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Q326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Q325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Q324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Q323" i="1"/>
  <c r="AQ322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Q320" i="1"/>
  <c r="AS319" i="1"/>
  <c r="AS318" i="1"/>
  <c r="AS317" i="1"/>
  <c r="AS316" i="1"/>
  <c r="AS315" i="1"/>
  <c r="AS314" i="1"/>
  <c r="AS313" i="1"/>
  <c r="AS312" i="1"/>
  <c r="AS311" i="1"/>
  <c r="AS310" i="1"/>
  <c r="AS309" i="1"/>
  <c r="AS308" i="1"/>
  <c r="AS307" i="1"/>
  <c r="AS306" i="1"/>
  <c r="AS305" i="1"/>
  <c r="AS304" i="1"/>
  <c r="AS320" i="1"/>
  <c r="AQ303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Q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C242" i="1"/>
  <c r="AS241" i="1"/>
  <c r="AS240" i="1"/>
  <c r="AS239" i="1"/>
  <c r="AS238" i="1"/>
  <c r="AS237" i="1"/>
  <c r="AS236" i="1"/>
  <c r="AS242" i="1" s="1"/>
  <c r="AQ235" i="1"/>
  <c r="AN235" i="1"/>
  <c r="C235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Q233" i="1"/>
  <c r="AQ230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Q228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2" i="1"/>
  <c r="AS211" i="1"/>
  <c r="AS210" i="1"/>
  <c r="AS209" i="1"/>
  <c r="AS228" i="1" s="1"/>
  <c r="AQ206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R204" i="1"/>
  <c r="AQ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S203" i="1"/>
  <c r="AP203" i="1"/>
  <c r="AM203" i="1"/>
  <c r="AS202" i="1"/>
  <c r="AP202" i="1"/>
  <c r="AM202" i="1"/>
  <c r="AS201" i="1"/>
  <c r="AP201" i="1"/>
  <c r="AM201" i="1"/>
  <c r="AS200" i="1"/>
  <c r="AP200" i="1"/>
  <c r="AM200" i="1"/>
  <c r="AS199" i="1"/>
  <c r="AP199" i="1"/>
  <c r="AM199" i="1"/>
  <c r="AS198" i="1"/>
  <c r="AP198" i="1"/>
  <c r="AM198" i="1"/>
  <c r="AS197" i="1"/>
  <c r="AP197" i="1"/>
  <c r="AM197" i="1"/>
  <c r="AS196" i="1"/>
  <c r="AP196" i="1"/>
  <c r="AM196" i="1"/>
  <c r="AS195" i="1"/>
  <c r="AM195" i="1"/>
  <c r="AS194" i="1"/>
  <c r="AP194" i="1"/>
  <c r="AM194" i="1"/>
  <c r="AS193" i="1"/>
  <c r="AP193" i="1"/>
  <c r="AM193" i="1"/>
  <c r="AS192" i="1"/>
  <c r="AP192" i="1"/>
  <c r="AM192" i="1"/>
  <c r="AS191" i="1"/>
  <c r="AM191" i="1"/>
  <c r="AS190" i="1"/>
  <c r="AP190" i="1"/>
  <c r="AM190" i="1"/>
  <c r="AS189" i="1"/>
  <c r="AP189" i="1"/>
  <c r="AM189" i="1"/>
  <c r="AS188" i="1"/>
  <c r="AP188" i="1"/>
  <c r="AM188" i="1"/>
  <c r="AS187" i="1"/>
  <c r="AP187" i="1"/>
  <c r="AM187" i="1"/>
  <c r="AS186" i="1"/>
  <c r="AP186" i="1"/>
  <c r="AS185" i="1"/>
  <c r="AM185" i="1"/>
  <c r="AM204" i="1"/>
  <c r="AR184" i="1"/>
  <c r="AQ184" i="1"/>
  <c r="AP184" i="1"/>
  <c r="AN184" i="1"/>
  <c r="AM184" i="1"/>
  <c r="C184" i="1"/>
  <c r="BS182" i="1"/>
  <c r="BS339" i="1"/>
  <c r="BR182" i="1"/>
  <c r="BR339" i="1" s="1"/>
  <c r="BQ182" i="1"/>
  <c r="BQ339" i="1"/>
  <c r="BP182" i="1"/>
  <c r="BP339" i="1" s="1"/>
  <c r="BO182" i="1"/>
  <c r="BO339" i="1"/>
  <c r="BN182" i="1"/>
  <c r="BM182" i="1"/>
  <c r="BM339" i="1"/>
  <c r="BL182" i="1"/>
  <c r="BL339" i="1"/>
  <c r="BK182" i="1"/>
  <c r="BK339" i="1"/>
  <c r="BJ182" i="1"/>
  <c r="BI182" i="1"/>
  <c r="BI339" i="1"/>
  <c r="BH182" i="1"/>
  <c r="BH339" i="1" s="1"/>
  <c r="BG182" i="1"/>
  <c r="BG339" i="1"/>
  <c r="BF182" i="1"/>
  <c r="BF339" i="1" s="1"/>
  <c r="BE182" i="1"/>
  <c r="BE339" i="1"/>
  <c r="BD182" i="1"/>
  <c r="BD339" i="1"/>
  <c r="BC182" i="1"/>
  <c r="BB182" i="1"/>
  <c r="BB339" i="1"/>
  <c r="BA182" i="1"/>
  <c r="AZ182" i="1"/>
  <c r="AZ339" i="1"/>
  <c r="AY182" i="1"/>
  <c r="AY339" i="1"/>
  <c r="AX182" i="1"/>
  <c r="AX339" i="1"/>
  <c r="AW182" i="1"/>
  <c r="AW339" i="1"/>
  <c r="AV182" i="1"/>
  <c r="AV339" i="1" s="1"/>
  <c r="AU182" i="1"/>
  <c r="AU339" i="1"/>
  <c r="AT182" i="1"/>
  <c r="AR182" i="1"/>
  <c r="AQ182" i="1"/>
  <c r="AN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S181" i="1"/>
  <c r="AP181" i="1"/>
  <c r="AM181" i="1"/>
  <c r="AS180" i="1"/>
  <c r="AS337" i="1"/>
  <c r="AP180" i="1"/>
  <c r="AM180" i="1"/>
  <c r="AS179" i="1"/>
  <c r="AS336" i="1"/>
  <c r="AP179" i="1"/>
  <c r="AM179" i="1"/>
  <c r="AS178" i="1"/>
  <c r="AS335" i="1"/>
  <c r="AP178" i="1"/>
  <c r="AM178" i="1"/>
  <c r="AS177" i="1"/>
  <c r="AS334" i="1"/>
  <c r="AP177" i="1"/>
  <c r="AM177" i="1"/>
  <c r="AS176" i="1"/>
  <c r="AS333" i="1" s="1"/>
  <c r="AP176" i="1"/>
  <c r="AM176" i="1"/>
  <c r="AS175" i="1"/>
  <c r="AS332" i="1"/>
  <c r="AP175" i="1"/>
  <c r="AM175" i="1"/>
  <c r="AS174" i="1"/>
  <c r="AS331" i="1" s="1"/>
  <c r="AP174" i="1"/>
  <c r="AM174" i="1"/>
  <c r="AS173" i="1"/>
  <c r="AM173" i="1"/>
  <c r="AS172" i="1"/>
  <c r="AP172" i="1"/>
  <c r="AM172" i="1"/>
  <c r="AS171" i="1"/>
  <c r="AS329" i="1"/>
  <c r="AP171" i="1"/>
  <c r="AM171" i="1"/>
  <c r="AS170" i="1"/>
  <c r="AS328" i="1"/>
  <c r="AP170" i="1"/>
  <c r="AM170" i="1"/>
  <c r="AS169" i="1"/>
  <c r="AM169" i="1"/>
  <c r="AS168" i="1"/>
  <c r="AS327" i="1"/>
  <c r="AP168" i="1"/>
  <c r="AM168" i="1"/>
  <c r="AS167" i="1"/>
  <c r="AS326" i="1"/>
  <c r="AP167" i="1"/>
  <c r="AM167" i="1"/>
  <c r="AS166" i="1"/>
  <c r="AP166" i="1"/>
  <c r="AM166" i="1"/>
  <c r="AS165" i="1"/>
  <c r="AS324" i="1"/>
  <c r="AP165" i="1"/>
  <c r="AM165" i="1"/>
  <c r="AS164" i="1"/>
  <c r="AP164" i="1"/>
  <c r="AP182" i="1" s="1"/>
  <c r="AS163" i="1"/>
  <c r="AM163" i="1"/>
  <c r="AR162" i="1"/>
  <c r="AQ162" i="1"/>
  <c r="AP162" i="1"/>
  <c r="AN162" i="1"/>
  <c r="AM162" i="1"/>
  <c r="C162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49" i="1"/>
  <c r="AR160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36" i="1"/>
  <c r="AR146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10" i="1"/>
  <c r="AR133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R107" i="1"/>
  <c r="AQ107" i="1"/>
  <c r="AN107" i="1"/>
  <c r="AL107" i="1"/>
  <c r="AK107" i="1"/>
  <c r="AJ107" i="1"/>
  <c r="AI107" i="1"/>
  <c r="AH107" i="1"/>
  <c r="AG107" i="1"/>
  <c r="AF107" i="1"/>
  <c r="AE107" i="1"/>
  <c r="AD107" i="1"/>
  <c r="Q107" i="1"/>
  <c r="P107" i="1"/>
  <c r="N107" i="1"/>
  <c r="L107" i="1"/>
  <c r="K107" i="1"/>
  <c r="J107" i="1"/>
  <c r="F107" i="1"/>
  <c r="E107" i="1"/>
  <c r="D107" i="1"/>
  <c r="C107" i="1"/>
  <c r="B107" i="1"/>
  <c r="AS106" i="1"/>
  <c r="AP106" i="1"/>
  <c r="AS105" i="1"/>
  <c r="AP105" i="1"/>
  <c r="AM105" i="1"/>
  <c r="AC105" i="1"/>
  <c r="AB105" i="1"/>
  <c r="Z105" i="1"/>
  <c r="Y105" i="1"/>
  <c r="X105" i="1"/>
  <c r="W105" i="1"/>
  <c r="U105" i="1"/>
  <c r="U107" i="1"/>
  <c r="T105" i="1"/>
  <c r="R105" i="1"/>
  <c r="O105" i="1"/>
  <c r="M107" i="1"/>
  <c r="I105" i="1"/>
  <c r="G105" i="1"/>
  <c r="G107" i="1" s="1"/>
  <c r="AS104" i="1"/>
  <c r="AP104" i="1"/>
  <c r="AM104" i="1"/>
  <c r="AS103" i="1"/>
  <c r="AS107" i="1" s="1"/>
  <c r="AP103" i="1"/>
  <c r="AM103" i="1"/>
  <c r="AM107" i="1" s="1"/>
  <c r="AB103" i="1"/>
  <c r="AB107" i="1"/>
  <c r="AA103" i="1"/>
  <c r="AA107" i="1"/>
  <c r="Z103" i="1"/>
  <c r="Z107" i="1"/>
  <c r="Y103" i="1"/>
  <c r="X103" i="1"/>
  <c r="X107" i="1"/>
  <c r="W107" i="1"/>
  <c r="V103" i="1"/>
  <c r="V107" i="1" s="1"/>
  <c r="T103" i="1"/>
  <c r="T107" i="1"/>
  <c r="R103" i="1"/>
  <c r="R107" i="1"/>
  <c r="O103" i="1"/>
  <c r="O107" i="1"/>
  <c r="I103" i="1"/>
  <c r="H103" i="1"/>
  <c r="AR102" i="1"/>
  <c r="AQ102" i="1"/>
  <c r="AP102" i="1"/>
  <c r="AN102" i="1"/>
  <c r="AM102" i="1"/>
  <c r="C102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44" i="1"/>
  <c r="AM42" i="1"/>
  <c r="AN41" i="1"/>
  <c r="AM41" i="1"/>
  <c r="C41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R39" i="1"/>
  <c r="AR45" i="1"/>
  <c r="AR58" i="1" s="1"/>
  <c r="AQ39" i="1"/>
  <c r="AS38" i="1"/>
  <c r="AP38" i="1"/>
  <c r="AS37" i="1"/>
  <c r="AP37" i="1"/>
  <c r="AS36" i="1"/>
  <c r="AP36" i="1"/>
  <c r="AP39" i="1" s="1"/>
  <c r="AR35" i="1"/>
  <c r="AQ35" i="1"/>
  <c r="AP35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R22" i="1"/>
  <c r="AQ22" i="1"/>
  <c r="AN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16" i="2"/>
  <c r="K14" i="2"/>
  <c r="K19" i="2"/>
  <c r="K17" i="2"/>
  <c r="K22" i="1"/>
  <c r="J22" i="1"/>
  <c r="I22" i="1"/>
  <c r="H22" i="1"/>
  <c r="G22" i="1"/>
  <c r="F22" i="1"/>
  <c r="E22" i="1"/>
  <c r="D22" i="1"/>
  <c r="C22" i="1"/>
  <c r="B22" i="1"/>
  <c r="AS21" i="1"/>
  <c r="AP21" i="1"/>
  <c r="AM21" i="1"/>
  <c r="AS20" i="1"/>
  <c r="AP20" i="1"/>
  <c r="AM20" i="1"/>
  <c r="AP19" i="1"/>
  <c r="AS18" i="1"/>
  <c r="AP18" i="1"/>
  <c r="AM18" i="1"/>
  <c r="AS17" i="1"/>
  <c r="AM17" i="1"/>
  <c r="AS16" i="1"/>
  <c r="AM16" i="1"/>
  <c r="AP15" i="1"/>
  <c r="AS14" i="1"/>
  <c r="AP14" i="1"/>
  <c r="AM14" i="1"/>
  <c r="AS13" i="1"/>
  <c r="AP13" i="1"/>
  <c r="AM13" i="1"/>
  <c r="AS12" i="1"/>
  <c r="AP12" i="1"/>
  <c r="AP22" i="1"/>
  <c r="AM12" i="1"/>
  <c r="E11" i="1"/>
  <c r="E41" i="1" s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D150" i="3"/>
  <c r="DC213" i="3"/>
  <c r="CN213" i="3"/>
  <c r="F11" i="3"/>
  <c r="F175" i="3" s="1"/>
  <c r="D60" i="3"/>
  <c r="CL213" i="3"/>
  <c r="CV213" i="3"/>
  <c r="Y107" i="1"/>
  <c r="AS39" i="1"/>
  <c r="AC107" i="1"/>
  <c r="E462" i="1"/>
  <c r="E456" i="1"/>
  <c r="E415" i="1"/>
  <c r="E450" i="1"/>
  <c r="E363" i="1"/>
  <c r="E358" i="1"/>
  <c r="E102" i="1"/>
  <c r="E352" i="1"/>
  <c r="E184" i="1"/>
  <c r="AT339" i="1"/>
  <c r="AJ17" i="2"/>
  <c r="AS330" i="1"/>
  <c r="AS338" i="1"/>
  <c r="AS413" i="1"/>
  <c r="W17" i="2"/>
  <c r="AS454" i="1"/>
  <c r="AQ17" i="2"/>
  <c r="AB17" i="2"/>
  <c r="BD17" i="2"/>
  <c r="L17" i="2"/>
  <c r="U17" i="2"/>
  <c r="AC17" i="2"/>
  <c r="AK17" i="2"/>
  <c r="AT17" i="2"/>
  <c r="BB17" i="2"/>
  <c r="D107" i="3"/>
  <c r="CX213" i="3"/>
  <c r="DP213" i="3"/>
  <c r="D43" i="3"/>
  <c r="D125" i="3"/>
  <c r="D133" i="3"/>
  <c r="F43" i="3"/>
  <c r="DU213" i="3"/>
  <c r="DW213" i="3"/>
  <c r="DM213" i="3"/>
  <c r="DK213" i="3"/>
  <c r="AQ26" i="2"/>
  <c r="AP30" i="2"/>
  <c r="AQ10" i="2"/>
  <c r="AQ30" i="2" s="1"/>
  <c r="AS22" i="1"/>
  <c r="AR17" i="2"/>
  <c r="AX17" i="2"/>
  <c r="AS428" i="1"/>
  <c r="AS204" i="1"/>
  <c r="BF17" i="2"/>
  <c r="AP204" i="1"/>
  <c r="H11" i="3"/>
  <c r="F107" i="3"/>
  <c r="BN339" i="1"/>
  <c r="BA339" i="1"/>
  <c r="F60" i="3"/>
  <c r="AS182" i="1"/>
  <c r="AS339" i="1"/>
  <c r="AP107" i="1"/>
  <c r="AM182" i="1"/>
  <c r="H17" i="2"/>
  <c r="N17" i="2"/>
  <c r="AZ17" i="2"/>
  <c r="BG17" i="2"/>
  <c r="CS213" i="3"/>
  <c r="CQ213" i="3"/>
  <c r="F17" i="2"/>
  <c r="BC17" i="2"/>
  <c r="Y17" i="2"/>
  <c r="AI17" i="2"/>
  <c r="BI17" i="2"/>
  <c r="E341" i="1"/>
  <c r="E235" i="1"/>
  <c r="E468" i="1"/>
  <c r="E355" i="1"/>
  <c r="E430" i="1"/>
  <c r="E347" i="1"/>
  <c r="AM22" i="1"/>
  <c r="AS325" i="1"/>
  <c r="BC339" i="1"/>
  <c r="F11" i="1"/>
  <c r="F102" i="1" s="1"/>
  <c r="E401" i="1"/>
  <c r="E162" i="1"/>
  <c r="H107" i="1"/>
  <c r="S107" i="1"/>
  <c r="AE17" i="2"/>
  <c r="BK17" i="2"/>
  <c r="I107" i="1"/>
  <c r="AS323" i="1"/>
  <c r="AQ339" i="1"/>
  <c r="BJ339" i="1"/>
  <c r="T17" i="2"/>
  <c r="AF17" i="2"/>
  <c r="F468" i="1"/>
  <c r="F355" i="1"/>
  <c r="F415" i="1"/>
  <c r="F352" i="1"/>
  <c r="F162" i="1"/>
  <c r="F430" i="1"/>
  <c r="F41" i="1"/>
  <c r="G11" i="1"/>
  <c r="G235" i="1" s="1"/>
  <c r="F344" i="1"/>
  <c r="F235" i="1"/>
  <c r="AR10" i="2"/>
  <c r="AS26" i="2" s="1"/>
  <c r="H133" i="3"/>
  <c r="H43" i="3"/>
  <c r="J11" i="3"/>
  <c r="J150" i="3" s="1"/>
  <c r="AS10" i="2"/>
  <c r="AR30" i="2"/>
  <c r="J133" i="3"/>
  <c r="L11" i="3"/>
  <c r="L125" i="3" s="1"/>
  <c r="J60" i="3"/>
  <c r="J125" i="3"/>
  <c r="G415" i="1"/>
  <c r="G102" i="1"/>
  <c r="G456" i="1"/>
  <c r="G468" i="1"/>
  <c r="G430" i="1"/>
  <c r="G401" i="1"/>
  <c r="H11" i="1"/>
  <c r="H462" i="1" s="1"/>
  <c r="G162" i="1"/>
  <c r="G450" i="1"/>
  <c r="G358" i="1"/>
  <c r="L150" i="3"/>
  <c r="N11" i="3"/>
  <c r="L107" i="3"/>
  <c r="L43" i="3"/>
  <c r="L175" i="3"/>
  <c r="H41" i="1"/>
  <c r="H347" i="1"/>
  <c r="H450" i="1"/>
  <c r="H102" i="1"/>
  <c r="I11" i="1"/>
  <c r="I456" i="1" s="1"/>
  <c r="H363" i="1"/>
  <c r="H468" i="1"/>
  <c r="H456" i="1"/>
  <c r="H341" i="1"/>
  <c r="H235" i="1"/>
  <c r="AS30" i="2"/>
  <c r="AT10" i="2"/>
  <c r="AT30" i="2" s="1"/>
  <c r="AT26" i="2"/>
  <c r="P11" i="3"/>
  <c r="P60" i="3" s="1"/>
  <c r="N133" i="3"/>
  <c r="N150" i="3"/>
  <c r="AU10" i="2"/>
  <c r="AU30" i="2" s="1"/>
  <c r="I41" i="1"/>
  <c r="I347" i="1"/>
  <c r="I462" i="1"/>
  <c r="I450" i="1"/>
  <c r="I401" i="1"/>
  <c r="I363" i="1"/>
  <c r="I235" i="1"/>
  <c r="I415" i="1"/>
  <c r="J11" i="1"/>
  <c r="J468" i="1" s="1"/>
  <c r="I102" i="1"/>
  <c r="I184" i="1"/>
  <c r="I468" i="1"/>
  <c r="I341" i="1"/>
  <c r="I344" i="1"/>
  <c r="I430" i="1"/>
  <c r="R11" i="3"/>
  <c r="P150" i="3"/>
  <c r="P133" i="3"/>
  <c r="P125" i="3"/>
  <c r="J415" i="1"/>
  <c r="J184" i="1"/>
  <c r="K11" i="1"/>
  <c r="K344" i="1" s="1"/>
  <c r="J341" i="1"/>
  <c r="J363" i="1"/>
  <c r="J456" i="1"/>
  <c r="J235" i="1"/>
  <c r="J162" i="1"/>
  <c r="J41" i="1"/>
  <c r="J355" i="1"/>
  <c r="J352" i="1"/>
  <c r="J102" i="1"/>
  <c r="J462" i="1"/>
  <c r="AV10" i="2"/>
  <c r="AW26" i="2" s="1"/>
  <c r="AV26" i="2"/>
  <c r="K456" i="1"/>
  <c r="K352" i="1"/>
  <c r="K347" i="1"/>
  <c r="K363" i="1"/>
  <c r="K162" i="1"/>
  <c r="K355" i="1"/>
  <c r="K41" i="1"/>
  <c r="K430" i="1"/>
  <c r="K450" i="1"/>
  <c r="K358" i="1"/>
  <c r="K401" i="1"/>
  <c r="K468" i="1"/>
  <c r="K184" i="1"/>
  <c r="K341" i="1"/>
  <c r="K235" i="1"/>
  <c r="L11" i="1"/>
  <c r="AW10" i="2"/>
  <c r="AV30" i="2"/>
  <c r="T11" i="3"/>
  <c r="L450" i="1"/>
  <c r="L344" i="1"/>
  <c r="L456" i="1"/>
  <c r="L462" i="1"/>
  <c r="M11" i="1"/>
  <c r="L355" i="1"/>
  <c r="L102" i="1"/>
  <c r="L430" i="1"/>
  <c r="L41" i="1"/>
  <c r="L468" i="1"/>
  <c r="L358" i="1"/>
  <c r="L415" i="1"/>
  <c r="L341" i="1"/>
  <c r="L184" i="1"/>
  <c r="L235" i="1"/>
  <c r="L352" i="1"/>
  <c r="L363" i="1"/>
  <c r="L162" i="1"/>
  <c r="L401" i="1"/>
  <c r="L347" i="1"/>
  <c r="T133" i="3"/>
  <c r="T150" i="3"/>
  <c r="T43" i="3"/>
  <c r="T60" i="3"/>
  <c r="T175" i="3"/>
  <c r="T125" i="3"/>
  <c r="T107" i="3"/>
  <c r="V11" i="3"/>
  <c r="AX10" i="2"/>
  <c r="AX26" i="2"/>
  <c r="AW30" i="2"/>
  <c r="M430" i="1"/>
  <c r="M450" i="1"/>
  <c r="M41" i="1"/>
  <c r="M456" i="1"/>
  <c r="M344" i="1"/>
  <c r="M363" i="1"/>
  <c r="M352" i="1"/>
  <c r="M355" i="1"/>
  <c r="M184" i="1"/>
  <c r="M462" i="1"/>
  <c r="M358" i="1"/>
  <c r="M347" i="1"/>
  <c r="M102" i="1"/>
  <c r="M235" i="1"/>
  <c r="N11" i="1"/>
  <c r="M401" i="1"/>
  <c r="M415" i="1"/>
  <c r="M468" i="1"/>
  <c r="M341" i="1"/>
  <c r="M162" i="1"/>
  <c r="V107" i="3"/>
  <c r="X11" i="3"/>
  <c r="V150" i="3"/>
  <c r="V175" i="3"/>
  <c r="AY26" i="2"/>
  <c r="AX30" i="2"/>
  <c r="AY10" i="2"/>
  <c r="X175" i="3"/>
  <c r="X43" i="3"/>
  <c r="Z11" i="3"/>
  <c r="X150" i="3"/>
  <c r="X107" i="3"/>
  <c r="X60" i="3"/>
  <c r="X125" i="3"/>
  <c r="N347" i="1"/>
  <c r="N401" i="1"/>
  <c r="N468" i="1"/>
  <c r="N341" i="1"/>
  <c r="O11" i="1"/>
  <c r="O462" i="1" s="1"/>
  <c r="N450" i="1"/>
  <c r="N184" i="1"/>
  <c r="N415" i="1"/>
  <c r="N162" i="1"/>
  <c r="N456" i="1"/>
  <c r="N102" i="1"/>
  <c r="N363" i="1"/>
  <c r="N358" i="1"/>
  <c r="N235" i="1"/>
  <c r="N462" i="1"/>
  <c r="N355" i="1"/>
  <c r="N41" i="1"/>
  <c r="N352" i="1"/>
  <c r="N430" i="1"/>
  <c r="N344" i="1"/>
  <c r="AZ26" i="2"/>
  <c r="AZ10" i="2"/>
  <c r="BA26" i="2" s="1"/>
  <c r="AY30" i="2"/>
  <c r="O102" i="1"/>
  <c r="O450" i="1"/>
  <c r="P11" i="1"/>
  <c r="P468" i="1" s="1"/>
  <c r="O401" i="1"/>
  <c r="O235" i="1"/>
  <c r="O355" i="1"/>
  <c r="O363" i="1"/>
  <c r="O41" i="1"/>
  <c r="O162" i="1"/>
  <c r="O341" i="1"/>
  <c r="O184" i="1"/>
  <c r="Z175" i="3"/>
  <c r="Z107" i="3"/>
  <c r="AB11" i="3"/>
  <c r="AB175" i="3" s="1"/>
  <c r="BA10" i="2"/>
  <c r="BA30" i="2" s="1"/>
  <c r="AZ30" i="2"/>
  <c r="BB10" i="2"/>
  <c r="BC26" i="2" s="1"/>
  <c r="BB26" i="2"/>
  <c r="AB60" i="3"/>
  <c r="AB43" i="3"/>
  <c r="AB150" i="3"/>
  <c r="AB125" i="3"/>
  <c r="AD11" i="3"/>
  <c r="AD125" i="3" s="1"/>
  <c r="AB107" i="3"/>
  <c r="P184" i="1"/>
  <c r="P415" i="1"/>
  <c r="P162" i="1"/>
  <c r="P430" i="1"/>
  <c r="P401" i="1"/>
  <c r="P363" i="1"/>
  <c r="P462" i="1"/>
  <c r="R11" i="1"/>
  <c r="R184" i="1" s="1"/>
  <c r="P456" i="1"/>
  <c r="P347" i="1"/>
  <c r="P41" i="1"/>
  <c r="P355" i="1"/>
  <c r="P235" i="1" s="1"/>
  <c r="P450" i="1"/>
  <c r="P352" i="1"/>
  <c r="R344" i="1"/>
  <c r="R355" i="1"/>
  <c r="R41" i="1"/>
  <c r="R358" i="1"/>
  <c r="R363" i="1"/>
  <c r="R430" i="1"/>
  <c r="R162" i="1"/>
  <c r="S11" i="1"/>
  <c r="S355" i="1" s="1"/>
  <c r="R401" i="1"/>
  <c r="R102" i="1"/>
  <c r="R462" i="1"/>
  <c r="R450" i="1"/>
  <c r="AF11" i="3"/>
  <c r="AF125" i="3" s="1"/>
  <c r="BB30" i="2"/>
  <c r="BC10" i="2"/>
  <c r="BC30" i="2" s="1"/>
  <c r="S352" i="1"/>
  <c r="S184" i="1"/>
  <c r="S162" i="1"/>
  <c r="S462" i="1"/>
  <c r="S41" i="1"/>
  <c r="S401" i="1"/>
  <c r="T11" i="1"/>
  <c r="T430" i="1" s="1"/>
  <c r="S415" i="1"/>
  <c r="S341" i="1"/>
  <c r="S468" i="1"/>
  <c r="S450" i="1"/>
  <c r="S235" i="1"/>
  <c r="S358" i="1"/>
  <c r="BD10" i="2"/>
  <c r="BD26" i="2"/>
  <c r="AF60" i="3"/>
  <c r="AF175" i="3"/>
  <c r="AF150" i="3"/>
  <c r="AF107" i="3"/>
  <c r="AF43" i="3"/>
  <c r="AH11" i="3"/>
  <c r="AJ11" i="3"/>
  <c r="AJ60" i="3" s="1"/>
  <c r="BE10" i="2"/>
  <c r="T341" i="1"/>
  <c r="T358" i="1"/>
  <c r="T363" i="1"/>
  <c r="U11" i="1"/>
  <c r="U468" i="1" s="1"/>
  <c r="T344" i="1"/>
  <c r="T456" i="1"/>
  <c r="V11" i="1"/>
  <c r="U184" i="1"/>
  <c r="U355" i="1"/>
  <c r="U344" i="1"/>
  <c r="U162" i="1"/>
  <c r="U347" i="1"/>
  <c r="U430" i="1"/>
  <c r="U102" i="1"/>
  <c r="U456" i="1"/>
  <c r="BE30" i="2"/>
  <c r="BF10" i="2"/>
  <c r="BF30" i="2" s="1"/>
  <c r="BF26" i="2"/>
  <c r="AJ175" i="3"/>
  <c r="AJ43" i="3"/>
  <c r="AJ107" i="3"/>
  <c r="AL11" i="3"/>
  <c r="AL43" i="3" s="1"/>
  <c r="AJ150" i="3"/>
  <c r="AJ125" i="3"/>
  <c r="BG26" i="2"/>
  <c r="BG10" i="2"/>
  <c r="AL60" i="3"/>
  <c r="AL107" i="3"/>
  <c r="AN11" i="3"/>
  <c r="AN60" i="3" s="1"/>
  <c r="AL150" i="3"/>
  <c r="AL175" i="3"/>
  <c r="AL125" i="3"/>
  <c r="V352" i="1"/>
  <c r="V235" i="1"/>
  <c r="V415" i="1"/>
  <c r="W11" i="1"/>
  <c r="W341" i="1" s="1"/>
  <c r="V450" i="1"/>
  <c r="V401" i="1"/>
  <c r="V344" i="1"/>
  <c r="V341" i="1"/>
  <c r="V184" i="1"/>
  <c r="V468" i="1"/>
  <c r="V358" i="1"/>
  <c r="V430" i="1"/>
  <c r="V162" i="1"/>
  <c r="V355" i="1"/>
  <c r="V41" i="1"/>
  <c r="V462" i="1"/>
  <c r="V363" i="1"/>
  <c r="V456" i="1"/>
  <c r="V347" i="1"/>
  <c r="V102" i="1"/>
  <c r="AN175" i="3"/>
  <c r="AN150" i="3"/>
  <c r="AN43" i="3"/>
  <c r="AN125" i="3"/>
  <c r="AP11" i="3"/>
  <c r="W450" i="1"/>
  <c r="W184" i="1"/>
  <c r="X11" i="1"/>
  <c r="W430" i="1"/>
  <c r="W462" i="1"/>
  <c r="W363" i="1"/>
  <c r="W358" i="1"/>
  <c r="W355" i="1"/>
  <c r="W352" i="1"/>
  <c r="W162" i="1"/>
  <c r="W456" i="1"/>
  <c r="W401" i="1"/>
  <c r="W41" i="1"/>
  <c r="W344" i="1"/>
  <c r="W415" i="1"/>
  <c r="W235" i="1"/>
  <c r="W102" i="1"/>
  <c r="W468" i="1"/>
  <c r="BG30" i="2"/>
  <c r="BH10" i="2"/>
  <c r="BH30" i="2" s="1"/>
  <c r="BH26" i="2"/>
  <c r="AP107" i="3"/>
  <c r="AP60" i="3"/>
  <c r="AP175" i="3"/>
  <c r="AP150" i="3"/>
  <c r="AR11" i="3"/>
  <c r="AR175" i="3" s="1"/>
  <c r="AP125" i="3"/>
  <c r="AP43" i="3"/>
  <c r="BI10" i="2"/>
  <c r="X450" i="1"/>
  <c r="X41" i="1"/>
  <c r="X344" i="1"/>
  <c r="X468" i="1"/>
  <c r="Y11" i="1"/>
  <c r="Y355" i="1" s="1"/>
  <c r="X430" i="1"/>
  <c r="X352" i="1"/>
  <c r="Y358" i="1"/>
  <c r="Y462" i="1"/>
  <c r="Y468" i="1"/>
  <c r="Y235" i="1"/>
  <c r="Z11" i="1"/>
  <c r="Y162" i="1"/>
  <c r="Y401" i="1"/>
  <c r="Y456" i="1"/>
  <c r="Y102" i="1"/>
  <c r="Y415" i="1"/>
  <c r="Y184" i="1"/>
  <c r="Y347" i="1"/>
  <c r="Y363" i="1"/>
  <c r="Y41" i="1"/>
  <c r="AR43" i="3"/>
  <c r="AR107" i="3"/>
  <c r="AR60" i="3"/>
  <c r="AR150" i="3"/>
  <c r="AR125" i="3"/>
  <c r="AT11" i="3"/>
  <c r="BJ26" i="2"/>
  <c r="BJ10" i="2"/>
  <c r="BI30" i="2"/>
  <c r="AT150" i="3"/>
  <c r="AT125" i="3"/>
  <c r="AT175" i="3"/>
  <c r="AT43" i="3"/>
  <c r="AT60" i="3"/>
  <c r="AT107" i="3"/>
  <c r="AV11" i="3"/>
  <c r="BJ30" i="2"/>
  <c r="BK10" i="2"/>
  <c r="BK30" i="2" s="1"/>
  <c r="BK26" i="2"/>
  <c r="Z456" i="1"/>
  <c r="Z344" i="1"/>
  <c r="Z347" i="1"/>
  <c r="Z235" i="1"/>
  <c r="Z462" i="1"/>
  <c r="Z102" i="1"/>
  <c r="Z468" i="1"/>
  <c r="AA11" i="1"/>
  <c r="AA352" i="1" s="1"/>
  <c r="Z363" i="1"/>
  <c r="Z415" i="1"/>
  <c r="Z358" i="1"/>
  <c r="Z341" i="1"/>
  <c r="AV43" i="3"/>
  <c r="AX11" i="3"/>
  <c r="AV60" i="3"/>
  <c r="AV175" i="3"/>
  <c r="AA347" i="1"/>
  <c r="AB11" i="1"/>
  <c r="AB358" i="1" s="1"/>
  <c r="AA355" i="1"/>
  <c r="AA358" i="1"/>
  <c r="AZ11" i="3"/>
  <c r="AZ107" i="3" s="1"/>
  <c r="AX175" i="3"/>
  <c r="AX60" i="3"/>
  <c r="AC11" i="1"/>
  <c r="AZ175" i="3"/>
  <c r="AZ60" i="3"/>
  <c r="BB11" i="3"/>
  <c r="AC184" i="1"/>
  <c r="AC102" i="1"/>
  <c r="AC462" i="1"/>
  <c r="AD11" i="1"/>
  <c r="AD401" i="1" s="1"/>
  <c r="AC363" i="1"/>
  <c r="AC347" i="1"/>
  <c r="AC358" i="1"/>
  <c r="AC456" i="1"/>
  <c r="AC344" i="1"/>
  <c r="AD468" i="1"/>
  <c r="AD415" i="1"/>
  <c r="AE11" i="1"/>
  <c r="AE415" i="1" s="1"/>
  <c r="AD355" i="1"/>
  <c r="AD102" i="1"/>
  <c r="AD352" i="1"/>
  <c r="BB150" i="3"/>
  <c r="BB43" i="3"/>
  <c r="BB107" i="3"/>
  <c r="BD11" i="3"/>
  <c r="BD175" i="3" s="1"/>
  <c r="BF11" i="3"/>
  <c r="BF60" i="3" s="1"/>
  <c r="AE347" i="1"/>
  <c r="AE468" i="1"/>
  <c r="AE41" i="1"/>
  <c r="AE344" i="1"/>
  <c r="AE341" i="1"/>
  <c r="AE358" i="1"/>
  <c r="AE430" i="1"/>
  <c r="AF11" i="1"/>
  <c r="AE462" i="1"/>
  <c r="AE363" i="1"/>
  <c r="AE352" i="1"/>
  <c r="AE456" i="1"/>
  <c r="AE401" i="1"/>
  <c r="BF150" i="3"/>
  <c r="BF125" i="3"/>
  <c r="BF107" i="3"/>
  <c r="BF175" i="3"/>
  <c r="BH11" i="3"/>
  <c r="BF43" i="3"/>
  <c r="AF363" i="1"/>
  <c r="AF355" i="1"/>
  <c r="AG11" i="1"/>
  <c r="AF450" i="1"/>
  <c r="AF184" i="1"/>
  <c r="AF456" i="1"/>
  <c r="AF235" i="1"/>
  <c r="AF462" i="1"/>
  <c r="AF162" i="1"/>
  <c r="AF347" i="1"/>
  <c r="AF352" i="1"/>
  <c r="AF430" i="1"/>
  <c r="AF102" i="1"/>
  <c r="AF401" i="1"/>
  <c r="AF344" i="1"/>
  <c r="AF358" i="1"/>
  <c r="AF415" i="1"/>
  <c r="AF41" i="1"/>
  <c r="AF341" i="1"/>
  <c r="AF468" i="1"/>
  <c r="BJ11" i="3"/>
  <c r="BH175" i="3"/>
  <c r="AG347" i="1"/>
  <c r="AG468" i="1"/>
  <c r="AG162" i="1"/>
  <c r="AH11" i="1"/>
  <c r="AG352" i="1"/>
  <c r="AG401" i="1"/>
  <c r="AG102" i="1"/>
  <c r="AG430" i="1"/>
  <c r="AG341" i="1"/>
  <c r="AG456" i="1"/>
  <c r="AG363" i="1"/>
  <c r="AG355" i="1"/>
  <c r="AH347" i="1"/>
  <c r="AH341" i="1"/>
  <c r="AI11" i="1"/>
  <c r="AI352" i="1" s="1"/>
  <c r="AH468" i="1"/>
  <c r="AH363" i="1"/>
  <c r="AH184" i="1"/>
  <c r="AH401" i="1"/>
  <c r="AH162" i="1"/>
  <c r="AH462" i="1"/>
  <c r="AH415" i="1"/>
  <c r="AH450" i="1"/>
  <c r="AH41" i="1"/>
  <c r="AH344" i="1"/>
  <c r="AH358" i="1"/>
  <c r="AH355" i="1"/>
  <c r="AH430" i="1"/>
  <c r="AH102" i="1"/>
  <c r="AH456" i="1"/>
  <c r="AH235" i="1"/>
  <c r="AH352" i="1"/>
  <c r="BJ60" i="3"/>
  <c r="BL11" i="3"/>
  <c r="BL107" i="3" s="1"/>
  <c r="AJ11" i="1"/>
  <c r="AI235" i="1"/>
  <c r="AI358" i="1"/>
  <c r="BL60" i="3"/>
  <c r="BL175" i="3"/>
  <c r="BN11" i="3"/>
  <c r="BL43" i="3"/>
  <c r="BP11" i="3"/>
  <c r="BP125" i="3" s="1"/>
  <c r="BN150" i="3"/>
  <c r="BN107" i="3"/>
  <c r="BN43" i="3"/>
  <c r="AJ456" i="1"/>
  <c r="AJ162" i="1"/>
  <c r="AJ355" i="1"/>
  <c r="AJ184" i="1"/>
  <c r="AJ450" i="1"/>
  <c r="AJ347" i="1"/>
  <c r="AJ102" i="1"/>
  <c r="AJ415" i="1"/>
  <c r="AK11" i="1"/>
  <c r="AJ462" i="1"/>
  <c r="AJ41" i="1"/>
  <c r="AJ363" i="1"/>
  <c r="BR11" i="3"/>
  <c r="BR107" i="3" s="1"/>
  <c r="BP43" i="3"/>
  <c r="BP150" i="3"/>
  <c r="BP107" i="3"/>
  <c r="BP60" i="3"/>
  <c r="BP175" i="3"/>
  <c r="AL11" i="1"/>
  <c r="AL341" i="1" s="1"/>
  <c r="BR125" i="3"/>
  <c r="BT11" i="3"/>
  <c r="BT175" i="3" s="1"/>
  <c r="BR175" i="3"/>
  <c r="BR60" i="3"/>
  <c r="BR150" i="3"/>
  <c r="AL162" i="1"/>
  <c r="AL430" i="1"/>
  <c r="AL450" i="1"/>
  <c r="AL415" i="1"/>
  <c r="AS11" i="1"/>
  <c r="AS244" i="1" s="1"/>
  <c r="AL468" i="1"/>
  <c r="AL344" i="1"/>
  <c r="AL184" i="1"/>
  <c r="AL358" i="1"/>
  <c r="AL235" i="1"/>
  <c r="AL352" i="1"/>
  <c r="AL41" i="1"/>
  <c r="AL347" i="1"/>
  <c r="AL456" i="1"/>
  <c r="AL102" i="1"/>
  <c r="AL462" i="1"/>
  <c r="AL363" i="1"/>
  <c r="AS303" i="1"/>
  <c r="AS273" i="1"/>
  <c r="AT11" i="1"/>
  <c r="AS462" i="1"/>
  <c r="AS206" i="1"/>
  <c r="AS415" i="1"/>
  <c r="AS363" i="1"/>
  <c r="AS97" i="1"/>
  <c r="AS344" i="1"/>
  <c r="AS450" i="1"/>
  <c r="AS430" i="1"/>
  <c r="AS81" i="1"/>
  <c r="BT125" i="3"/>
  <c r="BT43" i="3"/>
  <c r="BT150" i="3"/>
  <c r="BV11" i="3"/>
  <c r="BT107" i="3"/>
  <c r="BT60" i="3"/>
  <c r="AT468" i="1"/>
  <c r="AT230" i="1"/>
  <c r="AT401" i="1"/>
  <c r="AT81" i="1"/>
  <c r="AT35" i="1"/>
  <c r="AT450" i="1"/>
  <c r="AT303" i="1"/>
  <c r="AT415" i="1"/>
  <c r="AT347" i="1"/>
  <c r="AT358" i="1"/>
  <c r="AT344" i="1"/>
  <c r="AT102" i="1"/>
  <c r="AT430" i="1"/>
  <c r="AT266" i="1"/>
  <c r="AT60" i="1"/>
  <c r="AT341" i="1"/>
  <c r="AT235" i="1"/>
  <c r="AT162" i="1"/>
  <c r="AT273" i="1"/>
  <c r="AT355" i="1"/>
  <c r="AT148" i="1"/>
  <c r="AT206" i="1"/>
  <c r="AT258" i="1"/>
  <c r="AT263" i="1"/>
  <c r="AT363" i="1"/>
  <c r="AT184" i="1"/>
  <c r="AU11" i="1"/>
  <c r="AU430" i="1" s="1"/>
  <c r="AT456" i="1"/>
  <c r="AT288" i="1"/>
  <c r="AT97" i="1"/>
  <c r="AT462" i="1"/>
  <c r="AT109" i="1"/>
  <c r="AT352" i="1"/>
  <c r="AT322" i="1"/>
  <c r="AT244" i="1"/>
  <c r="AT135" i="1"/>
  <c r="AT65" i="1"/>
  <c r="BV175" i="3"/>
  <c r="BX11" i="3"/>
  <c r="BX175" i="3"/>
  <c r="BX125" i="3"/>
  <c r="BX150" i="3"/>
  <c r="BZ11" i="3"/>
  <c r="AU462" i="1"/>
  <c r="AU206" i="1"/>
  <c r="AU135" i="1"/>
  <c r="AU65" i="1"/>
  <c r="AU97" i="1"/>
  <c r="AU341" i="1"/>
  <c r="AU456" i="1"/>
  <c r="AU258" i="1"/>
  <c r="AU322" i="1"/>
  <c r="AU288" i="1"/>
  <c r="AU363" i="1"/>
  <c r="AU355" i="1"/>
  <c r="AU109" i="1"/>
  <c r="AU81" i="1"/>
  <c r="AU263" i="1"/>
  <c r="AU273" i="1"/>
  <c r="AU303" i="1"/>
  <c r="AU60" i="1"/>
  <c r="AV11" i="1"/>
  <c r="AV97" i="1" s="1"/>
  <c r="AU344" i="1"/>
  <c r="AU102" i="1"/>
  <c r="AU162" i="1"/>
  <c r="AU401" i="1"/>
  <c r="AU468" i="1"/>
  <c r="AU358" i="1"/>
  <c r="AU415" i="1"/>
  <c r="AU244" i="1"/>
  <c r="AU352" i="1"/>
  <c r="AU266" i="1"/>
  <c r="AV322" i="1"/>
  <c r="AV81" i="1"/>
  <c r="AV430" i="1"/>
  <c r="AV288" i="1"/>
  <c r="AV344" i="1"/>
  <c r="AV44" i="1"/>
  <c r="AV303" i="1"/>
  <c r="AV468" i="1"/>
  <c r="AV184" i="1"/>
  <c r="AV341" i="1"/>
  <c r="AW11" i="1"/>
  <c r="AW184" i="1" s="1"/>
  <c r="AV363" i="1"/>
  <c r="AV244" i="1"/>
  <c r="AV235" i="1"/>
  <c r="AV135" i="1"/>
  <c r="AV60" i="1"/>
  <c r="AV266" i="1"/>
  <c r="AV352" i="1"/>
  <c r="AV347" i="1"/>
  <c r="AV162" i="1"/>
  <c r="CB11" i="3"/>
  <c r="CB125" i="3" s="1"/>
  <c r="BZ125" i="3"/>
  <c r="BZ43" i="3"/>
  <c r="BZ150" i="3"/>
  <c r="BZ175" i="3"/>
  <c r="BZ107" i="3"/>
  <c r="BZ60" i="3"/>
  <c r="CB107" i="3"/>
  <c r="CB175" i="3"/>
  <c r="CD11" i="3"/>
  <c r="CB60" i="3"/>
  <c r="CB43" i="3"/>
  <c r="AX11" i="1"/>
  <c r="AX344" i="1" s="1"/>
  <c r="AW102" i="1"/>
  <c r="AX468" i="1"/>
  <c r="AX322" i="1"/>
  <c r="AX60" i="1"/>
  <c r="AY11" i="1"/>
  <c r="AX363" i="1"/>
  <c r="AX341" i="1"/>
  <c r="AX148" i="1"/>
  <c r="AX65" i="1"/>
  <c r="AX462" i="1"/>
  <c r="AX352" i="1"/>
  <c r="AX258" i="1"/>
  <c r="AX456" i="1"/>
  <c r="AX347" i="1"/>
  <c r="AX235" i="1"/>
  <c r="AX24" i="1"/>
  <c r="AX430" i="1"/>
  <c r="AX244" i="1"/>
  <c r="AX206" i="1"/>
  <c r="AX415" i="1"/>
  <c r="AX81" i="1"/>
  <c r="AX35" i="1"/>
  <c r="AX184" i="1"/>
  <c r="AX273" i="1"/>
  <c r="AX230" i="1"/>
  <c r="AX358" i="1"/>
  <c r="AX263" i="1"/>
  <c r="AX288" i="1"/>
  <c r="AX355" i="1"/>
  <c r="AX109" i="1"/>
  <c r="AX450" i="1"/>
  <c r="AX135" i="1"/>
  <c r="AX401" i="1"/>
  <c r="AX162" i="1"/>
  <c r="AX266" i="1"/>
  <c r="CD125" i="3"/>
  <c r="CD107" i="3"/>
  <c r="CD60" i="3"/>
  <c r="CD43" i="3"/>
  <c r="CD150" i="3"/>
  <c r="CD175" i="3"/>
  <c r="CF11" i="3"/>
  <c r="CF125" i="3" s="1"/>
  <c r="CF60" i="3"/>
  <c r="CH11" i="3"/>
  <c r="CH60" i="3" s="1"/>
  <c r="CF43" i="3"/>
  <c r="CF150" i="3"/>
  <c r="CF107" i="3"/>
  <c r="CF175" i="3"/>
  <c r="AY244" i="1"/>
  <c r="AY303" i="1"/>
  <c r="AY44" i="1"/>
  <c r="AY462" i="1"/>
  <c r="AZ11" i="1"/>
  <c r="AY344" i="1"/>
  <c r="AZ273" i="1"/>
  <c r="AZ456" i="1"/>
  <c r="AZ235" i="1"/>
  <c r="BA11" i="1"/>
  <c r="BA456" i="1" s="1"/>
  <c r="AZ135" i="1"/>
  <c r="AZ355" i="1"/>
  <c r="AZ347" i="1"/>
  <c r="AZ322" i="1"/>
  <c r="AZ415" i="1"/>
  <c r="AZ81" i="1"/>
  <c r="CH43" i="3"/>
  <c r="BA462" i="1"/>
  <c r="BA415" i="1"/>
  <c r="BA206" i="1"/>
  <c r="BB11" i="1"/>
  <c r="BB401" i="1" s="1"/>
  <c r="BA263" i="1"/>
  <c r="BA148" i="1"/>
  <c r="BA322" i="1"/>
  <c r="BA35" i="1"/>
  <c r="BA468" i="1"/>
  <c r="BA344" i="1"/>
  <c r="BA162" i="1"/>
  <c r="BA341" i="1"/>
  <c r="BA60" i="1"/>
  <c r="BA184" i="1"/>
  <c r="BB415" i="1"/>
  <c r="BB358" i="1"/>
  <c r="BB135" i="1"/>
  <c r="BB35" i="1"/>
  <c r="BB341" i="1"/>
  <c r="BB303" i="1"/>
  <c r="BB65" i="1"/>
  <c r="BC11" i="1"/>
  <c r="BB288" i="1"/>
  <c r="BB363" i="1"/>
  <c r="BB344" i="1"/>
  <c r="BB230" i="1"/>
  <c r="BB235" i="1"/>
  <c r="BB97" i="1"/>
  <c r="BB148" i="1"/>
  <c r="BB266" i="1"/>
  <c r="BB355" i="1"/>
  <c r="BB258" i="1"/>
  <c r="BB109" i="1"/>
  <c r="BB468" i="1"/>
  <c r="BB44" i="1"/>
  <c r="BB450" i="1"/>
  <c r="BB263" i="1"/>
  <c r="BC266" i="1"/>
  <c r="BC235" i="1"/>
  <c r="BC135" i="1"/>
  <c r="BC230" i="1"/>
  <c r="BD11" i="1"/>
  <c r="BD230" i="1" s="1"/>
  <c r="BC102" i="1"/>
  <c r="BC206" i="1"/>
  <c r="BC109" i="1"/>
  <c r="BC60" i="1"/>
  <c r="BC462" i="1"/>
  <c r="BC430" i="1"/>
  <c r="BC322" i="1"/>
  <c r="BC65" i="1"/>
  <c r="BC468" i="1"/>
  <c r="BC450" i="1"/>
  <c r="BC347" i="1"/>
  <c r="BC258" i="1"/>
  <c r="BC363" i="1"/>
  <c r="BC355" i="1"/>
  <c r="BC344" i="1"/>
  <c r="BC341" i="1"/>
  <c r="BC184" i="1"/>
  <c r="BC97" i="1"/>
  <c r="BC162" i="1"/>
  <c r="BC352" i="1"/>
  <c r="BC456" i="1"/>
  <c r="BC244" i="1"/>
  <c r="BC415" i="1"/>
  <c r="BC148" i="1"/>
  <c r="BC303" i="1"/>
  <c r="BC24" i="1"/>
  <c r="BC288" i="1"/>
  <c r="BC358" i="1"/>
  <c r="BC81" i="1"/>
  <c r="BC263" i="1"/>
  <c r="BC44" i="1"/>
  <c r="BC35" i="1"/>
  <c r="BC273" i="1"/>
  <c r="BC401" i="1"/>
  <c r="BD288" i="1"/>
  <c r="BD81" i="1"/>
  <c r="BD102" i="1"/>
  <c r="BD24" i="1"/>
  <c r="BD162" i="1"/>
  <c r="BD135" i="1"/>
  <c r="BD273" i="1"/>
  <c r="BE11" i="1"/>
  <c r="BE468" i="1"/>
  <c r="BE355" i="1"/>
  <c r="BE244" i="1"/>
  <c r="BE97" i="1"/>
  <c r="BE65" i="1"/>
  <c r="BE462" i="1"/>
  <c r="BE347" i="1"/>
  <c r="BE148" i="1"/>
  <c r="BE60" i="1"/>
  <c r="BF11" i="1"/>
  <c r="BF456" i="1" s="1"/>
  <c r="BE450" i="1"/>
  <c r="BE322" i="1"/>
  <c r="BE135" i="1"/>
  <c r="BE266" i="1"/>
  <c r="BE206" i="1"/>
  <c r="BE401" i="1"/>
  <c r="BE303" i="1"/>
  <c r="BE109" i="1"/>
  <c r="BE263" i="1"/>
  <c r="BE415" i="1"/>
  <c r="BE430" i="1"/>
  <c r="BE352" i="1"/>
  <c r="BE35" i="1"/>
  <c r="BE44" i="1"/>
  <c r="BE341" i="1"/>
  <c r="BE363" i="1"/>
  <c r="BE358" i="1"/>
  <c r="BE102" i="1"/>
  <c r="BE184" i="1"/>
  <c r="BE456" i="1"/>
  <c r="BE273" i="1"/>
  <c r="BE81" i="1"/>
  <c r="BE344" i="1"/>
  <c r="BE288" i="1"/>
  <c r="BE235" i="1"/>
  <c r="BE258" i="1"/>
  <c r="BE162" i="1"/>
  <c r="BE24" i="1"/>
  <c r="BE230" i="1"/>
  <c r="BF44" i="1"/>
  <c r="BF430" i="1"/>
  <c r="BF401" i="1"/>
  <c r="BF341" i="1"/>
  <c r="BG11" i="1"/>
  <c r="BG355" i="1" s="1"/>
  <c r="BF303" i="1"/>
  <c r="BF273" i="1"/>
  <c r="BF266" i="1"/>
  <c r="BF468" i="1"/>
  <c r="BF288" i="1"/>
  <c r="BF244" i="1"/>
  <c r="BF109" i="1"/>
  <c r="BF462" i="1"/>
  <c r="BF230" i="1"/>
  <c r="BF65" i="1"/>
  <c r="BG363" i="1"/>
  <c r="BG135" i="1"/>
  <c r="BG401" i="1"/>
  <c r="BH11" i="1"/>
  <c r="BH430" i="1" s="1"/>
  <c r="BH288" i="1"/>
  <c r="BH206" i="1"/>
  <c r="BH148" i="1"/>
  <c r="BH24" i="1"/>
  <c r="BH401" i="1"/>
  <c r="BH266" i="1"/>
  <c r="BH65" i="1"/>
  <c r="BH341" i="1"/>
  <c r="BH352" i="1"/>
  <c r="BH184" i="1"/>
  <c r="BH135" i="1"/>
  <c r="BH60" i="1"/>
  <c r="BH235" i="1"/>
  <c r="BH450" i="1"/>
  <c r="BH230" i="1"/>
  <c r="BI11" i="1"/>
  <c r="BH258" i="1"/>
  <c r="BH456" i="1"/>
  <c r="BH102" i="1"/>
  <c r="BH81" i="1"/>
  <c r="BH344" i="1"/>
  <c r="BH303" i="1"/>
  <c r="BH415" i="1"/>
  <c r="BH322" i="1"/>
  <c r="BH468" i="1"/>
  <c r="BH355" i="1"/>
  <c r="BH162" i="1"/>
  <c r="BH363" i="1"/>
  <c r="BH462" i="1"/>
  <c r="BH273" i="1"/>
  <c r="BH35" i="1"/>
  <c r="BH97" i="1"/>
  <c r="BH358" i="1"/>
  <c r="BH263" i="1"/>
  <c r="BH109" i="1"/>
  <c r="BI322" i="1"/>
  <c r="BI341" i="1"/>
  <c r="BI266" i="1"/>
  <c r="BI65" i="1"/>
  <c r="BI44" i="1"/>
  <c r="BI303" i="1"/>
  <c r="BI258" i="1"/>
  <c r="BI235" i="1"/>
  <c r="BJ11" i="1"/>
  <c r="BJ135" i="1" s="1"/>
  <c r="BI60" i="1"/>
  <c r="BI456" i="1"/>
  <c r="BI415" i="1"/>
  <c r="BI184" i="1"/>
  <c r="BI288" i="1"/>
  <c r="BI81" i="1"/>
  <c r="BI401" i="1"/>
  <c r="BI363" i="1"/>
  <c r="BI352" i="1"/>
  <c r="BI230" i="1"/>
  <c r="BI102" i="1"/>
  <c r="BI358" i="1"/>
  <c r="BI109" i="1"/>
  <c r="BI468" i="1"/>
  <c r="BI263" i="1"/>
  <c r="BI35" i="1"/>
  <c r="BI162" i="1"/>
  <c r="BI355" i="1"/>
  <c r="BI206" i="1"/>
  <c r="BI24" i="1"/>
  <c r="BI344" i="1"/>
  <c r="BI148" i="1"/>
  <c r="BI347" i="1"/>
  <c r="BI273" i="1"/>
  <c r="BI97" i="1"/>
  <c r="BI450" i="1"/>
  <c r="BI244" i="1"/>
  <c r="BI462" i="1"/>
  <c r="BI430" i="1"/>
  <c r="BI135" i="1"/>
  <c r="BJ81" i="1"/>
  <c r="BK11" i="1"/>
  <c r="BK206" i="1" s="1"/>
  <c r="BJ148" i="1"/>
  <c r="BJ322" i="1"/>
  <c r="BK462" i="1"/>
  <c r="BK235" i="1"/>
  <c r="BK135" i="1"/>
  <c r="BK97" i="1"/>
  <c r="BK430" i="1"/>
  <c r="BK109" i="1"/>
  <c r="BK81" i="1"/>
  <c r="BK468" i="1"/>
  <c r="BK341" i="1"/>
  <c r="BK355" i="1"/>
  <c r="BK60" i="1"/>
  <c r="BK263" i="1"/>
  <c r="BK456" i="1"/>
  <c r="BK303" i="1"/>
  <c r="BK347" i="1"/>
  <c r="BK401" i="1"/>
  <c r="BK65" i="1"/>
  <c r="BL11" i="1"/>
  <c r="BL456" i="1" s="1"/>
  <c r="BK363" i="1"/>
  <c r="BK273" i="1"/>
  <c r="BK35" i="1"/>
  <c r="BK162" i="1"/>
  <c r="BK352" i="1"/>
  <c r="BK258" i="1"/>
  <c r="BK358" i="1"/>
  <c r="BK415" i="1"/>
  <c r="BK148" i="1"/>
  <c r="BK184" i="1"/>
  <c r="BK102" i="1"/>
  <c r="BK44" i="1"/>
  <c r="BK266" i="1"/>
  <c r="BK24" i="1"/>
  <c r="BL352" i="1"/>
  <c r="BL235" i="1"/>
  <c r="BL341" i="1"/>
  <c r="BL109" i="1"/>
  <c r="BL468" i="1"/>
  <c r="BL206" i="1"/>
  <c r="BL322" i="1"/>
  <c r="BL81" i="1"/>
  <c r="BL462" i="1"/>
  <c r="BL450" i="1"/>
  <c r="BL303" i="1"/>
  <c r="BL415" i="1"/>
  <c r="BL97" i="1"/>
  <c r="BL102" i="1"/>
  <c r="BL363" i="1"/>
  <c r="BL273" i="1"/>
  <c r="BL148" i="1"/>
  <c r="BL230" i="1"/>
  <c r="BL358" i="1"/>
  <c r="BL44" i="1"/>
  <c r="BL288" i="1"/>
  <c r="BL35" i="1"/>
  <c r="BL344" i="1"/>
  <c r="BL135" i="1"/>
  <c r="BL355" i="1"/>
  <c r="BL184" i="1"/>
  <c r="BL266" i="1"/>
  <c r="BL401" i="1"/>
  <c r="BL60" i="1"/>
  <c r="BL347" i="1"/>
  <c r="BL244" i="1"/>
  <c r="BL430" i="1"/>
  <c r="BL263" i="1"/>
  <c r="BM11" i="1"/>
  <c r="BM468" i="1" s="1"/>
  <c r="BM358" i="1"/>
  <c r="BM266" i="1"/>
  <c r="BM109" i="1"/>
  <c r="BM102" i="1"/>
  <c r="BM456" i="1"/>
  <c r="BM258" i="1"/>
  <c r="BM24" i="1"/>
  <c r="BM322" i="1"/>
  <c r="BM355" i="1"/>
  <c r="BM35" i="1"/>
  <c r="BM344" i="1"/>
  <c r="BM288" i="1"/>
  <c r="BM81" i="1"/>
  <c r="BM450" i="1"/>
  <c r="BM352" i="1"/>
  <c r="BM148" i="1"/>
  <c r="BM263" i="1"/>
  <c r="BM184" i="1"/>
  <c r="BM235" i="1"/>
  <c r="BM135" i="1"/>
  <c r="BM44" i="1"/>
  <c r="BM65" i="1"/>
  <c r="BM341" i="1"/>
  <c r="BM206" i="1"/>
  <c r="BM230" i="1"/>
  <c r="BN11" i="1"/>
  <c r="BM273" i="1"/>
  <c r="BM430" i="1"/>
  <c r="BM162" i="1"/>
  <c r="BM415" i="1"/>
  <c r="BM363" i="1"/>
  <c r="BM60" i="1"/>
  <c r="BN430" i="1"/>
  <c r="BN266" i="1"/>
  <c r="BN415" i="1"/>
  <c r="BN258" i="1"/>
  <c r="BN162" i="1"/>
  <c r="BN109" i="1"/>
  <c r="BN135" i="1"/>
  <c r="BN273" i="1"/>
  <c r="BN363" i="1"/>
  <c r="BN60" i="1"/>
  <c r="BN263" i="1"/>
  <c r="BN468" i="1"/>
  <c r="BN303" i="1"/>
  <c r="BN352" i="1"/>
  <c r="BN44" i="1"/>
  <c r="BO11" i="1"/>
  <c r="BO244" i="1" s="1"/>
  <c r="BN358" i="1"/>
  <c r="BN288" i="1"/>
  <c r="BN65" i="1"/>
  <c r="BN24" i="1"/>
  <c r="BN355" i="1"/>
  <c r="BN450" i="1"/>
  <c r="BN184" i="1"/>
  <c r="BN148" i="1"/>
  <c r="BN347" i="1"/>
  <c r="BN401" i="1"/>
  <c r="BN35" i="1"/>
  <c r="BN344" i="1"/>
  <c r="BN322" i="1"/>
  <c r="BN244" i="1"/>
  <c r="BN97" i="1"/>
  <c r="BN206" i="1"/>
  <c r="BN341" i="1"/>
  <c r="BN235" i="1"/>
  <c r="BN230" i="1"/>
  <c r="BN462" i="1"/>
  <c r="BN81" i="1"/>
  <c r="BN456" i="1"/>
  <c r="BN102" i="1"/>
  <c r="BO430" i="1"/>
  <c r="BO60" i="1"/>
  <c r="BO24" i="1"/>
  <c r="BO462" i="1"/>
  <c r="BO344" i="1"/>
  <c r="BO401" i="1"/>
  <c r="BO258" i="1"/>
  <c r="BO235" i="1"/>
  <c r="BO341" i="1"/>
  <c r="BO206" i="1"/>
  <c r="BO347" i="1"/>
  <c r="BO468" i="1"/>
  <c r="BO363" i="1"/>
  <c r="BO273" i="1"/>
  <c r="BO148" i="1"/>
  <c r="BO263" i="1"/>
  <c r="BO415" i="1"/>
  <c r="BO303" i="1"/>
  <c r="BO322" i="1"/>
  <c r="BO288" i="1"/>
  <c r="BO102" i="1"/>
  <c r="BO162" i="1"/>
  <c r="BO97" i="1"/>
  <c r="BO65" i="1"/>
  <c r="BO355" i="1"/>
  <c r="BO352" i="1"/>
  <c r="BO135" i="1"/>
  <c r="BP11" i="1"/>
  <c r="BP468" i="1" s="1"/>
  <c r="BO44" i="1"/>
  <c r="BP288" i="1"/>
  <c r="BP358" i="1"/>
  <c r="BP415" i="1"/>
  <c r="BQ11" i="1"/>
  <c r="BQ347" i="1" s="1"/>
  <c r="BP135" i="1"/>
  <c r="BP450" i="1"/>
  <c r="BR11" i="1"/>
  <c r="BQ135" i="1"/>
  <c r="BQ162" i="1"/>
  <c r="BQ450" i="1"/>
  <c r="BQ65" i="1"/>
  <c r="BR341" i="1"/>
  <c r="BR347" i="1"/>
  <c r="BR135" i="1"/>
  <c r="BR65" i="1"/>
  <c r="BS11" i="1"/>
  <c r="BS258" i="1" s="1"/>
  <c r="BR355" i="1"/>
  <c r="BR462" i="1"/>
  <c r="BR258" i="1"/>
  <c r="BR162" i="1"/>
  <c r="BR206" i="1"/>
  <c r="BR401" i="1"/>
  <c r="BR456" i="1"/>
  <c r="BR44" i="1"/>
  <c r="BR60" i="1"/>
  <c r="BR81" i="1"/>
  <c r="BR97" i="1"/>
  <c r="BR363" i="1"/>
  <c r="BR263" i="1"/>
  <c r="BR24" i="1"/>
  <c r="BR148" i="1"/>
  <c r="BR230" i="1"/>
  <c r="BR266" i="1"/>
  <c r="BR303" i="1"/>
  <c r="BR450" i="1"/>
  <c r="BR358" i="1"/>
  <c r="BR344" i="1"/>
  <c r="BR352" i="1"/>
  <c r="BR273" i="1"/>
  <c r="BR235" i="1"/>
  <c r="BR244" i="1"/>
  <c r="BR184" i="1"/>
  <c r="BR468" i="1"/>
  <c r="BR109" i="1"/>
  <c r="BR430" i="1"/>
  <c r="BR35" i="1"/>
  <c r="BR415" i="1"/>
  <c r="BR322" i="1"/>
  <c r="BR102" i="1"/>
  <c r="BR288" i="1"/>
  <c r="BS341" i="1"/>
  <c r="BS235" i="1"/>
  <c r="BS109" i="1"/>
  <c r="BS97" i="1"/>
  <c r="BS450" i="1"/>
  <c r="BS355" i="1"/>
  <c r="BS230" i="1"/>
  <c r="BS65" i="1"/>
  <c r="BS468" i="1"/>
  <c r="BS322" i="1"/>
  <c r="BS184" i="1"/>
  <c r="BS303" i="1"/>
  <c r="BS363" i="1"/>
  <c r="BS352" i="1"/>
  <c r="BS102" i="1"/>
  <c r="BS148" i="1"/>
  <c r="BS288" i="1"/>
  <c r="BS44" i="1"/>
  <c r="BS456" i="1"/>
  <c r="BS24" i="1"/>
  <c r="BS347" i="1"/>
  <c r="BS135" i="1"/>
  <c r="BS415" i="1"/>
  <c r="BS401" i="1"/>
  <c r="BS358" i="1"/>
  <c r="BS273" i="1"/>
  <c r="BS60" i="1"/>
  <c r="BS430" i="1"/>
  <c r="BS35" i="1"/>
  <c r="BS462" i="1"/>
  <c r="BS263" i="1"/>
  <c r="BS266" i="1"/>
  <c r="BS162" i="1"/>
  <c r="BS244" i="1"/>
  <c r="BQ24" i="1" l="1"/>
  <c r="BQ352" i="1"/>
  <c r="BP273" i="1"/>
  <c r="BP341" i="1"/>
  <c r="BP344" i="1"/>
  <c r="BJ352" i="1"/>
  <c r="BG244" i="1"/>
  <c r="BG258" i="1"/>
  <c r="BD35" i="1"/>
  <c r="BD341" i="1"/>
  <c r="AY263" i="1"/>
  <c r="AY288" i="1"/>
  <c r="AY102" i="1"/>
  <c r="AY352" i="1"/>
  <c r="AY450" i="1"/>
  <c r="AY363" i="1"/>
  <c r="AY24" i="1"/>
  <c r="AY258" i="1"/>
  <c r="AY65" i="1"/>
  <c r="AY415" i="1"/>
  <c r="AY97" i="1"/>
  <c r="AY358" i="1"/>
  <c r="AY430" i="1"/>
  <c r="AY341" i="1"/>
  <c r="AY109" i="1"/>
  <c r="AY468" i="1"/>
  <c r="AY322" i="1"/>
  <c r="AY266" i="1"/>
  <c r="AY206" i="1"/>
  <c r="AY401" i="1"/>
  <c r="AY184" i="1"/>
  <c r="AY81" i="1"/>
  <c r="AY230" i="1"/>
  <c r="AY162" i="1"/>
  <c r="AY456" i="1"/>
  <c r="AY60" i="1"/>
  <c r="AY135" i="1"/>
  <c r="AY355" i="1"/>
  <c r="AY273" i="1"/>
  <c r="AB355" i="1"/>
  <c r="BJ244" i="1"/>
  <c r="BJ162" i="1"/>
  <c r="BJ258" i="1"/>
  <c r="BJ456" i="1"/>
  <c r="BJ341" i="1"/>
  <c r="BJ415" i="1"/>
  <c r="BJ344" i="1"/>
  <c r="BJ363" i="1"/>
  <c r="BJ184" i="1"/>
  <c r="BJ235" i="1"/>
  <c r="BJ462" i="1"/>
  <c r="BJ44" i="1"/>
  <c r="BJ347" i="1"/>
  <c r="BJ97" i="1"/>
  <c r="BJ109" i="1"/>
  <c r="BJ401" i="1"/>
  <c r="BJ230" i="1"/>
  <c r="BJ288" i="1"/>
  <c r="BJ35" i="1"/>
  <c r="AK430" i="1"/>
  <c r="AK468" i="1"/>
  <c r="AK358" i="1"/>
  <c r="AK341" i="1"/>
  <c r="AK462" i="1"/>
  <c r="AK347" i="1"/>
  <c r="AK450" i="1"/>
  <c r="AK41" i="1"/>
  <c r="AK344" i="1"/>
  <c r="AK363" i="1"/>
  <c r="AK355" i="1"/>
  <c r="AK184" i="1"/>
  <c r="AK162" i="1"/>
  <c r="AK401" i="1"/>
  <c r="AK102" i="1"/>
  <c r="AK456" i="1"/>
  <c r="BQ44" i="1"/>
  <c r="BQ363" i="1"/>
  <c r="BQ462" i="1"/>
  <c r="BG235" i="1"/>
  <c r="BG273" i="1"/>
  <c r="BG184" i="1"/>
  <c r="BG358" i="1"/>
  <c r="BG206" i="1"/>
  <c r="BG24" i="1"/>
  <c r="BG462" i="1"/>
  <c r="BG347" i="1"/>
  <c r="BG430" i="1"/>
  <c r="BG35" i="1"/>
  <c r="BG97" i="1"/>
  <c r="BG148" i="1"/>
  <c r="BG44" i="1"/>
  <c r="BG352" i="1"/>
  <c r="BG303" i="1"/>
  <c r="BG468" i="1"/>
  <c r="BG81" i="1"/>
  <c r="BG109" i="1"/>
  <c r="BG456" i="1"/>
  <c r="BG288" i="1"/>
  <c r="BJ355" i="1"/>
  <c r="AW109" i="1"/>
  <c r="AW430" i="1"/>
  <c r="AW266" i="1"/>
  <c r="AW148" i="1"/>
  <c r="AW468" i="1"/>
  <c r="AW462" i="1"/>
  <c r="AW230" i="1"/>
  <c r="AW288" i="1"/>
  <c r="AW322" i="1"/>
  <c r="AW24" i="1"/>
  <c r="AW162" i="1"/>
  <c r="AW450" i="1"/>
  <c r="AW363" i="1"/>
  <c r="AW258" i="1"/>
  <c r="AW358" i="1"/>
  <c r="AW456" i="1"/>
  <c r="AW352" i="1"/>
  <c r="AW65" i="1"/>
  <c r="AW303" i="1"/>
  <c r="AW35" i="1"/>
  <c r="AW341" i="1"/>
  <c r="AW60" i="1"/>
  <c r="AW135" i="1"/>
  <c r="AW235" i="1"/>
  <c r="AW273" i="1"/>
  <c r="AW81" i="1"/>
  <c r="AW263" i="1"/>
  <c r="AW401" i="1"/>
  <c r="AW415" i="1"/>
  <c r="AW355" i="1"/>
  <c r="BP65" i="1"/>
  <c r="BP401" i="1"/>
  <c r="BP263" i="1"/>
  <c r="BP109" i="1"/>
  <c r="BP303" i="1"/>
  <c r="BP102" i="1"/>
  <c r="BP347" i="1"/>
  <c r="BP430" i="1"/>
  <c r="BP235" i="1"/>
  <c r="BP352" i="1"/>
  <c r="BP81" i="1"/>
  <c r="BP230" i="1"/>
  <c r="BP206" i="1"/>
  <c r="BP24" i="1"/>
  <c r="BP462" i="1"/>
  <c r="BP162" i="1"/>
  <c r="BP456" i="1"/>
  <c r="BP266" i="1"/>
  <c r="BP184" i="1"/>
  <c r="BP355" i="1"/>
  <c r="BJ468" i="1"/>
  <c r="BJ450" i="1"/>
  <c r="BG60" i="1"/>
  <c r="BP97" i="1"/>
  <c r="BJ24" i="1"/>
  <c r="BJ273" i="1"/>
  <c r="BG230" i="1"/>
  <c r="BG341" i="1"/>
  <c r="BD358" i="1"/>
  <c r="AY35" i="1"/>
  <c r="AY235" i="1"/>
  <c r="AW206" i="1"/>
  <c r="AW347" i="1"/>
  <c r="AB102" i="1"/>
  <c r="AB462" i="1"/>
  <c r="AB363" i="1"/>
  <c r="AB352" i="1"/>
  <c r="AB468" i="1"/>
  <c r="AB162" i="1"/>
  <c r="AB401" i="1"/>
  <c r="AB430" i="1"/>
  <c r="AB341" i="1"/>
  <c r="AB450" i="1"/>
  <c r="AB235" i="1"/>
  <c r="AB456" i="1"/>
  <c r="AB415" i="1"/>
  <c r="AB41" i="1"/>
  <c r="AB344" i="1"/>
  <c r="AB347" i="1"/>
  <c r="AW344" i="1"/>
  <c r="AB184" i="1"/>
  <c r="R60" i="3"/>
  <c r="R125" i="3"/>
  <c r="R133" i="3"/>
  <c r="R150" i="3"/>
  <c r="R43" i="3"/>
  <c r="R107" i="3"/>
  <c r="R175" i="3"/>
  <c r="BQ184" i="1"/>
  <c r="BQ288" i="1"/>
  <c r="BQ244" i="1"/>
  <c r="BQ341" i="1"/>
  <c r="BQ322" i="1"/>
  <c r="BQ266" i="1"/>
  <c r="BQ97" i="1"/>
  <c r="BQ206" i="1"/>
  <c r="BQ355" i="1"/>
  <c r="BQ401" i="1"/>
  <c r="BQ235" i="1"/>
  <c r="BQ415" i="1"/>
  <c r="BQ109" i="1"/>
  <c r="BQ60" i="1"/>
  <c r="BQ102" i="1"/>
  <c r="BQ456" i="1"/>
  <c r="BQ258" i="1"/>
  <c r="BQ468" i="1"/>
  <c r="BQ430" i="1"/>
  <c r="BJ206" i="1"/>
  <c r="BG266" i="1"/>
  <c r="AH60" i="3"/>
  <c r="AH125" i="3"/>
  <c r="AH43" i="3"/>
  <c r="AH107" i="3"/>
  <c r="AH150" i="3"/>
  <c r="AH175" i="3"/>
  <c r="BQ35" i="1"/>
  <c r="BP60" i="1"/>
  <c r="BQ273" i="1"/>
  <c r="BQ81" i="1"/>
  <c r="BQ230" i="1"/>
  <c r="BP363" i="1"/>
  <c r="BP44" i="1"/>
  <c r="BJ263" i="1"/>
  <c r="BJ60" i="1"/>
  <c r="BG450" i="1"/>
  <c r="BG102" i="1"/>
  <c r="AY347" i="1"/>
  <c r="AW44" i="1"/>
  <c r="AK352" i="1"/>
  <c r="BJ266" i="1"/>
  <c r="BQ358" i="1"/>
  <c r="BQ303" i="1"/>
  <c r="BP258" i="1"/>
  <c r="BJ65" i="1"/>
  <c r="BG65" i="1"/>
  <c r="BG263" i="1"/>
  <c r="AK235" i="1"/>
  <c r="BJ303" i="1"/>
  <c r="BQ263" i="1"/>
  <c r="BP148" i="1"/>
  <c r="BJ102" i="1"/>
  <c r="BG344" i="1"/>
  <c r="BD322" i="1"/>
  <c r="BD415" i="1"/>
  <c r="BD60" i="1"/>
  <c r="BD468" i="1"/>
  <c r="BD65" i="1"/>
  <c r="BD347" i="1"/>
  <c r="BD363" i="1"/>
  <c r="BD263" i="1"/>
  <c r="BD344" i="1"/>
  <c r="BD462" i="1"/>
  <c r="BD352" i="1"/>
  <c r="BD97" i="1"/>
  <c r="BD258" i="1"/>
  <c r="BD303" i="1"/>
  <c r="BD235" i="1"/>
  <c r="BD450" i="1"/>
  <c r="BD44" i="1"/>
  <c r="BD244" i="1"/>
  <c r="BD206" i="1"/>
  <c r="BD266" i="1"/>
  <c r="BD430" i="1"/>
  <c r="BD401" i="1"/>
  <c r="BD355" i="1"/>
  <c r="BD109" i="1"/>
  <c r="BD456" i="1"/>
  <c r="BD148" i="1"/>
  <c r="AW244" i="1"/>
  <c r="BQ148" i="1"/>
  <c r="BQ344" i="1"/>
  <c r="BP35" i="1"/>
  <c r="BP244" i="1"/>
  <c r="BP322" i="1"/>
  <c r="BJ430" i="1"/>
  <c r="BJ358" i="1"/>
  <c r="BG162" i="1"/>
  <c r="BG415" i="1"/>
  <c r="BG322" i="1"/>
  <c r="BD184" i="1"/>
  <c r="AY148" i="1"/>
  <c r="AW97" i="1"/>
  <c r="AK415" i="1"/>
  <c r="BH150" i="3"/>
  <c r="BH60" i="3"/>
  <c r="BH125" i="3"/>
  <c r="BH43" i="3"/>
  <c r="BH107" i="3"/>
  <c r="BF344" i="1"/>
  <c r="BF148" i="1"/>
  <c r="BF102" i="1"/>
  <c r="BA401" i="1"/>
  <c r="BA363" i="1"/>
  <c r="BA266" i="1"/>
  <c r="BA347" i="1"/>
  <c r="AZ363" i="1"/>
  <c r="AZ24" i="1"/>
  <c r="AZ60" i="1"/>
  <c r="AZ230" i="1"/>
  <c r="AZ468" i="1"/>
  <c r="AZ344" i="1"/>
  <c r="AZ462" i="1"/>
  <c r="AZ401" i="1"/>
  <c r="AZ288" i="1"/>
  <c r="AZ102" i="1"/>
  <c r="AZ303" i="1"/>
  <c r="AZ97" i="1"/>
  <c r="AZ263" i="1"/>
  <c r="AZ206" i="1"/>
  <c r="AZ258" i="1"/>
  <c r="AI415" i="1"/>
  <c r="BM462" i="1"/>
  <c r="BM303" i="1"/>
  <c r="BM347" i="1"/>
  <c r="BL162" i="1"/>
  <c r="BL24" i="1"/>
  <c r="BL258" i="1"/>
  <c r="BL65" i="1"/>
  <c r="BK322" i="1"/>
  <c r="BK344" i="1"/>
  <c r="BK288" i="1"/>
  <c r="BK230" i="1"/>
  <c r="BK244" i="1"/>
  <c r="BH244" i="1"/>
  <c r="BH347" i="1"/>
  <c r="BH44" i="1"/>
  <c r="BF322" i="1"/>
  <c r="BF355" i="1"/>
  <c r="BF358" i="1"/>
  <c r="BF60" i="1"/>
  <c r="BB462" i="1"/>
  <c r="BB24" i="1"/>
  <c r="BB244" i="1"/>
  <c r="BB60" i="1"/>
  <c r="BA288" i="1"/>
  <c r="BA358" i="1"/>
  <c r="BA273" i="1"/>
  <c r="BA352" i="1"/>
  <c r="AZ266" i="1"/>
  <c r="AZ352" i="1"/>
  <c r="AZ44" i="1"/>
  <c r="AS102" i="1"/>
  <c r="AS235" i="1"/>
  <c r="BE26" i="2"/>
  <c r="BD30" i="2"/>
  <c r="AZ358" i="1"/>
  <c r="AZ430" i="1"/>
  <c r="AI363" i="1"/>
  <c r="AI162" i="1"/>
  <c r="AI184" i="1"/>
  <c r="AI468" i="1"/>
  <c r="AI41" i="1"/>
  <c r="AI355" i="1"/>
  <c r="AI462" i="1"/>
  <c r="AI344" i="1"/>
  <c r="AI430" i="1"/>
  <c r="AI341" i="1"/>
  <c r="AI456" i="1"/>
  <c r="AI450" i="1"/>
  <c r="AI347" i="1"/>
  <c r="BF258" i="1"/>
  <c r="BF206" i="1"/>
  <c r="BF235" i="1"/>
  <c r="BF415" i="1"/>
  <c r="BF162" i="1"/>
  <c r="BA355" i="1"/>
  <c r="BA430" i="1"/>
  <c r="BA303" i="1"/>
  <c r="BB347" i="1"/>
  <c r="BB162" i="1"/>
  <c r="BB102" i="1"/>
  <c r="BB184" i="1"/>
  <c r="CH107" i="3"/>
  <c r="AZ35" i="1"/>
  <c r="AZ65" i="1"/>
  <c r="AZ244" i="1"/>
  <c r="BJ175" i="3"/>
  <c r="BJ43" i="3"/>
  <c r="BJ125" i="3"/>
  <c r="BJ150" i="3"/>
  <c r="BJ107" i="3"/>
  <c r="AA184" i="1"/>
  <c r="AA235" i="1"/>
  <c r="AA462" i="1"/>
  <c r="AA468" i="1"/>
  <c r="AA401" i="1"/>
  <c r="AA363" i="1"/>
  <c r="AA344" i="1"/>
  <c r="AA430" i="1"/>
  <c r="AA456" i="1"/>
  <c r="AA341" i="1"/>
  <c r="AA41" i="1"/>
  <c r="AA162" i="1"/>
  <c r="AA450" i="1"/>
  <c r="AA415" i="1"/>
  <c r="AD107" i="3"/>
  <c r="AD150" i="3"/>
  <c r="AD175" i="3"/>
  <c r="AD60" i="3"/>
  <c r="AD43" i="3"/>
  <c r="BS206" i="1"/>
  <c r="BS344" i="1"/>
  <c r="BS81" i="1"/>
  <c r="BO456" i="1"/>
  <c r="BO358" i="1"/>
  <c r="BO266" i="1"/>
  <c r="BO450" i="1"/>
  <c r="BO109" i="1"/>
  <c r="BM401" i="1"/>
  <c r="BM97" i="1"/>
  <c r="BM244" i="1"/>
  <c r="BK450" i="1"/>
  <c r="BF352" i="1"/>
  <c r="BF97" i="1"/>
  <c r="BF263" i="1"/>
  <c r="BF24" i="1"/>
  <c r="BF450" i="1"/>
  <c r="BB456" i="1"/>
  <c r="BB322" i="1"/>
  <c r="BB273" i="1"/>
  <c r="BB352" i="1"/>
  <c r="BA258" i="1"/>
  <c r="BA24" i="1"/>
  <c r="BA102" i="1"/>
  <c r="AZ162" i="1"/>
  <c r="AZ341" i="1"/>
  <c r="AZ148" i="1"/>
  <c r="BX60" i="3"/>
  <c r="BX43" i="3"/>
  <c r="BX107" i="3"/>
  <c r="AS266" i="1"/>
  <c r="AI401" i="1"/>
  <c r="BI26" i="2"/>
  <c r="BF347" i="1"/>
  <c r="BF363" i="1"/>
  <c r="BA65" i="1"/>
  <c r="BA109" i="1"/>
  <c r="BA244" i="1"/>
  <c r="BA97" i="1"/>
  <c r="BA44" i="1"/>
  <c r="BA135" i="1"/>
  <c r="CH175" i="3"/>
  <c r="CH125" i="3"/>
  <c r="CH150" i="3"/>
  <c r="BO81" i="1"/>
  <c r="BO184" i="1"/>
  <c r="BO230" i="1"/>
  <c r="BO35" i="1"/>
  <c r="BF135" i="1"/>
  <c r="BF35" i="1"/>
  <c r="BF81" i="1"/>
  <c r="BF184" i="1"/>
  <c r="BB81" i="1"/>
  <c r="BB206" i="1"/>
  <c r="BB430" i="1"/>
  <c r="BA235" i="1"/>
  <c r="BA230" i="1"/>
  <c r="BA81" i="1"/>
  <c r="BA450" i="1"/>
  <c r="AZ184" i="1"/>
  <c r="AZ109" i="1"/>
  <c r="AZ450" i="1"/>
  <c r="BV150" i="3"/>
  <c r="BV107" i="3"/>
  <c r="BV125" i="3"/>
  <c r="BV43" i="3"/>
  <c r="BV60" i="3"/>
  <c r="AS60" i="1"/>
  <c r="AS109" i="1"/>
  <c r="AS322" i="1"/>
  <c r="AS162" i="1"/>
  <c r="AS148" i="1"/>
  <c r="AS401" i="1"/>
  <c r="AS352" i="1"/>
  <c r="AS341" i="1"/>
  <c r="AS35" i="1"/>
  <c r="AS347" i="1"/>
  <c r="AS263" i="1"/>
  <c r="AS358" i="1"/>
  <c r="AS65" i="1"/>
  <c r="AS258" i="1"/>
  <c r="AS135" i="1"/>
  <c r="AS468" i="1"/>
  <c r="AS184" i="1"/>
  <c r="AS355" i="1"/>
  <c r="AS230" i="1"/>
  <c r="AS288" i="1"/>
  <c r="AS456" i="1"/>
  <c r="BN125" i="3"/>
  <c r="BN60" i="3"/>
  <c r="BN175" i="3"/>
  <c r="AI102" i="1"/>
  <c r="BD107" i="3"/>
  <c r="BD150" i="3"/>
  <c r="BD43" i="3"/>
  <c r="BD60" i="3"/>
  <c r="BD125" i="3"/>
  <c r="AD235" i="1"/>
  <c r="AD363" i="1"/>
  <c r="AD341" i="1"/>
  <c r="AD162" i="1"/>
  <c r="AD344" i="1"/>
  <c r="AD450" i="1"/>
  <c r="AD358" i="1"/>
  <c r="AD462" i="1"/>
  <c r="AD41" i="1"/>
  <c r="AD347" i="1"/>
  <c r="AD456" i="1"/>
  <c r="AD184" i="1"/>
  <c r="AD430" i="1"/>
  <c r="AA102" i="1"/>
  <c r="AX107" i="3"/>
  <c r="AX43" i="3"/>
  <c r="AX150" i="3"/>
  <c r="AX125" i="3"/>
  <c r="T184" i="1"/>
  <c r="T347" i="1"/>
  <c r="T102" i="1"/>
  <c r="T462" i="1"/>
  <c r="T235" i="1"/>
  <c r="T162" i="1"/>
  <c r="T355" i="1"/>
  <c r="T415" i="1"/>
  <c r="T450" i="1"/>
  <c r="T41" i="1"/>
  <c r="T401" i="1"/>
  <c r="T352" i="1"/>
  <c r="T468" i="1"/>
  <c r="AJ344" i="1"/>
  <c r="AJ430" i="1"/>
  <c r="AJ235" i="1"/>
  <c r="X347" i="1"/>
  <c r="X102" i="1"/>
  <c r="X235" i="1"/>
  <c r="X363" i="1"/>
  <c r="X401" i="1"/>
  <c r="X341" i="1"/>
  <c r="AR26" i="2"/>
  <c r="CB150" i="3"/>
  <c r="AV355" i="1"/>
  <c r="AV358" i="1"/>
  <c r="AV415" i="1"/>
  <c r="AV462" i="1"/>
  <c r="AV230" i="1"/>
  <c r="AG415" i="1"/>
  <c r="AG358" i="1"/>
  <c r="AG235" i="1"/>
  <c r="BB125" i="3"/>
  <c r="BB175" i="3"/>
  <c r="AC401" i="1"/>
  <c r="AC352" i="1"/>
  <c r="AC235" i="1"/>
  <c r="AC415" i="1"/>
  <c r="AC430" i="1"/>
  <c r="AC162" i="1"/>
  <c r="AV125" i="3"/>
  <c r="AV150" i="3"/>
  <c r="X462" i="1"/>
  <c r="X456" i="1"/>
  <c r="Z150" i="3"/>
  <c r="Z60" i="3"/>
  <c r="Z43" i="3"/>
  <c r="AV35" i="1"/>
  <c r="AV263" i="1"/>
  <c r="AV273" i="1"/>
  <c r="AV109" i="1"/>
  <c r="AV450" i="1"/>
  <c r="AU35" i="1"/>
  <c r="AU235" i="1"/>
  <c r="AU347" i="1"/>
  <c r="AU184" i="1"/>
  <c r="BR43" i="3"/>
  <c r="AJ341" i="1"/>
  <c r="AJ401" i="1"/>
  <c r="BL150" i="3"/>
  <c r="AG462" i="1"/>
  <c r="AG450" i="1"/>
  <c r="AG344" i="1"/>
  <c r="BB60" i="3"/>
  <c r="AC355" i="1"/>
  <c r="AZ150" i="3"/>
  <c r="Z352" i="1"/>
  <c r="Z430" i="1"/>
  <c r="Z162" i="1"/>
  <c r="Z184" i="1"/>
  <c r="Z41" i="1"/>
  <c r="Z355" i="1"/>
  <c r="X162" i="1"/>
  <c r="X184" i="1"/>
  <c r="U341" i="1"/>
  <c r="U415" i="1"/>
  <c r="Z125" i="3"/>
  <c r="V125" i="3"/>
  <c r="V60" i="3"/>
  <c r="V43" i="3"/>
  <c r="V133" i="3"/>
  <c r="N175" i="3"/>
  <c r="N60" i="3"/>
  <c r="N43" i="3"/>
  <c r="N125" i="3"/>
  <c r="N107" i="3"/>
  <c r="AX97" i="1"/>
  <c r="AX102" i="1"/>
  <c r="AX303" i="1"/>
  <c r="AX44" i="1"/>
  <c r="AV401" i="1"/>
  <c r="AV102" i="1"/>
  <c r="AV24" i="1"/>
  <c r="AV148" i="1"/>
  <c r="AV456" i="1"/>
  <c r="AU230" i="1"/>
  <c r="AU450" i="1"/>
  <c r="AU148" i="1"/>
  <c r="AL355" i="1"/>
  <c r="AL401" i="1"/>
  <c r="AJ352" i="1"/>
  <c r="AJ468" i="1"/>
  <c r="AJ358" i="1"/>
  <c r="BL125" i="3"/>
  <c r="AG41" i="1"/>
  <c r="AG184" i="1"/>
  <c r="AE235" i="1"/>
  <c r="AC41" i="1"/>
  <c r="AC341" i="1"/>
  <c r="AZ43" i="3"/>
  <c r="AV107" i="3"/>
  <c r="Z401" i="1"/>
  <c r="Z450" i="1"/>
  <c r="X355" i="1"/>
  <c r="X358" i="1"/>
  <c r="U41" i="1"/>
  <c r="AV206" i="1"/>
  <c r="AV65" i="1"/>
  <c r="AV258" i="1"/>
  <c r="AE450" i="1"/>
  <c r="AE355" i="1"/>
  <c r="AE184" i="1"/>
  <c r="AE102" i="1"/>
  <c r="AE162" i="1"/>
  <c r="AC450" i="1"/>
  <c r="AC468" i="1"/>
  <c r="AZ125" i="3"/>
  <c r="X415" i="1"/>
  <c r="AN107" i="3"/>
  <c r="U358" i="1"/>
  <c r="U363" i="1"/>
  <c r="U235" i="1"/>
  <c r="U352" i="1"/>
  <c r="U462" i="1"/>
  <c r="U450" i="1"/>
  <c r="U401" i="1"/>
  <c r="H107" i="3"/>
  <c r="H150" i="3"/>
  <c r="H125" i="3"/>
  <c r="H60" i="3"/>
  <c r="H175" i="3"/>
  <c r="R456" i="1"/>
  <c r="O344" i="1"/>
  <c r="O358" i="1"/>
  <c r="O456" i="1"/>
  <c r="J358" i="1"/>
  <c r="P175" i="3"/>
  <c r="I355" i="1"/>
  <c r="I352" i="1"/>
  <c r="I358" i="1"/>
  <c r="H358" i="1"/>
  <c r="H162" i="1"/>
  <c r="H344" i="1"/>
  <c r="L60" i="3"/>
  <c r="G363" i="1"/>
  <c r="G462" i="1"/>
  <c r="J107" i="3"/>
  <c r="F363" i="1"/>
  <c r="F184" i="1"/>
  <c r="F347" i="1"/>
  <c r="Y352" i="1"/>
  <c r="Y450" i="1"/>
  <c r="Y430" i="1"/>
  <c r="S347" i="1"/>
  <c r="S344" i="1"/>
  <c r="R468" i="1"/>
  <c r="R235" i="1"/>
  <c r="P102" i="1"/>
  <c r="P341" i="1"/>
  <c r="P344" i="1"/>
  <c r="O415" i="1"/>
  <c r="O468" i="1"/>
  <c r="O352" i="1"/>
  <c r="K415" i="1"/>
  <c r="K102" i="1"/>
  <c r="J450" i="1"/>
  <c r="J347" i="1"/>
  <c r="J344" i="1"/>
  <c r="P107" i="3"/>
  <c r="AU26" i="2"/>
  <c r="H184" i="1"/>
  <c r="H415" i="1"/>
  <c r="L133" i="3"/>
  <c r="G341" i="1"/>
  <c r="G41" i="1"/>
  <c r="J43" i="3"/>
  <c r="F456" i="1"/>
  <c r="F341" i="1"/>
  <c r="Y344" i="1"/>
  <c r="Y341" i="1"/>
  <c r="W347" i="1"/>
  <c r="S102" i="1"/>
  <c r="S430" i="1"/>
  <c r="R347" i="1"/>
  <c r="R352" i="1"/>
  <c r="P358" i="1"/>
  <c r="O430" i="1"/>
  <c r="O347" i="1"/>
  <c r="K462" i="1"/>
  <c r="J430" i="1"/>
  <c r="J401" i="1"/>
  <c r="P43" i="3"/>
  <c r="I162" i="1"/>
  <c r="H401" i="1"/>
  <c r="H355" i="1"/>
  <c r="H352" i="1"/>
  <c r="G347" i="1"/>
  <c r="G344" i="1"/>
  <c r="J175" i="3"/>
  <c r="F450" i="1"/>
  <c r="F358" i="1"/>
  <c r="F125" i="3"/>
  <c r="F133" i="3"/>
  <c r="S456" i="1"/>
  <c r="S363" i="1"/>
  <c r="R341" i="1"/>
  <c r="R415" i="1"/>
  <c r="H430" i="1"/>
  <c r="G355" i="1"/>
  <c r="G184" i="1"/>
  <c r="G352" i="1"/>
  <c r="F150" i="3"/>
  <c r="F401" i="1"/>
  <c r="F462" i="1"/>
  <c r="E344" i="1"/>
</calcChain>
</file>

<file path=xl/sharedStrings.xml><?xml version="1.0" encoding="utf-8"?>
<sst xmlns="http://schemas.openxmlformats.org/spreadsheetml/2006/main" count="2361" uniqueCount="451">
  <si>
    <t>Hospital Centro-Norte Goiano - HCN</t>
  </si>
  <si>
    <t>PRODUÇÃO ASSISTENCIAL:</t>
  </si>
  <si>
    <t>Contrato de Gestão 080/2021 - 1º TA</t>
  </si>
  <si>
    <t>Contrato de Gestão 080/2021 - 2º TA</t>
  </si>
  <si>
    <r>
      <t xml:space="preserve">Processo SEI: </t>
    </r>
    <r>
      <rPr>
        <sz val="10"/>
        <color indexed="8"/>
        <rFont val="Arial"/>
        <family val="2"/>
      </rPr>
      <t>202000010030869</t>
    </r>
    <r>
      <rPr>
        <b/>
        <sz val="10"/>
        <color indexed="8"/>
        <rFont val="Arial"/>
        <family val="2"/>
      </rPr>
      <t xml:space="preserve"> Termo: </t>
    </r>
    <r>
      <rPr>
        <sz val="10"/>
        <color indexed="8"/>
        <rFont val="Arial"/>
        <family val="2"/>
      </rPr>
      <t>80/2021</t>
    </r>
    <r>
      <rPr>
        <b/>
        <sz val="10"/>
        <color indexed="8"/>
        <rFont val="Arial"/>
        <family val="2"/>
      </rPr>
      <t xml:space="preserve"> Termo aditivo: </t>
    </r>
    <r>
      <rPr>
        <sz val="10"/>
        <color indexed="8"/>
        <rFont val="Arial"/>
        <family val="2"/>
      </rPr>
      <t>5º</t>
    </r>
    <r>
      <rPr>
        <b/>
        <sz val="10"/>
        <color indexed="8"/>
        <rFont val="Arial"/>
        <family val="2"/>
      </rPr>
      <t xml:space="preserve"> Vigência: </t>
    </r>
    <r>
      <rPr>
        <sz val="10"/>
        <color indexed="8"/>
        <rFont val="Arial"/>
        <family val="2"/>
      </rPr>
      <t>até 23/11/25</t>
    </r>
  </si>
  <si>
    <t>01 - Internações Hospitalares</t>
  </si>
  <si>
    <t>Meta</t>
  </si>
  <si>
    <t>Meta Parcial</t>
  </si>
  <si>
    <t>1-10-out-24</t>
  </si>
  <si>
    <t>01. Internações (Saídas Hospitalares)</t>
  </si>
  <si>
    <t>11-31-out-24</t>
  </si>
  <si>
    <t>Meta Mensal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</si>
  <si>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</si>
  <si>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</si>
  <si>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</si>
  <si>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</si>
  <si>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</si>
  <si>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</si>
  <si>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</si>
  <si>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</si>
  <si>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</si>
  <si>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</si>
  <si>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</si>
  <si>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Atendimento ao paciente internado</t>
  </si>
  <si>
    <t>Assistência Social</t>
  </si>
  <si>
    <t>Farmácia</t>
  </si>
  <si>
    <t>Fisioterapia</t>
  </si>
  <si>
    <t>Fonoaudiologia</t>
  </si>
  <si>
    <t>Nutrição</t>
  </si>
  <si>
    <t>Odontologia</t>
  </si>
  <si>
    <t>Psicologia</t>
  </si>
  <si>
    <t>Terapia Ocupacional</t>
  </si>
  <si>
    <t>03. Cirurgias Eletivas</t>
  </si>
  <si>
    <t>Cirurgia eletiva hospitalar de alto giro</t>
  </si>
  <si>
    <t>Cirurgia eletiva hospitalar de média ou alta complexidade (sem alto custo)</t>
  </si>
  <si>
    <t>Cirurgia eletiva hospitalar de alto custo com ou sem uso de OPME</t>
  </si>
  <si>
    <t>02 - Cirurgias Ambulatoriais</t>
  </si>
  <si>
    <t>Cirurgia Ambulatorial</t>
  </si>
  <si>
    <t>04. Especialidades de cirurgias eletivas</t>
  </si>
  <si>
    <t>Cirurgia geral</t>
  </si>
  <si>
    <t>Cirurgia do aparelho digestivo</t>
  </si>
  <si>
    <t>Ginecologia</t>
  </si>
  <si>
    <t>Ortopedia</t>
  </si>
  <si>
    <t>Proctologia</t>
  </si>
  <si>
    <t>Urologia</t>
  </si>
  <si>
    <t>Angiologia e cirurgia vascular</t>
  </si>
  <si>
    <t>Cirurgia oncológica</t>
  </si>
  <si>
    <t>Dermatologia oncológica</t>
  </si>
  <si>
    <t>Ginecologia oncológica</t>
  </si>
  <si>
    <t>Mastologia oncológica</t>
  </si>
  <si>
    <t>Proctologia oncológica</t>
  </si>
  <si>
    <t>Urologia oncológica</t>
  </si>
  <si>
    <t>05. Tipos de Cirurgias</t>
  </si>
  <si>
    <t>Eletivas e 2º tempo</t>
  </si>
  <si>
    <t>Urgências</t>
  </si>
  <si>
    <t>06. Especialidade de cirurgias eletivas e de 2º tempo</t>
  </si>
  <si>
    <t>07. Especialidade de cirurgias de urgência</t>
  </si>
  <si>
    <t>Otorrinolaringologia</t>
  </si>
  <si>
    <t>Oncologia</t>
  </si>
  <si>
    <t>Bucomaxilo</t>
  </si>
  <si>
    <t>Cirurgia Pediatrica</t>
  </si>
  <si>
    <t>Neurocirurgia</t>
  </si>
  <si>
    <t>Cirurgia Torácica</t>
  </si>
  <si>
    <t>08. Tipos de partos</t>
  </si>
  <si>
    <t>Normal</t>
  </si>
  <si>
    <t>Cesárea</t>
  </si>
  <si>
    <t>03 - Atendimentos Ambulatoriais</t>
  </si>
  <si>
    <t>09. Atendimentos Ambulatoriais</t>
  </si>
  <si>
    <t>Consulta médica na atenção especializada</t>
  </si>
  <si>
    <t>Consulta médicas oncológicas</t>
  </si>
  <si>
    <t>Consulta multiprofissional na atenção especializada</t>
  </si>
  <si>
    <t>Procedimentos Ambulatoriais</t>
  </si>
  <si>
    <t>10. Consulta médicas na atenção especializada</t>
  </si>
  <si>
    <t>Cardiologia (egresso e risco cirúrgico)</t>
  </si>
  <si>
    <t>Cirurgia Geral</t>
  </si>
  <si>
    <t>Clínica médica (egresso)</t>
  </si>
  <si>
    <t>Hematologia</t>
  </si>
  <si>
    <t>Infectologia (VVS)</t>
  </si>
  <si>
    <t>Mastologia</t>
  </si>
  <si>
    <t>Neurocirugia</t>
  </si>
  <si>
    <t>Neurologia adulto</t>
  </si>
  <si>
    <t>Neurologia pediátrica</t>
  </si>
  <si>
    <t>Obstetrícia (pré-natal de alto risco)</t>
  </si>
  <si>
    <t>Ortopedia e Traumatologia</t>
  </si>
  <si>
    <t>Cuidados Paliativos - Paliativismo (egresso)</t>
  </si>
  <si>
    <t>Pediatria (egresso alto risco)</t>
  </si>
  <si>
    <t>Proctologia geral</t>
  </si>
  <si>
    <t>Pneumologia clínica</t>
  </si>
  <si>
    <t>Psiquiatria</t>
  </si>
  <si>
    <t>Angiologia e Cirurgia Vascular</t>
  </si>
  <si>
    <t>Anestesiologia ¹</t>
  </si>
  <si>
    <t>Cirurgia pediátrica ¹</t>
  </si>
  <si>
    <t>Cirurgia torácica ¹</t>
  </si>
  <si>
    <t>11. Consulta médicas oncológicas</t>
  </si>
  <si>
    <t>Oncologia clínica</t>
  </si>
  <si>
    <t>Pneumologia oncológica</t>
  </si>
  <si>
    <t>Cirurgia oncológica ¹</t>
  </si>
  <si>
    <t>Cirurgia vascular oncológica ¹</t>
  </si>
  <si>
    <t>12. Consulta multiprofisional na atenção especializada</t>
  </si>
  <si>
    <t>Fisioterapia (egresso)</t>
  </si>
  <si>
    <t>Terapia ocupacional (egresso)</t>
  </si>
  <si>
    <t>Fonoaudiologia (egresso)</t>
  </si>
  <si>
    <t>Enfermagem (egresso)</t>
  </si>
  <si>
    <t>Farmácia - VVS</t>
  </si>
  <si>
    <t>Psicologia - VVS</t>
  </si>
  <si>
    <t>Bucomaxilofacial ¹</t>
  </si>
  <si>
    <t>Psicologia ¹</t>
  </si>
  <si>
    <t>Serviço social ¹</t>
  </si>
  <si>
    <t>04 - SADT Externo Realizado</t>
  </si>
  <si>
    <t>13. SADT Externo Realizado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</si>
  <si>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</si>
  <si>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</si>
  <si>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</si>
  <si>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</si>
  <si>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</si>
  <si>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</si>
  <si>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</si>
  <si>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</si>
  <si>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</si>
  <si>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</si>
  <si>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</si>
  <si>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</si>
  <si>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</si>
  <si>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</si>
  <si>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</si>
  <si>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</si>
  <si>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</si>
  <si>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</si>
  <si>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Ultrassonografia/Doppler</t>
  </si>
  <si>
    <t>TOTAL</t>
  </si>
  <si>
    <t>05 - SADT Externo Ofertado</t>
  </si>
  <si>
    <t>14. SADT Externo Ofertado</t>
  </si>
  <si>
    <t>Ultrassonografia / Doppler</t>
  </si>
  <si>
    <t>15. SADT Interno Realizado</t>
  </si>
  <si>
    <t>Patologia Clínica</t>
  </si>
  <si>
    <t>Ecodoppler</t>
  </si>
  <si>
    <t>Quimioterapia</t>
  </si>
  <si>
    <t>16. Atendimento de Urgência e Emergência</t>
  </si>
  <si>
    <t>Regulada</t>
  </si>
  <si>
    <t>Espontânea</t>
  </si>
  <si>
    <t>11 - Acolhimento, Avaliação e Classificação de Risco</t>
  </si>
  <si>
    <t>17.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</si>
  <si>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</si>
  <si>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</si>
  <si>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</si>
  <si>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</si>
  <si>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</si>
  <si>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</si>
  <si>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</si>
  <si>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</si>
  <si>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</si>
  <si>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</si>
  <si>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</si>
  <si>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</si>
  <si>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18. Atendimento de urgência e Emergência</t>
  </si>
  <si>
    <t>Cirurgia Bucomaxilofacial</t>
  </si>
  <si>
    <t>Clínica Médica</t>
  </si>
  <si>
    <t>Gastroenterologia</t>
  </si>
  <si>
    <t>Ginecologia/Obstetrícia</t>
  </si>
  <si>
    <t>Ortopedia e traumatologia</t>
  </si>
  <si>
    <t>Pediatria</t>
  </si>
  <si>
    <t>Outras especialidades</t>
  </si>
  <si>
    <t>19. Percentual de Cirurgias Ortopédicas Realizadas</t>
  </si>
  <si>
    <t>Número de Cirurgias Ortopédicas Realizadas</t>
  </si>
  <si>
    <t>Total de Cirurgias Realizadas</t>
  </si>
  <si>
    <t>Percentual</t>
  </si>
  <si>
    <t>20. Tempo Médio de Espera por Cirúrgia Ortopédica com OPME de Alta Complexidade</t>
  </si>
  <si>
    <t>Tempo Médio de Espera (Dias)</t>
  </si>
  <si>
    <t>5 dias</t>
  </si>
  <si>
    <t>21. Número de Cirurgias de Segundo Tempo Realizada por especialidades</t>
  </si>
  <si>
    <t>22. Cirurgias Eletivas por especialidades</t>
  </si>
  <si>
    <t>Cirurgia Vascular</t>
  </si>
  <si>
    <t>Otorrinolaringologista</t>
  </si>
  <si>
    <t>CIPE</t>
  </si>
  <si>
    <t>Total de Cirurgias</t>
  </si>
  <si>
    <t>22. Cirurgias de Urgência por especialidades</t>
  </si>
  <si>
    <t>24. SADT Externo Agendado</t>
  </si>
  <si>
    <t>25.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</si>
  <si>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</si>
  <si>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</si>
  <si>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</si>
  <si>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</si>
  <si>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</si>
  <si>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</si>
  <si>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</si>
  <si>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</si>
  <si>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</si>
  <si>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</si>
  <si>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</si>
  <si>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</si>
  <si>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 xml:space="preserve">12 - Procedência das internações </t>
  </si>
  <si>
    <t xml:space="preserve">22. Procedência das internações </t>
  </si>
  <si>
    <t>13 - Consulta médica por especialidades</t>
  </si>
  <si>
    <t>24.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</si>
  <si>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</si>
  <si>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</si>
  <si>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</si>
  <si>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</si>
  <si>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</si>
  <si>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Pediátrica</t>
  </si>
  <si>
    <t>Cuidado Paliativo</t>
  </si>
  <si>
    <t>Mastologia Oncológica</t>
  </si>
  <si>
    <t>Neurologia</t>
  </si>
  <si>
    <t>Neurologia Pediátrica</t>
  </si>
  <si>
    <t>Obstetrícia (Pré-natal alto risco)</t>
  </si>
  <si>
    <t>Otorrinolaringologia Adulto</t>
  </si>
  <si>
    <t>Otorrinolaringologia Pediátrica</t>
  </si>
  <si>
    <t>Proctologia Geral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</si>
  <si>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</si>
  <si>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</si>
  <si>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</si>
  <si>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</si>
  <si>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</si>
  <si>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</si>
  <si>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</si>
  <si>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</si>
  <si>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</si>
  <si>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</si>
  <si>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Cirurgia Toracica</t>
  </si>
  <si>
    <t>14 - Consulta Não médica por especialidades</t>
  </si>
  <si>
    <t>25. Consulta Não médica por especialidades</t>
  </si>
  <si>
    <t>Assistente Social</t>
  </si>
  <si>
    <t>Enfermagem</t>
  </si>
  <si>
    <t>Nutricionista</t>
  </si>
  <si>
    <t>Farmácia (VVS)</t>
  </si>
  <si>
    <t>Psicologia (VVS)</t>
  </si>
  <si>
    <t>Assistente Social (VVS)</t>
  </si>
  <si>
    <t>15 - Especialidades iniciais na porta de entrada</t>
  </si>
  <si>
    <t>29. Especialidades iniciais na porta de entrada</t>
  </si>
  <si>
    <t>Cirurgia Buco Maxilo Facial</t>
  </si>
  <si>
    <t>Ginecologia / Obstetrícia</t>
  </si>
  <si>
    <t>Outras Especialidades</t>
  </si>
  <si>
    <t>16 - Cirurgias Eletivas por Especialidade</t>
  </si>
  <si>
    <t>23. Cirurgias Eletivas por Especialidade</t>
  </si>
  <si>
    <t>Dermatologia Oncológica</t>
  </si>
  <si>
    <t>17 - Saídas da UTI - ADULTO</t>
  </si>
  <si>
    <t>31. Saídas da UTI - ADULTO</t>
  </si>
  <si>
    <t>Óbito</t>
  </si>
  <si>
    <t>Transferência Externa</t>
  </si>
  <si>
    <t>Transferência Interna</t>
  </si>
  <si>
    <t>18 - Saídas da UTI - ADULTO COVID</t>
  </si>
  <si>
    <t>32. Saídas da UTI - ADULTO COVID</t>
  </si>
  <si>
    <t>19 - Saídas da UTI - PEDIATRICA (Ped + Neo)</t>
  </si>
  <si>
    <t>33. Saídas da UTI - PEDIATRICA (Ped + Neo)</t>
  </si>
  <si>
    <t>20 - Saídas da UTI - PEDIATRICA (Ped + Neo) COVID</t>
  </si>
  <si>
    <t>34.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</si>
  <si>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</si>
  <si>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</si>
  <si>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</si>
  <si>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</si>
  <si>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</si>
  <si>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</si>
  <si>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</si>
  <si>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</si>
  <si>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</si>
  <si>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</si>
  <si>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 Dias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</si>
  <si>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</si>
  <si>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</si>
  <si>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</si>
  <si>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</si>
  <si>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</si>
  <si>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</si>
  <si>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</si>
  <si>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</si>
  <si>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</si>
  <si>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</si>
  <si>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
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</si>
  <si>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</si>
  <si>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</si>
  <si>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</si>
  <si>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</si>
  <si>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</si>
  <si>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</si>
  <si>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</si>
  <si>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</si>
  <si>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</si>
  <si>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</si>
  <si>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</si>
  <si>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</si>
  <si>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</si>
  <si>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</si>
  <si>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</si>
  <si>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</si>
  <si>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
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</si>
  <si>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</si>
  <si>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</si>
  <si>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</si>
  <si>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</si>
  <si>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</si>
  <si>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</si>
  <si>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</si>
  <si>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</si>
  <si>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</si>
  <si>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</si>
  <si>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</si>
  <si>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</si>
  <si>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</si>
  <si>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</si>
  <si>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</si>
  <si>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</si>
  <si>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</si>
  <si>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</si>
  <si>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</si>
  <si>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</si>
  <si>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</si>
  <si>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</si>
  <si>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 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</si>
  <si>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</si>
  <si>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</si>
  <si>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</si>
  <si>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</si>
  <si>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</si>
  <si>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</si>
  <si>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</si>
  <si>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</si>
  <si>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</si>
  <si>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</si>
  <si>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</si>
  <si>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</si>
  <si>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</si>
  <si>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</si>
  <si>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</si>
  <si>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</si>
  <si>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</si>
  <si>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</si>
  <si>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</si>
  <si>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01 -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</si>
  <si>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</si>
  <si>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</si>
  <si>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</si>
  <si>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</si>
  <si>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</si>
  <si>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</si>
  <si>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</si>
  <si>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</si>
  <si>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</si>
  <si>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</si>
  <si>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</si>
  <si>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</si>
  <si>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</si>
  <si>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Pronto-socorro</t>
  </si>
  <si>
    <t>Geral</t>
  </si>
  <si>
    <t>02 - LEITOS OPERACIONAIS</t>
  </si>
  <si>
    <t>Leitos Operacionais</t>
  </si>
  <si>
    <t>03 - TEMPO MÉDIO DE PERMANÊNCIA (DIAS) POR CLÍNICA</t>
  </si>
  <si>
    <t>8, 00</t>
  </si>
  <si>
    <t>04 - ÍNDICE DE INTERVALO DE SUBSTITUIÇÃO POR CLÍNICA [HORAS]</t>
  </si>
  <si>
    <t>05 - INDICADORES HOSPITALARES DE EFETIVIDADE</t>
  </si>
  <si>
    <t>Total de Saídas</t>
  </si>
  <si>
    <t>Total de Óbitos no Mês</t>
  </si>
  <si>
    <t>Taxa de Mortalidade global (%)</t>
  </si>
  <si>
    <t>Total de Óbitos Tempo de Permanência &gt;24 horas</t>
  </si>
  <si>
    <t>Taxa de Mortalidade Institucional (óbitos &gt;24 horas) (%)</t>
  </si>
  <si>
    <t>Taxa de Mortalidade Operatória (≤7 dias do pós-operatório) (%)</t>
  </si>
  <si>
    <t>Tempo Médio de Espera para o Primeiro Atendimento Médico (horas)</t>
  </si>
  <si>
    <t>Taxa de Atendimento Médico Dentro do Tempo da Classificação de Risco (%)</t>
  </si>
  <si>
    <t>Taxa de Cirurgia de Urgência (%)</t>
  </si>
  <si>
    <t>Tempo médio de espera para a cirurgia ortopédica com OPME de alta complexidade (dias)</t>
  </si>
  <si>
    <t>06 - SAIDAS UTI</t>
  </si>
  <si>
    <t>UTI TOTAL</t>
  </si>
  <si>
    <t>Alta</t>
  </si>
  <si>
    <t>Transferência interna</t>
  </si>
  <si>
    <t>Transferência externa</t>
  </si>
  <si>
    <t>Óbitos</t>
  </si>
  <si>
    <t>UTI ADULTO</t>
  </si>
  <si>
    <t>UTI PEDIATRICA (Ped + Neo)</t>
  </si>
  <si>
    <t>07 - Número de Trabalhadores e Leitos Operacionais</t>
  </si>
  <si>
    <t>Informações</t>
  </si>
  <si>
    <t>Total de enfermeiros (Todos os vínculos)</t>
  </si>
  <si>
    <t>Total de técnicos de enfermagem (Todos os vínculos)</t>
  </si>
  <si>
    <t>Total de médicos (Todos os vínculos)</t>
  </si>
  <si>
    <t>Total de médicos especialistas</t>
  </si>
  <si>
    <t>Total de nutricionistas (Todos os vínculos)</t>
  </si>
  <si>
    <t>Total de fisioterapeutas (Todos os vínculos)</t>
  </si>
  <si>
    <t>Total de fonoaudiólogos (Todos os vínculos)</t>
  </si>
  <si>
    <t>Total de psicólogos (Todos os vínculos)</t>
  </si>
  <si>
    <t>Total de farmacêuticos (Todos os vínculos)</t>
  </si>
  <si>
    <t>Total de biomédico (Todos os vínculos)</t>
  </si>
  <si>
    <t>Total de assistentes sociais (Todos os vínculos)</t>
  </si>
  <si>
    <t>Total de terapeutas ocupacionais (Todos os vínculos)</t>
  </si>
  <si>
    <t>Total de odontólogos (Todos os vínculos)</t>
  </si>
  <si>
    <t>Total de trabalhadores assitenciais e administrativos</t>
  </si>
  <si>
    <t>Número leitos pactuados</t>
  </si>
  <si>
    <t>08 - Indicadores de Gestão de Recursos Humanos</t>
  </si>
  <si>
    <t>Relação enfermeiros/leitos</t>
  </si>
  <si>
    <t>Relação enfermergem/leitos</t>
  </si>
  <si>
    <t>Relação trabalhadores/leitos</t>
  </si>
  <si>
    <t>Turnover (%)</t>
  </si>
  <si>
    <t>Percentual de médicos especialistas</t>
  </si>
  <si>
    <t>09 - Rotatividade (%)</t>
  </si>
  <si>
    <t>Funções</t>
  </si>
  <si>
    <t>Enfermeiro</t>
  </si>
  <si>
    <t>Técnico de enfermagem</t>
  </si>
  <si>
    <t>Médico</t>
  </si>
  <si>
    <t>Médicos da Emergência</t>
  </si>
  <si>
    <t>Fisioterapeuta</t>
  </si>
  <si>
    <t>Psicólogo</t>
  </si>
  <si>
    <t>Farmacêutico</t>
  </si>
  <si>
    <t>Biomédico</t>
  </si>
  <si>
    <t>Assistente social</t>
  </si>
  <si>
    <t>Fonoaudiólogo</t>
  </si>
  <si>
    <t>Odontólogo</t>
  </si>
  <si>
    <t>Áreas administrativas e de suporte</t>
  </si>
  <si>
    <t>10 - Taxa de Absenteísmo (%)*</t>
  </si>
  <si>
    <t>Profissão</t>
  </si>
  <si>
    <t xml:space="preserve">Estatutário </t>
  </si>
  <si>
    <t>Celetista</t>
  </si>
  <si>
    <t>Terceirizados</t>
  </si>
  <si>
    <t>N/D</t>
  </si>
  <si>
    <t>Técnicos de radiologia</t>
  </si>
  <si>
    <t>Médico da Emergência</t>
  </si>
  <si>
    <t>Condutores</t>
  </si>
  <si>
    <t>Geral por Vínculo</t>
  </si>
  <si>
    <t>Auxiliar de Enfermagem</t>
  </si>
  <si>
    <t>Outros</t>
  </si>
  <si>
    <t>Técnico em Laboratório</t>
  </si>
  <si>
    <t xml:space="preserve">Obs.: * Preencher com N/A se não houver profissionais da categoria e vínculo determinado  </t>
  </si>
  <si>
    <r>
      <t>11 -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</si>
  <si>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Consultas Médicas Ofertadas</t>
  </si>
  <si>
    <t>Consultas Médicas Agendadas</t>
  </si>
  <si>
    <t>Consultas Médicas Realizadas</t>
  </si>
  <si>
    <t>Perda Primária Consultas Médicas (%)</t>
  </si>
  <si>
    <t>Absenteísmo Consultas Médicas (%)</t>
  </si>
  <si>
    <t>Consultas Médicas Oncológicas Ofertadas</t>
  </si>
  <si>
    <t>Consultas Médicas Oncológicas  Agendadas</t>
  </si>
  <si>
    <t>Consultas Médicas Oncológicas Realizadas</t>
  </si>
  <si>
    <t>Perda Primária Consultas Médicas Oncológicas (%)</t>
  </si>
  <si>
    <t>Absenteísmo Consultas Médicas Oncológicas (%)</t>
  </si>
  <si>
    <t>Consultas Não Médicas Ofertadas</t>
  </si>
  <si>
    <t>Consultas Não Médicas Agendadas</t>
  </si>
  <si>
    <t>Consultas Não Médicas Realizadas</t>
  </si>
  <si>
    <t>Perda Primária Consultas Não Médicas (%)</t>
  </si>
  <si>
    <t>Absenteismo em Consultas Não Médicas (%)</t>
  </si>
  <si>
    <t>Taxa de Perda Primária Geral (%)</t>
  </si>
  <si>
    <t>Taxa de Absenteísmo Geral (%)</t>
  </si>
  <si>
    <t>12 - Indicador de Gestão Ambulatorial - SADT (%)</t>
  </si>
  <si>
    <t>Procedimento</t>
  </si>
  <si>
    <t>Ofertado</t>
  </si>
  <si>
    <t>Agendado</t>
  </si>
  <si>
    <t>Perda primária</t>
  </si>
  <si>
    <t>Realizado</t>
  </si>
  <si>
    <t>Absenteísmo</t>
  </si>
  <si>
    <t>Colangiopancreatogrfia Retrógrada Endoscópica (CPRE)</t>
  </si>
  <si>
    <t>Colonoscopia/ Retossigmoidoscopia</t>
  </si>
  <si>
    <t>Endoscopia digestiva alta</t>
  </si>
  <si>
    <t xml:space="preserve">Mamografia </t>
  </si>
  <si>
    <t>Radiografia</t>
  </si>
  <si>
    <t xml:space="preserve">Tomografia computadorizada/Angiotomografia </t>
  </si>
  <si>
    <t xml:space="preserve">Ultrassonografia /doppler </t>
  </si>
  <si>
    <t>Diretor Assistencial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</si>
</sst>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_(* #,##0.00_);_(* \(#,##0.00\);_(* &quot;-&quot;??_);_(@_)"/>
    <numFmt numFmtId="165" formatCode="[$-416]mmm\-yy;@"/>
    <numFmt numFmtId="166" formatCode="0.0%"/>
    <numFmt numFmtId="167" formatCode="&quot;R$&quot;\ #,##0.00"/>
    <numFmt numFmtId="168" formatCode="[$-416]mmmm\-yy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9" tint="0.79998168889431442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</font>
    <font>
      <b/>
      <sz val="12"/>
      <color rgb="FF000000"/>
      <name val="Arial"/>
      <family val="2"/>
    </font>
    <font>
      <sz val="11"/>
      <color rgb="FF444444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70">
    <xf numFmtId="0" fontId="0" fillId="0" borderId="0" xfId="0"/>
    <xf numFmtId="3" fontId="10" fillId="0" borderId="0" xfId="2" applyNumberFormat="1" applyFont="1" applyAlignment="1">
      <alignment vertical="center"/>
    </xf>
    <xf numFmtId="3" fontId="11" fillId="2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5" fontId="14" fillId="3" borderId="1" xfId="0" applyNumberFormat="1" applyFont="1" applyFill="1" applyBorder="1" applyAlignment="1">
      <alignment horizontal="left" vertical="center"/>
    </xf>
    <xf numFmtId="165" fontId="14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0" borderId="0" xfId="2" applyNumberFormat="1" applyFont="1" applyAlignment="1">
      <alignment vertical="center"/>
    </xf>
    <xf numFmtId="3" fontId="15" fillId="0" borderId="1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readingOrder="1"/>
    </xf>
    <xf numFmtId="3" fontId="10" fillId="0" borderId="1" xfId="0" applyNumberFormat="1" applyFont="1" applyBorder="1" applyAlignment="1">
      <alignment horizontal="center" vertical="center" readingOrder="1"/>
    </xf>
    <xf numFmtId="3" fontId="15" fillId="4" borderId="1" xfId="0" applyNumberFormat="1" applyFont="1" applyFill="1" applyBorder="1" applyAlignment="1">
      <alignment horizontal="center" vertical="center" readingOrder="1"/>
    </xf>
    <xf numFmtId="3" fontId="15" fillId="0" borderId="1" xfId="0" applyNumberFormat="1" applyFont="1" applyBorder="1" applyAlignment="1">
      <alignment horizontal="center" readingOrder="1"/>
    </xf>
    <xf numFmtId="3" fontId="14" fillId="0" borderId="1" xfId="0" applyNumberFormat="1" applyFont="1" applyBorder="1" applyAlignment="1">
      <alignment horizontal="center" readingOrder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readingOrder="1"/>
    </xf>
    <xf numFmtId="0" fontId="15" fillId="0" borderId="11" xfId="0" applyFont="1" applyBorder="1" applyAlignment="1">
      <alignment horizontal="center" vertical="center" readingOrder="1"/>
    </xf>
    <xf numFmtId="0" fontId="15" fillId="0" borderId="12" xfId="0" applyFont="1" applyBorder="1" applyAlignment="1">
      <alignment horizontal="center" vertical="center" readingOrder="1"/>
    </xf>
    <xf numFmtId="3" fontId="14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 readingOrder="1"/>
    </xf>
    <xf numFmtId="3" fontId="10" fillId="5" borderId="1" xfId="0" applyNumberFormat="1" applyFont="1" applyFill="1" applyBorder="1" applyAlignment="1">
      <alignment horizontal="center" vertical="center" readingOrder="1"/>
    </xf>
    <xf numFmtId="3" fontId="15" fillId="5" borderId="1" xfId="0" applyNumberFormat="1" applyFont="1" applyFill="1" applyBorder="1" applyAlignment="1">
      <alignment horizontal="center" readingOrder="1"/>
    </xf>
    <xf numFmtId="3" fontId="14" fillId="5" borderId="1" xfId="0" applyNumberFormat="1" applyFont="1" applyFill="1" applyBorder="1" applyAlignment="1">
      <alignment horizontal="center" readingOrder="1"/>
    </xf>
    <xf numFmtId="3" fontId="14" fillId="5" borderId="1" xfId="0" applyNumberFormat="1" applyFont="1" applyFill="1" applyBorder="1" applyAlignment="1">
      <alignment horizontal="left" indent="1" readingOrder="1"/>
    </xf>
    <xf numFmtId="0" fontId="15" fillId="6" borderId="1" xfId="0" applyFont="1" applyFill="1" applyBorder="1" applyAlignment="1">
      <alignment horizontal="center" readingOrder="1"/>
    </xf>
    <xf numFmtId="0" fontId="16" fillId="6" borderId="12" xfId="0" applyFont="1" applyFill="1" applyBorder="1" applyAlignment="1">
      <alignment horizontal="center" vertical="center" readingOrder="1"/>
    </xf>
    <xf numFmtId="3" fontId="15" fillId="7" borderId="1" xfId="0" applyNumberFormat="1" applyFont="1" applyFill="1" applyBorder="1" applyAlignment="1">
      <alignment horizontal="left" vertical="center"/>
    </xf>
    <xf numFmtId="3" fontId="15" fillId="7" borderId="1" xfId="0" applyNumberFormat="1" applyFont="1" applyFill="1" applyBorder="1" applyAlignment="1">
      <alignment horizontal="left" vertical="center" indent="1"/>
    </xf>
    <xf numFmtId="3" fontId="14" fillId="8" borderId="1" xfId="0" applyNumberFormat="1" applyFont="1" applyFill="1" applyBorder="1" applyAlignment="1">
      <alignment horizontal="left" vertical="center"/>
    </xf>
    <xf numFmtId="3" fontId="14" fillId="9" borderId="1" xfId="0" applyNumberFormat="1" applyFont="1" applyFill="1" applyBorder="1" applyAlignment="1">
      <alignment horizontal="center" vertical="center" wrapText="1"/>
    </xf>
    <xf numFmtId="3" fontId="11" fillId="9" borderId="1" xfId="0" applyNumberFormat="1" applyFont="1" applyFill="1" applyBorder="1" applyAlignment="1">
      <alignment horizontal="center" vertical="center"/>
    </xf>
    <xf numFmtId="3" fontId="13" fillId="7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165" fontId="14" fillId="3" borderId="3" xfId="0" applyNumberFormat="1" applyFont="1" applyFill="1" applyBorder="1" applyAlignment="1">
      <alignment horizontal="left" vertical="center"/>
    </xf>
    <xf numFmtId="165" fontId="11" fillId="3" borderId="4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left" vertical="center" indent="1"/>
    </xf>
    <xf numFmtId="3" fontId="15" fillId="7" borderId="4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wrapText="1" readingOrder="1"/>
    </xf>
    <xf numFmtId="3" fontId="15" fillId="0" borderId="11" xfId="0" applyNumberFormat="1" applyFont="1" applyBorder="1" applyAlignment="1">
      <alignment horizontal="center" readingOrder="1"/>
    </xf>
    <xf numFmtId="3" fontId="15" fillId="0" borderId="13" xfId="0" applyNumberFormat="1" applyFont="1" applyBorder="1" applyAlignment="1">
      <alignment horizontal="center" readingOrder="1"/>
    </xf>
    <xf numFmtId="3" fontId="15" fillId="0" borderId="14" xfId="0" applyNumberFormat="1" applyFont="1" applyBorder="1" applyAlignment="1">
      <alignment horizontal="center" readingOrder="1"/>
    </xf>
    <xf numFmtId="3" fontId="15" fillId="0" borderId="1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horizontal="center" wrapText="1" readingOrder="1"/>
    </xf>
    <xf numFmtId="3" fontId="13" fillId="0" borderId="4" xfId="0" applyNumberFormat="1" applyFont="1" applyBorder="1" applyAlignment="1">
      <alignment vertical="center"/>
    </xf>
    <xf numFmtId="0" fontId="15" fillId="0" borderId="11" xfId="0" applyFont="1" applyBorder="1" applyAlignment="1">
      <alignment horizontal="center" readingOrder="1"/>
    </xf>
    <xf numFmtId="0" fontId="15" fillId="0" borderId="13" xfId="0" applyFont="1" applyBorder="1" applyAlignment="1">
      <alignment horizontal="center" readingOrder="1"/>
    </xf>
    <xf numFmtId="0" fontId="15" fillId="0" borderId="14" xfId="0" applyFont="1" applyBorder="1" applyAlignment="1">
      <alignment horizontal="center" readingOrder="1"/>
    </xf>
    <xf numFmtId="3" fontId="15" fillId="0" borderId="15" xfId="0" applyNumberFormat="1" applyFont="1" applyBorder="1" applyAlignment="1">
      <alignment horizontal="center" wrapText="1" readingOrder="1"/>
    </xf>
    <xf numFmtId="0" fontId="15" fillId="0" borderId="11" xfId="0" applyFont="1" applyBorder="1" applyAlignment="1">
      <alignment horizontal="center" wrapText="1" readingOrder="1"/>
    </xf>
    <xf numFmtId="0" fontId="15" fillId="0" borderId="15" xfId="0" applyFont="1" applyBorder="1" applyAlignment="1">
      <alignment horizontal="center" wrapText="1" readingOrder="1"/>
    </xf>
    <xf numFmtId="3" fontId="15" fillId="7" borderId="3" xfId="0" applyNumberFormat="1" applyFont="1" applyFill="1" applyBorder="1" applyAlignment="1">
      <alignment horizontal="left" vertical="center" indent="1"/>
    </xf>
    <xf numFmtId="3" fontId="14" fillId="8" borderId="3" xfId="0" applyNumberFormat="1" applyFont="1" applyFill="1" applyBorder="1" applyAlignment="1">
      <alignment horizontal="left" vertical="center"/>
    </xf>
    <xf numFmtId="3" fontId="11" fillId="9" borderId="4" xfId="0" applyNumberFormat="1" applyFont="1" applyFill="1" applyBorder="1" applyAlignment="1">
      <alignment horizontal="center" vertical="center"/>
    </xf>
    <xf numFmtId="3" fontId="11" fillId="9" borderId="3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vertical="center"/>
    </xf>
    <xf numFmtId="3" fontId="14" fillId="0" borderId="1" xfId="0" applyNumberFormat="1" applyFont="1" applyBorder="1" applyAlignment="1">
      <alignment horizontal="center" wrapText="1" readingOrder="1"/>
    </xf>
    <xf numFmtId="3" fontId="15" fillId="0" borderId="1" xfId="0" applyNumberFormat="1" applyFont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vertical="center"/>
    </xf>
    <xf numFmtId="3" fontId="14" fillId="7" borderId="1" xfId="0" applyNumberFormat="1" applyFont="1" applyFill="1" applyBorder="1" applyAlignment="1">
      <alignment vertical="center" wrapText="1"/>
    </xf>
    <xf numFmtId="3" fontId="14" fillId="7" borderId="5" xfId="0" applyNumberFormat="1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4" fillId="7" borderId="6" xfId="0" applyNumberFormat="1" applyFont="1" applyFill="1" applyBorder="1" applyAlignment="1">
      <alignment vertical="center"/>
    </xf>
    <xf numFmtId="3" fontId="14" fillId="7" borderId="6" xfId="0" applyNumberFormat="1" applyFont="1" applyFill="1" applyBorder="1" applyAlignment="1">
      <alignment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4" fillId="7" borderId="0" xfId="0" applyNumberFormat="1" applyFont="1" applyFill="1" applyAlignment="1">
      <alignment vertical="center"/>
    </xf>
    <xf numFmtId="3" fontId="14" fillId="7" borderId="0" xfId="0" applyNumberFormat="1" applyFont="1" applyFill="1" applyAlignment="1">
      <alignment vertical="center" wrapText="1"/>
    </xf>
    <xf numFmtId="3" fontId="14" fillId="7" borderId="0" xfId="0" applyNumberFormat="1" applyFont="1" applyFill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3" fontId="15" fillId="7" borderId="1" xfId="0" applyNumberFormat="1" applyFont="1" applyFill="1" applyBorder="1" applyAlignment="1">
      <alignment horizontal="center" vertical="center"/>
    </xf>
    <xf numFmtId="3" fontId="14" fillId="7" borderId="4" xfId="0" applyNumberFormat="1" applyFont="1" applyFill="1" applyBorder="1" applyAlignment="1">
      <alignment vertical="center" wrapText="1"/>
    </xf>
    <xf numFmtId="3" fontId="14" fillId="7" borderId="3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left" vertical="center" indent="1"/>
    </xf>
    <xf numFmtId="3" fontId="15" fillId="7" borderId="2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0" fontId="11" fillId="9" borderId="4" xfId="3" applyNumberFormat="1" applyFont="1" applyFill="1" applyBorder="1" applyAlignment="1">
      <alignment horizontal="center" vertical="center"/>
    </xf>
    <xf numFmtId="10" fontId="11" fillId="9" borderId="2" xfId="3" applyNumberFormat="1" applyFont="1" applyFill="1" applyBorder="1" applyAlignment="1">
      <alignment horizontal="center" vertical="center"/>
    </xf>
    <xf numFmtId="10" fontId="11" fillId="9" borderId="1" xfId="3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6" xfId="0" applyFont="1" applyBorder="1"/>
    <xf numFmtId="0" fontId="15" fillId="0" borderId="11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5" fillId="0" borderId="11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0" fontId="15" fillId="0" borderId="7" xfId="0" applyFont="1" applyBorder="1"/>
    <xf numFmtId="1" fontId="11" fillId="9" borderId="1" xfId="3" applyNumberFormat="1" applyFont="1" applyFill="1" applyBorder="1" applyAlignment="1">
      <alignment horizontal="center" vertical="center"/>
    </xf>
    <xf numFmtId="1" fontId="11" fillId="9" borderId="3" xfId="3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 readingOrder="1"/>
    </xf>
    <xf numFmtId="3" fontId="15" fillId="4" borderId="1" xfId="0" applyNumberFormat="1" applyFont="1" applyFill="1" applyBorder="1" applyAlignment="1">
      <alignment horizontal="center" vertical="center" wrapText="1" readingOrder="1"/>
    </xf>
    <xf numFmtId="3" fontId="14" fillId="7" borderId="2" xfId="0" applyNumberFormat="1" applyFont="1" applyFill="1" applyBorder="1" applyAlignment="1">
      <alignment vertical="center"/>
    </xf>
    <xf numFmtId="3" fontId="14" fillId="7" borderId="2" xfId="0" applyNumberFormat="1" applyFont="1" applyFill="1" applyBorder="1" applyAlignment="1">
      <alignment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165" fontId="14" fillId="3" borderId="11" xfId="0" applyNumberFormat="1" applyFont="1" applyFill="1" applyBorder="1" applyAlignment="1">
      <alignment horizontal="left" vertical="center"/>
    </xf>
    <xf numFmtId="165" fontId="14" fillId="3" borderId="11" xfId="0" applyNumberFormat="1" applyFont="1" applyFill="1" applyBorder="1" applyAlignment="1">
      <alignment horizontal="center" vertical="center" wrapText="1"/>
    </xf>
    <xf numFmtId="165" fontId="11" fillId="3" borderId="11" xfId="0" applyNumberFormat="1" applyFont="1" applyFill="1" applyBorder="1" applyAlignment="1">
      <alignment horizontal="center" vertical="center" wrapText="1"/>
    </xf>
    <xf numFmtId="165" fontId="11" fillId="3" borderId="15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left"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 readingOrder="1"/>
    </xf>
    <xf numFmtId="3" fontId="15" fillId="0" borderId="15" xfId="0" applyNumberFormat="1" applyFont="1" applyBorder="1" applyAlignment="1">
      <alignment horizontal="center" vertical="center" wrapText="1" readingOrder="1"/>
    </xf>
    <xf numFmtId="3" fontId="15" fillId="0" borderId="11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wrapText="1" readingOrder="1"/>
    </xf>
    <xf numFmtId="3" fontId="10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 readingOrder="1"/>
    </xf>
    <xf numFmtId="3" fontId="10" fillId="5" borderId="16" xfId="0" applyNumberFormat="1" applyFont="1" applyFill="1" applyBorder="1" applyAlignment="1">
      <alignment horizontal="center" vertical="center" readingOrder="1"/>
    </xf>
    <xf numFmtId="3" fontId="15" fillId="5" borderId="12" xfId="0" applyNumberFormat="1" applyFont="1" applyFill="1" applyBorder="1" applyAlignment="1">
      <alignment horizontal="center" vertical="center" readingOrder="1"/>
    </xf>
    <xf numFmtId="3" fontId="15" fillId="5" borderId="12" xfId="0" applyNumberFormat="1" applyFont="1" applyFill="1" applyBorder="1" applyAlignment="1">
      <alignment horizontal="center" readingOrder="1"/>
    </xf>
    <xf numFmtId="3" fontId="14" fillId="5" borderId="12" xfId="0" applyNumberFormat="1" applyFont="1" applyFill="1" applyBorder="1" applyAlignment="1">
      <alignment horizontal="center" readingOrder="1"/>
    </xf>
    <xf numFmtId="3" fontId="15" fillId="5" borderId="17" xfId="0" applyNumberFormat="1" applyFont="1" applyFill="1" applyBorder="1" applyAlignment="1">
      <alignment horizontal="center" readingOrder="1"/>
    </xf>
    <xf numFmtId="3" fontId="15" fillId="10" borderId="11" xfId="0" applyNumberFormat="1" applyFont="1" applyFill="1" applyBorder="1" applyAlignment="1">
      <alignment horizontal="center" vertical="center" wrapText="1" readingOrder="1"/>
    </xf>
    <xf numFmtId="3" fontId="15" fillId="0" borderId="12" xfId="0" applyNumberFormat="1" applyFont="1" applyBorder="1" applyAlignment="1">
      <alignment horizontal="center" wrapText="1" readingOrder="1"/>
    </xf>
    <xf numFmtId="3" fontId="14" fillId="0" borderId="12" xfId="0" applyNumberFormat="1" applyFont="1" applyBorder="1" applyAlignment="1">
      <alignment horizontal="center" wrapText="1" readingOrder="1"/>
    </xf>
    <xf numFmtId="3" fontId="15" fillId="0" borderId="17" xfId="0" applyNumberFormat="1" applyFont="1" applyBorder="1" applyAlignment="1">
      <alignment horizontal="center" wrapText="1" readingOrder="1"/>
    </xf>
    <xf numFmtId="0" fontId="15" fillId="0" borderId="12" xfId="0" applyFont="1" applyBorder="1" applyAlignment="1">
      <alignment horizontal="center" wrapText="1" readingOrder="1"/>
    </xf>
    <xf numFmtId="3" fontId="11" fillId="0" borderId="0" xfId="2" applyNumberFormat="1" applyFont="1" applyAlignment="1">
      <alignment vertical="center"/>
    </xf>
    <xf numFmtId="3" fontId="15" fillId="6" borderId="1" xfId="0" applyNumberFormat="1" applyFont="1" applyFill="1" applyBorder="1" applyAlignment="1">
      <alignment horizontal="center" readingOrder="1"/>
    </xf>
    <xf numFmtId="0" fontId="16" fillId="6" borderId="12" xfId="0" applyFont="1" applyFill="1" applyBorder="1" applyAlignment="1">
      <alignment horizontal="center" readingOrder="1"/>
    </xf>
    <xf numFmtId="3" fontId="10" fillId="0" borderId="0" xfId="2" applyNumberFormat="1" applyFont="1" applyAlignment="1">
      <alignment horizontal="center" vertical="center"/>
    </xf>
    <xf numFmtId="3" fontId="14" fillId="8" borderId="11" xfId="0" applyNumberFormat="1" applyFont="1" applyFill="1" applyBorder="1" applyAlignment="1">
      <alignment horizontal="left" vertical="center"/>
    </xf>
    <xf numFmtId="3" fontId="14" fillId="8" borderId="11" xfId="0" applyNumberFormat="1" applyFont="1" applyFill="1" applyBorder="1" applyAlignment="1">
      <alignment horizontal="center" vertical="center" wrapText="1"/>
    </xf>
    <xf numFmtId="3" fontId="14" fillId="8" borderId="15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7" borderId="14" xfId="0" applyNumberFormat="1" applyFont="1" applyFill="1" applyBorder="1" applyAlignment="1">
      <alignment vertical="center"/>
    </xf>
    <xf numFmtId="3" fontId="14" fillId="7" borderId="14" xfId="0" applyNumberFormat="1" applyFont="1" applyFill="1" applyBorder="1" applyAlignment="1">
      <alignment vertical="center" wrapText="1"/>
    </xf>
    <xf numFmtId="3" fontId="14" fillId="7" borderId="14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wrapText="1" readingOrder="1"/>
    </xf>
    <xf numFmtId="3" fontId="15" fillId="5" borderId="3" xfId="0" applyNumberFormat="1" applyFont="1" applyFill="1" applyBorder="1" applyAlignment="1">
      <alignment horizontal="center" vertical="center" readingOrder="1"/>
    </xf>
    <xf numFmtId="3" fontId="15" fillId="5" borderId="3" xfId="0" applyNumberFormat="1" applyFont="1" applyFill="1" applyBorder="1" applyAlignment="1">
      <alignment horizontal="center" readingOrder="1"/>
    </xf>
    <xf numFmtId="0" fontId="15" fillId="0" borderId="12" xfId="0" applyFont="1" applyBorder="1" applyAlignment="1">
      <alignment horizontal="center" readingOrder="1"/>
    </xf>
    <xf numFmtId="0" fontId="15" fillId="0" borderId="17" xfId="0" applyFont="1" applyBorder="1" applyAlignment="1">
      <alignment horizontal="center" wrapText="1" readingOrder="1"/>
    </xf>
    <xf numFmtId="3" fontId="15" fillId="0" borderId="3" xfId="0" applyNumberFormat="1" applyFont="1" applyBorder="1" applyAlignment="1">
      <alignment horizontal="center" vertical="center" wrapText="1" readingOrder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7" borderId="18" xfId="0" applyNumberFormat="1" applyFont="1" applyFill="1" applyBorder="1" applyAlignment="1">
      <alignment vertical="center"/>
    </xf>
    <xf numFmtId="3" fontId="14" fillId="7" borderId="18" xfId="0" applyNumberFormat="1" applyFont="1" applyFill="1" applyBorder="1" applyAlignment="1">
      <alignment vertical="center" wrapText="1"/>
    </xf>
    <xf numFmtId="3" fontId="14" fillId="7" borderId="18" xfId="0" applyNumberFormat="1" applyFont="1" applyFill="1" applyBorder="1" applyAlignment="1">
      <alignment horizontal="center" vertical="center" wrapText="1"/>
    </xf>
    <xf numFmtId="3" fontId="14" fillId="7" borderId="19" xfId="0" applyNumberFormat="1" applyFont="1" applyFill="1" applyBorder="1" applyAlignment="1">
      <alignment vertical="center"/>
    </xf>
    <xf numFmtId="3" fontId="14" fillId="7" borderId="19" xfId="0" applyNumberFormat="1" applyFont="1" applyFill="1" applyBorder="1" applyAlignment="1">
      <alignment vertical="center" wrapText="1"/>
    </xf>
    <xf numFmtId="3" fontId="14" fillId="7" borderId="19" xfId="0" applyNumberFormat="1" applyFont="1" applyFill="1" applyBorder="1" applyAlignment="1">
      <alignment horizontal="center" vertical="center" wrapText="1"/>
    </xf>
    <xf numFmtId="3" fontId="15" fillId="7" borderId="3" xfId="0" applyNumberFormat="1" applyFont="1" applyFill="1" applyBorder="1" applyAlignment="1">
      <alignment horizontal="left" vertical="center"/>
    </xf>
    <xf numFmtId="3" fontId="15" fillId="7" borderId="4" xfId="0" applyNumberFormat="1" applyFont="1" applyFill="1" applyBorder="1" applyAlignment="1">
      <alignment horizontal="left" vertical="center"/>
    </xf>
    <xf numFmtId="3" fontId="14" fillId="0" borderId="4" xfId="0" applyNumberFormat="1" applyFont="1" applyBorder="1" applyAlignment="1">
      <alignment horizontal="center" wrapText="1" readingOrder="1"/>
    </xf>
    <xf numFmtId="3" fontId="15" fillId="0" borderId="4" xfId="0" applyNumberFormat="1" applyFont="1" applyBorder="1" applyAlignment="1">
      <alignment horizontal="center" readingOrder="1"/>
    </xf>
    <xf numFmtId="3" fontId="14" fillId="4" borderId="4" xfId="0" applyNumberFormat="1" applyFont="1" applyFill="1" applyBorder="1" applyAlignment="1">
      <alignment horizontal="center" readingOrder="1"/>
    </xf>
    <xf numFmtId="3" fontId="14" fillId="4" borderId="3" xfId="0" applyNumberFormat="1" applyFont="1" applyFill="1" applyBorder="1" applyAlignment="1">
      <alignment horizontal="center" readingOrder="1"/>
    </xf>
    <xf numFmtId="3" fontId="15" fillId="4" borderId="4" xfId="0" applyNumberFormat="1" applyFont="1" applyFill="1" applyBorder="1" applyAlignment="1">
      <alignment horizontal="center" readingOrder="1"/>
    </xf>
    <xf numFmtId="3" fontId="15" fillId="4" borderId="1" xfId="0" applyNumberFormat="1" applyFont="1" applyFill="1" applyBorder="1" applyAlignment="1">
      <alignment horizontal="center" readingOrder="1"/>
    </xf>
    <xf numFmtId="0" fontId="15" fillId="4" borderId="1" xfId="0" applyFont="1" applyFill="1" applyBorder="1" applyAlignment="1">
      <alignment horizontal="center" readingOrder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readingOrder="1"/>
    </xf>
    <xf numFmtId="3" fontId="11" fillId="9" borderId="3" xfId="0" applyNumberFormat="1" applyFont="1" applyFill="1" applyBorder="1" applyAlignment="1">
      <alignment horizontal="left" vertical="center"/>
    </xf>
    <xf numFmtId="165" fontId="11" fillId="3" borderId="20" xfId="0" applyNumberFormat="1" applyFont="1" applyFill="1" applyBorder="1" applyAlignment="1">
      <alignment horizontal="left" vertical="center"/>
    </xf>
    <xf numFmtId="165" fontId="11" fillId="3" borderId="21" xfId="0" applyNumberFormat="1" applyFont="1" applyFill="1" applyBorder="1" applyAlignment="1">
      <alignment horizontal="center" vertical="center" wrapText="1"/>
    </xf>
    <xf numFmtId="165" fontId="11" fillId="3" borderId="22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left" vertical="center"/>
    </xf>
    <xf numFmtId="3" fontId="10" fillId="7" borderId="15" xfId="0" applyNumberFormat="1" applyFont="1" applyFill="1" applyBorder="1" applyAlignment="1">
      <alignment horizontal="left" vertical="center"/>
    </xf>
    <xf numFmtId="3" fontId="10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5" fillId="11" borderId="11" xfId="0" applyNumberFormat="1" applyFont="1" applyFill="1" applyBorder="1" applyAlignment="1">
      <alignment horizontal="left" vertical="center" wrapText="1"/>
    </xf>
    <xf numFmtId="3" fontId="15" fillId="0" borderId="15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readingOrder="1"/>
    </xf>
    <xf numFmtId="3" fontId="10" fillId="7" borderId="3" xfId="0" applyNumberFormat="1" applyFont="1" applyFill="1" applyBorder="1" applyAlignment="1">
      <alignment horizontal="left" vertical="center"/>
    </xf>
    <xf numFmtId="3" fontId="15" fillId="0" borderId="3" xfId="0" applyNumberFormat="1" applyFont="1" applyBorder="1" applyAlignment="1">
      <alignment horizontal="center" readingOrder="1"/>
    </xf>
    <xf numFmtId="0" fontId="15" fillId="0" borderId="15" xfId="0" applyFont="1" applyBorder="1" applyAlignment="1">
      <alignment horizontal="center" readingOrder="1"/>
    </xf>
    <xf numFmtId="0" fontId="16" fillId="0" borderId="11" xfId="0" applyFont="1" applyBorder="1" applyAlignment="1">
      <alignment horizontal="center" readingOrder="1"/>
    </xf>
    <xf numFmtId="3" fontId="10" fillId="0" borderId="15" xfId="0" applyNumberFormat="1" applyFont="1" applyBorder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readingOrder="1"/>
    </xf>
    <xf numFmtId="3" fontId="10" fillId="12" borderId="11" xfId="0" applyNumberFormat="1" applyFont="1" applyFill="1" applyBorder="1" applyAlignment="1">
      <alignment horizontal="left" vertical="center" wrapText="1"/>
    </xf>
    <xf numFmtId="3" fontId="15" fillId="0" borderId="17" xfId="0" applyNumberFormat="1" applyFont="1" applyBorder="1" applyAlignment="1">
      <alignment horizontal="center" vertical="center" readingOrder="1"/>
    </xf>
    <xf numFmtId="3" fontId="15" fillId="0" borderId="12" xfId="0" applyNumberFormat="1" applyFont="1" applyBorder="1" applyAlignment="1">
      <alignment horizontal="center" readingOrder="1"/>
    </xf>
    <xf numFmtId="3" fontId="15" fillId="0" borderId="17" xfId="0" applyNumberFormat="1" applyFont="1" applyBorder="1" applyAlignment="1">
      <alignment horizontal="center" readingOrder="1"/>
    </xf>
    <xf numFmtId="3" fontId="10" fillId="0" borderId="3" xfId="0" applyNumberFormat="1" applyFont="1" applyBorder="1" applyAlignment="1">
      <alignment horizontal="left" vertical="center"/>
    </xf>
    <xf numFmtId="0" fontId="15" fillId="0" borderId="17" xfId="0" applyFont="1" applyBorder="1" applyAlignment="1">
      <alignment horizontal="center" readingOrder="1"/>
    </xf>
    <xf numFmtId="0" fontId="16" fillId="0" borderId="12" xfId="0" applyFont="1" applyBorder="1" applyAlignment="1">
      <alignment horizontal="center" readingOrder="1"/>
    </xf>
    <xf numFmtId="3" fontId="10" fillId="13" borderId="11" xfId="0" applyNumberFormat="1" applyFont="1" applyFill="1" applyBorder="1" applyAlignment="1">
      <alignment horizontal="left" vertical="center" wrapText="1"/>
    </xf>
    <xf numFmtId="3" fontId="16" fillId="0" borderId="12" xfId="0" applyNumberFormat="1" applyFont="1" applyBorder="1" applyAlignment="1">
      <alignment horizontal="center" readingOrder="1"/>
    </xf>
    <xf numFmtId="3" fontId="10" fillId="14" borderId="11" xfId="0" applyNumberFormat="1" applyFont="1" applyFill="1" applyBorder="1" applyAlignment="1">
      <alignment horizontal="left" vertical="center" wrapText="1"/>
    </xf>
    <xf numFmtId="3" fontId="10" fillId="15" borderId="22" xfId="0" applyNumberFormat="1" applyFont="1" applyFill="1" applyBorder="1" applyAlignment="1">
      <alignment horizontal="left" vertical="center" wrapText="1"/>
    </xf>
    <xf numFmtId="3" fontId="10" fillId="16" borderId="0" xfId="2" applyNumberFormat="1" applyFont="1" applyFill="1" applyAlignment="1">
      <alignment vertical="center"/>
    </xf>
    <xf numFmtId="3" fontId="10" fillId="17" borderId="1" xfId="0" applyNumberFormat="1" applyFont="1" applyFill="1" applyBorder="1" applyAlignment="1">
      <alignment horizontal="left" vertical="center"/>
    </xf>
    <xf numFmtId="3" fontId="15" fillId="0" borderId="18" xfId="0" applyNumberFormat="1" applyFont="1" applyBorder="1" applyAlignment="1">
      <alignment horizontal="center" vertical="center" readingOrder="1"/>
    </xf>
    <xf numFmtId="3" fontId="11" fillId="9" borderId="15" xfId="0" applyNumberFormat="1" applyFont="1" applyFill="1" applyBorder="1" applyAlignment="1">
      <alignment horizontal="left" vertical="center"/>
    </xf>
    <xf numFmtId="3" fontId="10" fillId="9" borderId="13" xfId="0" applyNumberFormat="1" applyFont="1" applyFill="1" applyBorder="1" applyAlignment="1">
      <alignment vertical="center"/>
    </xf>
    <xf numFmtId="3" fontId="11" fillId="9" borderId="11" xfId="0" applyNumberFormat="1" applyFont="1" applyFill="1" applyBorder="1" applyAlignment="1">
      <alignment horizontal="center" vertical="center"/>
    </xf>
    <xf numFmtId="3" fontId="11" fillId="9" borderId="13" xfId="0" applyNumberFormat="1" applyFont="1" applyFill="1" applyBorder="1" applyAlignment="1">
      <alignment vertical="center"/>
    </xf>
    <xf numFmtId="3" fontId="11" fillId="9" borderId="23" xfId="0" applyNumberFormat="1" applyFont="1" applyFill="1" applyBorder="1" applyAlignment="1">
      <alignment vertical="center"/>
    </xf>
    <xf numFmtId="3" fontId="11" fillId="9" borderId="13" xfId="0" applyNumberFormat="1" applyFont="1" applyFill="1" applyBorder="1" applyAlignment="1">
      <alignment horizontal="center" vertical="center"/>
    </xf>
    <xf numFmtId="3" fontId="11" fillId="9" borderId="15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 wrapText="1" readingOrder="1"/>
    </xf>
    <xf numFmtId="3" fontId="15" fillId="0" borderId="14" xfId="0" applyNumberFormat="1" applyFont="1" applyBorder="1" applyAlignment="1">
      <alignment horizontal="center" vertical="center" wrapText="1" readingOrder="1"/>
    </xf>
    <xf numFmtId="165" fontId="14" fillId="3" borderId="3" xfId="0" applyNumberFormat="1" applyFont="1" applyFill="1" applyBorder="1" applyAlignment="1">
      <alignment horizontal="left" vertical="center" wrapText="1"/>
    </xf>
    <xf numFmtId="3" fontId="11" fillId="9" borderId="2" xfId="0" applyNumberFormat="1" applyFont="1" applyFill="1" applyBorder="1" applyAlignment="1">
      <alignment horizontal="center" vertical="center"/>
    </xf>
    <xf numFmtId="3" fontId="15" fillId="7" borderId="0" xfId="0" applyNumberFormat="1" applyFont="1" applyFill="1" applyAlignment="1">
      <alignment vertical="center"/>
    </xf>
    <xf numFmtId="3" fontId="15" fillId="7" borderId="0" xfId="0" applyNumberFormat="1" applyFont="1" applyFill="1" applyAlignment="1">
      <alignment vertical="center" wrapText="1"/>
    </xf>
    <xf numFmtId="3" fontId="15" fillId="7" borderId="0" xfId="0" applyNumberFormat="1" applyFont="1" applyFill="1" applyAlignment="1">
      <alignment horizontal="center" vertical="center" wrapText="1"/>
    </xf>
    <xf numFmtId="3" fontId="15" fillId="7" borderId="2" xfId="0" applyNumberFormat="1" applyFont="1" applyFill="1" applyBorder="1" applyAlignment="1">
      <alignment vertical="center" wrapText="1"/>
    </xf>
    <xf numFmtId="3" fontId="14" fillId="7" borderId="7" xfId="0" applyNumberFormat="1" applyFont="1" applyFill="1" applyBorder="1" applyAlignment="1">
      <alignment vertical="center"/>
    </xf>
    <xf numFmtId="3" fontId="14" fillId="7" borderId="7" xfId="0" applyNumberFormat="1" applyFont="1" applyFill="1" applyBorder="1" applyAlignment="1">
      <alignment vertical="center" wrapText="1"/>
    </xf>
    <xf numFmtId="3" fontId="14" fillId="7" borderId="7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wrapText="1" readingOrder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readingOrder="1"/>
    </xf>
    <xf numFmtId="166" fontId="15" fillId="0" borderId="3" xfId="0" applyNumberFormat="1" applyFont="1" applyBorder="1" applyAlignment="1">
      <alignment horizontal="center" vertical="center" readingOrder="1"/>
    </xf>
    <xf numFmtId="3" fontId="14" fillId="0" borderId="2" xfId="0" applyNumberFormat="1" applyFont="1" applyBorder="1" applyAlignment="1">
      <alignment horizontal="center" readingOrder="1"/>
    </xf>
    <xf numFmtId="166" fontId="15" fillId="0" borderId="4" xfId="0" applyNumberFormat="1" applyFont="1" applyBorder="1" applyAlignment="1">
      <alignment horizontal="center" vertical="center" readingOrder="1"/>
    </xf>
    <xf numFmtId="166" fontId="15" fillId="0" borderId="1" xfId="0" applyNumberFormat="1" applyFont="1" applyBorder="1" applyAlignment="1">
      <alignment horizontal="center" vertical="center" readingOrder="1"/>
    </xf>
    <xf numFmtId="166" fontId="14" fillId="9" borderId="3" xfId="0" applyNumberFormat="1" applyFont="1" applyFill="1" applyBorder="1" applyAlignment="1">
      <alignment horizontal="center" vertical="center" readingOrder="1"/>
    </xf>
    <xf numFmtId="166" fontId="14" fillId="9" borderId="4" xfId="0" applyNumberFormat="1" applyFont="1" applyFill="1" applyBorder="1" applyAlignment="1">
      <alignment horizontal="center" vertical="center" readingOrder="1"/>
    </xf>
    <xf numFmtId="166" fontId="14" fillId="9" borderId="1" xfId="0" applyNumberFormat="1" applyFont="1" applyFill="1" applyBorder="1" applyAlignment="1">
      <alignment horizontal="center" vertical="center" readingOrder="1"/>
    </xf>
    <xf numFmtId="3" fontId="14" fillId="3" borderId="11" xfId="0" applyNumberFormat="1" applyFont="1" applyFill="1" applyBorder="1" applyAlignment="1">
      <alignment horizontal="left" vertical="center"/>
    </xf>
    <xf numFmtId="3" fontId="14" fillId="3" borderId="11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3" fontId="11" fillId="3" borderId="15" xfId="0" applyNumberFormat="1" applyFont="1" applyFill="1" applyBorder="1" applyAlignment="1">
      <alignment horizontal="center" vertical="center" wrapText="1"/>
    </xf>
    <xf numFmtId="3" fontId="14" fillId="5" borderId="3" xfId="0" applyNumberFormat="1" applyFont="1" applyFill="1" applyBorder="1" applyAlignment="1">
      <alignment horizontal="center" readingOrder="1"/>
    </xf>
    <xf numFmtId="3" fontId="11" fillId="3" borderId="4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4" fillId="5" borderId="4" xfId="0" applyNumberFormat="1" applyFont="1" applyFill="1" applyBorder="1" applyAlignment="1">
      <alignment horizontal="center" readingOrder="1"/>
    </xf>
    <xf numFmtId="3" fontId="14" fillId="5" borderId="2" xfId="0" applyNumberFormat="1" applyFont="1" applyFill="1" applyBorder="1" applyAlignment="1">
      <alignment horizontal="center" readingOrder="1"/>
    </xf>
    <xf numFmtId="3" fontId="14" fillId="7" borderId="3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wrapText="1"/>
    </xf>
    <xf numFmtId="3" fontId="11" fillId="3" borderId="13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 readingOrder="1"/>
    </xf>
    <xf numFmtId="3" fontId="11" fillId="0" borderId="0" xfId="2" applyNumberFormat="1" applyFont="1" applyAlignment="1">
      <alignment horizontal="center" vertical="center"/>
    </xf>
    <xf numFmtId="3" fontId="14" fillId="3" borderId="15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 wrapText="1"/>
    </xf>
    <xf numFmtId="3" fontId="15" fillId="0" borderId="15" xfId="0" applyNumberFormat="1" applyFont="1" applyBorder="1" applyAlignment="1">
      <alignment horizontal="left" vertical="center"/>
    </xf>
    <xf numFmtId="3" fontId="15" fillId="0" borderId="13" xfId="0" applyNumberFormat="1" applyFont="1" applyBorder="1" applyAlignment="1">
      <alignment vertical="center" wrapText="1"/>
    </xf>
    <xf numFmtId="3" fontId="14" fillId="0" borderId="13" xfId="0" applyNumberFormat="1" applyFont="1" applyBorder="1" applyAlignment="1">
      <alignment vertical="center" wrapText="1"/>
    </xf>
    <xf numFmtId="3" fontId="10" fillId="10" borderId="11" xfId="0" applyNumberFormat="1" applyFont="1" applyFill="1" applyBorder="1" applyAlignment="1">
      <alignment horizontal="center" vertical="center"/>
    </xf>
    <xf numFmtId="3" fontId="14" fillId="3" borderId="15" xfId="0" applyNumberFormat="1" applyFont="1" applyFill="1" applyBorder="1" applyAlignment="1">
      <alignment horizontal="left" vertical="center"/>
    </xf>
    <xf numFmtId="3" fontId="14" fillId="3" borderId="14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1" fillId="3" borderId="22" xfId="0" applyNumberFormat="1" applyFont="1" applyFill="1" applyBorder="1" applyAlignment="1">
      <alignment horizontal="center" vertical="center" wrapText="1"/>
    </xf>
    <xf numFmtId="3" fontId="15" fillId="7" borderId="15" xfId="0" applyNumberFormat="1" applyFont="1" applyFill="1" applyBorder="1" applyAlignment="1">
      <alignment horizontal="left" vertical="center"/>
    </xf>
    <xf numFmtId="3" fontId="15" fillId="7" borderId="14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10" borderId="14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4" fillId="7" borderId="4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5" fillId="18" borderId="15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 wrapText="1"/>
    </xf>
    <xf numFmtId="3" fontId="14" fillId="7" borderId="8" xfId="0" applyNumberFormat="1" applyFont="1" applyFill="1" applyBorder="1" applyAlignment="1">
      <alignment vertical="center" wrapText="1"/>
    </xf>
    <xf numFmtId="165" fontId="14" fillId="3" borderId="15" xfId="0" applyNumberFormat="1" applyFont="1" applyFill="1" applyBorder="1" applyAlignment="1">
      <alignment horizontal="left" vertical="center"/>
    </xf>
    <xf numFmtId="165" fontId="14" fillId="3" borderId="13" xfId="0" applyNumberFormat="1" applyFont="1" applyFill="1" applyBorder="1" applyAlignment="1">
      <alignment horizontal="center" vertical="center" wrapText="1"/>
    </xf>
    <xf numFmtId="3" fontId="15" fillId="7" borderId="13" xfId="0" applyNumberFormat="1" applyFont="1" applyFill="1" applyBorder="1" applyAlignment="1">
      <alignment horizontal="center" vertical="center" wrapText="1"/>
    </xf>
    <xf numFmtId="3" fontId="14" fillId="7" borderId="13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wrapText="1" readingOrder="1"/>
    </xf>
    <xf numFmtId="0" fontId="15" fillId="0" borderId="18" xfId="0" applyFont="1" applyBorder="1" applyAlignment="1">
      <alignment horizontal="center" wrapText="1" readingOrder="1"/>
    </xf>
    <xf numFmtId="3" fontId="15" fillId="4" borderId="15" xfId="0" applyNumberFormat="1" applyFont="1" applyFill="1" applyBorder="1" applyAlignment="1">
      <alignment horizontal="left" vertical="center"/>
    </xf>
    <xf numFmtId="3" fontId="14" fillId="4" borderId="13" xfId="0" applyNumberFormat="1" applyFont="1" applyFill="1" applyBorder="1" applyAlignment="1">
      <alignment horizontal="center" vertical="center" wrapText="1"/>
    </xf>
    <xf numFmtId="3" fontId="11" fillId="4" borderId="11" xfId="0" applyNumberFormat="1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horizontal="center" vertical="center" wrapText="1"/>
    </xf>
    <xf numFmtId="3" fontId="11" fillId="4" borderId="15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left" vertical="center" indent="1"/>
    </xf>
    <xf numFmtId="3" fontId="14" fillId="0" borderId="2" xfId="0" applyNumberFormat="1" applyFont="1" applyBorder="1" applyAlignment="1">
      <alignment horizontal="center" vertical="center" wrapText="1"/>
    </xf>
    <xf numFmtId="3" fontId="15" fillId="10" borderId="12" xfId="0" applyNumberFormat="1" applyFont="1" applyFill="1" applyBorder="1" applyAlignment="1">
      <alignment horizontal="center" vertical="center" wrapText="1" readingOrder="1"/>
    </xf>
    <xf numFmtId="3" fontId="15" fillId="0" borderId="22" xfId="0" applyNumberFormat="1" applyFont="1" applyBorder="1" applyAlignment="1">
      <alignment horizontal="center" vertical="center" wrapText="1"/>
    </xf>
    <xf numFmtId="3" fontId="10" fillId="0" borderId="11" xfId="2" applyNumberFormat="1" applyFont="1" applyBorder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 wrapText="1" readingOrder="1"/>
    </xf>
    <xf numFmtId="3" fontId="15" fillId="4" borderId="12" xfId="0" applyNumberFormat="1" applyFont="1" applyFill="1" applyBorder="1" applyAlignment="1">
      <alignment horizontal="center" vertical="center" wrapText="1" readingOrder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 readingOrder="1"/>
    </xf>
    <xf numFmtId="3" fontId="10" fillId="9" borderId="14" xfId="0" applyNumberFormat="1" applyFont="1" applyFill="1" applyBorder="1" applyAlignment="1">
      <alignment vertical="center"/>
    </xf>
    <xf numFmtId="3" fontId="11" fillId="9" borderId="14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center" vertical="center" wrapText="1"/>
    </xf>
    <xf numFmtId="3" fontId="14" fillId="8" borderId="13" xfId="0" applyNumberFormat="1" applyFont="1" applyFill="1" applyBorder="1" applyAlignment="1">
      <alignment horizontal="center"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3" fontId="15" fillId="10" borderId="1" xfId="0" applyNumberFormat="1" applyFont="1" applyFill="1" applyBorder="1" applyAlignment="1">
      <alignment horizontal="center" vertical="center" wrapText="1" readingOrder="1"/>
    </xf>
    <xf numFmtId="3" fontId="10" fillId="9" borderId="4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6" xfId="2" applyNumberFormat="1" applyFont="1" applyBorder="1" applyAlignment="1">
      <alignment vertical="center"/>
    </xf>
    <xf numFmtId="3" fontId="11" fillId="0" borderId="6" xfId="2" applyNumberFormat="1" applyFont="1" applyBorder="1" applyAlignment="1">
      <alignment vertical="center"/>
    </xf>
    <xf numFmtId="3" fontId="10" fillId="0" borderId="0" xfId="2" applyNumberFormat="1" applyFont="1" applyAlignment="1">
      <alignment horizontal="left" vertical="center"/>
    </xf>
    <xf numFmtId="1" fontId="10" fillId="0" borderId="0" xfId="2" applyNumberFormat="1" applyFont="1"/>
    <xf numFmtId="1" fontId="10" fillId="0" borderId="0" xfId="2" applyNumberFormat="1" applyFont="1" applyAlignment="1">
      <alignment horizontal="center" vertical="center"/>
    </xf>
    <xf numFmtId="0" fontId="10" fillId="0" borderId="0" xfId="2" applyFont="1"/>
    <xf numFmtId="0" fontId="11" fillId="8" borderId="1" xfId="2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19" borderId="1" xfId="2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0" fontId="11" fillId="0" borderId="1" xfId="2" applyNumberFormat="1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/>
    </xf>
    <xf numFmtId="10" fontId="10" fillId="0" borderId="0" xfId="2" applyNumberFormat="1" applyFont="1"/>
    <xf numFmtId="3" fontId="10" fillId="0" borderId="1" xfId="2" applyNumberFormat="1" applyFont="1" applyBorder="1" applyAlignment="1">
      <alignment horizontal="left" vertical="center" wrapText="1" indent="2"/>
    </xf>
    <xf numFmtId="3" fontId="11" fillId="7" borderId="1" xfId="0" applyNumberFormat="1" applyFont="1" applyFill="1" applyBorder="1" applyAlignment="1">
      <alignment horizontal="center" vertical="center"/>
    </xf>
    <xf numFmtId="3" fontId="10" fillId="2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readingOrder="1"/>
    </xf>
    <xf numFmtId="3" fontId="10" fillId="0" borderId="0" xfId="2" applyNumberFormat="1" applyFont="1"/>
    <xf numFmtId="3" fontId="15" fillId="0" borderId="16" xfId="0" applyNumberFormat="1" applyFont="1" applyBorder="1" applyAlignment="1">
      <alignment horizontal="center" vertical="center" readingOrder="1"/>
    </xf>
    <xf numFmtId="4" fontId="11" fillId="0" borderId="1" xfId="2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0" xfId="2" applyNumberFormat="1" applyFont="1"/>
    <xf numFmtId="3" fontId="10" fillId="0" borderId="8" xfId="0" applyNumberFormat="1" applyFont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left" vertical="center" wrapText="1" indent="2"/>
    </xf>
    <xf numFmtId="10" fontId="10" fillId="0" borderId="1" xfId="0" applyNumberFormat="1" applyFont="1" applyBorder="1" applyAlignment="1">
      <alignment horizontal="center" vertical="center"/>
    </xf>
    <xf numFmtId="10" fontId="10" fillId="0" borderId="8" xfId="0" applyNumberFormat="1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left" vertical="center" wrapText="1" indent="2"/>
    </xf>
    <xf numFmtId="4" fontId="10" fillId="0" borderId="1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0" xfId="2" applyNumberFormat="1" applyFont="1"/>
    <xf numFmtId="10" fontId="11" fillId="0" borderId="0" xfId="2" applyNumberFormat="1" applyFont="1"/>
    <xf numFmtId="3" fontId="11" fillId="19" borderId="1" xfId="2" applyNumberFormat="1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/>
    </xf>
    <xf numFmtId="3" fontId="10" fillId="10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 wrapText="1"/>
    </xf>
    <xf numFmtId="10" fontId="11" fillId="5" borderId="1" xfId="0" applyNumberFormat="1" applyFont="1" applyFill="1" applyBorder="1" applyAlignment="1">
      <alignment horizontal="center" vertical="center" wrapText="1"/>
    </xf>
    <xf numFmtId="10" fontId="11" fillId="5" borderId="1" xfId="0" applyNumberFormat="1" applyFont="1" applyFill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2"/>
    </xf>
    <xf numFmtId="3" fontId="11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0" fillId="21" borderId="1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readingOrder="1"/>
    </xf>
    <xf numFmtId="10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3" fontId="10" fillId="10" borderId="1" xfId="2" applyNumberFormat="1" applyFont="1" applyFill="1" applyBorder="1" applyAlignment="1">
      <alignment horizontal="left" vertical="center" wrapText="1" indent="2"/>
    </xf>
    <xf numFmtId="9" fontId="11" fillId="0" borderId="1" xfId="2" applyNumberFormat="1" applyFont="1" applyBorder="1" applyAlignment="1">
      <alignment horizontal="left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9" fontId="11" fillId="0" borderId="0" xfId="2" applyNumberFormat="1" applyFont="1"/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2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readingOrder="1"/>
    </xf>
    <xf numFmtId="1" fontId="15" fillId="0" borderId="12" xfId="0" applyNumberFormat="1" applyFont="1" applyBorder="1" applyAlignment="1">
      <alignment horizontal="center" wrapText="1" readingOrder="1"/>
    </xf>
    <xf numFmtId="3" fontId="10" fillId="0" borderId="16" xfId="0" applyNumberFormat="1" applyFont="1" applyBorder="1" applyAlignment="1">
      <alignment horizontal="center" vertical="center" readingOrder="1"/>
    </xf>
    <xf numFmtId="4" fontId="19" fillId="0" borderId="1" xfId="0" applyNumberFormat="1" applyFont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 readingOrder="1"/>
    </xf>
    <xf numFmtId="10" fontId="11" fillId="0" borderId="8" xfId="0" applyNumberFormat="1" applyFont="1" applyBorder="1" applyAlignment="1">
      <alignment horizontal="center" vertical="center"/>
    </xf>
    <xf numFmtId="167" fontId="18" fillId="0" borderId="1" xfId="2" applyNumberFormat="1" applyFont="1" applyBorder="1" applyAlignment="1">
      <alignment horizontal="left" vertical="center" wrapText="1" indent="2"/>
    </xf>
    <xf numFmtId="167" fontId="11" fillId="5" borderId="1" xfId="0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center" vertical="center"/>
    </xf>
    <xf numFmtId="167" fontId="10" fillId="5" borderId="11" xfId="0" applyNumberFormat="1" applyFont="1" applyFill="1" applyBorder="1" applyAlignment="1">
      <alignment horizontal="center" vertical="center" readingOrder="1"/>
    </xf>
    <xf numFmtId="167" fontId="10" fillId="0" borderId="8" xfId="0" applyNumberFormat="1" applyFont="1" applyBorder="1" applyAlignment="1">
      <alignment horizontal="center" vertical="center"/>
    </xf>
    <xf numFmtId="167" fontId="15" fillId="0" borderId="11" xfId="0" applyNumberFormat="1" applyFont="1" applyBorder="1" applyAlignment="1">
      <alignment horizontal="center" readingOrder="1"/>
    </xf>
    <xf numFmtId="167" fontId="10" fillId="0" borderId="1" xfId="0" applyNumberFormat="1" applyFont="1" applyBorder="1" applyAlignment="1">
      <alignment horizontal="center" vertical="center"/>
    </xf>
    <xf numFmtId="167" fontId="20" fillId="10" borderId="11" xfId="0" applyNumberFormat="1" applyFont="1" applyFill="1" applyBorder="1" applyAlignment="1">
      <alignment horizontal="center" readingOrder="1"/>
    </xf>
    <xf numFmtId="8" fontId="15" fillId="0" borderId="11" xfId="0" applyNumberFormat="1" applyFont="1" applyBorder="1" applyAlignment="1">
      <alignment horizontal="center" readingOrder="1"/>
    </xf>
    <xf numFmtId="8" fontId="20" fillId="10" borderId="11" xfId="0" applyNumberFormat="1" applyFont="1" applyFill="1" applyBorder="1" applyAlignment="1">
      <alignment horizontal="center" readingOrder="1"/>
    </xf>
    <xf numFmtId="8" fontId="16" fillId="0" borderId="15" xfId="0" applyNumberFormat="1" applyFont="1" applyBorder="1" applyAlignment="1">
      <alignment horizontal="center" readingOrder="1"/>
    </xf>
    <xf numFmtId="8" fontId="16" fillId="0" borderId="11" xfId="0" applyNumberFormat="1" applyFont="1" applyBorder="1" applyAlignment="1">
      <alignment horizontal="center" readingOrder="1"/>
    </xf>
    <xf numFmtId="167" fontId="10" fillId="0" borderId="0" xfId="2" applyNumberFormat="1" applyFont="1"/>
    <xf numFmtId="167" fontId="10" fillId="5" borderId="16" xfId="0" applyNumberFormat="1" applyFont="1" applyFill="1" applyBorder="1" applyAlignment="1">
      <alignment horizontal="center" vertical="center" readingOrder="1"/>
    </xf>
    <xf numFmtId="167" fontId="10" fillId="0" borderId="5" xfId="0" applyNumberFormat="1" applyFont="1" applyBorder="1" applyAlignment="1">
      <alignment horizontal="center" vertical="center"/>
    </xf>
    <xf numFmtId="167" fontId="15" fillId="0" borderId="12" xfId="0" applyNumberFormat="1" applyFont="1" applyBorder="1" applyAlignment="1">
      <alignment horizontal="center" readingOrder="1"/>
    </xf>
    <xf numFmtId="167" fontId="20" fillId="10" borderId="12" xfId="0" applyNumberFormat="1" applyFont="1" applyFill="1" applyBorder="1" applyAlignment="1">
      <alignment horizontal="center" readingOrder="1"/>
    </xf>
    <xf numFmtId="8" fontId="15" fillId="0" borderId="12" xfId="0" applyNumberFormat="1" applyFont="1" applyBorder="1" applyAlignment="1">
      <alignment horizontal="center" readingOrder="1"/>
    </xf>
    <xf numFmtId="8" fontId="20" fillId="10" borderId="12" xfId="0" applyNumberFormat="1" applyFont="1" applyFill="1" applyBorder="1" applyAlignment="1">
      <alignment horizontal="center" readingOrder="1"/>
    </xf>
    <xf numFmtId="8" fontId="16" fillId="0" borderId="12" xfId="0" applyNumberFormat="1" applyFont="1" applyBorder="1" applyAlignment="1">
      <alignment horizontal="center" readingOrder="1"/>
    </xf>
    <xf numFmtId="0" fontId="16" fillId="0" borderId="23" xfId="0" applyFont="1" applyBorder="1" applyAlignment="1">
      <alignment horizontal="center" readingOrder="1"/>
    </xf>
    <xf numFmtId="1" fontId="11" fillId="0" borderId="1" xfId="0" applyNumberFormat="1" applyFont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 readingOrder="1"/>
    </xf>
    <xf numFmtId="1" fontId="10" fillId="18" borderId="1" xfId="0" applyNumberFormat="1" applyFont="1" applyFill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" fontId="10" fillId="0" borderId="0" xfId="2" applyNumberFormat="1" applyFont="1" applyAlignment="1">
      <alignment horizontal="center"/>
    </xf>
    <xf numFmtId="0" fontId="9" fillId="0" borderId="0" xfId="2"/>
    <xf numFmtId="0" fontId="21" fillId="0" borderId="0" xfId="1" applyFont="1"/>
    <xf numFmtId="3" fontId="11" fillId="22" borderId="3" xfId="0" applyNumberFormat="1" applyFont="1" applyFill="1" applyBorder="1" applyAlignment="1">
      <alignment vertical="center"/>
    </xf>
    <xf numFmtId="1" fontId="11" fillId="22" borderId="2" xfId="0" applyNumberFormat="1" applyFont="1" applyFill="1" applyBorder="1" applyAlignment="1">
      <alignment vertical="center"/>
    </xf>
    <xf numFmtId="1" fontId="11" fillId="22" borderId="2" xfId="0" applyNumberFormat="1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vertical="center"/>
    </xf>
    <xf numFmtId="168" fontId="11" fillId="22" borderId="1" xfId="0" applyNumberFormat="1" applyFont="1" applyFill="1" applyBorder="1" applyAlignment="1">
      <alignment horizontal="center" vertical="center"/>
    </xf>
    <xf numFmtId="168" fontId="11" fillId="22" borderId="12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center" readingOrder="1"/>
    </xf>
    <xf numFmtId="10" fontId="22" fillId="0" borderId="1" xfId="0" applyNumberFormat="1" applyFont="1" applyBorder="1" applyAlignment="1">
      <alignment horizontal="center"/>
    </xf>
    <xf numFmtId="10" fontId="23" fillId="0" borderId="1" xfId="0" applyNumberFormat="1" applyFont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readingOrder="1"/>
    </xf>
    <xf numFmtId="10" fontId="15" fillId="0" borderId="1" xfId="0" applyNumberFormat="1" applyFont="1" applyBorder="1" applyAlignment="1">
      <alignment horizontal="center" vertical="center" readingOrder="1"/>
    </xf>
    <xf numFmtId="10" fontId="0" fillId="0" borderId="0" xfId="0" applyNumberFormat="1"/>
    <xf numFmtId="10" fontId="15" fillId="0" borderId="11" xfId="0" applyNumberFormat="1" applyFont="1" applyBorder="1" applyAlignment="1">
      <alignment horizontal="center" readingOrder="1"/>
    </xf>
    <xf numFmtId="0" fontId="15" fillId="0" borderId="0" xfId="0" applyFont="1" applyAlignment="1">
      <alignment readingOrder="1"/>
    </xf>
    <xf numFmtId="10" fontId="21" fillId="0" borderId="0" xfId="1" applyNumberFormat="1" applyFont="1"/>
    <xf numFmtId="10" fontId="16" fillId="0" borderId="1" xfId="0" applyNumberFormat="1" applyFont="1" applyBorder="1" applyAlignment="1">
      <alignment horizontal="center" vertical="center" readingOrder="1"/>
    </xf>
    <xf numFmtId="0" fontId="16" fillId="0" borderId="0" xfId="0" applyFont="1" applyAlignment="1">
      <alignment readingOrder="1"/>
    </xf>
    <xf numFmtId="10" fontId="11" fillId="0" borderId="0" xfId="1" applyNumberFormat="1" applyFont="1"/>
    <xf numFmtId="10" fontId="15" fillId="0" borderId="11" xfId="0" applyNumberFormat="1" applyFont="1" applyBorder="1" applyAlignment="1">
      <alignment horizontal="center" vertical="center" readingOrder="1"/>
    </xf>
    <xf numFmtId="10" fontId="11" fillId="22" borderId="1" xfId="0" applyNumberFormat="1" applyFont="1" applyFill="1" applyBorder="1" applyAlignment="1">
      <alignment horizontal="left" vertical="center"/>
    </xf>
    <xf numFmtId="10" fontId="11" fillId="22" borderId="1" xfId="0" applyNumberFormat="1" applyFont="1" applyFill="1" applyBorder="1" applyAlignment="1">
      <alignment horizontal="center" vertical="center"/>
    </xf>
    <xf numFmtId="10" fontId="14" fillId="9" borderId="1" xfId="0" applyNumberFormat="1" applyFont="1" applyFill="1" applyBorder="1" applyAlignment="1">
      <alignment horizontal="center" vertical="center" readingOrder="1"/>
    </xf>
    <xf numFmtId="10" fontId="14" fillId="9" borderId="11" xfId="0" applyNumberFormat="1" applyFont="1" applyFill="1" applyBorder="1" applyAlignment="1">
      <alignment horizontal="center" vertical="center" readingOrder="1"/>
    </xf>
    <xf numFmtId="1" fontId="10" fillId="0" borderId="0" xfId="0" applyNumberFormat="1" applyFont="1" applyAlignment="1">
      <alignment horizontal="center" vertical="center"/>
    </xf>
    <xf numFmtId="4" fontId="21" fillId="0" borderId="0" xfId="1" applyNumberFormat="1" applyFont="1"/>
    <xf numFmtId="1" fontId="11" fillId="22" borderId="4" xfId="0" applyNumberFormat="1" applyFont="1" applyFill="1" applyBorder="1" applyAlignment="1">
      <alignment horizontal="center" vertical="center"/>
    </xf>
    <xf numFmtId="3" fontId="15" fillId="0" borderId="1" xfId="4" applyNumberFormat="1" applyFont="1" applyBorder="1" applyAlignment="1">
      <alignment horizontal="center" vertical="center" readingOrder="1"/>
    </xf>
    <xf numFmtId="3" fontId="0" fillId="0" borderId="0" xfId="0" applyNumberFormat="1"/>
    <xf numFmtId="3" fontId="14" fillId="9" borderId="1" xfId="0" applyNumberFormat="1" applyFont="1" applyFill="1" applyBorder="1" applyAlignment="1">
      <alignment horizontal="center" vertical="center" readingOrder="1"/>
    </xf>
    <xf numFmtId="4" fontId="10" fillId="0" borderId="1" xfId="0" applyNumberFormat="1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center" readingOrder="1"/>
    </xf>
    <xf numFmtId="4" fontId="22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readingOrder="1"/>
    </xf>
    <xf numFmtId="4" fontId="0" fillId="0" borderId="0" xfId="0" applyNumberFormat="1"/>
    <xf numFmtId="4" fontId="11" fillId="0" borderId="0" xfId="1" applyNumberFormat="1" applyFont="1"/>
    <xf numFmtId="4" fontId="16" fillId="0" borderId="1" xfId="0" applyNumberFormat="1" applyFont="1" applyBorder="1" applyAlignment="1">
      <alignment horizontal="center" vertical="center" readingOrder="1"/>
    </xf>
    <xf numFmtId="4" fontId="11" fillId="22" borderId="1" xfId="0" applyNumberFormat="1" applyFont="1" applyFill="1" applyBorder="1" applyAlignment="1">
      <alignment horizontal="left" vertical="center"/>
    </xf>
    <xf numFmtId="4" fontId="11" fillId="22" borderId="1" xfId="0" applyNumberFormat="1" applyFont="1" applyFill="1" applyBorder="1" applyAlignment="1">
      <alignment horizontal="center" vertical="center"/>
    </xf>
    <xf numFmtId="4" fontId="14" fillId="9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" fontId="10" fillId="0" borderId="0" xfId="1" applyNumberFormat="1" applyFont="1"/>
    <xf numFmtId="0" fontId="15" fillId="0" borderId="1" xfId="4" applyNumberFormat="1" applyFont="1" applyBorder="1" applyAlignment="1">
      <alignment horizontal="center" vertical="center" readingOrder="1"/>
    </xf>
    <xf numFmtId="10" fontId="15" fillId="0" borderId="1" xfId="4" applyNumberFormat="1" applyFont="1" applyBorder="1" applyAlignment="1">
      <alignment horizontal="center" vertical="center" readingOrder="1"/>
    </xf>
    <xf numFmtId="10" fontId="10" fillId="0" borderId="0" xfId="0" applyNumberFormat="1" applyFont="1" applyAlignment="1">
      <alignment horizontal="center" vertical="center"/>
    </xf>
    <xf numFmtId="4" fontId="15" fillId="0" borderId="1" xfId="4" applyNumberFormat="1" applyFont="1" applyBorder="1" applyAlignment="1">
      <alignment horizontal="center" vertical="center" readingOrder="1"/>
    </xf>
    <xf numFmtId="1" fontId="11" fillId="22" borderId="11" xfId="0" applyNumberFormat="1" applyFont="1" applyFill="1" applyBorder="1" applyAlignment="1">
      <alignment horizontal="center" vertical="center"/>
    </xf>
    <xf numFmtId="168" fontId="11" fillId="22" borderId="1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readingOrder="1"/>
    </xf>
    <xf numFmtId="0" fontId="10" fillId="0" borderId="11" xfId="0" applyFont="1" applyBorder="1" applyAlignment="1">
      <alignment horizontal="center" readingOrder="1"/>
    </xf>
    <xf numFmtId="0" fontId="10" fillId="0" borderId="0" xfId="0" applyFont="1" applyAlignment="1">
      <alignment readingOrder="1"/>
    </xf>
    <xf numFmtId="3" fontId="21" fillId="0" borderId="0" xfId="1" applyNumberFormat="1" applyFont="1"/>
    <xf numFmtId="0" fontId="10" fillId="0" borderId="5" xfId="0" applyFont="1" applyBorder="1" applyAlignment="1">
      <alignment horizontal="center" readingOrder="1"/>
    </xf>
    <xf numFmtId="3" fontId="11" fillId="22" borderId="24" xfId="0" applyNumberFormat="1" applyFont="1" applyFill="1" applyBorder="1" applyAlignment="1">
      <alignment vertical="center"/>
    </xf>
    <xf numFmtId="1" fontId="11" fillId="22" borderId="25" xfId="0" applyNumberFormat="1" applyFont="1" applyFill="1" applyBorder="1" applyAlignment="1">
      <alignment vertical="center"/>
    </xf>
    <xf numFmtId="1" fontId="11" fillId="22" borderId="25" xfId="0" applyNumberFormat="1" applyFont="1" applyFill="1" applyBorder="1" applyAlignment="1">
      <alignment horizontal="center" vertical="center"/>
    </xf>
    <xf numFmtId="1" fontId="11" fillId="22" borderId="6" xfId="0" applyNumberFormat="1" applyFont="1" applyFill="1" applyBorder="1" applyAlignment="1">
      <alignment horizontal="center" vertical="center"/>
    </xf>
    <xf numFmtId="1" fontId="11" fillId="22" borderId="6" xfId="0" applyNumberFormat="1" applyFont="1" applyFill="1" applyBorder="1" applyAlignment="1">
      <alignment vertical="center"/>
    </xf>
    <xf numFmtId="1" fontId="11" fillId="22" borderId="4" xfId="0" applyNumberFormat="1" applyFont="1" applyFill="1" applyBorder="1" applyAlignment="1">
      <alignment vertical="center"/>
    </xf>
    <xf numFmtId="1" fontId="11" fillId="22" borderId="9" xfId="0" applyNumberFormat="1" applyFont="1" applyFill="1" applyBorder="1" applyAlignment="1">
      <alignment horizontal="center" vertical="center"/>
    </xf>
    <xf numFmtId="0" fontId="11" fillId="22" borderId="26" xfId="0" applyFont="1" applyFill="1" applyBorder="1" applyAlignment="1">
      <alignment vertical="center"/>
    </xf>
    <xf numFmtId="168" fontId="11" fillId="22" borderId="5" xfId="0" applyNumberFormat="1" applyFont="1" applyFill="1" applyBorder="1" applyAlignment="1">
      <alignment horizontal="center" vertical="center"/>
    </xf>
    <xf numFmtId="4" fontId="10" fillId="0" borderId="26" xfId="0" applyNumberFormat="1" applyFont="1" applyBorder="1" applyAlignment="1">
      <alignment horizontal="left" vertical="center"/>
    </xf>
    <xf numFmtId="10" fontId="10" fillId="0" borderId="26" xfId="0" applyNumberFormat="1" applyFont="1" applyBorder="1" applyAlignment="1">
      <alignment horizontal="left" vertical="center"/>
    </xf>
    <xf numFmtId="10" fontId="10" fillId="0" borderId="27" xfId="0" applyNumberFormat="1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10" fontId="10" fillId="0" borderId="1" xfId="0" applyNumberFormat="1" applyFont="1" applyBorder="1" applyAlignment="1">
      <alignment horizontal="center" readingOrder="1"/>
    </xf>
    <xf numFmtId="10" fontId="10" fillId="0" borderId="11" xfId="0" applyNumberFormat="1" applyFont="1" applyBorder="1" applyAlignment="1">
      <alignment horizontal="center" readingOrder="1"/>
    </xf>
    <xf numFmtId="0" fontId="10" fillId="0" borderId="0" xfId="0" applyFont="1" applyAlignment="1">
      <alignment wrapText="1"/>
    </xf>
    <xf numFmtId="10" fontId="10" fillId="0" borderId="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0" fontId="15" fillId="10" borderId="1" xfId="0" applyNumberFormat="1" applyFont="1" applyFill="1" applyBorder="1" applyAlignment="1">
      <alignment horizontal="center" readingOrder="1"/>
    </xf>
    <xf numFmtId="10" fontId="14" fillId="0" borderId="1" xfId="0" applyNumberFormat="1" applyFont="1" applyBorder="1" applyAlignment="1">
      <alignment horizontal="left" vertical="center"/>
    </xf>
    <xf numFmtId="10" fontId="14" fillId="0" borderId="1" xfId="0" applyNumberFormat="1" applyFont="1" applyBorder="1" applyAlignment="1">
      <alignment horizontal="center" vertical="center" readingOrder="1"/>
    </xf>
    <xf numFmtId="10" fontId="11" fillId="0" borderId="1" xfId="0" applyNumberFormat="1" applyFont="1" applyBorder="1" applyAlignment="1">
      <alignment horizontal="center" readingOrder="1"/>
    </xf>
    <xf numFmtId="10" fontId="11" fillId="0" borderId="0" xfId="0" applyNumberFormat="1" applyFont="1" applyAlignment="1">
      <alignment horizontal="center" vertical="center"/>
    </xf>
    <xf numFmtId="10" fontId="11" fillId="0" borderId="11" xfId="0" applyNumberFormat="1" applyFont="1" applyBorder="1" applyAlignment="1">
      <alignment horizontal="center" readingOrder="1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10" fontId="10" fillId="10" borderId="1" xfId="0" applyNumberFormat="1" applyFont="1" applyFill="1" applyBorder="1" applyAlignment="1">
      <alignment horizontal="left" vertical="center"/>
    </xf>
    <xf numFmtId="10" fontId="10" fillId="1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 readingOrder="1"/>
    </xf>
    <xf numFmtId="10" fontId="15" fillId="0" borderId="1" xfId="0" applyNumberFormat="1" applyFont="1" applyBorder="1" applyAlignment="1">
      <alignment readingOrder="1"/>
    </xf>
    <xf numFmtId="10" fontId="10" fillId="0" borderId="1" xfId="0" applyNumberFormat="1" applyFont="1" applyBorder="1" applyAlignment="1">
      <alignment horizontal="center" wrapText="1" readingOrder="1"/>
    </xf>
    <xf numFmtId="10" fontId="10" fillId="0" borderId="4" xfId="0" applyNumberFormat="1" applyFont="1" applyBorder="1" applyAlignment="1">
      <alignment horizontal="center" readingOrder="1"/>
    </xf>
    <xf numFmtId="10" fontId="10" fillId="0" borderId="23" xfId="0" applyNumberFormat="1" applyFont="1" applyBorder="1" applyAlignment="1">
      <alignment horizontal="center" wrapText="1" readingOrder="1"/>
    </xf>
    <xf numFmtId="0" fontId="10" fillId="0" borderId="1" xfId="0" applyFont="1" applyBorder="1" applyAlignment="1">
      <alignment horizontal="center" wrapText="1" readingOrder="1"/>
    </xf>
    <xf numFmtId="10" fontId="10" fillId="0" borderId="0" xfId="1" applyNumberFormat="1" applyFont="1"/>
    <xf numFmtId="10" fontId="10" fillId="0" borderId="5" xfId="0" applyNumberFormat="1" applyFont="1" applyBorder="1" applyAlignment="1">
      <alignment horizontal="center" wrapText="1" readingOrder="1"/>
    </xf>
    <xf numFmtId="10" fontId="10" fillId="0" borderId="10" xfId="0" applyNumberFormat="1" applyFont="1" applyBorder="1" applyAlignment="1">
      <alignment horizontal="center" readingOrder="1"/>
    </xf>
    <xf numFmtId="10" fontId="10" fillId="0" borderId="5" xfId="0" applyNumberFormat="1" applyFont="1" applyBorder="1" applyAlignment="1">
      <alignment horizontal="center" readingOrder="1"/>
    </xf>
    <xf numFmtId="0" fontId="10" fillId="0" borderId="5" xfId="0" applyFont="1" applyBorder="1" applyAlignment="1">
      <alignment horizontal="center" wrapText="1" readingOrder="1"/>
    </xf>
    <xf numFmtId="3" fontId="11" fillId="10" borderId="0" xfId="0" applyNumberFormat="1" applyFont="1" applyFill="1" applyAlignment="1">
      <alignment horizontal="left" vertical="center"/>
    </xf>
    <xf numFmtId="1" fontId="11" fillId="10" borderId="0" xfId="0" applyNumberFormat="1" applyFont="1" applyFill="1" applyAlignment="1">
      <alignment horizontal="left" vertical="center"/>
    </xf>
    <xf numFmtId="1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/>
    <xf numFmtId="3" fontId="10" fillId="0" borderId="1" xfId="0" applyNumberFormat="1" applyFont="1" applyBorder="1" applyAlignment="1">
      <alignment horizontal="left" vertical="center"/>
    </xf>
    <xf numFmtId="3" fontId="10" fillId="0" borderId="0" xfId="1" applyNumberFormat="1" applyFont="1"/>
    <xf numFmtId="3" fontId="10" fillId="1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readingOrder="1"/>
    </xf>
    <xf numFmtId="1" fontId="15" fillId="0" borderId="1" xfId="0" applyNumberFormat="1" applyFont="1" applyBorder="1" applyAlignment="1">
      <alignment horizontal="center" vertical="center" readingOrder="1"/>
    </xf>
    <xf numFmtId="0" fontId="15" fillId="0" borderId="28" xfId="0" applyFont="1" applyBorder="1" applyAlignment="1">
      <alignment horizontal="center" wrapText="1" readingOrder="1"/>
    </xf>
    <xf numFmtId="0" fontId="22" fillId="0" borderId="28" xfId="0" applyFont="1" applyBorder="1" applyAlignment="1">
      <alignment horizontal="center" readingOrder="1"/>
    </xf>
    <xf numFmtId="1" fontId="10" fillId="0" borderId="1" xfId="1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readingOrder="1"/>
    </xf>
    <xf numFmtId="3" fontId="14" fillId="0" borderId="1" xfId="0" applyNumberFormat="1" applyFont="1" applyBorder="1" applyAlignment="1">
      <alignment horizontal="center" vertical="center" readingOrder="1"/>
    </xf>
    <xf numFmtId="3" fontId="11" fillId="0" borderId="0" xfId="1" applyNumberFormat="1" applyFont="1"/>
    <xf numFmtId="0" fontId="21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1" fillId="22" borderId="5" xfId="0" applyFont="1" applyFill="1" applyBorder="1" applyAlignment="1">
      <alignment vertical="center"/>
    </xf>
    <xf numFmtId="10" fontId="10" fillId="0" borderId="1" xfId="0" applyNumberFormat="1" applyFont="1" applyBorder="1" applyAlignment="1">
      <alignment horizontal="left" vertical="center" wrapText="1"/>
    </xf>
    <xf numFmtId="0" fontId="15" fillId="0" borderId="1" xfId="4" applyNumberFormat="1" applyFont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center" vertical="center" wrapText="1"/>
    </xf>
    <xf numFmtId="10" fontId="21" fillId="0" borderId="0" xfId="1" applyNumberFormat="1" applyFont="1" applyAlignment="1">
      <alignment wrapText="1"/>
    </xf>
    <xf numFmtId="3" fontId="10" fillId="0" borderId="0" xfId="0" applyNumberFormat="1" applyFont="1" applyAlignment="1">
      <alignment horizontal="center"/>
    </xf>
    <xf numFmtId="3" fontId="15" fillId="7" borderId="1" xfId="0" applyNumberFormat="1" applyFont="1" applyFill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left" vertical="center" wrapText="1"/>
    </xf>
    <xf numFmtId="165" fontId="14" fillId="3" borderId="2" xfId="0" applyNumberFormat="1" applyFont="1" applyFill="1" applyBorder="1" applyAlignment="1">
      <alignment horizontal="left" vertical="center" wrapText="1"/>
    </xf>
    <xf numFmtId="165" fontId="14" fillId="3" borderId="4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 readingOrder="1"/>
    </xf>
    <xf numFmtId="3" fontId="10" fillId="0" borderId="0" xfId="2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0" xfId="2" applyNumberFormat="1" applyFont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/>
    </xf>
    <xf numFmtId="1" fontId="11" fillId="8" borderId="1" xfId="2" applyNumberFormat="1" applyFont="1" applyFill="1" applyBorder="1" applyAlignment="1">
      <alignment horizontal="center" vertical="center"/>
    </xf>
    <xf numFmtId="8" fontId="15" fillId="0" borderId="15" xfId="0" applyNumberFormat="1" applyFont="1" applyBorder="1" applyAlignment="1">
      <alignment horizontal="center" readingOrder="1"/>
    </xf>
    <xf numFmtId="0" fontId="15" fillId="0" borderId="14" xfId="0" applyFont="1" applyBorder="1" applyAlignment="1">
      <alignment horizontal="center" readingOrder="1"/>
    </xf>
    <xf numFmtId="0" fontId="15" fillId="0" borderId="13" xfId="0" applyFont="1" applyBorder="1" applyAlignment="1">
      <alignment horizontal="center" readingOrder="1"/>
    </xf>
    <xf numFmtId="10" fontId="10" fillId="0" borderId="3" xfId="1" applyNumberFormat="1" applyFont="1" applyBorder="1" applyAlignment="1">
      <alignment horizontal="center" vertical="center"/>
    </xf>
    <xf numFmtId="10" fontId="10" fillId="0" borderId="32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0" fontId="10" fillId="0" borderId="4" xfId="1" applyNumberFormat="1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readingOrder="1"/>
    </xf>
    <xf numFmtId="0" fontId="15" fillId="0" borderId="32" xfId="0" applyFont="1" applyBorder="1" applyAlignment="1">
      <alignment horizontal="center" readingOrder="1"/>
    </xf>
    <xf numFmtId="10" fontId="10" fillId="10" borderId="3" xfId="0" applyNumberFormat="1" applyFont="1" applyFill="1" applyBorder="1" applyAlignment="1">
      <alignment horizontal="center" vertical="center"/>
    </xf>
    <xf numFmtId="10" fontId="10" fillId="10" borderId="4" xfId="0" applyNumberFormat="1" applyFont="1" applyFill="1" applyBorder="1" applyAlignment="1">
      <alignment horizontal="center" vertical="center"/>
    </xf>
    <xf numFmtId="10" fontId="26" fillId="0" borderId="3" xfId="0" quotePrefix="1" applyNumberFormat="1" applyFont="1" applyBorder="1" applyAlignment="1">
      <alignment horizontal="center"/>
    </xf>
    <xf numFmtId="10" fontId="26" fillId="0" borderId="4" xfId="0" quotePrefix="1" applyNumberFormat="1" applyFont="1" applyBorder="1" applyAlignment="1">
      <alignment horizontal="center"/>
    </xf>
    <xf numFmtId="10" fontId="10" fillId="10" borderId="3" xfId="1" applyNumberFormat="1" applyFont="1" applyFill="1" applyBorder="1" applyAlignment="1">
      <alignment horizontal="center" vertical="center"/>
    </xf>
    <xf numFmtId="10" fontId="10" fillId="10" borderId="4" xfId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readingOrder="1"/>
    </xf>
    <xf numFmtId="3" fontId="15" fillId="0" borderId="4" xfId="0" applyNumberFormat="1" applyFont="1" applyBorder="1" applyAlignment="1">
      <alignment horizontal="center" readingOrder="1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1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readingOrder="1"/>
    </xf>
    <xf numFmtId="3" fontId="10" fillId="0" borderId="4" xfId="0" applyNumberFormat="1" applyFont="1" applyBorder="1" applyAlignment="1">
      <alignment horizontal="center" vertical="center" readingOrder="1"/>
    </xf>
    <xf numFmtId="3" fontId="10" fillId="10" borderId="3" xfId="0" applyNumberFormat="1" applyFont="1" applyFill="1" applyBorder="1" applyAlignment="1">
      <alignment horizontal="center" vertical="center"/>
    </xf>
    <xf numFmtId="3" fontId="10" fillId="10" borderId="4" xfId="0" applyNumberFormat="1" applyFont="1" applyFill="1" applyBorder="1" applyAlignment="1">
      <alignment horizontal="center" vertical="center"/>
    </xf>
    <xf numFmtId="3" fontId="15" fillId="0" borderId="32" xfId="0" applyNumberFormat="1" applyFont="1" applyBorder="1" applyAlignment="1">
      <alignment horizontal="center" readingOrder="1"/>
    </xf>
    <xf numFmtId="168" fontId="11" fillId="22" borderId="1" xfId="0" applyNumberFormat="1" applyFont="1" applyFill="1" applyBorder="1" applyAlignment="1">
      <alignment horizontal="center" vertical="center"/>
    </xf>
    <xf numFmtId="1" fontId="11" fillId="22" borderId="1" xfId="0" applyNumberFormat="1" applyFont="1" applyFill="1" applyBorder="1" applyAlignment="1">
      <alignment horizontal="center" vertical="center"/>
    </xf>
    <xf numFmtId="168" fontId="11" fillId="22" borderId="3" xfId="0" applyNumberFormat="1" applyFont="1" applyFill="1" applyBorder="1" applyAlignment="1">
      <alignment horizontal="center" vertical="center"/>
    </xf>
    <xf numFmtId="168" fontId="11" fillId="22" borderId="2" xfId="0" applyNumberFormat="1" applyFont="1" applyFill="1" applyBorder="1" applyAlignment="1">
      <alignment horizontal="center" vertical="center"/>
    </xf>
    <xf numFmtId="168" fontId="11" fillId="22" borderId="4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" fontId="11" fillId="22" borderId="2" xfId="0" applyNumberFormat="1" applyFont="1" applyFill="1" applyBorder="1" applyAlignment="1">
      <alignment horizontal="center" vertical="center"/>
    </xf>
    <xf numFmtId="0" fontId="11" fillId="22" borderId="8" xfId="0" applyFont="1" applyFill="1" applyBorder="1" applyAlignment="1">
      <alignment horizontal="center" vertical="center"/>
    </xf>
    <xf numFmtId="0" fontId="11" fillId="22" borderId="5" xfId="0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10" fillId="10" borderId="1" xfId="1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readingOrder="1"/>
    </xf>
    <xf numFmtId="0" fontId="15" fillId="0" borderId="1" xfId="0" applyFont="1" applyBorder="1" applyAlignment="1">
      <alignment horizontal="center" readingOrder="1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readingOrder="1"/>
    </xf>
    <xf numFmtId="10" fontId="10" fillId="10" borderId="1" xfId="0" applyNumberFormat="1" applyFont="1" applyFill="1" applyBorder="1" applyAlignment="1">
      <alignment horizontal="center" vertical="center"/>
    </xf>
    <xf numFmtId="10" fontId="26" fillId="0" borderId="1" xfId="0" quotePrefix="1" applyNumberFormat="1" applyFont="1" applyBorder="1" applyAlignment="1">
      <alignment horizontal="center"/>
    </xf>
    <xf numFmtId="3" fontId="10" fillId="0" borderId="1" xfId="1" applyNumberFormat="1" applyFont="1" applyBorder="1" applyAlignment="1">
      <alignment horizontal="center" vertical="center"/>
    </xf>
    <xf numFmtId="3" fontId="10" fillId="10" borderId="1" xfId="0" applyNumberFormat="1" applyFont="1" applyFill="1" applyBorder="1" applyAlignment="1">
      <alignment horizontal="center" vertical="center"/>
    </xf>
    <xf numFmtId="10" fontId="14" fillId="9" borderId="1" xfId="0" applyNumberFormat="1" applyFont="1" applyFill="1" applyBorder="1" applyAlignment="1">
      <alignment horizontal="center" vertical="center" readingOrder="1"/>
    </xf>
    <xf numFmtId="10" fontId="14" fillId="9" borderId="1" xfId="0" applyNumberFormat="1" applyFont="1" applyFill="1" applyBorder="1" applyAlignment="1">
      <alignment horizontal="center" readingOrder="1"/>
    </xf>
    <xf numFmtId="10" fontId="11" fillId="22" borderId="1" xfId="0" applyNumberFormat="1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3" fontId="25" fillId="22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readingOrder="1"/>
    </xf>
    <xf numFmtId="10" fontId="14" fillId="10" borderId="1" xfId="0" applyNumberFormat="1" applyFont="1" applyFill="1" applyBorder="1" applyAlignment="1">
      <alignment horizontal="center" readingOrder="1"/>
    </xf>
    <xf numFmtId="10" fontId="14" fillId="0" borderId="1" xfId="0" applyNumberFormat="1" applyFont="1" applyBorder="1" applyAlignment="1">
      <alignment horizontal="center" vertical="center" readingOrder="1"/>
    </xf>
    <xf numFmtId="10" fontId="11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readingOrder="1"/>
    </xf>
    <xf numFmtId="10" fontId="15" fillId="10" borderId="1" xfId="0" applyNumberFormat="1" applyFont="1" applyFill="1" applyBorder="1" applyAlignment="1">
      <alignment horizontal="center" readingOrder="1"/>
    </xf>
    <xf numFmtId="10" fontId="15" fillId="0" borderId="1" xfId="0" applyNumberFormat="1" applyFont="1" applyBorder="1" applyAlignment="1">
      <alignment horizontal="center" vertical="center" readingOrder="1"/>
    </xf>
    <xf numFmtId="10" fontId="16" fillId="0" borderId="1" xfId="0" applyNumberFormat="1" applyFont="1" applyBorder="1" applyAlignment="1">
      <alignment horizontal="center" readingOrder="1"/>
    </xf>
    <xf numFmtId="10" fontId="10" fillId="0" borderId="31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10" fontId="10" fillId="0" borderId="15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168" fontId="11" fillId="22" borderId="15" xfId="0" applyNumberFormat="1" applyFont="1" applyFill="1" applyBorder="1" applyAlignment="1">
      <alignment horizontal="center" vertical="center"/>
    </xf>
    <xf numFmtId="1" fontId="11" fillId="22" borderId="15" xfId="0" applyNumberFormat="1" applyFont="1" applyFill="1" applyBorder="1" applyAlignment="1">
      <alignment horizontal="center" vertical="center"/>
    </xf>
    <xf numFmtId="168" fontId="11" fillId="22" borderId="8" xfId="0" applyNumberFormat="1" applyFont="1" applyFill="1" applyBorder="1" applyAlignment="1">
      <alignment horizontal="center" vertical="center"/>
    </xf>
    <xf numFmtId="1" fontId="11" fillId="22" borderId="8" xfId="0" applyNumberFormat="1" applyFont="1" applyFill="1" applyBorder="1" applyAlignment="1">
      <alignment horizontal="center" vertical="center"/>
    </xf>
    <xf numFmtId="168" fontId="11" fillId="22" borderId="5" xfId="0" applyNumberFormat="1" applyFont="1" applyFill="1" applyBorder="1" applyAlignment="1">
      <alignment horizontal="center" vertical="center"/>
    </xf>
    <xf numFmtId="1" fontId="11" fillId="22" borderId="5" xfId="0" applyNumberFormat="1" applyFont="1" applyFill="1" applyBorder="1" applyAlignment="1">
      <alignment horizontal="center" vertical="center"/>
    </xf>
    <xf numFmtId="1" fontId="11" fillId="22" borderId="16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readingOrder="1"/>
    </xf>
    <xf numFmtId="0" fontId="15" fillId="10" borderId="1" xfId="0" applyFont="1" applyFill="1" applyBorder="1" applyAlignment="1">
      <alignment horizontal="center" readingOrder="1"/>
    </xf>
    <xf numFmtId="3" fontId="16" fillId="0" borderId="1" xfId="0" applyNumberFormat="1" applyFont="1" applyBorder="1" applyAlignment="1">
      <alignment horizontal="center" readingOrder="1"/>
    </xf>
    <xf numFmtId="10" fontId="22" fillId="10" borderId="1" xfId="0" applyNumberFormat="1" applyFont="1" applyFill="1" applyBorder="1" applyAlignment="1">
      <alignment horizontal="center" readingOrder="1"/>
    </xf>
    <xf numFmtId="10" fontId="22" fillId="0" borderId="1" xfId="0" applyNumberFormat="1" applyFont="1" applyBorder="1" applyAlignment="1">
      <alignment horizontal="center"/>
    </xf>
    <xf numFmtId="10" fontId="23" fillId="0" borderId="1" xfId="0" applyNumberFormat="1" applyFont="1" applyBorder="1" applyAlignment="1">
      <alignment horizontal="center" vertical="center"/>
    </xf>
    <xf numFmtId="10" fontId="15" fillId="0" borderId="1" xfId="0" quotePrefix="1" applyNumberFormat="1" applyFont="1" applyBorder="1" applyAlignment="1">
      <alignment horizontal="center" readingOrder="1"/>
    </xf>
    <xf numFmtId="10" fontId="15" fillId="0" borderId="1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horizontal="center" wrapText="1" readingOrder="1"/>
    </xf>
    <xf numFmtId="10" fontId="15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/>
    </xf>
    <xf numFmtId="10" fontId="22" fillId="10" borderId="1" xfId="0" applyNumberFormat="1" applyFont="1" applyFill="1" applyBorder="1" applyAlignment="1">
      <alignment horizontal="center" wrapText="1" readingOrder="1"/>
    </xf>
    <xf numFmtId="10" fontId="22" fillId="0" borderId="1" xfId="0" applyNumberFormat="1" applyFont="1" applyBorder="1" applyAlignment="1">
      <alignment horizontal="center" wrapText="1"/>
    </xf>
    <xf numFmtId="10" fontId="23" fillId="0" borderId="1" xfId="0" applyNumberFormat="1" applyFont="1" applyBorder="1" applyAlignment="1">
      <alignment horizontal="center" vertical="center" wrapText="1"/>
    </xf>
    <xf numFmtId="4" fontId="11" fillId="2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15" fillId="0" borderId="1" xfId="0" applyNumberFormat="1" applyFont="1" applyBorder="1" applyAlignment="1">
      <alignment horizontal="center" readingOrder="1"/>
    </xf>
    <xf numFmtId="4" fontId="22" fillId="0" borderId="1" xfId="0" applyNumberFormat="1" applyFont="1" applyBorder="1" applyAlignment="1">
      <alignment horizontal="center" readingOrder="1"/>
    </xf>
    <xf numFmtId="4" fontId="15" fillId="0" borderId="1" xfId="0" quotePrefix="1" applyNumberFormat="1" applyFont="1" applyBorder="1" applyAlignment="1">
      <alignment horizontal="center" readingOrder="1"/>
    </xf>
    <xf numFmtId="0" fontId="14" fillId="9" borderId="1" xfId="0" applyFont="1" applyFill="1" applyBorder="1" applyAlignment="1">
      <alignment horizontal="center" readingOrder="1"/>
    </xf>
    <xf numFmtId="4" fontId="14" fillId="9" borderId="1" xfId="0" applyNumberFormat="1" applyFont="1" applyFill="1" applyBorder="1" applyAlignment="1">
      <alignment horizontal="center" readingOrder="1"/>
    </xf>
    <xf numFmtId="4" fontId="22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readingOrder="1"/>
    </xf>
    <xf numFmtId="0" fontId="16" fillId="0" borderId="1" xfId="0" applyFont="1" applyBorder="1" applyAlignment="1">
      <alignment horizontal="center" readingOrder="1"/>
    </xf>
    <xf numFmtId="4" fontId="16" fillId="0" borderId="1" xfId="0" applyNumberFormat="1" applyFont="1" applyBorder="1" applyAlignment="1">
      <alignment horizontal="center" readingOrder="1"/>
    </xf>
    <xf numFmtId="4" fontId="24" fillId="0" borderId="1" xfId="0" applyNumberFormat="1" applyFont="1" applyBorder="1" applyAlignment="1">
      <alignment horizontal="center" readingOrder="1"/>
    </xf>
    <xf numFmtId="4" fontId="24" fillId="0" borderId="1" xfId="0" applyNumberFormat="1" applyFont="1" applyBorder="1" applyAlignment="1">
      <alignment horizontal="center" vertical="center" readingOrder="1"/>
    </xf>
    <xf numFmtId="10" fontId="22" fillId="0" borderId="1" xfId="0" applyNumberFormat="1" applyFont="1" applyBorder="1" applyAlignment="1">
      <alignment horizontal="center" readingOrder="1"/>
    </xf>
    <xf numFmtId="10" fontId="24" fillId="0" borderId="1" xfId="0" applyNumberFormat="1" applyFont="1" applyBorder="1" applyAlignment="1">
      <alignment horizontal="center" readingOrder="1"/>
    </xf>
    <xf numFmtId="10" fontId="24" fillId="0" borderId="1" xfId="0" applyNumberFormat="1" applyFont="1" applyBorder="1" applyAlignment="1">
      <alignment horizontal="center" vertical="center" readingOrder="1"/>
    </xf>
    <xf numFmtId="1" fontId="11" fillId="22" borderId="29" xfId="0" applyNumberFormat="1" applyFont="1" applyFill="1" applyBorder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0" fontId="11" fillId="22" borderId="1" xfId="0" applyFont="1" applyFill="1" applyBorder="1" applyAlignment="1">
      <alignment horizontal="left" vertical="center"/>
    </xf>
    <xf numFmtId="1" fontId="11" fillId="22" borderId="1" xfId="0" applyNumberFormat="1" applyFont="1" applyFill="1" applyBorder="1" applyAlignment="1">
      <alignment horizontal="left" vertical="center"/>
    </xf>
    <xf numFmtId="0" fontId="11" fillId="22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3C293210-49AD-48EC-9ADB-25E42CBA48FD}"/>
    <cellStyle name="Normal 3" xfId="2" xr:uid="{7FE3477D-F82F-491A-AD6C-0DA97BE63577}"/>
    <cellStyle name="Porcentagem" xfId="3" builtinId="5"/>
    <cellStyle name="Vírgula" xfId="4" builtinId="3"/>
  </cellStyles>
  <dxfs count="53">
    <dxf>
      <font>
        <b val="0"/>
        <i val="0"/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9" name="Imagem 2" descr="Texto&#10;&#10;Descrição gerada automaticamente">
          <a:extLst>
            <a:ext uri="{FF2B5EF4-FFF2-40B4-BE49-F238E27FC236}">
              <a16:creationId xmlns:a16="http://schemas.microsoft.com/office/drawing/2014/main" id="{49673F9C-DDD5-C826-9B67-233D8BB2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3571875</xdr:colOff>
      <xdr:row>0</xdr:row>
      <xdr:rowOff>142875</xdr:rowOff>
    </xdr:from>
    <xdr:to>
      <xdr:col>55</xdr:col>
      <xdr:colOff>904875</xdr:colOff>
      <xdr:row>5</xdr:row>
      <xdr:rowOff>57150</xdr:rowOff>
    </xdr:to>
    <xdr:pic>
      <xdr:nvPicPr>
        <xdr:cNvPr id="1030" name="Imagem 4">
          <a:extLst>
            <a:ext uri="{FF2B5EF4-FFF2-40B4-BE49-F238E27FC236}">
              <a16:creationId xmlns:a16="http://schemas.microsoft.com/office/drawing/2014/main" id="{83BA80B3-9F8B-59D2-2DF0-27A99167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428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2990850</xdr:colOff>
      <xdr:row>0</xdr:row>
      <xdr:rowOff>123825</xdr:rowOff>
    </xdr:from>
    <xdr:to>
      <xdr:col>49</xdr:col>
      <xdr:colOff>1362075</xdr:colOff>
      <xdr:row>5</xdr:row>
      <xdr:rowOff>38100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2CC6DB92-7D0A-5EE4-2979-72A93B81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4" name="Imagem 2" descr="Texto&#10;&#10;Descrição gerada automaticamente">
          <a:extLst>
            <a:ext uri="{FF2B5EF4-FFF2-40B4-BE49-F238E27FC236}">
              <a16:creationId xmlns:a16="http://schemas.microsoft.com/office/drawing/2014/main" id="{043E514A-9ED0-6D1A-5E89-7C0BD100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4905375</xdr:colOff>
      <xdr:row>0</xdr:row>
      <xdr:rowOff>114300</xdr:rowOff>
    </xdr:from>
    <xdr:to>
      <xdr:col>132</xdr:col>
      <xdr:colOff>142875</xdr:colOff>
      <xdr:row>5</xdr:row>
      <xdr:rowOff>28575</xdr:rowOff>
    </xdr:to>
    <xdr:pic>
      <xdr:nvPicPr>
        <xdr:cNvPr id="3077" name="Imagem 1">
          <a:extLst>
            <a:ext uri="{FF2B5EF4-FFF2-40B4-BE49-F238E27FC236}">
              <a16:creationId xmlns:a16="http://schemas.microsoft.com/office/drawing/2014/main" id="{42D3E55D-7E2B-9DE1-118B-B95CD1B11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4300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8" name="Imagem 2" descr="Texto&#10;&#10;Descrição gerada automaticamente">
          <a:extLst>
            <a:ext uri="{FF2B5EF4-FFF2-40B4-BE49-F238E27FC236}">
              <a16:creationId xmlns:a16="http://schemas.microsoft.com/office/drawing/2014/main" id="{90DE0753-D712-86EA-BF03-2D549BEA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4C9E-1ED5-472D-9F46-54783CCA8212}">
  <sheetPr>
    <tabColor theme="5" tint="0.39997558519241921"/>
  </sheetPr>
  <dimension ref="A1:BS480"/>
  <sheetViews>
    <sheetView showGridLines="0" defaultGridColor="0" view="pageBreakPreview" topLeftCell="AO258" colorId="0" zoomScaleNormal="100" zoomScaleSheetLayoutView="100" workbookViewId="0">
      <selection activeCell="A7" sqref="A7:BS361"/>
    </sheetView>
  </sheetViews>
  <sheetFormatPr defaultRowHeight="12.75" customHeight="1" x14ac:dyDescent="0.25"/>
  <cols>
    <col min="1" max="1" width="36.85546875" style="321" hidden="1" customWidth="1"/>
    <col min="2" max="2" width="8.7109375" style="1" hidden="1" customWidth="1"/>
    <col min="3" max="3" width="12.7109375" style="1" hidden="1" customWidth="1"/>
    <col min="4" max="4" width="10.28515625" style="140" hidden="1" customWidth="1"/>
    <col min="5" max="7" width="12.7109375" style="1" hidden="1" customWidth="1"/>
    <col min="8" max="9" width="12.7109375" style="143" hidden="1" customWidth="1"/>
    <col min="10" max="14" width="12.7109375" style="1" hidden="1" customWidth="1"/>
    <col min="15" max="15" width="12.7109375" style="143" hidden="1" customWidth="1"/>
    <col min="16" max="16" width="6.85546875" style="1" hidden="1" customWidth="1"/>
    <col min="17" max="17" width="12" style="140" hidden="1" customWidth="1"/>
    <col min="18" max="20" width="8.140625" style="143" hidden="1" customWidth="1"/>
    <col min="21" max="21" width="8.140625" style="1" hidden="1" customWidth="1"/>
    <col min="22" max="23" width="8.140625" style="143" hidden="1" customWidth="1"/>
    <col min="24" max="25" width="8.140625" style="1" hidden="1" customWidth="1"/>
    <col min="26" max="27" width="8.140625" style="143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143" hidden="1" customWidth="1"/>
    <col min="37" max="37" width="20.7109375" style="1" hidden="1" customWidth="1"/>
    <col min="38" max="38" width="11.85546875" style="1" hidden="1" customWidth="1"/>
    <col min="39" max="39" width="12.7109375" style="140" hidden="1" customWidth="1"/>
    <col min="40" max="40" width="12.140625" style="1" hidden="1" customWidth="1"/>
    <col min="41" max="41" width="72.5703125" style="1" customWidth="1"/>
    <col min="42" max="42" width="12.42578125" style="140" hidden="1" customWidth="1"/>
    <col min="43" max="43" width="11.5703125" style="1" hidden="1" customWidth="1"/>
    <col min="44" max="44" width="20.7109375" style="140" customWidth="1"/>
    <col min="45" max="46" width="15.7109375" style="1" hidden="1" customWidth="1"/>
    <col min="47" max="47" width="20.85546875" style="1" hidden="1" customWidth="1"/>
    <col min="48" max="55" width="20.7109375" style="1" hidden="1" customWidth="1"/>
    <col min="56" max="56" width="15.7109375" style="1" customWidth="1"/>
    <col min="57" max="71" width="15.7109375" style="1" hidden="1" customWidth="1"/>
    <col min="72" max="16384" width="9.140625" style="1"/>
  </cols>
  <sheetData>
    <row r="1" spans="1:71" ht="12.75" customHeight="1" x14ac:dyDescent="0.25">
      <c r="A1" s="547"/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K1" s="547"/>
      <c r="BL1" s="547"/>
      <c r="BM1" s="547"/>
      <c r="BN1" s="547"/>
      <c r="BO1" s="547"/>
      <c r="BP1" s="547"/>
      <c r="BQ1" s="547"/>
      <c r="BR1" s="547"/>
      <c r="BS1" s="547"/>
    </row>
    <row r="2" spans="1:71" ht="12.75" customHeight="1" x14ac:dyDescent="0.25">
      <c r="A2" s="547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</row>
    <row r="3" spans="1:71" ht="12.75" customHeight="1" x14ac:dyDescent="0.25">
      <c r="A3" s="547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  <c r="BF3" s="547"/>
      <c r="BG3" s="547"/>
      <c r="BH3" s="547"/>
      <c r="BI3" s="547"/>
      <c r="BJ3" s="547"/>
      <c r="BK3" s="547"/>
      <c r="BL3" s="547"/>
      <c r="BM3" s="547"/>
      <c r="BN3" s="547"/>
      <c r="BO3" s="547"/>
      <c r="BP3" s="547"/>
      <c r="BQ3" s="547"/>
      <c r="BR3" s="547"/>
      <c r="BS3" s="547"/>
    </row>
    <row r="4" spans="1:71" ht="12.75" customHeight="1" x14ac:dyDescent="0.25">
      <c r="A4" s="547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7"/>
      <c r="AL4" s="547"/>
      <c r="AM4" s="547"/>
      <c r="AN4" s="547"/>
      <c r="AO4" s="547"/>
      <c r="AP4" s="547"/>
      <c r="AQ4" s="547"/>
      <c r="AR4" s="547"/>
      <c r="AS4" s="547"/>
      <c r="AT4" s="547"/>
      <c r="AU4" s="547"/>
      <c r="AV4" s="547"/>
      <c r="AW4" s="547"/>
      <c r="AX4" s="547"/>
      <c r="AY4" s="547"/>
      <c r="AZ4" s="547"/>
      <c r="BA4" s="547"/>
      <c r="BB4" s="547"/>
      <c r="BC4" s="547"/>
      <c r="BD4" s="547"/>
      <c r="BE4" s="547"/>
      <c r="BF4" s="547"/>
      <c r="BG4" s="547"/>
      <c r="BH4" s="547"/>
      <c r="BI4" s="547"/>
      <c r="BJ4" s="547"/>
      <c r="BK4" s="547"/>
      <c r="BL4" s="547"/>
      <c r="BM4" s="547"/>
      <c r="BN4" s="547"/>
      <c r="BO4" s="547"/>
      <c r="BP4" s="547"/>
      <c r="BQ4" s="547"/>
      <c r="BR4" s="547"/>
      <c r="BS4" s="547"/>
    </row>
    <row r="5" spans="1:71" ht="12.75" customHeight="1" x14ac:dyDescent="0.25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547"/>
      <c r="AG5" s="547"/>
      <c r="AH5" s="547"/>
      <c r="AI5" s="547"/>
      <c r="AJ5" s="547"/>
      <c r="AK5" s="547"/>
      <c r="AL5" s="547"/>
      <c r="AM5" s="547"/>
      <c r="AN5" s="547"/>
      <c r="AO5" s="547"/>
      <c r="AP5" s="547"/>
      <c r="AQ5" s="547"/>
      <c r="AR5" s="547"/>
      <c r="AS5" s="547"/>
      <c r="AT5" s="547"/>
      <c r="AU5" s="547"/>
      <c r="AV5" s="547"/>
      <c r="AW5" s="547"/>
      <c r="AX5" s="547"/>
      <c r="AY5" s="547"/>
      <c r="AZ5" s="547"/>
      <c r="BA5" s="547"/>
      <c r="BB5" s="547"/>
      <c r="BC5" s="547"/>
      <c r="BD5" s="547"/>
      <c r="BE5" s="547"/>
      <c r="BF5" s="547"/>
      <c r="BG5" s="547"/>
      <c r="BH5" s="547"/>
      <c r="BI5" s="547"/>
      <c r="BJ5" s="547"/>
      <c r="BK5" s="547"/>
      <c r="BL5" s="547"/>
      <c r="BM5" s="547"/>
      <c r="BN5" s="547"/>
      <c r="BO5" s="547"/>
      <c r="BP5" s="547"/>
      <c r="BQ5" s="547"/>
      <c r="BR5" s="547"/>
      <c r="BS5" s="547"/>
    </row>
    <row r="6" spans="1:71" ht="12.75" customHeight="1" x14ac:dyDescent="0.25">
      <c r="A6" s="547"/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  <c r="AE6" s="547"/>
      <c r="AF6" s="547"/>
      <c r="AG6" s="547"/>
      <c r="AH6" s="547"/>
      <c r="AI6" s="547"/>
      <c r="AJ6" s="547"/>
      <c r="AK6" s="547"/>
      <c r="AL6" s="547"/>
      <c r="AM6" s="547"/>
      <c r="AN6" s="547"/>
      <c r="AO6" s="547"/>
      <c r="AP6" s="547"/>
      <c r="AQ6" s="547"/>
      <c r="AR6" s="547"/>
      <c r="AS6" s="547"/>
      <c r="AT6" s="547"/>
      <c r="AU6" s="547"/>
      <c r="AV6" s="547"/>
      <c r="AW6" s="547"/>
      <c r="AX6" s="547"/>
      <c r="AY6" s="547"/>
      <c r="AZ6" s="547"/>
      <c r="BA6" s="547"/>
      <c r="BB6" s="547"/>
      <c r="BC6" s="547"/>
      <c r="BD6" s="547"/>
      <c r="BE6" s="547"/>
      <c r="BF6" s="547"/>
      <c r="BG6" s="547"/>
      <c r="BH6" s="547"/>
      <c r="BI6" s="547"/>
      <c r="BJ6" s="547"/>
      <c r="BK6" s="547"/>
      <c r="BL6" s="547"/>
      <c r="BM6" s="547"/>
      <c r="BN6" s="547"/>
      <c r="BO6" s="547"/>
      <c r="BP6" s="547"/>
      <c r="BQ6" s="547"/>
      <c r="BR6" s="547"/>
      <c r="BS6" s="547"/>
    </row>
    <row r="7" spans="1:71" ht="12.75" customHeight="1" x14ac:dyDescent="0.25">
      <c r="A7" s="548" t="s">
        <v>0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548"/>
      <c r="AB7" s="548"/>
      <c r="AC7" s="548"/>
      <c r="AD7" s="548"/>
      <c r="AE7" s="548"/>
      <c r="AF7" s="548"/>
      <c r="AG7" s="548"/>
      <c r="AH7" s="548"/>
      <c r="AI7" s="548"/>
      <c r="AJ7" s="548"/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8"/>
      <c r="BR7" s="548"/>
      <c r="BS7" s="548"/>
    </row>
    <row r="8" spans="1:71" ht="12.75" customHeight="1" x14ac:dyDescent="0.25">
      <c r="A8" s="2" t="s">
        <v>1</v>
      </c>
      <c r="B8" s="548" t="s">
        <v>2</v>
      </c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8"/>
      <c r="AH8" s="548"/>
      <c r="AI8" s="548"/>
      <c r="AJ8" s="548"/>
      <c r="AK8" s="548"/>
      <c r="AL8" s="548"/>
      <c r="AM8" s="548"/>
      <c r="AN8" s="548"/>
      <c r="AO8" s="548" t="s">
        <v>3</v>
      </c>
      <c r="AP8" s="548"/>
      <c r="AQ8" s="548"/>
      <c r="AR8" s="548"/>
      <c r="AS8" s="548"/>
      <c r="AT8" s="548"/>
      <c r="AU8" s="548"/>
      <c r="AV8" s="548"/>
      <c r="AW8" s="548"/>
      <c r="AX8" s="548"/>
      <c r="AY8" s="548"/>
      <c r="AZ8" s="548"/>
      <c r="BA8" s="548"/>
      <c r="BB8" s="548"/>
      <c r="BC8" s="548"/>
      <c r="BD8" s="548"/>
      <c r="BE8" s="548"/>
      <c r="BF8" s="548"/>
      <c r="BG8" s="548"/>
      <c r="BH8" s="548"/>
      <c r="BI8" s="548"/>
      <c r="BJ8" s="548"/>
      <c r="BK8" s="548"/>
      <c r="BL8" s="548"/>
      <c r="BM8" s="548"/>
      <c r="BN8" s="548"/>
      <c r="BO8" s="548"/>
      <c r="BP8" s="548"/>
      <c r="BQ8" s="548"/>
      <c r="BR8" s="548"/>
      <c r="BS8" s="548"/>
    </row>
    <row r="9" spans="1:71" s="7" customFormat="1" ht="12.75" hidden="1" customHeight="1" x14ac:dyDescent="0.25">
      <c r="A9" s="3"/>
      <c r="B9" s="3">
        <f>COLUMN()</f>
        <v>2</v>
      </c>
      <c r="C9" s="3">
        <f>COLUMN()</f>
        <v>3</v>
      </c>
      <c r="D9" s="4">
        <f>COLUMN()</f>
        <v>4</v>
      </c>
      <c r="E9" s="3">
        <f>COLUMN()</f>
        <v>5</v>
      </c>
      <c r="F9" s="3">
        <f>COLUMN()</f>
        <v>6</v>
      </c>
      <c r="G9" s="3">
        <f>COLUMN()</f>
        <v>7</v>
      </c>
      <c r="H9" s="3">
        <f>COLUMN()</f>
        <v>8</v>
      </c>
      <c r="I9" s="3">
        <f>COLUMN()</f>
        <v>9</v>
      </c>
      <c r="J9" s="3">
        <f>COLUMN()</f>
        <v>10</v>
      </c>
      <c r="K9" s="3">
        <f>COLUMN()</f>
        <v>11</v>
      </c>
      <c r="L9" s="3">
        <f>COLUMN()</f>
        <v>12</v>
      </c>
      <c r="M9" s="3">
        <f>COLUMN()</f>
        <v>13</v>
      </c>
      <c r="N9" s="3">
        <f>COLUMN()</f>
        <v>14</v>
      </c>
      <c r="O9" s="5">
        <f>COLUMN()</f>
        <v>15</v>
      </c>
      <c r="P9" s="3">
        <f>COLUMN()</f>
        <v>16</v>
      </c>
      <c r="Q9" s="4">
        <f>COLUMN()</f>
        <v>17</v>
      </c>
      <c r="R9" s="4">
        <f>COLUMN()</f>
        <v>18</v>
      </c>
      <c r="S9" s="4">
        <f>COLUMN()</f>
        <v>19</v>
      </c>
      <c r="T9" s="4">
        <f>COLUMN()</f>
        <v>20</v>
      </c>
      <c r="U9" s="4">
        <f>COLUMN()</f>
        <v>21</v>
      </c>
      <c r="V9" s="4">
        <f>COLUMN()</f>
        <v>22</v>
      </c>
      <c r="W9" s="4">
        <f>COLUMN()</f>
        <v>23</v>
      </c>
      <c r="X9" s="4">
        <f>COLUMN()</f>
        <v>24</v>
      </c>
      <c r="Y9" s="4">
        <f>COLUMN()</f>
        <v>25</v>
      </c>
      <c r="Z9" s="4">
        <f>COLUMN()</f>
        <v>26</v>
      </c>
      <c r="AA9" s="4">
        <f>COLUMN()</f>
        <v>27</v>
      </c>
      <c r="AB9" s="4">
        <f>COLUMN()</f>
        <v>28</v>
      </c>
      <c r="AC9" s="4">
        <f>COLUMN()</f>
        <v>29</v>
      </c>
      <c r="AD9" s="4">
        <f>COLUMN()</f>
        <v>30</v>
      </c>
      <c r="AE9" s="4">
        <f>COLUMN()</f>
        <v>31</v>
      </c>
      <c r="AF9" s="4">
        <f>COLUMN()</f>
        <v>32</v>
      </c>
      <c r="AG9" s="4">
        <f>COLUMN()</f>
        <v>33</v>
      </c>
      <c r="AH9" s="4">
        <f>COLUMN()</f>
        <v>34</v>
      </c>
      <c r="AI9" s="4">
        <f>COLUMN()</f>
        <v>35</v>
      </c>
      <c r="AJ9" s="6">
        <f>COLUMN()</f>
        <v>36</v>
      </c>
      <c r="AK9" s="4">
        <f>COLUMN()</f>
        <v>37</v>
      </c>
      <c r="AL9" s="4">
        <f>COLUMN()</f>
        <v>38</v>
      </c>
      <c r="AM9" s="4"/>
      <c r="AN9" s="4"/>
      <c r="AO9" s="4"/>
      <c r="AP9" s="4"/>
      <c r="AQ9" s="4"/>
      <c r="AR9" s="4"/>
      <c r="AS9" s="4">
        <f>COLUMN()</f>
        <v>45</v>
      </c>
      <c r="AT9" s="4">
        <f>COLUMN()</f>
        <v>46</v>
      </c>
      <c r="AU9" s="4">
        <f>COLUMN()</f>
        <v>47</v>
      </c>
      <c r="AV9" s="4">
        <f>COLUMN()</f>
        <v>48</v>
      </c>
      <c r="AW9" s="4">
        <f>COLUMN()</f>
        <v>49</v>
      </c>
      <c r="AX9" s="4">
        <f>COLUMN()</f>
        <v>50</v>
      </c>
      <c r="AY9" s="4">
        <f>COLUMN()</f>
        <v>51</v>
      </c>
      <c r="AZ9" s="4">
        <f>COLUMN()</f>
        <v>52</v>
      </c>
      <c r="BA9" s="4">
        <f>COLUMN()</f>
        <v>53</v>
      </c>
      <c r="BB9" s="4">
        <f>COLUMN()</f>
        <v>54</v>
      </c>
      <c r="BC9" s="4">
        <f>COLUMN()</f>
        <v>55</v>
      </c>
      <c r="BD9" s="4">
        <f>COLUMN()</f>
        <v>56</v>
      </c>
      <c r="BE9" s="4">
        <f>COLUMN()</f>
        <v>57</v>
      </c>
      <c r="BF9" s="4">
        <f>COLUMN()</f>
        <v>58</v>
      </c>
      <c r="BG9" s="4">
        <f>COLUMN()</f>
        <v>59</v>
      </c>
      <c r="BH9" s="4">
        <f>COLUMN()</f>
        <v>60</v>
      </c>
      <c r="BI9" s="4">
        <f>COLUMN()</f>
        <v>61</v>
      </c>
      <c r="BJ9" s="4">
        <f>COLUMN()</f>
        <v>62</v>
      </c>
      <c r="BK9" s="4">
        <f>COLUMN()</f>
        <v>63</v>
      </c>
      <c r="BL9" s="4">
        <f>COLUMN()</f>
        <v>64</v>
      </c>
      <c r="BM9" s="4">
        <f>COLUMN()</f>
        <v>65</v>
      </c>
      <c r="BN9" s="4">
        <f>COLUMN()</f>
        <v>66</v>
      </c>
      <c r="BO9" s="4">
        <f>COLUMN()</f>
        <v>67</v>
      </c>
      <c r="BP9" s="4">
        <f>COLUMN()</f>
        <v>68</v>
      </c>
      <c r="BQ9" s="4">
        <f>COLUMN()</f>
        <v>69</v>
      </c>
      <c r="BR9" s="4">
        <f>COLUMN()</f>
        <v>70</v>
      </c>
      <c r="BS9" s="4">
        <f>COLUMN()</f>
        <v>71</v>
      </c>
    </row>
    <row r="10" spans="1:71" s="7" customFormat="1" ht="12.75" customHeight="1" x14ac:dyDescent="0.25">
      <c r="A10" s="3"/>
      <c r="B10" s="3"/>
      <c r="C10" s="3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6"/>
      <c r="AK10" s="4"/>
      <c r="AL10" s="4"/>
      <c r="AM10" s="4"/>
      <c r="AN10" s="4"/>
      <c r="AO10" s="549" t="s">
        <v>4</v>
      </c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  <c r="BB10" s="549"/>
      <c r="BC10" s="549"/>
      <c r="BD10" s="549"/>
      <c r="BE10" s="549"/>
      <c r="BF10" s="549"/>
      <c r="BG10" s="549"/>
      <c r="BH10" s="549"/>
      <c r="BI10" s="549"/>
      <c r="BJ10" s="549"/>
      <c r="BK10" s="549"/>
      <c r="BL10" s="549"/>
      <c r="BM10" s="549"/>
      <c r="BN10" s="549"/>
      <c r="BO10" s="549"/>
      <c r="BP10" s="549"/>
      <c r="BQ10" s="549"/>
      <c r="BR10" s="549"/>
      <c r="BS10" s="549"/>
    </row>
    <row r="11" spans="1:71" s="11" customFormat="1" ht="12.75" customHeight="1" x14ac:dyDescent="0.25">
      <c r="A11" s="8" t="s">
        <v>5</v>
      </c>
      <c r="B11" s="9" t="s">
        <v>6</v>
      </c>
      <c r="C11" s="10">
        <v>44531</v>
      </c>
      <c r="D11" s="9" t="s">
        <v>6</v>
      </c>
      <c r="E11" s="10" t="e">
        <f ca="1">_xll.FIMMÊS(C11,0)+1</f>
        <v>#NAME?</v>
      </c>
      <c r="F11" s="10" t="e">
        <f t="shared" ref="F11:P11" ca="1" si="0">_xll.FIMMÊS(E11,0)+1</f>
        <v>#NAME?</v>
      </c>
      <c r="G11" s="10" t="e">
        <f t="shared" ca="1" si="0"/>
        <v>#NAME?</v>
      </c>
      <c r="H11" s="10" t="e">
        <f t="shared" ca="1" si="0"/>
        <v>#NAME?</v>
      </c>
      <c r="I11" s="10" t="e">
        <f t="shared" ca="1" si="0"/>
        <v>#NAME?</v>
      </c>
      <c r="J11" s="10" t="e">
        <f t="shared" ca="1" si="0"/>
        <v>#NAME?</v>
      </c>
      <c r="K11" s="10" t="e">
        <f t="shared" ca="1" si="0"/>
        <v>#NAME?</v>
      </c>
      <c r="L11" s="10" t="e">
        <f t="shared" ca="1" si="0"/>
        <v>#NAME?</v>
      </c>
      <c r="M11" s="10" t="e">
        <f t="shared" ca="1" si="0"/>
        <v>#NAME?</v>
      </c>
      <c r="N11" s="10" t="e">
        <f t="shared" ca="1" si="0"/>
        <v>#NAME?</v>
      </c>
      <c r="O11" s="10" t="e">
        <f t="shared" ca="1" si="0"/>
        <v>#NAME?</v>
      </c>
      <c r="P11" s="10" t="e">
        <f t="shared" ca="1" si="0"/>
        <v>#NAME?</v>
      </c>
      <c r="Q11" s="9" t="s">
        <v>6</v>
      </c>
      <c r="R11" s="10" t="e">
        <f ca="1">_xll.FIMMÊS(P11,0)+1</f>
        <v>#NAME?</v>
      </c>
      <c r="S11" s="10" t="e">
        <f t="shared" ref="S11:AL11" ca="1" si="1">_xll.FIMMÊS(R11,0)+1</f>
        <v>#NAME?</v>
      </c>
      <c r="T11" s="10" t="e">
        <f t="shared" ca="1" si="1"/>
        <v>#NAME?</v>
      </c>
      <c r="U11" s="10" t="e">
        <f t="shared" ca="1" si="1"/>
        <v>#NAME?</v>
      </c>
      <c r="V11" s="10" t="e">
        <f t="shared" ca="1" si="1"/>
        <v>#NAME?</v>
      </c>
      <c r="W11" s="10" t="e">
        <f t="shared" ca="1" si="1"/>
        <v>#NAME?</v>
      </c>
      <c r="X11" s="10" t="e">
        <f t="shared" ca="1" si="1"/>
        <v>#NAME?</v>
      </c>
      <c r="Y11" s="10" t="e">
        <f t="shared" ca="1" si="1"/>
        <v>#NAME?</v>
      </c>
      <c r="Z11" s="10" t="e">
        <f t="shared" ca="1" si="1"/>
        <v>#NAME?</v>
      </c>
      <c r="AA11" s="10" t="e">
        <f t="shared" ca="1" si="1"/>
        <v>#NAME?</v>
      </c>
      <c r="AB11" s="10" t="e">
        <f t="shared" ca="1" si="1"/>
        <v>#NAME?</v>
      </c>
      <c r="AC11" s="10" t="e">
        <f t="shared" ca="1" si="1"/>
        <v>#NAME?</v>
      </c>
      <c r="AD11" s="10" t="e">
        <f t="shared" ca="1" si="1"/>
        <v>#NAME?</v>
      </c>
      <c r="AE11" s="10" t="e">
        <f t="shared" ca="1" si="1"/>
        <v>#NAME?</v>
      </c>
      <c r="AF11" s="10" t="e">
        <f t="shared" ca="1" si="1"/>
        <v>#NAME?</v>
      </c>
      <c r="AG11" s="10" t="e">
        <f t="shared" ca="1" si="1"/>
        <v>#NAME?</v>
      </c>
      <c r="AH11" s="10" t="e">
        <f t="shared" ca="1" si="1"/>
        <v>#NAME?</v>
      </c>
      <c r="AI11" s="10" t="e">
        <f t="shared" ca="1" si="1"/>
        <v>#NAME?</v>
      </c>
      <c r="AJ11" s="10" t="e">
        <f t="shared" ca="1" si="1"/>
        <v>#NAME?</v>
      </c>
      <c r="AK11" s="10" t="e">
        <f t="shared" ca="1" si="1"/>
        <v>#NAME?</v>
      </c>
      <c r="AL11" s="10" t="e">
        <f t="shared" ca="1" si="1"/>
        <v>#NAME?</v>
      </c>
      <c r="AM11" s="10" t="s">
        <v>7</v>
      </c>
      <c r="AN11" s="10" t="s">
        <v>8</v>
      </c>
      <c r="AO11" s="8" t="s">
        <v>9</v>
      </c>
      <c r="AP11" s="10" t="s">
        <v>7</v>
      </c>
      <c r="AQ11" s="10" t="s">
        <v>10</v>
      </c>
      <c r="AR11" s="10" t="s">
        <v>11</v>
      </c>
      <c r="AS11" s="10" t="e">
        <f ca="1">_xll.FIMMÊS(AL11,0)+1</f>
        <v>#NAME?</v>
      </c>
      <c r="AT11" s="10" t="e">
        <f ca="1">_xll.FIMMÊS(AS11,0)+1</f>
        <v>#NAME?</v>
      </c>
      <c r="AU11" s="10" t="e">
        <f t="shared" ref="AU11:BS11" ca="1" si="2">_xll.FIMMÊS(AT11,0)+1</f>
        <v>#NAME?</v>
      </c>
      <c r="AV11" s="10" t="e">
        <f t="shared" ca="1" si="2"/>
        <v>#NAME?</v>
      </c>
      <c r="AW11" s="10" t="e">
        <f t="shared" ca="1" si="2"/>
        <v>#NAME?</v>
      </c>
      <c r="AX11" s="10" t="e">
        <f t="shared" ca="1" si="2"/>
        <v>#NAME?</v>
      </c>
      <c r="AY11" s="10" t="e">
        <f t="shared" ca="1" si="2"/>
        <v>#NAME?</v>
      </c>
      <c r="AZ11" s="10" t="e">
        <f t="shared" ca="1" si="2"/>
        <v>#NAME?</v>
      </c>
      <c r="BA11" s="10" t="e">
        <f t="shared" ca="1" si="2"/>
        <v>#NAME?</v>
      </c>
      <c r="BB11" s="10" t="e">
        <f t="shared" ca="1" si="2"/>
        <v>#NAME?</v>
      </c>
      <c r="BC11" s="10" t="e">
        <f t="shared" ca="1" si="2"/>
        <v>#NAME?</v>
      </c>
      <c r="BD11" s="10" t="e">
        <f t="shared" ca="1" si="2"/>
        <v>#NAME?</v>
      </c>
      <c r="BE11" s="10" t="e">
        <f t="shared" ca="1" si="2"/>
        <v>#NAME?</v>
      </c>
      <c r="BF11" s="10" t="e">
        <f t="shared" ca="1" si="2"/>
        <v>#NAME?</v>
      </c>
      <c r="BG11" s="10" t="e">
        <f t="shared" ca="1" si="2"/>
        <v>#NAME?</v>
      </c>
      <c r="BH11" s="10" t="e">
        <f t="shared" ca="1" si="2"/>
        <v>#NAME?</v>
      </c>
      <c r="BI11" s="10" t="e">
        <f t="shared" ca="1" si="2"/>
        <v>#NAME?</v>
      </c>
      <c r="BJ11" s="10" t="e">
        <f t="shared" ca="1" si="2"/>
        <v>#NAME?</v>
      </c>
      <c r="BK11" s="10" t="e">
        <f t="shared" ca="1" si="2"/>
        <v>#NAME?</v>
      </c>
      <c r="BL11" s="10" t="e">
        <f t="shared" ca="1" si="2"/>
        <v>#NAME?</v>
      </c>
      <c r="BM11" s="10" t="e">
        <f t="shared" ca="1" si="2"/>
        <v>#NAME?</v>
      </c>
      <c r="BN11" s="10" t="e">
        <f t="shared" ca="1" si="2"/>
        <v>#NAME?</v>
      </c>
      <c r="BO11" s="10" t="e">
        <f t="shared" ca="1" si="2"/>
        <v>#NAME?</v>
      </c>
      <c r="BP11" s="10" t="e">
        <f t="shared" ca="1" si="2"/>
        <v>#NAME?</v>
      </c>
      <c r="BQ11" s="10" t="e">
        <f t="shared" ca="1" si="2"/>
        <v>#NAME?</v>
      </c>
      <c r="BR11" s="10" t="e">
        <f t="shared" ca="1" si="2"/>
        <v>#NAME?</v>
      </c>
      <c r="BS11" s="10" t="e">
        <f t="shared" ca="1" si="2"/>
        <v>#NAME?</v>
      </c>
    </row>
    <row r="12" spans="1:71" ht="12.75" customHeight="1" x14ac:dyDescent="0.2">
      <c r="A12" s="12" t="s">
        <v>12</v>
      </c>
      <c r="B12" s="13">
        <v>388</v>
      </c>
      <c r="C12" s="14">
        <v>60</v>
      </c>
      <c r="D12" s="13">
        <v>388</v>
      </c>
      <c r="E12" s="14">
        <v>116</v>
      </c>
      <c r="F12" s="14">
        <v>101</v>
      </c>
      <c r="G12" s="14">
        <v>165</v>
      </c>
      <c r="H12" s="14">
        <v>125</v>
      </c>
      <c r="I12" s="14">
        <v>138</v>
      </c>
      <c r="J12" s="14">
        <v>182</v>
      </c>
      <c r="K12" s="14">
        <v>185</v>
      </c>
      <c r="L12" s="14">
        <v>148</v>
      </c>
      <c r="M12" s="15">
        <v>166</v>
      </c>
      <c r="N12" s="14">
        <v>151</v>
      </c>
      <c r="O12" s="14">
        <v>185</v>
      </c>
      <c r="P12" s="14">
        <v>277</v>
      </c>
      <c r="Q12" s="13">
        <v>388</v>
      </c>
      <c r="R12" s="16">
        <v>275</v>
      </c>
      <c r="S12" s="14">
        <v>268</v>
      </c>
      <c r="T12" s="16">
        <v>293</v>
      </c>
      <c r="U12" s="14">
        <v>274</v>
      </c>
      <c r="V12" s="16">
        <v>266</v>
      </c>
      <c r="W12" s="16">
        <v>359</v>
      </c>
      <c r="X12" s="15">
        <v>424</v>
      </c>
      <c r="Y12" s="15">
        <v>395</v>
      </c>
      <c r="Z12" s="15">
        <v>401</v>
      </c>
      <c r="AA12" s="16">
        <v>429</v>
      </c>
      <c r="AB12" s="14">
        <v>373</v>
      </c>
      <c r="AC12" s="15">
        <v>407</v>
      </c>
      <c r="AD12" s="17">
        <v>463</v>
      </c>
      <c r="AE12" s="15">
        <v>500</v>
      </c>
      <c r="AF12" s="15">
        <v>465</v>
      </c>
      <c r="AG12" s="15">
        <v>414</v>
      </c>
      <c r="AH12" s="15">
        <v>446</v>
      </c>
      <c r="AI12" s="15">
        <v>395</v>
      </c>
      <c r="AJ12" s="15">
        <v>421</v>
      </c>
      <c r="AK12" s="15">
        <v>429</v>
      </c>
      <c r="AL12" s="18">
        <v>399</v>
      </c>
      <c r="AM12" s="19">
        <f>ROUND(((Q12/31)*10),0)</f>
        <v>125</v>
      </c>
      <c r="AN12" s="18">
        <v>125</v>
      </c>
      <c r="AO12" s="20" t="s">
        <v>12</v>
      </c>
      <c r="AP12" s="19">
        <f>ROUND(((AR12/31)*21),0)</f>
        <v>222</v>
      </c>
      <c r="AQ12" s="18">
        <v>278</v>
      </c>
      <c r="AR12" s="19">
        <v>328</v>
      </c>
      <c r="AS12" s="18">
        <f t="shared" ref="AS12:AS21" si="3">IF(AQ12="","",(SUM(AQ12,AN12)))</f>
        <v>403</v>
      </c>
      <c r="AT12" s="15">
        <v>386</v>
      </c>
      <c r="AU12" s="21">
        <v>346</v>
      </c>
      <c r="AV12" s="21">
        <v>311</v>
      </c>
      <c r="AW12" s="21">
        <v>302</v>
      </c>
      <c r="AX12" s="21">
        <v>301</v>
      </c>
      <c r="AY12" s="21">
        <v>307</v>
      </c>
      <c r="AZ12" s="21">
        <v>298</v>
      </c>
      <c r="BA12" s="21">
        <v>303</v>
      </c>
      <c r="BB12" s="21">
        <v>298</v>
      </c>
      <c r="BC12" s="21">
        <v>310</v>
      </c>
      <c r="BD12" s="22">
        <v>310</v>
      </c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</row>
    <row r="13" spans="1:71" ht="12.75" customHeight="1" x14ac:dyDescent="0.2">
      <c r="A13" s="12" t="s">
        <v>13</v>
      </c>
      <c r="B13" s="13">
        <v>91</v>
      </c>
      <c r="C13" s="14">
        <v>0</v>
      </c>
      <c r="D13" s="13">
        <v>91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5</v>
      </c>
      <c r="L13" s="14">
        <v>14</v>
      </c>
      <c r="M13" s="15">
        <v>9</v>
      </c>
      <c r="N13" s="14">
        <v>9</v>
      </c>
      <c r="O13" s="14">
        <v>12</v>
      </c>
      <c r="P13" s="14">
        <v>34</v>
      </c>
      <c r="Q13" s="13">
        <v>91</v>
      </c>
      <c r="R13" s="16">
        <v>38</v>
      </c>
      <c r="S13" s="14">
        <v>40</v>
      </c>
      <c r="T13" s="16">
        <v>61</v>
      </c>
      <c r="U13" s="14">
        <v>65</v>
      </c>
      <c r="V13" s="16">
        <v>65</v>
      </c>
      <c r="W13" s="16">
        <v>69</v>
      </c>
      <c r="X13" s="15">
        <v>79</v>
      </c>
      <c r="Y13" s="15">
        <v>88</v>
      </c>
      <c r="Z13" s="15">
        <v>94</v>
      </c>
      <c r="AA13" s="16">
        <v>84</v>
      </c>
      <c r="AB13" s="14">
        <v>91</v>
      </c>
      <c r="AC13" s="15">
        <v>94</v>
      </c>
      <c r="AD13" s="17">
        <v>100</v>
      </c>
      <c r="AE13" s="15">
        <v>94</v>
      </c>
      <c r="AF13" s="15">
        <v>98</v>
      </c>
      <c r="AG13" s="15">
        <v>91</v>
      </c>
      <c r="AH13" s="15">
        <v>86</v>
      </c>
      <c r="AI13" s="15">
        <v>82</v>
      </c>
      <c r="AJ13" s="15">
        <v>85</v>
      </c>
      <c r="AK13" s="15">
        <v>105</v>
      </c>
      <c r="AL13" s="18">
        <v>68</v>
      </c>
      <c r="AM13" s="19">
        <f>ROUND(((Q13/31)*10),0)</f>
        <v>29</v>
      </c>
      <c r="AN13" s="18">
        <v>34</v>
      </c>
      <c r="AO13" s="20" t="s">
        <v>13</v>
      </c>
      <c r="AP13" s="19">
        <f>ROUND(((AR13/31)*21),0)</f>
        <v>64</v>
      </c>
      <c r="AQ13" s="18">
        <v>60</v>
      </c>
      <c r="AR13" s="19">
        <v>94</v>
      </c>
      <c r="AS13" s="18">
        <f t="shared" si="3"/>
        <v>94</v>
      </c>
      <c r="AT13" s="15">
        <v>92</v>
      </c>
      <c r="AU13" s="21">
        <v>80</v>
      </c>
      <c r="AV13" s="21">
        <v>90</v>
      </c>
      <c r="AW13" s="21">
        <v>62</v>
      </c>
      <c r="AX13" s="21">
        <v>125</v>
      </c>
      <c r="AY13" s="21">
        <v>90</v>
      </c>
      <c r="AZ13" s="21">
        <v>101</v>
      </c>
      <c r="BA13" s="21">
        <v>88</v>
      </c>
      <c r="BB13" s="21">
        <v>96</v>
      </c>
      <c r="BC13" s="21">
        <v>101</v>
      </c>
      <c r="BD13" s="23">
        <v>99</v>
      </c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ht="12.75" customHeight="1" x14ac:dyDescent="0.2">
      <c r="A14" s="12" t="s">
        <v>14</v>
      </c>
      <c r="B14" s="13">
        <v>181</v>
      </c>
      <c r="C14" s="14">
        <v>10</v>
      </c>
      <c r="D14" s="13">
        <v>181</v>
      </c>
      <c r="E14" s="14">
        <v>13</v>
      </c>
      <c r="F14" s="14">
        <v>31</v>
      </c>
      <c r="G14" s="14">
        <v>55</v>
      </c>
      <c r="H14" s="14">
        <v>67</v>
      </c>
      <c r="I14" s="14">
        <v>73</v>
      </c>
      <c r="J14" s="14">
        <v>80</v>
      </c>
      <c r="K14" s="14">
        <v>64</v>
      </c>
      <c r="L14" s="14">
        <v>59</v>
      </c>
      <c r="M14" s="15">
        <v>81</v>
      </c>
      <c r="N14" s="14">
        <v>56</v>
      </c>
      <c r="O14" s="14">
        <v>48</v>
      </c>
      <c r="P14" s="14">
        <v>66</v>
      </c>
      <c r="Q14" s="13">
        <v>181</v>
      </c>
      <c r="R14" s="16">
        <v>68</v>
      </c>
      <c r="S14" s="14">
        <v>113</v>
      </c>
      <c r="T14" s="16">
        <v>159</v>
      </c>
      <c r="U14" s="14">
        <v>114</v>
      </c>
      <c r="V14" s="16">
        <v>98</v>
      </c>
      <c r="W14" s="16">
        <v>73</v>
      </c>
      <c r="X14" s="15">
        <v>99</v>
      </c>
      <c r="Y14" s="15">
        <v>89</v>
      </c>
      <c r="Z14" s="15">
        <v>125</v>
      </c>
      <c r="AA14" s="16">
        <v>172</v>
      </c>
      <c r="AB14" s="14">
        <v>146</v>
      </c>
      <c r="AC14" s="15">
        <v>152</v>
      </c>
      <c r="AD14" s="17">
        <v>155</v>
      </c>
      <c r="AE14" s="15">
        <v>150</v>
      </c>
      <c r="AF14" s="15">
        <v>179</v>
      </c>
      <c r="AG14" s="15">
        <v>189</v>
      </c>
      <c r="AH14" s="15">
        <v>168</v>
      </c>
      <c r="AI14" s="15">
        <v>145</v>
      </c>
      <c r="AJ14" s="15">
        <v>170</v>
      </c>
      <c r="AK14" s="15">
        <v>174</v>
      </c>
      <c r="AL14" s="18">
        <v>170</v>
      </c>
      <c r="AM14" s="19">
        <f>ROUND(((Q14/31)*10),0)</f>
        <v>58</v>
      </c>
      <c r="AN14" s="18">
        <v>52</v>
      </c>
      <c r="AO14" s="20" t="s">
        <v>14</v>
      </c>
      <c r="AP14" s="19">
        <f>ROUND(((AR14/31)*21),0)</f>
        <v>53</v>
      </c>
      <c r="AQ14" s="18">
        <v>99</v>
      </c>
      <c r="AR14" s="19">
        <v>78</v>
      </c>
      <c r="AS14" s="18">
        <f t="shared" si="3"/>
        <v>151</v>
      </c>
      <c r="AT14" s="15">
        <v>122</v>
      </c>
      <c r="AU14" s="21">
        <v>139</v>
      </c>
      <c r="AV14" s="21">
        <v>120</v>
      </c>
      <c r="AW14" s="21">
        <v>108</v>
      </c>
      <c r="AX14" s="21">
        <v>116</v>
      </c>
      <c r="AY14" s="21">
        <v>102</v>
      </c>
      <c r="AZ14" s="21">
        <v>116</v>
      </c>
      <c r="BA14" s="21">
        <v>87</v>
      </c>
      <c r="BB14" s="21">
        <v>73</v>
      </c>
      <c r="BC14" s="21">
        <v>85</v>
      </c>
      <c r="BD14" s="23">
        <v>96</v>
      </c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ht="12.75" customHeight="1" x14ac:dyDescent="0.2">
      <c r="A15" s="24"/>
      <c r="B15" s="24"/>
      <c r="C15" s="25"/>
      <c r="D15" s="24"/>
      <c r="E15" s="25"/>
      <c r="F15" s="25"/>
      <c r="G15" s="25"/>
      <c r="H15" s="25"/>
      <c r="I15" s="25"/>
      <c r="J15" s="25"/>
      <c r="K15" s="25"/>
      <c r="L15" s="25"/>
      <c r="M15" s="26"/>
      <c r="N15" s="25"/>
      <c r="O15" s="25"/>
      <c r="P15" s="25"/>
      <c r="Q15" s="24"/>
      <c r="R15" s="27"/>
      <c r="S15" s="25"/>
      <c r="T15" s="27"/>
      <c r="U15" s="25"/>
      <c r="V15" s="27"/>
      <c r="W15" s="27"/>
      <c r="X15" s="26"/>
      <c r="Y15" s="26"/>
      <c r="Z15" s="26"/>
      <c r="AA15" s="27"/>
      <c r="AB15" s="25"/>
      <c r="AC15" s="26"/>
      <c r="AD15" s="26"/>
      <c r="AE15" s="26"/>
      <c r="AF15" s="26"/>
      <c r="AG15" s="26"/>
      <c r="AH15" s="26"/>
      <c r="AI15" s="26"/>
      <c r="AJ15" s="26"/>
      <c r="AK15" s="26"/>
      <c r="AL15" s="28"/>
      <c r="AM15" s="29"/>
      <c r="AN15" s="28"/>
      <c r="AO15" s="20" t="s">
        <v>15</v>
      </c>
      <c r="AP15" s="19">
        <f>ROUND(((AR15/31)*21),0)</f>
        <v>147</v>
      </c>
      <c r="AQ15" s="18">
        <v>167</v>
      </c>
      <c r="AR15" s="19">
        <v>217</v>
      </c>
      <c r="AS15" s="18">
        <v>239</v>
      </c>
      <c r="AT15" s="15">
        <v>208</v>
      </c>
      <c r="AU15" s="21">
        <v>204</v>
      </c>
      <c r="AV15" s="21">
        <v>212</v>
      </c>
      <c r="AW15" s="21">
        <v>210</v>
      </c>
      <c r="AX15" s="21">
        <v>233</v>
      </c>
      <c r="AY15" s="21">
        <v>216</v>
      </c>
      <c r="AZ15" s="21">
        <v>214</v>
      </c>
      <c r="BA15" s="21">
        <v>211</v>
      </c>
      <c r="BB15" s="21">
        <v>211</v>
      </c>
      <c r="BC15" s="21">
        <v>247</v>
      </c>
      <c r="BD15" s="23">
        <v>210</v>
      </c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1" ht="12.75" hidden="1" customHeight="1" x14ac:dyDescent="0.2">
      <c r="A16" s="12" t="s">
        <v>16</v>
      </c>
      <c r="B16" s="13">
        <v>213</v>
      </c>
      <c r="C16" s="14">
        <v>83</v>
      </c>
      <c r="D16" s="13">
        <v>213</v>
      </c>
      <c r="E16" s="14">
        <v>99</v>
      </c>
      <c r="F16" s="14">
        <v>145</v>
      </c>
      <c r="G16" s="14">
        <v>230</v>
      </c>
      <c r="H16" s="14">
        <v>234</v>
      </c>
      <c r="I16" s="14">
        <v>239</v>
      </c>
      <c r="J16" s="14">
        <v>188</v>
      </c>
      <c r="K16" s="14">
        <v>230</v>
      </c>
      <c r="L16" s="14">
        <v>254</v>
      </c>
      <c r="M16" s="15">
        <v>225</v>
      </c>
      <c r="N16" s="14">
        <v>190</v>
      </c>
      <c r="O16" s="14">
        <v>233</v>
      </c>
      <c r="P16" s="14">
        <v>251</v>
      </c>
      <c r="Q16" s="13">
        <v>213</v>
      </c>
      <c r="R16" s="16">
        <v>252</v>
      </c>
      <c r="S16" s="14">
        <v>202</v>
      </c>
      <c r="T16" s="16">
        <v>223</v>
      </c>
      <c r="U16" s="14">
        <v>265</v>
      </c>
      <c r="V16" s="16">
        <v>242</v>
      </c>
      <c r="W16" s="16">
        <v>226</v>
      </c>
      <c r="X16" s="15">
        <v>191</v>
      </c>
      <c r="Y16" s="15">
        <v>211</v>
      </c>
      <c r="Z16" s="15">
        <v>184</v>
      </c>
      <c r="AA16" s="16">
        <v>199</v>
      </c>
      <c r="AB16" s="14">
        <v>193</v>
      </c>
      <c r="AC16" s="15">
        <v>238</v>
      </c>
      <c r="AD16" s="17">
        <v>215</v>
      </c>
      <c r="AE16" s="15">
        <v>205</v>
      </c>
      <c r="AF16" s="15">
        <v>212</v>
      </c>
      <c r="AG16" s="15">
        <v>216</v>
      </c>
      <c r="AH16" s="15">
        <v>220</v>
      </c>
      <c r="AI16" s="15">
        <v>233</v>
      </c>
      <c r="AJ16" s="15">
        <v>224</v>
      </c>
      <c r="AK16" s="15">
        <v>243</v>
      </c>
      <c r="AL16" s="18">
        <v>220</v>
      </c>
      <c r="AM16" s="19">
        <f>ROUND(((Q16/31)*10),0)</f>
        <v>69</v>
      </c>
      <c r="AN16" s="18">
        <v>72</v>
      </c>
      <c r="AO16" s="30"/>
      <c r="AP16" s="29"/>
      <c r="AQ16" s="28"/>
      <c r="AR16" s="29"/>
      <c r="AS16" s="18" t="str">
        <f t="shared" si="3"/>
        <v/>
      </c>
      <c r="AT16" s="26"/>
      <c r="AU16" s="31"/>
      <c r="AV16" s="31"/>
      <c r="AW16" s="31"/>
      <c r="AX16" s="31"/>
      <c r="AY16" s="31"/>
      <c r="AZ16" s="31"/>
      <c r="BA16" s="31"/>
      <c r="BB16" s="31"/>
      <c r="BC16" s="31"/>
      <c r="BD16" s="32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</row>
    <row r="17" spans="1:71" ht="12.75" hidden="1" customHeight="1" x14ac:dyDescent="0.2">
      <c r="A17" s="12" t="s">
        <v>17</v>
      </c>
      <c r="B17" s="13">
        <v>155</v>
      </c>
      <c r="C17" s="14">
        <v>0</v>
      </c>
      <c r="D17" s="13">
        <v>155</v>
      </c>
      <c r="E17" s="14">
        <v>14</v>
      </c>
      <c r="F17" s="14">
        <v>40</v>
      </c>
      <c r="G17" s="14">
        <v>90</v>
      </c>
      <c r="H17" s="14">
        <v>80</v>
      </c>
      <c r="I17" s="14">
        <v>167</v>
      </c>
      <c r="J17" s="14">
        <v>203</v>
      </c>
      <c r="K17" s="14">
        <v>216</v>
      </c>
      <c r="L17" s="14">
        <v>221</v>
      </c>
      <c r="M17" s="15">
        <v>225</v>
      </c>
      <c r="N17" s="14">
        <v>243</v>
      </c>
      <c r="O17" s="14">
        <v>153</v>
      </c>
      <c r="P17" s="14">
        <v>164</v>
      </c>
      <c r="Q17" s="13">
        <v>155</v>
      </c>
      <c r="R17" s="16">
        <v>178</v>
      </c>
      <c r="S17" s="14">
        <v>213</v>
      </c>
      <c r="T17" s="16">
        <v>274</v>
      </c>
      <c r="U17" s="14">
        <v>247</v>
      </c>
      <c r="V17" s="16">
        <v>283</v>
      </c>
      <c r="W17" s="16">
        <v>207</v>
      </c>
      <c r="X17" s="15">
        <v>197</v>
      </c>
      <c r="Y17" s="15">
        <v>232</v>
      </c>
      <c r="Z17" s="15">
        <v>175</v>
      </c>
      <c r="AA17" s="16">
        <v>159</v>
      </c>
      <c r="AB17" s="14">
        <v>156</v>
      </c>
      <c r="AC17" s="15">
        <v>156</v>
      </c>
      <c r="AD17" s="17">
        <v>146</v>
      </c>
      <c r="AE17" s="15">
        <v>179</v>
      </c>
      <c r="AF17" s="15">
        <v>149</v>
      </c>
      <c r="AG17" s="15">
        <v>140</v>
      </c>
      <c r="AH17" s="15">
        <v>173</v>
      </c>
      <c r="AI17" s="15">
        <v>162</v>
      </c>
      <c r="AJ17" s="15">
        <v>142</v>
      </c>
      <c r="AK17" s="15">
        <v>140</v>
      </c>
      <c r="AL17" s="18">
        <v>150</v>
      </c>
      <c r="AM17" s="19">
        <f>ROUND(((Q17/31)*10),0)</f>
        <v>50</v>
      </c>
      <c r="AN17" s="18">
        <v>56</v>
      </c>
      <c r="AO17" s="30"/>
      <c r="AP17" s="29"/>
      <c r="AQ17" s="28"/>
      <c r="AR17" s="29"/>
      <c r="AS17" s="18" t="str">
        <f t="shared" si="3"/>
        <v/>
      </c>
      <c r="AT17" s="26"/>
      <c r="AU17" s="31"/>
      <c r="AV17" s="31"/>
      <c r="AW17" s="31"/>
      <c r="AX17" s="31"/>
      <c r="AY17" s="31"/>
      <c r="AZ17" s="31"/>
      <c r="BA17" s="31"/>
      <c r="BB17" s="31"/>
      <c r="BC17" s="31"/>
      <c r="BD17" s="32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 spans="1:71" ht="12.75" customHeight="1" x14ac:dyDescent="0.2">
      <c r="A18" s="12" t="s">
        <v>18</v>
      </c>
      <c r="B18" s="13">
        <v>65</v>
      </c>
      <c r="C18" s="14">
        <v>0</v>
      </c>
      <c r="D18" s="13">
        <v>65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16</v>
      </c>
      <c r="M18" s="15">
        <v>16</v>
      </c>
      <c r="N18" s="14">
        <v>25</v>
      </c>
      <c r="O18" s="14">
        <v>27</v>
      </c>
      <c r="P18" s="14">
        <v>34</v>
      </c>
      <c r="Q18" s="13">
        <v>65</v>
      </c>
      <c r="R18" s="16">
        <v>48</v>
      </c>
      <c r="S18" s="14">
        <v>35</v>
      </c>
      <c r="T18" s="16">
        <v>41</v>
      </c>
      <c r="U18" s="14">
        <v>54</v>
      </c>
      <c r="V18" s="16">
        <v>44</v>
      </c>
      <c r="W18" s="16">
        <v>27</v>
      </c>
      <c r="X18" s="15">
        <v>22</v>
      </c>
      <c r="Y18" s="15">
        <v>67</v>
      </c>
      <c r="Z18" s="15">
        <v>78</v>
      </c>
      <c r="AA18" s="16">
        <v>79</v>
      </c>
      <c r="AB18" s="14">
        <v>80</v>
      </c>
      <c r="AC18" s="15">
        <v>76</v>
      </c>
      <c r="AD18" s="17">
        <v>67</v>
      </c>
      <c r="AE18" s="15">
        <v>66</v>
      </c>
      <c r="AF18" s="15">
        <v>69</v>
      </c>
      <c r="AG18" s="15">
        <v>67</v>
      </c>
      <c r="AH18" s="15">
        <v>66</v>
      </c>
      <c r="AI18" s="15">
        <v>65</v>
      </c>
      <c r="AJ18" s="15">
        <v>72</v>
      </c>
      <c r="AK18" s="15">
        <v>68</v>
      </c>
      <c r="AL18" s="18">
        <v>70</v>
      </c>
      <c r="AM18" s="19">
        <f>ROUND(((Q18/31)*10),0)</f>
        <v>21</v>
      </c>
      <c r="AN18" s="18">
        <v>32</v>
      </c>
      <c r="AO18" s="20" t="s">
        <v>18</v>
      </c>
      <c r="AP18" s="19">
        <f>ROUND(((AR18/31)*21),0)</f>
        <v>83</v>
      </c>
      <c r="AQ18" s="18">
        <v>37</v>
      </c>
      <c r="AR18" s="19">
        <v>123</v>
      </c>
      <c r="AS18" s="18">
        <f t="shared" si="3"/>
        <v>69</v>
      </c>
      <c r="AT18" s="15">
        <v>73</v>
      </c>
      <c r="AU18" s="21">
        <v>78</v>
      </c>
      <c r="AV18" s="21">
        <v>111</v>
      </c>
      <c r="AW18" s="21">
        <v>111</v>
      </c>
      <c r="AX18" s="21">
        <v>114</v>
      </c>
      <c r="AY18" s="21">
        <v>114</v>
      </c>
      <c r="AZ18" s="21">
        <v>116</v>
      </c>
      <c r="BA18" s="21">
        <v>121</v>
      </c>
      <c r="BB18" s="21">
        <v>118</v>
      </c>
      <c r="BC18" s="21">
        <v>115</v>
      </c>
      <c r="BD18" s="23">
        <v>121</v>
      </c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1" ht="12.75" customHeight="1" x14ac:dyDescent="0.2">
      <c r="A19" s="24"/>
      <c r="B19" s="24"/>
      <c r="C19" s="25"/>
      <c r="D19" s="24"/>
      <c r="E19" s="25"/>
      <c r="F19" s="25"/>
      <c r="G19" s="25"/>
      <c r="H19" s="25"/>
      <c r="I19" s="25"/>
      <c r="J19" s="25"/>
      <c r="K19" s="25"/>
      <c r="L19" s="25"/>
      <c r="M19" s="26"/>
      <c r="N19" s="25"/>
      <c r="O19" s="25"/>
      <c r="P19" s="25"/>
      <c r="Q19" s="24"/>
      <c r="R19" s="27"/>
      <c r="S19" s="25"/>
      <c r="T19" s="27"/>
      <c r="U19" s="25"/>
      <c r="V19" s="27"/>
      <c r="W19" s="27"/>
      <c r="X19" s="26"/>
      <c r="Y19" s="26"/>
      <c r="Z19" s="26"/>
      <c r="AA19" s="27"/>
      <c r="AB19" s="25"/>
      <c r="AC19" s="26"/>
      <c r="AD19" s="26"/>
      <c r="AE19" s="26"/>
      <c r="AF19" s="26"/>
      <c r="AG19" s="26"/>
      <c r="AH19" s="26"/>
      <c r="AI19" s="26"/>
      <c r="AJ19" s="26"/>
      <c r="AK19" s="26"/>
      <c r="AL19" s="28"/>
      <c r="AM19" s="29"/>
      <c r="AN19" s="28"/>
      <c r="AO19" s="20" t="s">
        <v>19</v>
      </c>
      <c r="AP19" s="19">
        <f>ROUND(((AR19/31)*21),0)</f>
        <v>293</v>
      </c>
      <c r="AQ19" s="18">
        <v>85</v>
      </c>
      <c r="AR19" s="19">
        <v>433</v>
      </c>
      <c r="AS19" s="18">
        <v>141</v>
      </c>
      <c r="AT19" s="15">
        <v>131</v>
      </c>
      <c r="AU19" s="21">
        <v>316</v>
      </c>
      <c r="AV19" s="21">
        <v>400</v>
      </c>
      <c r="AW19" s="21">
        <v>391</v>
      </c>
      <c r="AX19" s="21">
        <v>415</v>
      </c>
      <c r="AY19" s="21">
        <v>449</v>
      </c>
      <c r="AZ19" s="21">
        <v>407</v>
      </c>
      <c r="BA19" s="21">
        <v>403</v>
      </c>
      <c r="BB19" s="21">
        <v>392</v>
      </c>
      <c r="BC19" s="21">
        <v>407</v>
      </c>
      <c r="BD19" s="23">
        <v>397</v>
      </c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1:71" ht="12.75" customHeight="1" x14ac:dyDescent="0.2">
      <c r="A20" s="12" t="s">
        <v>20</v>
      </c>
      <c r="B20" s="13">
        <v>310</v>
      </c>
      <c r="C20" s="14">
        <v>0</v>
      </c>
      <c r="D20" s="13">
        <v>310</v>
      </c>
      <c r="E20" s="14">
        <v>0</v>
      </c>
      <c r="F20" s="14">
        <v>0</v>
      </c>
      <c r="G20" s="14">
        <v>0</v>
      </c>
      <c r="H20" s="14">
        <v>0</v>
      </c>
      <c r="I20" s="14">
        <v>38</v>
      </c>
      <c r="J20" s="14">
        <v>99</v>
      </c>
      <c r="K20" s="14">
        <v>79</v>
      </c>
      <c r="L20" s="14">
        <v>111</v>
      </c>
      <c r="M20" s="15">
        <v>107</v>
      </c>
      <c r="N20" s="14">
        <v>103</v>
      </c>
      <c r="O20" s="14">
        <v>123</v>
      </c>
      <c r="P20" s="14">
        <v>142</v>
      </c>
      <c r="Q20" s="13">
        <v>310</v>
      </c>
      <c r="R20" s="16">
        <v>137</v>
      </c>
      <c r="S20" s="14">
        <v>158</v>
      </c>
      <c r="T20" s="16">
        <v>151</v>
      </c>
      <c r="U20" s="14">
        <v>168</v>
      </c>
      <c r="V20" s="16">
        <v>181</v>
      </c>
      <c r="W20" s="16">
        <v>164</v>
      </c>
      <c r="X20" s="15">
        <v>171</v>
      </c>
      <c r="Y20" s="15">
        <v>201</v>
      </c>
      <c r="Z20" s="15">
        <v>207</v>
      </c>
      <c r="AA20" s="16">
        <v>230</v>
      </c>
      <c r="AB20" s="14">
        <v>235</v>
      </c>
      <c r="AC20" s="15">
        <v>235</v>
      </c>
      <c r="AD20" s="17">
        <v>225</v>
      </c>
      <c r="AE20" s="15">
        <v>215</v>
      </c>
      <c r="AF20" s="15">
        <v>203</v>
      </c>
      <c r="AG20" s="15">
        <v>217</v>
      </c>
      <c r="AH20" s="15">
        <v>218</v>
      </c>
      <c r="AI20" s="15">
        <v>163</v>
      </c>
      <c r="AJ20" s="15">
        <v>197</v>
      </c>
      <c r="AK20" s="15">
        <v>205</v>
      </c>
      <c r="AL20" s="18">
        <v>192</v>
      </c>
      <c r="AM20" s="19">
        <f>ROUND(((Q20/31)*10),0)</f>
        <v>100</v>
      </c>
      <c r="AN20" s="18">
        <v>74</v>
      </c>
      <c r="AO20" s="20" t="s">
        <v>20</v>
      </c>
      <c r="AP20" s="19">
        <f>ROUND(((AR20/31)*21),0)</f>
        <v>131</v>
      </c>
      <c r="AQ20" s="18">
        <v>142</v>
      </c>
      <c r="AR20" s="19">
        <v>194</v>
      </c>
      <c r="AS20" s="18">
        <f t="shared" si="3"/>
        <v>216</v>
      </c>
      <c r="AT20" s="15">
        <v>211</v>
      </c>
      <c r="AU20" s="21">
        <v>187</v>
      </c>
      <c r="AV20" s="21">
        <v>183</v>
      </c>
      <c r="AW20" s="21">
        <v>210</v>
      </c>
      <c r="AX20" s="21">
        <v>203</v>
      </c>
      <c r="AY20" s="21">
        <v>219</v>
      </c>
      <c r="AZ20" s="21">
        <v>191</v>
      </c>
      <c r="BA20" s="21">
        <v>189</v>
      </c>
      <c r="BB20" s="21">
        <v>204</v>
      </c>
      <c r="BC20" s="21">
        <v>214</v>
      </c>
      <c r="BD20" s="23">
        <v>201</v>
      </c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1:71" ht="12.75" customHeight="1" x14ac:dyDescent="0.2">
      <c r="A21" s="33" t="s">
        <v>21</v>
      </c>
      <c r="B21" s="13">
        <v>8</v>
      </c>
      <c r="C21" s="14">
        <v>0</v>
      </c>
      <c r="D21" s="13">
        <v>8</v>
      </c>
      <c r="E21" s="14">
        <v>10</v>
      </c>
      <c r="F21" s="14">
        <v>16</v>
      </c>
      <c r="G21" s="14">
        <v>18</v>
      </c>
      <c r="H21" s="14">
        <v>14</v>
      </c>
      <c r="I21" s="14">
        <v>14</v>
      </c>
      <c r="J21" s="14">
        <v>9</v>
      </c>
      <c r="K21" s="14">
        <v>9</v>
      </c>
      <c r="L21" s="14">
        <v>14</v>
      </c>
      <c r="M21" s="15">
        <v>11</v>
      </c>
      <c r="N21" s="14">
        <v>13</v>
      </c>
      <c r="O21" s="14">
        <v>14</v>
      </c>
      <c r="P21" s="14">
        <v>21</v>
      </c>
      <c r="Q21" s="13">
        <v>8</v>
      </c>
      <c r="R21" s="16">
        <v>19</v>
      </c>
      <c r="S21" s="14">
        <v>23</v>
      </c>
      <c r="T21" s="16">
        <v>15</v>
      </c>
      <c r="U21" s="14">
        <v>18</v>
      </c>
      <c r="V21" s="16">
        <v>18</v>
      </c>
      <c r="W21" s="16">
        <v>20</v>
      </c>
      <c r="X21" s="15">
        <v>21</v>
      </c>
      <c r="Y21" s="15">
        <v>19</v>
      </c>
      <c r="Z21" s="15">
        <v>25</v>
      </c>
      <c r="AA21" s="16">
        <v>27</v>
      </c>
      <c r="AB21" s="14">
        <v>33</v>
      </c>
      <c r="AC21" s="15">
        <v>21</v>
      </c>
      <c r="AD21" s="17">
        <v>19</v>
      </c>
      <c r="AE21" s="15">
        <v>23</v>
      </c>
      <c r="AF21" s="15">
        <v>17</v>
      </c>
      <c r="AG21" s="15">
        <v>20</v>
      </c>
      <c r="AH21" s="15">
        <v>19</v>
      </c>
      <c r="AI21" s="15">
        <v>13</v>
      </c>
      <c r="AJ21" s="15">
        <v>17</v>
      </c>
      <c r="AK21" s="15">
        <v>19</v>
      </c>
      <c r="AL21" s="18">
        <v>14</v>
      </c>
      <c r="AM21" s="19">
        <f>ROUND(((Q21/31)*10),0)</f>
        <v>3</v>
      </c>
      <c r="AN21" s="18">
        <v>3</v>
      </c>
      <c r="AO21" s="34" t="s">
        <v>21</v>
      </c>
      <c r="AP21" s="19">
        <f>ROUND(((AR21/31)*21),0)</f>
        <v>15</v>
      </c>
      <c r="AQ21" s="18">
        <v>11</v>
      </c>
      <c r="AR21" s="19">
        <v>22</v>
      </c>
      <c r="AS21" s="18">
        <f t="shared" si="3"/>
        <v>14</v>
      </c>
      <c r="AT21" s="15">
        <v>19</v>
      </c>
      <c r="AU21" s="21">
        <v>22</v>
      </c>
      <c r="AV21" s="21">
        <v>22</v>
      </c>
      <c r="AW21" s="21">
        <v>20</v>
      </c>
      <c r="AX21" s="21">
        <v>24</v>
      </c>
      <c r="AY21" s="21">
        <v>21</v>
      </c>
      <c r="AZ21" s="21">
        <v>26</v>
      </c>
      <c r="BA21" s="21">
        <v>25</v>
      </c>
      <c r="BB21" s="21">
        <v>25</v>
      </c>
      <c r="BC21" s="21">
        <v>21</v>
      </c>
      <c r="BD21" s="23">
        <v>31</v>
      </c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</row>
    <row r="22" spans="1:71" ht="12.75" customHeight="1" x14ac:dyDescent="0.25">
      <c r="A22" s="35" t="s">
        <v>22</v>
      </c>
      <c r="B22" s="36">
        <f t="shared" ref="B22:R22" si="4">SUM(B12:B21)</f>
        <v>1411</v>
      </c>
      <c r="C22" s="37">
        <f t="shared" si="4"/>
        <v>153</v>
      </c>
      <c r="D22" s="36">
        <f t="shared" si="4"/>
        <v>1411</v>
      </c>
      <c r="E22" s="37">
        <f t="shared" si="4"/>
        <v>252</v>
      </c>
      <c r="F22" s="37">
        <f t="shared" si="4"/>
        <v>333</v>
      </c>
      <c r="G22" s="37">
        <f t="shared" si="4"/>
        <v>558</v>
      </c>
      <c r="H22" s="37">
        <f t="shared" si="4"/>
        <v>520</v>
      </c>
      <c r="I22" s="37">
        <f t="shared" si="4"/>
        <v>669</v>
      </c>
      <c r="J22" s="37">
        <f t="shared" si="4"/>
        <v>761</v>
      </c>
      <c r="K22" s="37">
        <f t="shared" si="4"/>
        <v>789</v>
      </c>
      <c r="L22" s="37">
        <f t="shared" si="4"/>
        <v>837</v>
      </c>
      <c r="M22" s="37">
        <f t="shared" si="4"/>
        <v>840</v>
      </c>
      <c r="N22" s="37">
        <f t="shared" si="4"/>
        <v>790</v>
      </c>
      <c r="O22" s="37">
        <f t="shared" si="4"/>
        <v>795</v>
      </c>
      <c r="P22" s="37">
        <f t="shared" si="4"/>
        <v>989</v>
      </c>
      <c r="Q22" s="36">
        <f>SUM(Q12:Q21)</f>
        <v>1411</v>
      </c>
      <c r="R22" s="37">
        <f t="shared" si="4"/>
        <v>1015</v>
      </c>
      <c r="S22" s="37">
        <f t="shared" ref="S22:BS22" si="5">SUM(S12:S21)</f>
        <v>1052</v>
      </c>
      <c r="T22" s="37">
        <f t="shared" si="5"/>
        <v>1217</v>
      </c>
      <c r="U22" s="37">
        <f t="shared" si="5"/>
        <v>1205</v>
      </c>
      <c r="V22" s="37">
        <f t="shared" si="5"/>
        <v>1197</v>
      </c>
      <c r="W22" s="37">
        <f t="shared" si="5"/>
        <v>1145</v>
      </c>
      <c r="X22" s="37">
        <f t="shared" si="5"/>
        <v>1204</v>
      </c>
      <c r="Y22" s="37">
        <f t="shared" si="5"/>
        <v>1302</v>
      </c>
      <c r="Z22" s="37">
        <f t="shared" si="5"/>
        <v>1289</v>
      </c>
      <c r="AA22" s="37">
        <f t="shared" si="5"/>
        <v>1379</v>
      </c>
      <c r="AB22" s="37">
        <f t="shared" si="5"/>
        <v>1307</v>
      </c>
      <c r="AC22" s="37">
        <f t="shared" si="5"/>
        <v>1379</v>
      </c>
      <c r="AD22" s="37">
        <f t="shared" si="5"/>
        <v>1390</v>
      </c>
      <c r="AE22" s="37">
        <f t="shared" si="5"/>
        <v>1432</v>
      </c>
      <c r="AF22" s="37">
        <f t="shared" si="5"/>
        <v>1392</v>
      </c>
      <c r="AG22" s="37">
        <f t="shared" si="5"/>
        <v>1354</v>
      </c>
      <c r="AH22" s="37">
        <f t="shared" si="5"/>
        <v>1396</v>
      </c>
      <c r="AI22" s="37">
        <f t="shared" si="5"/>
        <v>1258</v>
      </c>
      <c r="AJ22" s="37">
        <f t="shared" si="5"/>
        <v>1328</v>
      </c>
      <c r="AK22" s="37">
        <f t="shared" si="5"/>
        <v>1383</v>
      </c>
      <c r="AL22" s="37">
        <f t="shared" si="5"/>
        <v>1283</v>
      </c>
      <c r="AM22" s="37">
        <f t="shared" si="5"/>
        <v>455</v>
      </c>
      <c r="AN22" s="37">
        <f t="shared" si="5"/>
        <v>448</v>
      </c>
      <c r="AO22" s="35" t="s">
        <v>22</v>
      </c>
      <c r="AP22" s="37">
        <f t="shared" si="5"/>
        <v>1008</v>
      </c>
      <c r="AQ22" s="37">
        <f t="shared" si="5"/>
        <v>879</v>
      </c>
      <c r="AR22" s="37">
        <f t="shared" si="5"/>
        <v>1489</v>
      </c>
      <c r="AS22" s="37">
        <f t="shared" si="5"/>
        <v>1327</v>
      </c>
      <c r="AT22" s="37">
        <f t="shared" si="5"/>
        <v>1242</v>
      </c>
      <c r="AU22" s="37">
        <f t="shared" si="5"/>
        <v>1372</v>
      </c>
      <c r="AV22" s="37">
        <f t="shared" si="5"/>
        <v>1449</v>
      </c>
      <c r="AW22" s="37">
        <f t="shared" si="5"/>
        <v>1414</v>
      </c>
      <c r="AX22" s="37">
        <f t="shared" si="5"/>
        <v>1531</v>
      </c>
      <c r="AY22" s="37">
        <f t="shared" si="5"/>
        <v>1518</v>
      </c>
      <c r="AZ22" s="37">
        <f t="shared" si="5"/>
        <v>1469</v>
      </c>
      <c r="BA22" s="37">
        <f t="shared" si="5"/>
        <v>1427</v>
      </c>
      <c r="BB22" s="37">
        <f t="shared" si="5"/>
        <v>1417</v>
      </c>
      <c r="BC22" s="37">
        <f t="shared" si="5"/>
        <v>1500</v>
      </c>
      <c r="BD22" s="37">
        <f t="shared" si="5"/>
        <v>1465</v>
      </c>
      <c r="BE22" s="37">
        <f t="shared" si="5"/>
        <v>0</v>
      </c>
      <c r="BF22" s="37">
        <f t="shared" si="5"/>
        <v>0</v>
      </c>
      <c r="BG22" s="37">
        <f t="shared" si="5"/>
        <v>0</v>
      </c>
      <c r="BH22" s="37">
        <f t="shared" si="5"/>
        <v>0</v>
      </c>
      <c r="BI22" s="37">
        <f t="shared" si="5"/>
        <v>0</v>
      </c>
      <c r="BJ22" s="37">
        <f t="shared" si="5"/>
        <v>0</v>
      </c>
      <c r="BK22" s="37">
        <f t="shared" si="5"/>
        <v>0</v>
      </c>
      <c r="BL22" s="37">
        <f t="shared" si="5"/>
        <v>0</v>
      </c>
      <c r="BM22" s="37">
        <f t="shared" si="5"/>
        <v>0</v>
      </c>
      <c r="BN22" s="37">
        <f t="shared" si="5"/>
        <v>0</v>
      </c>
      <c r="BO22" s="37">
        <f t="shared" si="5"/>
        <v>0</v>
      </c>
      <c r="BP22" s="37">
        <f t="shared" si="5"/>
        <v>0</v>
      </c>
      <c r="BQ22" s="37">
        <f t="shared" si="5"/>
        <v>0</v>
      </c>
      <c r="BR22" s="37">
        <f t="shared" si="5"/>
        <v>0</v>
      </c>
      <c r="BS22" s="37">
        <f t="shared" si="5"/>
        <v>0</v>
      </c>
    </row>
    <row r="23" spans="1:71" s="44" customFormat="1" ht="12.75" customHeight="1" x14ac:dyDescent="0.25">
      <c r="A23" s="38"/>
      <c r="B23" s="39">
        <f>COLUMN()</f>
        <v>2</v>
      </c>
      <c r="C23" s="39">
        <f>COLUMN()</f>
        <v>3</v>
      </c>
      <c r="D23" s="40">
        <f>COLUMN()</f>
        <v>4</v>
      </c>
      <c r="E23" s="39">
        <f>COLUMN()</f>
        <v>5</v>
      </c>
      <c r="F23" s="39">
        <f>COLUMN()</f>
        <v>6</v>
      </c>
      <c r="G23" s="39">
        <f>COLUMN()</f>
        <v>7</v>
      </c>
      <c r="H23" s="39">
        <f>COLUMN()</f>
        <v>8</v>
      </c>
      <c r="I23" s="39">
        <f>COLUMN()</f>
        <v>9</v>
      </c>
      <c r="J23" s="39">
        <f>COLUMN()</f>
        <v>10</v>
      </c>
      <c r="K23" s="39">
        <f>COLUMN()</f>
        <v>11</v>
      </c>
      <c r="L23" s="39">
        <f>COLUMN()</f>
        <v>12</v>
      </c>
      <c r="M23" s="39">
        <f>COLUMN()</f>
        <v>13</v>
      </c>
      <c r="N23" s="39">
        <f>COLUMN()</f>
        <v>14</v>
      </c>
      <c r="O23" s="41">
        <f>COLUMN()</f>
        <v>15</v>
      </c>
      <c r="P23" s="39">
        <f>COLUMN()</f>
        <v>16</v>
      </c>
      <c r="Q23" s="40">
        <f>COLUMN()</f>
        <v>17</v>
      </c>
      <c r="R23" s="40">
        <f>COLUMN()</f>
        <v>18</v>
      </c>
      <c r="S23" s="40">
        <f>COLUMN()</f>
        <v>19</v>
      </c>
      <c r="T23" s="40">
        <f>COLUMN()</f>
        <v>20</v>
      </c>
      <c r="U23" s="40">
        <f>COLUMN()</f>
        <v>21</v>
      </c>
      <c r="V23" s="40">
        <f>COLUMN()</f>
        <v>22</v>
      </c>
      <c r="W23" s="40">
        <f>COLUMN()</f>
        <v>23</v>
      </c>
      <c r="X23" s="40">
        <f>COLUMN()</f>
        <v>24</v>
      </c>
      <c r="Y23" s="40">
        <f>COLUMN()</f>
        <v>25</v>
      </c>
      <c r="Z23" s="40">
        <f>COLUMN()</f>
        <v>26</v>
      </c>
      <c r="AA23" s="40">
        <f>COLUMN()</f>
        <v>27</v>
      </c>
      <c r="AB23" s="40">
        <f>COLUMN()</f>
        <v>28</v>
      </c>
      <c r="AC23" s="40">
        <f>COLUMN()</f>
        <v>29</v>
      </c>
      <c r="AD23" s="40">
        <f>COLUMN()</f>
        <v>30</v>
      </c>
      <c r="AE23" s="40">
        <f>COLUMN()</f>
        <v>31</v>
      </c>
      <c r="AF23" s="40">
        <f>COLUMN()</f>
        <v>32</v>
      </c>
      <c r="AG23" s="40">
        <f>COLUMN()</f>
        <v>33</v>
      </c>
      <c r="AH23" s="40">
        <f>COLUMN()</f>
        <v>34</v>
      </c>
      <c r="AI23" s="40">
        <f>COLUMN()</f>
        <v>35</v>
      </c>
      <c r="AJ23" s="42">
        <f>COLUMN()</f>
        <v>36</v>
      </c>
      <c r="AK23" s="40">
        <f>COLUMN()</f>
        <v>37</v>
      </c>
      <c r="AL23" s="40">
        <f>COLUMN()</f>
        <v>38</v>
      </c>
      <c r="AM23" s="40"/>
      <c r="AN23" s="40"/>
      <c r="AO23" s="38"/>
      <c r="AP23" s="40"/>
      <c r="AQ23" s="40"/>
      <c r="AR23" s="40"/>
      <c r="AS23" s="40">
        <f>COLUMN()</f>
        <v>45</v>
      </c>
      <c r="AT23" s="40">
        <f>COLUMN()</f>
        <v>46</v>
      </c>
      <c r="AU23" s="40">
        <f>COLUMN()</f>
        <v>47</v>
      </c>
      <c r="AV23" s="40">
        <f>COLUMN()</f>
        <v>48</v>
      </c>
      <c r="AW23" s="40">
        <f>COLUMN()</f>
        <v>49</v>
      </c>
      <c r="AX23" s="40">
        <f>COLUMN()</f>
        <v>50</v>
      </c>
      <c r="AY23" s="40">
        <f>COLUMN()</f>
        <v>51</v>
      </c>
      <c r="AZ23" s="40">
        <f>COLUMN()</f>
        <v>52</v>
      </c>
      <c r="BA23" s="40">
        <f>COLUMN()</f>
        <v>53</v>
      </c>
      <c r="BB23" s="40">
        <f>COLUMN()</f>
        <v>54</v>
      </c>
      <c r="BC23" s="43">
        <f>COLUMN()</f>
        <v>55</v>
      </c>
      <c r="BD23" s="43">
        <f>COLUMN()</f>
        <v>56</v>
      </c>
      <c r="BE23" s="43">
        <f>COLUMN()</f>
        <v>57</v>
      </c>
      <c r="BF23" s="43">
        <f>COLUMN()</f>
        <v>58</v>
      </c>
      <c r="BG23" s="43">
        <f>COLUMN()</f>
        <v>59</v>
      </c>
      <c r="BH23" s="43">
        <f>COLUMN()</f>
        <v>60</v>
      </c>
      <c r="BI23" s="43">
        <f>COLUMN()</f>
        <v>61</v>
      </c>
      <c r="BJ23" s="43">
        <f>COLUMN()</f>
        <v>62</v>
      </c>
      <c r="BK23" s="43">
        <f>COLUMN()</f>
        <v>63</v>
      </c>
      <c r="BL23" s="43">
        <f>COLUMN()</f>
        <v>64</v>
      </c>
      <c r="BM23" s="43">
        <f>COLUMN()</f>
        <v>65</v>
      </c>
      <c r="BN23" s="43">
        <f>COLUMN()</f>
        <v>66</v>
      </c>
      <c r="BO23" s="43">
        <f>COLUMN()</f>
        <v>67</v>
      </c>
      <c r="BP23" s="43">
        <f>COLUMN()</f>
        <v>68</v>
      </c>
      <c r="BQ23" s="43">
        <f>COLUMN()</f>
        <v>69</v>
      </c>
      <c r="BR23" s="43">
        <f>COLUMN()</f>
        <v>70</v>
      </c>
      <c r="BS23" s="43">
        <f>COLUMN()</f>
        <v>71</v>
      </c>
    </row>
    <row r="24" spans="1:71" s="44" customFormat="1" ht="12.75" customHeight="1" x14ac:dyDescent="0.25">
      <c r="A24" s="38"/>
      <c r="B24" s="39"/>
      <c r="C24" s="39"/>
      <c r="D24" s="40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1"/>
      <c r="P24" s="39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2"/>
      <c r="AK24" s="40"/>
      <c r="AL24" s="40"/>
      <c r="AM24" s="40"/>
      <c r="AN24" s="40"/>
      <c r="AO24" s="45" t="s">
        <v>23</v>
      </c>
      <c r="AP24" s="40"/>
      <c r="AQ24" s="40"/>
      <c r="AR24" s="46"/>
      <c r="AS24" s="40"/>
      <c r="AT24" s="40"/>
      <c r="AU24" s="40"/>
      <c r="AV24" s="10" t="e">
        <f t="shared" ref="AV24:BS24" ca="1" si="6">AV$11</f>
        <v>#NAME?</v>
      </c>
      <c r="AW24" s="10" t="e">
        <f t="shared" ca="1" si="6"/>
        <v>#NAME?</v>
      </c>
      <c r="AX24" s="10" t="e">
        <f t="shared" ca="1" si="6"/>
        <v>#NAME?</v>
      </c>
      <c r="AY24" s="10" t="e">
        <f t="shared" ca="1" si="6"/>
        <v>#NAME?</v>
      </c>
      <c r="AZ24" s="10" t="e">
        <f t="shared" ca="1" si="6"/>
        <v>#NAME?</v>
      </c>
      <c r="BA24" s="10" t="e">
        <f t="shared" ca="1" si="6"/>
        <v>#NAME?</v>
      </c>
      <c r="BB24" s="47" t="e">
        <f t="shared" ca="1" si="6"/>
        <v>#NAME?</v>
      </c>
      <c r="BC24" s="10" t="e">
        <f t="shared" ca="1" si="6"/>
        <v>#NAME?</v>
      </c>
      <c r="BD24" s="10" t="e">
        <f t="shared" ca="1" si="6"/>
        <v>#NAME?</v>
      </c>
      <c r="BE24" s="10" t="e">
        <f t="shared" ca="1" si="6"/>
        <v>#NAME?</v>
      </c>
      <c r="BF24" s="10" t="e">
        <f t="shared" ca="1" si="6"/>
        <v>#NAME?</v>
      </c>
      <c r="BG24" s="10" t="e">
        <f t="shared" ca="1" si="6"/>
        <v>#NAME?</v>
      </c>
      <c r="BH24" s="10" t="e">
        <f t="shared" ca="1" si="6"/>
        <v>#NAME?</v>
      </c>
      <c r="BI24" s="10" t="e">
        <f t="shared" ca="1" si="6"/>
        <v>#NAME?</v>
      </c>
      <c r="BJ24" s="10" t="e">
        <f t="shared" ca="1" si="6"/>
        <v>#NAME?</v>
      </c>
      <c r="BK24" s="10" t="e">
        <f t="shared" ca="1" si="6"/>
        <v>#NAME?</v>
      </c>
      <c r="BL24" s="10" t="e">
        <f t="shared" ca="1" si="6"/>
        <v>#NAME?</v>
      </c>
      <c r="BM24" s="10" t="e">
        <f t="shared" ca="1" si="6"/>
        <v>#NAME?</v>
      </c>
      <c r="BN24" s="10" t="e">
        <f t="shared" ca="1" si="6"/>
        <v>#NAME?</v>
      </c>
      <c r="BO24" s="10" t="e">
        <f t="shared" ca="1" si="6"/>
        <v>#NAME?</v>
      </c>
      <c r="BP24" s="10" t="e">
        <f t="shared" ca="1" si="6"/>
        <v>#NAME?</v>
      </c>
      <c r="BQ24" s="10" t="e">
        <f t="shared" ca="1" si="6"/>
        <v>#NAME?</v>
      </c>
      <c r="BR24" s="10" t="e">
        <f t="shared" ca="1" si="6"/>
        <v>#NAME?</v>
      </c>
      <c r="BS24" s="10" t="e">
        <f t="shared" ca="1" si="6"/>
        <v>#NAME?</v>
      </c>
    </row>
    <row r="25" spans="1:71" s="44" customFormat="1" ht="12.75" customHeight="1" x14ac:dyDescent="0.2">
      <c r="A25" s="38"/>
      <c r="B25" s="39"/>
      <c r="C25" s="39"/>
      <c r="D25" s="40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1"/>
      <c r="P25" s="39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2"/>
      <c r="AK25" s="40"/>
      <c r="AL25" s="40"/>
      <c r="AM25" s="40"/>
      <c r="AN25" s="40"/>
      <c r="AO25" s="48" t="s">
        <v>24</v>
      </c>
      <c r="AP25" s="40"/>
      <c r="AQ25" s="40"/>
      <c r="AR25" s="49"/>
      <c r="AS25" s="40"/>
      <c r="AT25" s="40"/>
      <c r="AU25" s="40"/>
      <c r="AV25" s="50">
        <v>1981</v>
      </c>
      <c r="AW25" s="51">
        <v>1854</v>
      </c>
      <c r="AX25" s="52">
        <v>1498</v>
      </c>
      <c r="AY25" s="52">
        <v>1596</v>
      </c>
      <c r="AZ25" s="52">
        <v>2116</v>
      </c>
      <c r="BA25" s="52">
        <v>1612</v>
      </c>
      <c r="BB25" s="53">
        <v>1691</v>
      </c>
      <c r="BC25" s="18">
        <v>1553</v>
      </c>
      <c r="BD25" s="54">
        <v>1456</v>
      </c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</row>
    <row r="26" spans="1:71" s="44" customFormat="1" ht="12.75" customHeight="1" x14ac:dyDescent="0.2">
      <c r="A26" s="38"/>
      <c r="B26" s="39"/>
      <c r="C26" s="39"/>
      <c r="D26" s="40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1"/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2"/>
      <c r="AK26" s="40"/>
      <c r="AL26" s="40"/>
      <c r="AM26" s="40"/>
      <c r="AN26" s="40"/>
      <c r="AO26" s="48" t="s">
        <v>25</v>
      </c>
      <c r="AP26" s="40"/>
      <c r="AQ26" s="40"/>
      <c r="AR26" s="49"/>
      <c r="AS26" s="40"/>
      <c r="AT26" s="40"/>
      <c r="AU26" s="40"/>
      <c r="AV26" s="51">
        <v>10145</v>
      </c>
      <c r="AW26" s="52">
        <v>9563</v>
      </c>
      <c r="AX26" s="52">
        <v>11245</v>
      </c>
      <c r="AY26" s="52">
        <v>9748</v>
      </c>
      <c r="AZ26" s="52">
        <v>10266</v>
      </c>
      <c r="BA26" s="52">
        <v>9850</v>
      </c>
      <c r="BB26" s="53">
        <v>9890</v>
      </c>
      <c r="BC26" s="18">
        <v>10088</v>
      </c>
      <c r="BD26" s="54">
        <v>9674</v>
      </c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</row>
    <row r="27" spans="1:71" s="44" customFormat="1" ht="12.75" customHeight="1" x14ac:dyDescent="0.2">
      <c r="A27" s="38"/>
      <c r="B27" s="39"/>
      <c r="C27" s="39"/>
      <c r="D27" s="40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1"/>
      <c r="P27" s="39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2"/>
      <c r="AK27" s="40"/>
      <c r="AL27" s="40"/>
      <c r="AM27" s="40"/>
      <c r="AN27" s="40"/>
      <c r="AO27" s="48" t="s">
        <v>26</v>
      </c>
      <c r="AP27" s="40"/>
      <c r="AQ27" s="40"/>
      <c r="AR27" s="56"/>
      <c r="AS27" s="40"/>
      <c r="AT27" s="40"/>
      <c r="AU27" s="40"/>
      <c r="AV27" s="51">
        <v>9186</v>
      </c>
      <c r="AW27" s="52">
        <v>8927</v>
      </c>
      <c r="AX27" s="52">
        <v>6848</v>
      </c>
      <c r="AY27" s="52">
        <v>9157</v>
      </c>
      <c r="AZ27" s="52">
        <v>9592</v>
      </c>
      <c r="BA27" s="52">
        <v>7212</v>
      </c>
      <c r="BB27" s="53">
        <v>6940</v>
      </c>
      <c r="BC27" s="18">
        <v>7055</v>
      </c>
      <c r="BD27" s="54">
        <v>9143</v>
      </c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</row>
    <row r="28" spans="1:71" s="44" customFormat="1" ht="12.75" customHeight="1" x14ac:dyDescent="0.2">
      <c r="A28" s="38"/>
      <c r="B28" s="39"/>
      <c r="C28" s="39"/>
      <c r="D28" s="40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2"/>
      <c r="AK28" s="40"/>
      <c r="AL28" s="40"/>
      <c r="AM28" s="40"/>
      <c r="AN28" s="40"/>
      <c r="AO28" s="48" t="s">
        <v>27</v>
      </c>
      <c r="AP28" s="40"/>
      <c r="AQ28" s="40"/>
      <c r="AR28" s="56"/>
      <c r="AS28" s="40"/>
      <c r="AT28" s="40"/>
      <c r="AU28" s="40"/>
      <c r="AV28" s="57">
        <v>562</v>
      </c>
      <c r="AW28" s="58">
        <v>625</v>
      </c>
      <c r="AX28" s="58">
        <v>429</v>
      </c>
      <c r="AY28" s="58">
        <v>427</v>
      </c>
      <c r="AZ28" s="58">
        <v>399</v>
      </c>
      <c r="BA28" s="58">
        <v>476</v>
      </c>
      <c r="BB28" s="59">
        <v>462</v>
      </c>
      <c r="BC28" s="21">
        <v>419</v>
      </c>
      <c r="BD28" s="55">
        <v>286</v>
      </c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</row>
    <row r="29" spans="1:71" s="44" customFormat="1" ht="12.75" customHeight="1" x14ac:dyDescent="0.2">
      <c r="A29" s="38"/>
      <c r="B29" s="39"/>
      <c r="C29" s="39"/>
      <c r="D29" s="40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2"/>
      <c r="AK29" s="40"/>
      <c r="AL29" s="40"/>
      <c r="AM29" s="40"/>
      <c r="AN29" s="40"/>
      <c r="AO29" s="48" t="s">
        <v>28</v>
      </c>
      <c r="AP29" s="40"/>
      <c r="AQ29" s="40"/>
      <c r="AR29" s="56"/>
      <c r="AS29" s="40"/>
      <c r="AT29" s="40"/>
      <c r="AU29" s="40"/>
      <c r="AV29" s="50">
        <v>3928</v>
      </c>
      <c r="AW29" s="50">
        <v>3031</v>
      </c>
      <c r="AX29" s="50">
        <v>2924</v>
      </c>
      <c r="AY29" s="50">
        <v>2883</v>
      </c>
      <c r="AZ29" s="50">
        <v>3356</v>
      </c>
      <c r="BA29" s="50">
        <v>4095</v>
      </c>
      <c r="BB29" s="60">
        <v>3794</v>
      </c>
      <c r="BC29" s="54">
        <v>4091</v>
      </c>
      <c r="BD29" s="54">
        <v>4146</v>
      </c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</row>
    <row r="30" spans="1:71" s="44" customFormat="1" ht="12.75" customHeight="1" x14ac:dyDescent="0.2">
      <c r="A30" s="38"/>
      <c r="B30" s="39"/>
      <c r="C30" s="39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2"/>
      <c r="AK30" s="40"/>
      <c r="AL30" s="40"/>
      <c r="AM30" s="40"/>
      <c r="AN30" s="40"/>
      <c r="AO30" s="48" t="s">
        <v>29</v>
      </c>
      <c r="AP30" s="40"/>
      <c r="AQ30" s="40"/>
      <c r="AR30" s="56"/>
      <c r="AS30" s="40"/>
      <c r="AT30" s="40"/>
      <c r="AU30" s="40"/>
      <c r="AV30" s="61">
        <v>760</v>
      </c>
      <c r="AW30" s="61">
        <v>711</v>
      </c>
      <c r="AX30" s="61">
        <v>673</v>
      </c>
      <c r="AY30" s="61">
        <v>608</v>
      </c>
      <c r="AZ30" s="61">
        <v>567</v>
      </c>
      <c r="BA30" s="61">
        <v>592</v>
      </c>
      <c r="BB30" s="62">
        <v>613</v>
      </c>
      <c r="BC30" s="55">
        <v>662</v>
      </c>
      <c r="BD30" s="55">
        <v>486</v>
      </c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</row>
    <row r="31" spans="1:71" s="44" customFormat="1" ht="12.75" customHeight="1" x14ac:dyDescent="0.2">
      <c r="A31" s="38"/>
      <c r="B31" s="39"/>
      <c r="C31" s="39"/>
      <c r="D31" s="40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  <c r="AK31" s="40"/>
      <c r="AL31" s="40"/>
      <c r="AM31" s="40"/>
      <c r="AN31" s="40"/>
      <c r="AO31" s="48" t="s">
        <v>30</v>
      </c>
      <c r="AP31" s="40"/>
      <c r="AQ31" s="40"/>
      <c r="AR31" s="49"/>
      <c r="AS31" s="40"/>
      <c r="AT31" s="40"/>
      <c r="AU31" s="40"/>
      <c r="AV31" s="51">
        <v>1627</v>
      </c>
      <c r="AW31" s="52">
        <v>2425</v>
      </c>
      <c r="AX31" s="52">
        <v>2276</v>
      </c>
      <c r="AY31" s="52">
        <v>1817</v>
      </c>
      <c r="AZ31" s="52">
        <v>2015</v>
      </c>
      <c r="BA31" s="52">
        <v>2034</v>
      </c>
      <c r="BB31" s="53">
        <v>2024</v>
      </c>
      <c r="BC31" s="18">
        <v>1657</v>
      </c>
      <c r="BD31" s="54">
        <v>1284</v>
      </c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</row>
    <row r="32" spans="1:71" s="44" customFormat="1" ht="12.75" customHeight="1" x14ac:dyDescent="0.2">
      <c r="A32" s="38"/>
      <c r="B32" s="39"/>
      <c r="C32" s="39"/>
      <c r="D32" s="40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2"/>
      <c r="AK32" s="40"/>
      <c r="AL32" s="40"/>
      <c r="AM32" s="40"/>
      <c r="AN32" s="40"/>
      <c r="AO32" s="63" t="s">
        <v>31</v>
      </c>
      <c r="AP32" s="40"/>
      <c r="AQ32" s="40"/>
      <c r="AR32" s="49"/>
      <c r="AS32" s="40"/>
      <c r="AT32" s="40"/>
      <c r="AU32" s="40"/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2">
        <v>0</v>
      </c>
      <c r="BC32" s="55">
        <v>0</v>
      </c>
      <c r="BD32" s="55">
        <v>0</v>
      </c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</row>
    <row r="33" spans="1:71" s="44" customFormat="1" ht="12.75" customHeight="1" x14ac:dyDescent="0.25">
      <c r="A33" s="38"/>
      <c r="B33" s="39"/>
      <c r="C33" s="39"/>
      <c r="D33" s="40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1"/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2"/>
      <c r="AK33" s="40"/>
      <c r="AL33" s="40"/>
      <c r="AM33" s="40"/>
      <c r="AN33" s="40"/>
      <c r="AO33" s="64" t="s">
        <v>22</v>
      </c>
      <c r="AP33" s="40"/>
      <c r="AQ33" s="40"/>
      <c r="AR33" s="65"/>
      <c r="AS33" s="40"/>
      <c r="AT33" s="40"/>
      <c r="AU33" s="40"/>
      <c r="AV33" s="37">
        <f t="shared" ref="AV33:BS33" si="7">SUM(AV25:AV32)</f>
        <v>28189</v>
      </c>
      <c r="AW33" s="37">
        <f t="shared" si="7"/>
        <v>27136</v>
      </c>
      <c r="AX33" s="37">
        <f t="shared" si="7"/>
        <v>25893</v>
      </c>
      <c r="AY33" s="37">
        <f t="shared" si="7"/>
        <v>26236</v>
      </c>
      <c r="AZ33" s="37">
        <f t="shared" si="7"/>
        <v>28311</v>
      </c>
      <c r="BA33" s="37">
        <f t="shared" si="7"/>
        <v>25871</v>
      </c>
      <c r="BB33" s="66">
        <f t="shared" si="7"/>
        <v>25414</v>
      </c>
      <c r="BC33" s="37">
        <f t="shared" si="7"/>
        <v>25525</v>
      </c>
      <c r="BD33" s="37">
        <f t="shared" si="7"/>
        <v>26475</v>
      </c>
      <c r="BE33" s="37">
        <f t="shared" si="7"/>
        <v>0</v>
      </c>
      <c r="BF33" s="37">
        <f t="shared" si="7"/>
        <v>0</v>
      </c>
      <c r="BG33" s="37">
        <f t="shared" si="7"/>
        <v>0</v>
      </c>
      <c r="BH33" s="37">
        <f t="shared" si="7"/>
        <v>0</v>
      </c>
      <c r="BI33" s="37">
        <f t="shared" si="7"/>
        <v>0</v>
      </c>
      <c r="BJ33" s="37">
        <f t="shared" si="7"/>
        <v>0</v>
      </c>
      <c r="BK33" s="37">
        <f t="shared" si="7"/>
        <v>0</v>
      </c>
      <c r="BL33" s="37">
        <f t="shared" si="7"/>
        <v>0</v>
      </c>
      <c r="BM33" s="37">
        <f t="shared" si="7"/>
        <v>0</v>
      </c>
      <c r="BN33" s="37">
        <f t="shared" si="7"/>
        <v>0</v>
      </c>
      <c r="BO33" s="37">
        <f t="shared" si="7"/>
        <v>0</v>
      </c>
      <c r="BP33" s="37">
        <f t="shared" si="7"/>
        <v>0</v>
      </c>
      <c r="BQ33" s="37">
        <f t="shared" si="7"/>
        <v>0</v>
      </c>
      <c r="BR33" s="37">
        <f t="shared" si="7"/>
        <v>0</v>
      </c>
      <c r="BS33" s="37">
        <f t="shared" si="7"/>
        <v>0</v>
      </c>
    </row>
    <row r="34" spans="1:71" s="44" customFormat="1" ht="12.75" customHeight="1" x14ac:dyDescent="0.25">
      <c r="A34" s="38"/>
      <c r="B34" s="39"/>
      <c r="C34" s="39"/>
      <c r="D34" s="4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1"/>
      <c r="P34" s="39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2"/>
      <c r="AK34" s="40"/>
      <c r="AL34" s="40"/>
      <c r="AM34" s="40"/>
      <c r="AN34" s="40"/>
      <c r="AO34" s="38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</row>
    <row r="35" spans="1:71" s="68" customFormat="1" ht="12.7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8" t="s">
        <v>32</v>
      </c>
      <c r="AP35" s="10" t="str">
        <f t="shared" ref="AP35:BS35" si="8">AP$11</f>
        <v>Meta Parcial</v>
      </c>
      <c r="AQ35" s="10" t="str">
        <f t="shared" si="8"/>
        <v>11-31-out-24</v>
      </c>
      <c r="AR35" s="10" t="str">
        <f t="shared" si="8"/>
        <v>Meta Mensal</v>
      </c>
      <c r="AS35" s="10" t="e">
        <f t="shared" ca="1" si="8"/>
        <v>#NAME?</v>
      </c>
      <c r="AT35" s="10" t="e">
        <f t="shared" ca="1" si="8"/>
        <v>#NAME?</v>
      </c>
      <c r="AU35" s="10" t="e">
        <f t="shared" ca="1" si="8"/>
        <v>#NAME?</v>
      </c>
      <c r="AV35" s="10" t="e">
        <f t="shared" ca="1" si="8"/>
        <v>#NAME?</v>
      </c>
      <c r="AW35" s="10" t="e">
        <f t="shared" ca="1" si="8"/>
        <v>#NAME?</v>
      </c>
      <c r="AX35" s="10" t="e">
        <f t="shared" ca="1" si="8"/>
        <v>#NAME?</v>
      </c>
      <c r="AY35" s="10" t="e">
        <f t="shared" ca="1" si="8"/>
        <v>#NAME?</v>
      </c>
      <c r="AZ35" s="10" t="e">
        <f t="shared" ca="1" si="8"/>
        <v>#NAME?</v>
      </c>
      <c r="BA35" s="10" t="e">
        <f t="shared" ca="1" si="8"/>
        <v>#NAME?</v>
      </c>
      <c r="BB35" s="10" t="e">
        <f t="shared" ca="1" si="8"/>
        <v>#NAME?</v>
      </c>
      <c r="BC35" s="10" t="e">
        <f t="shared" ca="1" si="8"/>
        <v>#NAME?</v>
      </c>
      <c r="BD35" s="10" t="e">
        <f t="shared" ca="1" si="8"/>
        <v>#NAME?</v>
      </c>
      <c r="BE35" s="10" t="e">
        <f t="shared" ca="1" si="8"/>
        <v>#NAME?</v>
      </c>
      <c r="BF35" s="10" t="e">
        <f t="shared" ca="1" si="8"/>
        <v>#NAME?</v>
      </c>
      <c r="BG35" s="10" t="e">
        <f t="shared" ca="1" si="8"/>
        <v>#NAME?</v>
      </c>
      <c r="BH35" s="10" t="e">
        <f t="shared" ca="1" si="8"/>
        <v>#NAME?</v>
      </c>
      <c r="BI35" s="10" t="e">
        <f t="shared" ca="1" si="8"/>
        <v>#NAME?</v>
      </c>
      <c r="BJ35" s="10" t="e">
        <f t="shared" ca="1" si="8"/>
        <v>#NAME?</v>
      </c>
      <c r="BK35" s="10" t="e">
        <f t="shared" ca="1" si="8"/>
        <v>#NAME?</v>
      </c>
      <c r="BL35" s="10" t="e">
        <f t="shared" ca="1" si="8"/>
        <v>#NAME?</v>
      </c>
      <c r="BM35" s="10" t="e">
        <f t="shared" ca="1" si="8"/>
        <v>#NAME?</v>
      </c>
      <c r="BN35" s="10" t="e">
        <f t="shared" ca="1" si="8"/>
        <v>#NAME?</v>
      </c>
      <c r="BO35" s="10" t="e">
        <f t="shared" ca="1" si="8"/>
        <v>#NAME?</v>
      </c>
      <c r="BP35" s="10" t="e">
        <f t="shared" ca="1" si="8"/>
        <v>#NAME?</v>
      </c>
      <c r="BQ35" s="10" t="e">
        <f t="shared" ca="1" si="8"/>
        <v>#NAME?</v>
      </c>
      <c r="BR35" s="10" t="e">
        <f t="shared" ca="1" si="8"/>
        <v>#NAME?</v>
      </c>
      <c r="BS35" s="10" t="e">
        <f t="shared" ca="1" si="8"/>
        <v>#NAME?</v>
      </c>
    </row>
    <row r="36" spans="1:71" ht="12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34" t="s">
        <v>33</v>
      </c>
      <c r="AP36" s="69">
        <f>ROUND(((AR36/31)*21),0)</f>
        <v>18</v>
      </c>
      <c r="AQ36" s="54">
        <v>174</v>
      </c>
      <c r="AR36" s="69">
        <v>26</v>
      </c>
      <c r="AS36" s="18">
        <f>IF(AQ36="","",(SUM(AQ36,AN36)))</f>
        <v>174</v>
      </c>
      <c r="AT36" s="70">
        <v>26</v>
      </c>
      <c r="AU36" s="70">
        <v>26</v>
      </c>
      <c r="AV36" s="55">
        <v>26</v>
      </c>
      <c r="AW36" s="70">
        <v>26</v>
      </c>
      <c r="AX36" s="55">
        <v>26</v>
      </c>
      <c r="AY36" s="55">
        <v>26</v>
      </c>
      <c r="AZ36" s="55">
        <v>27</v>
      </c>
      <c r="BA36" s="70">
        <v>26</v>
      </c>
      <c r="BB36" s="70">
        <v>26</v>
      </c>
      <c r="BC36" s="55">
        <v>26</v>
      </c>
      <c r="BD36" s="70">
        <v>26</v>
      </c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</row>
    <row r="37" spans="1:71" ht="12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34" t="s">
        <v>34</v>
      </c>
      <c r="AP37" s="69">
        <f>ROUND(((AR37/31)*21),0)</f>
        <v>142</v>
      </c>
      <c r="AQ37" s="54">
        <v>44</v>
      </c>
      <c r="AR37" s="69">
        <v>210</v>
      </c>
      <c r="AS37" s="18">
        <f>IF(AQ37="","",(SUM(AQ37,AN37)))</f>
        <v>44</v>
      </c>
      <c r="AT37" s="70">
        <v>175</v>
      </c>
      <c r="AU37" s="70">
        <v>187</v>
      </c>
      <c r="AV37" s="55">
        <v>220</v>
      </c>
      <c r="AW37" s="70">
        <v>224</v>
      </c>
      <c r="AX37" s="55">
        <v>224</v>
      </c>
      <c r="AY37" s="55">
        <v>218</v>
      </c>
      <c r="AZ37" s="55">
        <v>208</v>
      </c>
      <c r="BA37" s="70">
        <v>210</v>
      </c>
      <c r="BB37" s="70">
        <v>212</v>
      </c>
      <c r="BC37" s="55">
        <v>214</v>
      </c>
      <c r="BD37" s="70">
        <v>212</v>
      </c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</row>
    <row r="38" spans="1:71" ht="12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0" t="s">
        <v>35</v>
      </c>
      <c r="AP38" s="69">
        <f>ROUND(((AR38/31)*21),0)</f>
        <v>18</v>
      </c>
      <c r="AQ38" s="54">
        <v>12</v>
      </c>
      <c r="AR38" s="69">
        <v>26</v>
      </c>
      <c r="AS38" s="18">
        <f>IF(AQ38="","",(SUM(AQ38,AN38)))</f>
        <v>12</v>
      </c>
      <c r="AT38" s="70">
        <v>28</v>
      </c>
      <c r="AU38" s="70">
        <v>26</v>
      </c>
      <c r="AV38" s="55">
        <v>26</v>
      </c>
      <c r="AW38" s="70">
        <v>26</v>
      </c>
      <c r="AX38" s="55">
        <v>26</v>
      </c>
      <c r="AY38" s="55">
        <v>26</v>
      </c>
      <c r="AZ38" s="55">
        <v>28</v>
      </c>
      <c r="BA38" s="70">
        <v>26</v>
      </c>
      <c r="BB38" s="70">
        <v>26</v>
      </c>
      <c r="BC38" s="55">
        <v>26</v>
      </c>
      <c r="BD38" s="70">
        <v>26</v>
      </c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</row>
    <row r="39" spans="1:71" ht="12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35" t="s">
        <v>22</v>
      </c>
      <c r="AP39" s="37">
        <f t="shared" ref="AP39:BS39" si="9">SUM(AP36:AP38)</f>
        <v>178</v>
      </c>
      <c r="AQ39" s="37">
        <f t="shared" si="9"/>
        <v>230</v>
      </c>
      <c r="AR39" s="37">
        <f t="shared" si="9"/>
        <v>262</v>
      </c>
      <c r="AS39" s="37">
        <f t="shared" si="9"/>
        <v>230</v>
      </c>
      <c r="AT39" s="37">
        <f t="shared" si="9"/>
        <v>229</v>
      </c>
      <c r="AU39" s="37">
        <f t="shared" si="9"/>
        <v>239</v>
      </c>
      <c r="AV39" s="37">
        <f t="shared" si="9"/>
        <v>272</v>
      </c>
      <c r="AW39" s="37">
        <f t="shared" si="9"/>
        <v>276</v>
      </c>
      <c r="AX39" s="37">
        <f t="shared" si="9"/>
        <v>276</v>
      </c>
      <c r="AY39" s="37">
        <f t="shared" si="9"/>
        <v>270</v>
      </c>
      <c r="AZ39" s="37">
        <f t="shared" si="9"/>
        <v>263</v>
      </c>
      <c r="BA39" s="37">
        <f t="shared" si="9"/>
        <v>262</v>
      </c>
      <c r="BB39" s="37">
        <f t="shared" si="9"/>
        <v>264</v>
      </c>
      <c r="BC39" s="37">
        <f t="shared" si="9"/>
        <v>266</v>
      </c>
      <c r="BD39" s="37">
        <f t="shared" si="9"/>
        <v>264</v>
      </c>
      <c r="BE39" s="37">
        <f t="shared" si="9"/>
        <v>0</v>
      </c>
      <c r="BF39" s="37">
        <f t="shared" si="9"/>
        <v>0</v>
      </c>
      <c r="BG39" s="37">
        <f t="shared" si="9"/>
        <v>0</v>
      </c>
      <c r="BH39" s="37">
        <f t="shared" si="9"/>
        <v>0</v>
      </c>
      <c r="BI39" s="37">
        <f t="shared" si="9"/>
        <v>0</v>
      </c>
      <c r="BJ39" s="37">
        <f t="shared" si="9"/>
        <v>0</v>
      </c>
      <c r="BK39" s="37">
        <f t="shared" si="9"/>
        <v>0</v>
      </c>
      <c r="BL39" s="37">
        <f t="shared" si="9"/>
        <v>0</v>
      </c>
      <c r="BM39" s="37">
        <f t="shared" si="9"/>
        <v>0</v>
      </c>
      <c r="BN39" s="37">
        <f t="shared" si="9"/>
        <v>0</v>
      </c>
      <c r="BO39" s="37">
        <f t="shared" si="9"/>
        <v>0</v>
      </c>
      <c r="BP39" s="37">
        <f t="shared" si="9"/>
        <v>0</v>
      </c>
      <c r="BQ39" s="37">
        <f t="shared" si="9"/>
        <v>0</v>
      </c>
      <c r="BR39" s="37">
        <f t="shared" si="9"/>
        <v>0</v>
      </c>
      <c r="BS39" s="37">
        <f t="shared" si="9"/>
        <v>0</v>
      </c>
    </row>
    <row r="40" spans="1:71" ht="12.75" hidden="1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</row>
    <row r="41" spans="1:71" ht="12.75" hidden="1" customHeight="1" x14ac:dyDescent="0.2">
      <c r="A41" s="74" t="s">
        <v>36</v>
      </c>
      <c r="B41" s="75" t="s">
        <v>6</v>
      </c>
      <c r="C41" s="76">
        <f>$C$11</f>
        <v>44531</v>
      </c>
      <c r="D41" s="75" t="s">
        <v>6</v>
      </c>
      <c r="E41" s="76" t="e">
        <f ca="1">$E$11</f>
        <v>#NAME?</v>
      </c>
      <c r="F41" s="76" t="e">
        <f ca="1">$F$11</f>
        <v>#NAME?</v>
      </c>
      <c r="G41" s="76" t="e">
        <f ca="1">$G$11</f>
        <v>#NAME?</v>
      </c>
      <c r="H41" s="76" t="e">
        <f ca="1">$H$11</f>
        <v>#NAME?</v>
      </c>
      <c r="I41" s="76" t="e">
        <f ca="1">$I$11</f>
        <v>#NAME?</v>
      </c>
      <c r="J41" s="76" t="e">
        <f ca="1">$J$11</f>
        <v>#NAME?</v>
      </c>
      <c r="K41" s="76" t="e">
        <f ca="1">$K$11</f>
        <v>#NAME?</v>
      </c>
      <c r="L41" s="76" t="e">
        <f ca="1">$L$11</f>
        <v>#NAME?</v>
      </c>
      <c r="M41" s="76" t="e">
        <f ca="1">$M$11</f>
        <v>#NAME?</v>
      </c>
      <c r="N41" s="76" t="e">
        <f ca="1">$N$11</f>
        <v>#NAME?</v>
      </c>
      <c r="O41" s="76" t="e">
        <f ca="1">$O$11</f>
        <v>#NAME?</v>
      </c>
      <c r="P41" s="76" t="e">
        <f ca="1">$P$11</f>
        <v>#NAME?</v>
      </c>
      <c r="Q41" s="75" t="s">
        <v>6</v>
      </c>
      <c r="R41" s="76" t="e">
        <f t="shared" ref="R41:AK41" ca="1" si="10">R11</f>
        <v>#NAME?</v>
      </c>
      <c r="S41" s="76" t="e">
        <f t="shared" ca="1" si="10"/>
        <v>#NAME?</v>
      </c>
      <c r="T41" s="76" t="e">
        <f t="shared" ca="1" si="10"/>
        <v>#NAME?</v>
      </c>
      <c r="U41" s="76" t="e">
        <f t="shared" ca="1" si="10"/>
        <v>#NAME?</v>
      </c>
      <c r="V41" s="76" t="e">
        <f t="shared" ca="1" si="10"/>
        <v>#NAME?</v>
      </c>
      <c r="W41" s="76" t="e">
        <f t="shared" ca="1" si="10"/>
        <v>#NAME?</v>
      </c>
      <c r="X41" s="76" t="e">
        <f t="shared" ca="1" si="10"/>
        <v>#NAME?</v>
      </c>
      <c r="Y41" s="76" t="e">
        <f t="shared" ca="1" si="10"/>
        <v>#NAME?</v>
      </c>
      <c r="Z41" s="76" t="e">
        <f t="shared" ca="1" si="10"/>
        <v>#NAME?</v>
      </c>
      <c r="AA41" s="76" t="e">
        <f t="shared" ca="1" si="10"/>
        <v>#NAME?</v>
      </c>
      <c r="AB41" s="76" t="e">
        <f t="shared" ca="1" si="10"/>
        <v>#NAME?</v>
      </c>
      <c r="AC41" s="76" t="e">
        <f t="shared" ca="1" si="10"/>
        <v>#NAME?</v>
      </c>
      <c r="AD41" s="76" t="e">
        <f t="shared" ca="1" si="10"/>
        <v>#NAME?</v>
      </c>
      <c r="AE41" s="76" t="e">
        <f t="shared" ca="1" si="10"/>
        <v>#NAME?</v>
      </c>
      <c r="AF41" s="76" t="e">
        <f t="shared" ca="1" si="10"/>
        <v>#NAME?</v>
      </c>
      <c r="AG41" s="76" t="e">
        <f t="shared" ca="1" si="10"/>
        <v>#NAME?</v>
      </c>
      <c r="AH41" s="76" t="e">
        <f t="shared" ca="1" si="10"/>
        <v>#NAME?</v>
      </c>
      <c r="AI41" s="76" t="e">
        <f t="shared" ca="1" si="10"/>
        <v>#NAME?</v>
      </c>
      <c r="AJ41" s="76" t="e">
        <f t="shared" ca="1" si="10"/>
        <v>#NAME?</v>
      </c>
      <c r="AK41" s="76" t="e">
        <f t="shared" ca="1" si="10"/>
        <v>#NAME?</v>
      </c>
      <c r="AL41" s="76" t="e">
        <f ca="1">AL$11</f>
        <v>#NAME?</v>
      </c>
      <c r="AM41" s="76" t="str">
        <f>AM$11</f>
        <v>Meta Parcial</v>
      </c>
      <c r="AN41" s="76" t="str">
        <f>AN$11</f>
        <v>1-10-out-24</v>
      </c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</row>
    <row r="42" spans="1:71" ht="12.75" hidden="1" customHeight="1" x14ac:dyDescent="0.2">
      <c r="A42" s="12" t="s">
        <v>37</v>
      </c>
      <c r="B42" s="70">
        <v>176</v>
      </c>
      <c r="C42" s="14">
        <v>0</v>
      </c>
      <c r="D42" s="13">
        <v>176</v>
      </c>
      <c r="E42" s="14">
        <v>0</v>
      </c>
      <c r="F42" s="14">
        <v>13</v>
      </c>
      <c r="G42" s="14">
        <v>4</v>
      </c>
      <c r="H42" s="14">
        <v>1</v>
      </c>
      <c r="I42" s="14">
        <v>20</v>
      </c>
      <c r="J42" s="14">
        <v>131</v>
      </c>
      <c r="K42" s="14">
        <v>109</v>
      </c>
      <c r="L42" s="14">
        <v>250</v>
      </c>
      <c r="M42" s="14">
        <v>285</v>
      </c>
      <c r="N42" s="14">
        <v>281</v>
      </c>
      <c r="O42" s="14">
        <v>295</v>
      </c>
      <c r="P42" s="14">
        <v>275</v>
      </c>
      <c r="Q42" s="13">
        <v>176</v>
      </c>
      <c r="R42" s="14">
        <v>246</v>
      </c>
      <c r="S42" s="14">
        <v>201</v>
      </c>
      <c r="T42" s="14">
        <v>188</v>
      </c>
      <c r="U42" s="14">
        <v>126</v>
      </c>
      <c r="V42" s="14">
        <v>164</v>
      </c>
      <c r="W42" s="14">
        <v>110</v>
      </c>
      <c r="X42" s="14">
        <v>216</v>
      </c>
      <c r="Y42" s="14">
        <v>274</v>
      </c>
      <c r="Z42" s="14">
        <v>272</v>
      </c>
      <c r="AA42" s="14">
        <v>284</v>
      </c>
      <c r="AB42" s="14">
        <v>237</v>
      </c>
      <c r="AC42" s="14">
        <v>268</v>
      </c>
      <c r="AD42" s="14">
        <v>290</v>
      </c>
      <c r="AE42" s="14">
        <v>199</v>
      </c>
      <c r="AF42" s="14">
        <v>289</v>
      </c>
      <c r="AG42" s="14">
        <v>308</v>
      </c>
      <c r="AH42" s="14">
        <v>248</v>
      </c>
      <c r="AI42" s="77">
        <v>298</v>
      </c>
      <c r="AJ42" s="14">
        <v>312</v>
      </c>
      <c r="AK42" s="14">
        <v>305</v>
      </c>
      <c r="AL42" s="14">
        <v>325</v>
      </c>
      <c r="AM42" s="78">
        <f>ROUND(((Q42/31)*10),0)</f>
        <v>57</v>
      </c>
      <c r="AN42" s="14">
        <v>127</v>
      </c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</row>
    <row r="43" spans="1:71" ht="12.75" customHeight="1" x14ac:dyDescent="0.25">
      <c r="A43" s="79"/>
      <c r="B43" s="80"/>
      <c r="C43" s="80"/>
      <c r="D43" s="80"/>
      <c r="E43" s="80"/>
      <c r="F43" s="80"/>
      <c r="G43" s="80"/>
      <c r="H43" s="81"/>
      <c r="I43" s="81"/>
      <c r="J43" s="80"/>
      <c r="K43" s="80"/>
      <c r="L43" s="80"/>
      <c r="M43" s="80"/>
      <c r="N43" s="80"/>
      <c r="O43" s="81"/>
      <c r="P43" s="80"/>
      <c r="Q43" s="80"/>
      <c r="R43" s="81"/>
      <c r="S43" s="81"/>
      <c r="T43" s="81"/>
      <c r="U43" s="80"/>
      <c r="V43" s="81"/>
      <c r="W43" s="81"/>
      <c r="X43" s="80"/>
      <c r="Y43" s="80"/>
      <c r="Z43" s="81"/>
      <c r="AA43" s="81"/>
      <c r="AB43" s="80"/>
      <c r="AC43" s="80"/>
      <c r="AD43" s="80"/>
      <c r="AE43" s="80"/>
      <c r="AF43" s="80"/>
      <c r="AG43" s="80"/>
      <c r="AH43" s="80"/>
      <c r="AI43" s="80"/>
      <c r="AJ43" s="81"/>
      <c r="AK43" s="80"/>
      <c r="AL43" s="80"/>
      <c r="AM43" s="80"/>
      <c r="AN43" s="80"/>
      <c r="AO43" s="79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</row>
    <row r="44" spans="1:71" ht="12.75" customHeight="1" x14ac:dyDescent="0.25">
      <c r="A44" s="82"/>
      <c r="B44" s="83"/>
      <c r="C44" s="83"/>
      <c r="D44" s="83"/>
      <c r="E44" s="83"/>
      <c r="F44" s="83"/>
      <c r="G44" s="83"/>
      <c r="H44" s="84"/>
      <c r="I44" s="84"/>
      <c r="J44" s="83"/>
      <c r="K44" s="83"/>
      <c r="L44" s="83"/>
      <c r="M44" s="83"/>
      <c r="N44" s="83"/>
      <c r="O44" s="84"/>
      <c r="P44" s="83"/>
      <c r="Q44" s="83"/>
      <c r="R44" s="84"/>
      <c r="S44" s="84"/>
      <c r="T44" s="84"/>
      <c r="U44" s="83"/>
      <c r="V44" s="84"/>
      <c r="W44" s="84"/>
      <c r="X44" s="83"/>
      <c r="Y44" s="83"/>
      <c r="Z44" s="84"/>
      <c r="AA44" s="84"/>
      <c r="AB44" s="83"/>
      <c r="AC44" s="83"/>
      <c r="AD44" s="83"/>
      <c r="AE44" s="83"/>
      <c r="AF44" s="83"/>
      <c r="AG44" s="83"/>
      <c r="AH44" s="83"/>
      <c r="AI44" s="83"/>
      <c r="AJ44" s="84"/>
      <c r="AK44" s="83"/>
      <c r="AL44" s="83"/>
      <c r="AM44" s="83"/>
      <c r="AN44" s="83"/>
      <c r="AO44" s="8" t="s">
        <v>38</v>
      </c>
      <c r="AP44" s="72"/>
      <c r="AQ44" s="72"/>
      <c r="AR44" s="10" t="str">
        <f>AR$11</f>
        <v>Meta Mensal</v>
      </c>
      <c r="AS44" s="85"/>
      <c r="AT44" s="85"/>
      <c r="AU44" s="85"/>
      <c r="AV44" s="10" t="e">
        <f t="shared" ref="AV44:BS44" ca="1" si="11">AV$11</f>
        <v>#NAME?</v>
      </c>
      <c r="AW44" s="10" t="e">
        <f t="shared" ca="1" si="11"/>
        <v>#NAME?</v>
      </c>
      <c r="AX44" s="10" t="e">
        <f t="shared" ca="1" si="11"/>
        <v>#NAME?</v>
      </c>
      <c r="AY44" s="10" t="e">
        <f t="shared" ca="1" si="11"/>
        <v>#NAME?</v>
      </c>
      <c r="AZ44" s="10" t="e">
        <f t="shared" ca="1" si="11"/>
        <v>#NAME?</v>
      </c>
      <c r="BA44" s="10" t="e">
        <f t="shared" ca="1" si="11"/>
        <v>#NAME?</v>
      </c>
      <c r="BB44" s="10" t="e">
        <f t="shared" ca="1" si="11"/>
        <v>#NAME?</v>
      </c>
      <c r="BC44" s="10" t="e">
        <f t="shared" ca="1" si="11"/>
        <v>#NAME?</v>
      </c>
      <c r="BD44" s="10" t="e">
        <f t="shared" ca="1" si="11"/>
        <v>#NAME?</v>
      </c>
      <c r="BE44" s="10" t="e">
        <f t="shared" ca="1" si="11"/>
        <v>#NAME?</v>
      </c>
      <c r="BF44" s="10" t="e">
        <f t="shared" ca="1" si="11"/>
        <v>#NAME?</v>
      </c>
      <c r="BG44" s="10" t="e">
        <f t="shared" ca="1" si="11"/>
        <v>#NAME?</v>
      </c>
      <c r="BH44" s="10" t="e">
        <f t="shared" ca="1" si="11"/>
        <v>#NAME?</v>
      </c>
      <c r="BI44" s="10" t="e">
        <f t="shared" ca="1" si="11"/>
        <v>#NAME?</v>
      </c>
      <c r="BJ44" s="10" t="e">
        <f t="shared" ca="1" si="11"/>
        <v>#NAME?</v>
      </c>
      <c r="BK44" s="10" t="e">
        <f t="shared" ca="1" si="11"/>
        <v>#NAME?</v>
      </c>
      <c r="BL44" s="10" t="e">
        <f t="shared" ca="1" si="11"/>
        <v>#NAME?</v>
      </c>
      <c r="BM44" s="10" t="e">
        <f t="shared" ca="1" si="11"/>
        <v>#NAME?</v>
      </c>
      <c r="BN44" s="10" t="e">
        <f t="shared" ca="1" si="11"/>
        <v>#NAME?</v>
      </c>
      <c r="BO44" s="10" t="e">
        <f t="shared" ca="1" si="11"/>
        <v>#NAME?</v>
      </c>
      <c r="BP44" s="10" t="e">
        <f t="shared" ca="1" si="11"/>
        <v>#NAME?</v>
      </c>
      <c r="BQ44" s="10" t="e">
        <f t="shared" ca="1" si="11"/>
        <v>#NAME?</v>
      </c>
      <c r="BR44" s="10" t="e">
        <f t="shared" ca="1" si="11"/>
        <v>#NAME?</v>
      </c>
      <c r="BS44" s="10" t="e">
        <f t="shared" ca="1" si="11"/>
        <v>#NAME?</v>
      </c>
    </row>
    <row r="45" spans="1:71" ht="12.75" customHeight="1" x14ac:dyDescent="0.25">
      <c r="A45" s="82"/>
      <c r="B45" s="83"/>
      <c r="C45" s="83"/>
      <c r="D45" s="83"/>
      <c r="E45" s="83"/>
      <c r="F45" s="83"/>
      <c r="G45" s="83"/>
      <c r="H45" s="84"/>
      <c r="I45" s="84"/>
      <c r="J45" s="83"/>
      <c r="K45" s="83"/>
      <c r="L45" s="83"/>
      <c r="M45" s="83"/>
      <c r="N45" s="83"/>
      <c r="O45" s="84"/>
      <c r="P45" s="83"/>
      <c r="Q45" s="83"/>
      <c r="R45" s="84"/>
      <c r="S45" s="84"/>
      <c r="T45" s="84"/>
      <c r="U45" s="83"/>
      <c r="V45" s="84"/>
      <c r="W45" s="84"/>
      <c r="X45" s="83"/>
      <c r="Y45" s="83"/>
      <c r="Z45" s="84"/>
      <c r="AA45" s="84"/>
      <c r="AB45" s="83"/>
      <c r="AC45" s="83"/>
      <c r="AD45" s="83"/>
      <c r="AE45" s="83"/>
      <c r="AF45" s="83"/>
      <c r="AG45" s="83"/>
      <c r="AH45" s="83"/>
      <c r="AI45" s="83"/>
      <c r="AJ45" s="84"/>
      <c r="AK45" s="83"/>
      <c r="AL45" s="83"/>
      <c r="AM45" s="83"/>
      <c r="AN45" s="83"/>
      <c r="AO45" s="20" t="s">
        <v>39</v>
      </c>
      <c r="AP45" s="72"/>
      <c r="AQ45" s="72"/>
      <c r="AR45" s="546">
        <f>AR39</f>
        <v>262</v>
      </c>
      <c r="AS45" s="85"/>
      <c r="AT45" s="85"/>
      <c r="AU45" s="85"/>
      <c r="AV45" s="86">
        <v>101</v>
      </c>
      <c r="AW45" s="86">
        <v>97</v>
      </c>
      <c r="AX45" s="86">
        <v>107</v>
      </c>
      <c r="AY45" s="86">
        <v>97</v>
      </c>
      <c r="AZ45" s="86">
        <v>105</v>
      </c>
      <c r="BA45" s="86">
        <v>98</v>
      </c>
      <c r="BB45" s="86">
        <v>92</v>
      </c>
      <c r="BC45" s="86">
        <v>101</v>
      </c>
      <c r="BD45" s="77">
        <v>103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</row>
    <row r="46" spans="1:71" ht="12.75" customHeight="1" x14ac:dyDescent="0.25">
      <c r="A46" s="82"/>
      <c r="B46" s="83"/>
      <c r="C46" s="83"/>
      <c r="D46" s="83"/>
      <c r="E46" s="83"/>
      <c r="F46" s="83"/>
      <c r="G46" s="83"/>
      <c r="H46" s="84"/>
      <c r="I46" s="84"/>
      <c r="J46" s="83"/>
      <c r="K46" s="83"/>
      <c r="L46" s="83"/>
      <c r="M46" s="83"/>
      <c r="N46" s="83"/>
      <c r="O46" s="84"/>
      <c r="P46" s="83"/>
      <c r="Q46" s="83"/>
      <c r="R46" s="84"/>
      <c r="S46" s="84"/>
      <c r="T46" s="84"/>
      <c r="U46" s="83"/>
      <c r="V46" s="84"/>
      <c r="W46" s="84"/>
      <c r="X46" s="83"/>
      <c r="Y46" s="83"/>
      <c r="Z46" s="84"/>
      <c r="AA46" s="84"/>
      <c r="AB46" s="83"/>
      <c r="AC46" s="83"/>
      <c r="AD46" s="83"/>
      <c r="AE46" s="83"/>
      <c r="AF46" s="83"/>
      <c r="AG46" s="83"/>
      <c r="AH46" s="83"/>
      <c r="AI46" s="83"/>
      <c r="AJ46" s="84"/>
      <c r="AK46" s="83"/>
      <c r="AL46" s="83"/>
      <c r="AM46" s="83"/>
      <c r="AN46" s="83"/>
      <c r="AO46" s="20" t="s">
        <v>40</v>
      </c>
      <c r="AP46" s="72"/>
      <c r="AQ46" s="72"/>
      <c r="AR46" s="546"/>
      <c r="AS46" s="85"/>
      <c r="AT46" s="85"/>
      <c r="AU46" s="85"/>
      <c r="AV46" s="77">
        <v>0</v>
      </c>
      <c r="AW46" s="77">
        <v>0</v>
      </c>
      <c r="AX46" s="77">
        <v>0</v>
      </c>
      <c r="AY46" s="77">
        <v>0</v>
      </c>
      <c r="AZ46" s="77">
        <v>0</v>
      </c>
      <c r="BA46" s="77">
        <v>0</v>
      </c>
      <c r="BB46" s="77">
        <v>0</v>
      </c>
      <c r="BC46" s="77">
        <v>0</v>
      </c>
      <c r="BD46" s="77">
        <v>0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</row>
    <row r="47" spans="1:71" ht="12.75" customHeight="1" x14ac:dyDescent="0.25">
      <c r="A47" s="82"/>
      <c r="B47" s="83"/>
      <c r="C47" s="83"/>
      <c r="D47" s="83"/>
      <c r="E47" s="83"/>
      <c r="F47" s="83"/>
      <c r="G47" s="83"/>
      <c r="H47" s="84"/>
      <c r="I47" s="84"/>
      <c r="J47" s="83"/>
      <c r="K47" s="83"/>
      <c r="L47" s="83"/>
      <c r="M47" s="83"/>
      <c r="N47" s="83"/>
      <c r="O47" s="84"/>
      <c r="P47" s="83"/>
      <c r="Q47" s="83"/>
      <c r="R47" s="84"/>
      <c r="S47" s="84"/>
      <c r="T47" s="84"/>
      <c r="U47" s="83"/>
      <c r="V47" s="84"/>
      <c r="W47" s="84"/>
      <c r="X47" s="83"/>
      <c r="Y47" s="83"/>
      <c r="Z47" s="84"/>
      <c r="AA47" s="84"/>
      <c r="AB47" s="83"/>
      <c r="AC47" s="83"/>
      <c r="AD47" s="83"/>
      <c r="AE47" s="83"/>
      <c r="AF47" s="83"/>
      <c r="AG47" s="83"/>
      <c r="AH47" s="83"/>
      <c r="AI47" s="83"/>
      <c r="AJ47" s="84"/>
      <c r="AK47" s="83"/>
      <c r="AL47" s="83"/>
      <c r="AM47" s="83"/>
      <c r="AN47" s="83"/>
      <c r="AO47" s="20" t="s">
        <v>41</v>
      </c>
      <c r="AP47" s="72"/>
      <c r="AQ47" s="72"/>
      <c r="AR47" s="546"/>
      <c r="AS47" s="85"/>
      <c r="AT47" s="85"/>
      <c r="AU47" s="85"/>
      <c r="AV47" s="86">
        <v>9</v>
      </c>
      <c r="AW47" s="86">
        <v>3</v>
      </c>
      <c r="AX47" s="86">
        <v>0</v>
      </c>
      <c r="AY47" s="86">
        <v>0</v>
      </c>
      <c r="AZ47" s="86">
        <v>4</v>
      </c>
      <c r="BA47" s="86">
        <v>2</v>
      </c>
      <c r="BB47" s="86">
        <v>0</v>
      </c>
      <c r="BC47" s="86">
        <v>2</v>
      </c>
      <c r="BD47" s="77">
        <v>2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</row>
    <row r="48" spans="1:71" ht="12.75" customHeight="1" x14ac:dyDescent="0.25">
      <c r="A48" s="82"/>
      <c r="B48" s="83"/>
      <c r="C48" s="83"/>
      <c r="D48" s="83"/>
      <c r="E48" s="83"/>
      <c r="F48" s="83"/>
      <c r="G48" s="83"/>
      <c r="H48" s="84"/>
      <c r="I48" s="84"/>
      <c r="J48" s="83"/>
      <c r="K48" s="83"/>
      <c r="L48" s="83"/>
      <c r="M48" s="83"/>
      <c r="N48" s="83"/>
      <c r="O48" s="84"/>
      <c r="P48" s="83"/>
      <c r="Q48" s="83"/>
      <c r="R48" s="84"/>
      <c r="S48" s="84"/>
      <c r="T48" s="84"/>
      <c r="U48" s="83"/>
      <c r="V48" s="84"/>
      <c r="W48" s="84"/>
      <c r="X48" s="83"/>
      <c r="Y48" s="83"/>
      <c r="Z48" s="84"/>
      <c r="AA48" s="84"/>
      <c r="AB48" s="83"/>
      <c r="AC48" s="83"/>
      <c r="AD48" s="83"/>
      <c r="AE48" s="83"/>
      <c r="AF48" s="83"/>
      <c r="AG48" s="83"/>
      <c r="AH48" s="83"/>
      <c r="AI48" s="83"/>
      <c r="AJ48" s="84"/>
      <c r="AK48" s="83"/>
      <c r="AL48" s="83"/>
      <c r="AM48" s="83"/>
      <c r="AN48" s="83"/>
      <c r="AO48" s="20" t="s">
        <v>42</v>
      </c>
      <c r="AP48" s="72"/>
      <c r="AQ48" s="72"/>
      <c r="AR48" s="546"/>
      <c r="AS48" s="85"/>
      <c r="AT48" s="85"/>
      <c r="AU48" s="85"/>
      <c r="AV48" s="86">
        <v>48</v>
      </c>
      <c r="AW48" s="86">
        <v>51</v>
      </c>
      <c r="AX48" s="86">
        <v>50</v>
      </c>
      <c r="AY48" s="86">
        <v>57</v>
      </c>
      <c r="AZ48" s="86">
        <v>40</v>
      </c>
      <c r="BA48" s="86">
        <v>51</v>
      </c>
      <c r="BB48" s="86">
        <v>60</v>
      </c>
      <c r="BC48" s="86">
        <v>56</v>
      </c>
      <c r="BD48" s="77">
        <v>46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</row>
    <row r="49" spans="1:71" ht="12.75" customHeight="1" x14ac:dyDescent="0.25">
      <c r="A49" s="82"/>
      <c r="B49" s="83"/>
      <c r="C49" s="83"/>
      <c r="D49" s="83"/>
      <c r="E49" s="83"/>
      <c r="F49" s="83"/>
      <c r="G49" s="83"/>
      <c r="H49" s="84"/>
      <c r="I49" s="84"/>
      <c r="J49" s="83"/>
      <c r="K49" s="83"/>
      <c r="L49" s="83"/>
      <c r="M49" s="83"/>
      <c r="N49" s="83"/>
      <c r="O49" s="84"/>
      <c r="P49" s="83"/>
      <c r="Q49" s="83"/>
      <c r="R49" s="84"/>
      <c r="S49" s="84"/>
      <c r="T49" s="84"/>
      <c r="U49" s="83"/>
      <c r="V49" s="84"/>
      <c r="W49" s="84"/>
      <c r="X49" s="83"/>
      <c r="Y49" s="83"/>
      <c r="Z49" s="84"/>
      <c r="AA49" s="84"/>
      <c r="AB49" s="83"/>
      <c r="AC49" s="83"/>
      <c r="AD49" s="83"/>
      <c r="AE49" s="83"/>
      <c r="AF49" s="83"/>
      <c r="AG49" s="83"/>
      <c r="AH49" s="83"/>
      <c r="AI49" s="83"/>
      <c r="AJ49" s="84"/>
      <c r="AK49" s="83"/>
      <c r="AL49" s="83"/>
      <c r="AM49" s="83"/>
      <c r="AN49" s="83"/>
      <c r="AO49" s="20" t="s">
        <v>43</v>
      </c>
      <c r="AP49" s="72"/>
      <c r="AQ49" s="72"/>
      <c r="AR49" s="546"/>
      <c r="AS49" s="85"/>
      <c r="AT49" s="85"/>
      <c r="AU49" s="85"/>
      <c r="AV49" s="86">
        <v>6</v>
      </c>
      <c r="AW49" s="86">
        <v>6</v>
      </c>
      <c r="AX49" s="86">
        <v>6</v>
      </c>
      <c r="AY49" s="86">
        <v>6</v>
      </c>
      <c r="AZ49" s="86">
        <v>6</v>
      </c>
      <c r="BA49" s="86">
        <v>6</v>
      </c>
      <c r="BB49" s="86">
        <v>6</v>
      </c>
      <c r="BC49" s="86">
        <v>6</v>
      </c>
      <c r="BD49" s="77">
        <v>6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</row>
    <row r="50" spans="1:71" ht="12.75" customHeight="1" x14ac:dyDescent="0.25">
      <c r="A50" s="82"/>
      <c r="B50" s="83"/>
      <c r="C50" s="83"/>
      <c r="D50" s="83"/>
      <c r="E50" s="83"/>
      <c r="F50" s="83"/>
      <c r="G50" s="83"/>
      <c r="H50" s="84"/>
      <c r="I50" s="84"/>
      <c r="J50" s="83"/>
      <c r="K50" s="83"/>
      <c r="L50" s="83"/>
      <c r="M50" s="83"/>
      <c r="N50" s="83"/>
      <c r="O50" s="84"/>
      <c r="P50" s="83"/>
      <c r="Q50" s="83"/>
      <c r="R50" s="84"/>
      <c r="S50" s="84"/>
      <c r="T50" s="84"/>
      <c r="U50" s="83"/>
      <c r="V50" s="84"/>
      <c r="W50" s="84"/>
      <c r="X50" s="83"/>
      <c r="Y50" s="83"/>
      <c r="Z50" s="84"/>
      <c r="AA50" s="84"/>
      <c r="AB50" s="83"/>
      <c r="AC50" s="83"/>
      <c r="AD50" s="83"/>
      <c r="AE50" s="83"/>
      <c r="AF50" s="83"/>
      <c r="AG50" s="83"/>
      <c r="AH50" s="83"/>
      <c r="AI50" s="83"/>
      <c r="AJ50" s="84"/>
      <c r="AK50" s="83"/>
      <c r="AL50" s="83"/>
      <c r="AM50" s="83"/>
      <c r="AN50" s="83"/>
      <c r="AO50" s="20" t="s">
        <v>44</v>
      </c>
      <c r="AP50" s="72"/>
      <c r="AQ50" s="72"/>
      <c r="AR50" s="546"/>
      <c r="AS50" s="85"/>
      <c r="AT50" s="85"/>
      <c r="AU50" s="85"/>
      <c r="AV50" s="86">
        <v>8</v>
      </c>
      <c r="AW50" s="86">
        <v>11</v>
      </c>
      <c r="AX50" s="86">
        <v>10</v>
      </c>
      <c r="AY50" s="86">
        <v>7</v>
      </c>
      <c r="AZ50" s="86">
        <v>9</v>
      </c>
      <c r="BA50" s="86">
        <v>7</v>
      </c>
      <c r="BB50" s="86">
        <v>5</v>
      </c>
      <c r="BC50" s="86">
        <v>7</v>
      </c>
      <c r="BD50" s="77">
        <v>6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</row>
    <row r="51" spans="1:71" ht="12.75" customHeight="1" x14ac:dyDescent="0.25">
      <c r="A51" s="82"/>
      <c r="B51" s="83"/>
      <c r="C51" s="83"/>
      <c r="D51" s="83"/>
      <c r="E51" s="83"/>
      <c r="F51" s="83"/>
      <c r="G51" s="83"/>
      <c r="H51" s="84"/>
      <c r="I51" s="84"/>
      <c r="J51" s="83"/>
      <c r="K51" s="83"/>
      <c r="L51" s="83"/>
      <c r="M51" s="83"/>
      <c r="N51" s="83"/>
      <c r="O51" s="84"/>
      <c r="P51" s="83"/>
      <c r="Q51" s="83"/>
      <c r="R51" s="84"/>
      <c r="S51" s="84"/>
      <c r="T51" s="84"/>
      <c r="U51" s="83"/>
      <c r="V51" s="84"/>
      <c r="W51" s="84"/>
      <c r="X51" s="83"/>
      <c r="Y51" s="83"/>
      <c r="Z51" s="84"/>
      <c r="AA51" s="84"/>
      <c r="AB51" s="83"/>
      <c r="AC51" s="83"/>
      <c r="AD51" s="83"/>
      <c r="AE51" s="83"/>
      <c r="AF51" s="83"/>
      <c r="AG51" s="83"/>
      <c r="AH51" s="83"/>
      <c r="AI51" s="83"/>
      <c r="AJ51" s="84"/>
      <c r="AK51" s="83"/>
      <c r="AL51" s="83"/>
      <c r="AM51" s="83"/>
      <c r="AN51" s="83"/>
      <c r="AO51" s="20" t="s">
        <v>45</v>
      </c>
      <c r="AP51" s="72"/>
      <c r="AQ51" s="72"/>
      <c r="AR51" s="546"/>
      <c r="AS51" s="85"/>
      <c r="AT51" s="85"/>
      <c r="AU51" s="85"/>
      <c r="AV51" s="86">
        <v>5</v>
      </c>
      <c r="AW51" s="86">
        <v>15</v>
      </c>
      <c r="AX51" s="86">
        <v>13</v>
      </c>
      <c r="AY51" s="86">
        <v>9</v>
      </c>
      <c r="AZ51" s="86">
        <v>8</v>
      </c>
      <c r="BA51" s="86">
        <v>7</v>
      </c>
      <c r="BB51" s="86">
        <v>8</v>
      </c>
      <c r="BC51" s="86">
        <v>10</v>
      </c>
      <c r="BD51" s="77">
        <v>12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</row>
    <row r="52" spans="1:71" ht="12.75" customHeight="1" x14ac:dyDescent="0.25">
      <c r="A52" s="82"/>
      <c r="B52" s="83"/>
      <c r="C52" s="83"/>
      <c r="D52" s="83"/>
      <c r="E52" s="83"/>
      <c r="F52" s="83"/>
      <c r="G52" s="83"/>
      <c r="H52" s="84"/>
      <c r="I52" s="84"/>
      <c r="J52" s="83"/>
      <c r="K52" s="83"/>
      <c r="L52" s="83"/>
      <c r="M52" s="83"/>
      <c r="N52" s="83"/>
      <c r="O52" s="84"/>
      <c r="P52" s="83"/>
      <c r="Q52" s="83"/>
      <c r="R52" s="84"/>
      <c r="S52" s="84"/>
      <c r="T52" s="84"/>
      <c r="U52" s="83"/>
      <c r="V52" s="84"/>
      <c r="W52" s="84"/>
      <c r="X52" s="83"/>
      <c r="Y52" s="83"/>
      <c r="Z52" s="84"/>
      <c r="AA52" s="84"/>
      <c r="AB52" s="83"/>
      <c r="AC52" s="83"/>
      <c r="AD52" s="83"/>
      <c r="AE52" s="83"/>
      <c r="AF52" s="83"/>
      <c r="AG52" s="83"/>
      <c r="AH52" s="83"/>
      <c r="AI52" s="83"/>
      <c r="AJ52" s="84"/>
      <c r="AK52" s="83"/>
      <c r="AL52" s="83"/>
      <c r="AM52" s="83"/>
      <c r="AN52" s="83"/>
      <c r="AO52" s="34" t="s">
        <v>46</v>
      </c>
      <c r="AP52" s="72"/>
      <c r="AQ52" s="72"/>
      <c r="AR52" s="546"/>
      <c r="AS52" s="85"/>
      <c r="AT52" s="85"/>
      <c r="AU52" s="85"/>
      <c r="AV52" s="86">
        <v>8</v>
      </c>
      <c r="AW52" s="86">
        <v>9</v>
      </c>
      <c r="AX52" s="86">
        <v>15</v>
      </c>
      <c r="AY52" s="86">
        <v>18</v>
      </c>
      <c r="AZ52" s="86">
        <v>19</v>
      </c>
      <c r="BA52" s="86">
        <v>19</v>
      </c>
      <c r="BB52" s="86">
        <v>18</v>
      </c>
      <c r="BC52" s="86">
        <v>11</v>
      </c>
      <c r="BD52" s="87">
        <v>17</v>
      </c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</row>
    <row r="53" spans="1:71" ht="12.75" customHeight="1" x14ac:dyDescent="0.25">
      <c r="A53" s="82"/>
      <c r="B53" s="83"/>
      <c r="C53" s="83"/>
      <c r="D53" s="83"/>
      <c r="E53" s="83"/>
      <c r="F53" s="83"/>
      <c r="G53" s="83"/>
      <c r="H53" s="84"/>
      <c r="I53" s="84"/>
      <c r="J53" s="83"/>
      <c r="K53" s="83"/>
      <c r="L53" s="83"/>
      <c r="M53" s="83"/>
      <c r="N53" s="83"/>
      <c r="O53" s="84"/>
      <c r="P53" s="83"/>
      <c r="Q53" s="83"/>
      <c r="R53" s="84"/>
      <c r="S53" s="84"/>
      <c r="T53" s="84"/>
      <c r="U53" s="83"/>
      <c r="V53" s="84"/>
      <c r="W53" s="84"/>
      <c r="X53" s="83"/>
      <c r="Y53" s="83"/>
      <c r="Z53" s="84"/>
      <c r="AA53" s="84"/>
      <c r="AB53" s="83"/>
      <c r="AC53" s="83"/>
      <c r="AD53" s="83"/>
      <c r="AE53" s="83"/>
      <c r="AF53" s="83"/>
      <c r="AG53" s="83"/>
      <c r="AH53" s="83"/>
      <c r="AI53" s="83"/>
      <c r="AJ53" s="84"/>
      <c r="AK53" s="83"/>
      <c r="AL53" s="83"/>
      <c r="AM53" s="83"/>
      <c r="AN53" s="83"/>
      <c r="AO53" s="20" t="s">
        <v>47</v>
      </c>
      <c r="AP53" s="72"/>
      <c r="AQ53" s="72"/>
      <c r="AR53" s="546"/>
      <c r="AS53" s="85"/>
      <c r="AT53" s="85"/>
      <c r="AU53" s="85"/>
      <c r="AV53" s="86">
        <v>59</v>
      </c>
      <c r="AW53" s="86">
        <v>50</v>
      </c>
      <c r="AX53" s="86">
        <v>49</v>
      </c>
      <c r="AY53" s="86">
        <v>51</v>
      </c>
      <c r="AZ53" s="86">
        <v>46</v>
      </c>
      <c r="BA53" s="86">
        <v>45</v>
      </c>
      <c r="BB53" s="86">
        <v>39</v>
      </c>
      <c r="BC53" s="86">
        <v>43</v>
      </c>
      <c r="BD53" s="77">
        <v>38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</row>
    <row r="54" spans="1:71" ht="12.75" customHeight="1" x14ac:dyDescent="0.25">
      <c r="A54" s="82"/>
      <c r="B54" s="83"/>
      <c r="C54" s="83"/>
      <c r="D54" s="83"/>
      <c r="E54" s="83"/>
      <c r="F54" s="83"/>
      <c r="G54" s="83"/>
      <c r="H54" s="84"/>
      <c r="I54" s="84"/>
      <c r="J54" s="83"/>
      <c r="K54" s="83"/>
      <c r="L54" s="83"/>
      <c r="M54" s="83"/>
      <c r="N54" s="83"/>
      <c r="O54" s="84"/>
      <c r="P54" s="83"/>
      <c r="Q54" s="83"/>
      <c r="R54" s="84"/>
      <c r="S54" s="84"/>
      <c r="T54" s="84"/>
      <c r="U54" s="83"/>
      <c r="V54" s="84"/>
      <c r="W54" s="84"/>
      <c r="X54" s="83"/>
      <c r="Y54" s="83"/>
      <c r="Z54" s="84"/>
      <c r="AA54" s="84"/>
      <c r="AB54" s="83"/>
      <c r="AC54" s="83"/>
      <c r="AD54" s="83"/>
      <c r="AE54" s="83"/>
      <c r="AF54" s="83"/>
      <c r="AG54" s="83"/>
      <c r="AH54" s="83"/>
      <c r="AI54" s="83"/>
      <c r="AJ54" s="84"/>
      <c r="AK54" s="83"/>
      <c r="AL54" s="83"/>
      <c r="AM54" s="83"/>
      <c r="AN54" s="83"/>
      <c r="AO54" s="20" t="s">
        <v>48</v>
      </c>
      <c r="AP54" s="72"/>
      <c r="AQ54" s="72"/>
      <c r="AR54" s="546"/>
      <c r="AS54" s="85"/>
      <c r="AT54" s="85"/>
      <c r="AU54" s="85"/>
      <c r="AV54" s="86">
        <v>12</v>
      </c>
      <c r="AW54" s="86">
        <v>17</v>
      </c>
      <c r="AX54" s="86">
        <v>11</v>
      </c>
      <c r="AY54" s="86">
        <v>9</v>
      </c>
      <c r="AZ54" s="86">
        <v>13</v>
      </c>
      <c r="BA54" s="86">
        <v>9</v>
      </c>
      <c r="BB54" s="86">
        <v>10</v>
      </c>
      <c r="BC54" s="86">
        <v>9</v>
      </c>
      <c r="BD54" s="77">
        <v>13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</row>
    <row r="55" spans="1:71" ht="12.75" customHeight="1" x14ac:dyDescent="0.25">
      <c r="A55" s="82"/>
      <c r="B55" s="83"/>
      <c r="C55" s="83"/>
      <c r="D55" s="83"/>
      <c r="E55" s="83"/>
      <c r="F55" s="83"/>
      <c r="G55" s="83"/>
      <c r="H55" s="84"/>
      <c r="I55" s="84"/>
      <c r="J55" s="83"/>
      <c r="K55" s="83"/>
      <c r="L55" s="83"/>
      <c r="M55" s="83"/>
      <c r="N55" s="83"/>
      <c r="O55" s="84"/>
      <c r="P55" s="83"/>
      <c r="Q55" s="83"/>
      <c r="R55" s="84"/>
      <c r="S55" s="84"/>
      <c r="T55" s="84"/>
      <c r="U55" s="83"/>
      <c r="V55" s="84"/>
      <c r="W55" s="84"/>
      <c r="X55" s="83"/>
      <c r="Y55" s="83"/>
      <c r="Z55" s="84"/>
      <c r="AA55" s="84"/>
      <c r="AB55" s="83"/>
      <c r="AC55" s="83"/>
      <c r="AD55" s="83"/>
      <c r="AE55" s="83"/>
      <c r="AF55" s="83"/>
      <c r="AG55" s="83"/>
      <c r="AH55" s="83"/>
      <c r="AI55" s="83"/>
      <c r="AJ55" s="84"/>
      <c r="AK55" s="83"/>
      <c r="AL55" s="83"/>
      <c r="AM55" s="83"/>
      <c r="AN55" s="83"/>
      <c r="AO55" s="20" t="s">
        <v>49</v>
      </c>
      <c r="AP55" s="72"/>
      <c r="AQ55" s="72"/>
      <c r="AR55" s="546"/>
      <c r="AS55" s="85"/>
      <c r="AT55" s="85"/>
      <c r="AU55" s="85"/>
      <c r="AV55" s="86">
        <v>9</v>
      </c>
      <c r="AW55" s="86">
        <v>10</v>
      </c>
      <c r="AX55" s="86">
        <v>7</v>
      </c>
      <c r="AY55" s="86">
        <v>5</v>
      </c>
      <c r="AZ55" s="86">
        <v>3</v>
      </c>
      <c r="BA55" s="86">
        <v>6</v>
      </c>
      <c r="BB55" s="86">
        <v>8</v>
      </c>
      <c r="BC55" s="86">
        <v>7</v>
      </c>
      <c r="BD55" s="77">
        <v>6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</row>
    <row r="56" spans="1:71" ht="12.75" customHeight="1" x14ac:dyDescent="0.25">
      <c r="A56" s="82"/>
      <c r="B56" s="83"/>
      <c r="C56" s="83"/>
      <c r="D56" s="83"/>
      <c r="E56" s="83"/>
      <c r="F56" s="83"/>
      <c r="G56" s="83"/>
      <c r="H56" s="84"/>
      <c r="I56" s="84"/>
      <c r="J56" s="83"/>
      <c r="K56" s="83"/>
      <c r="L56" s="83"/>
      <c r="M56" s="83"/>
      <c r="N56" s="83"/>
      <c r="O56" s="84"/>
      <c r="P56" s="83"/>
      <c r="Q56" s="83"/>
      <c r="R56" s="84"/>
      <c r="S56" s="84"/>
      <c r="T56" s="84"/>
      <c r="U56" s="83"/>
      <c r="V56" s="84"/>
      <c r="W56" s="84"/>
      <c r="X56" s="83"/>
      <c r="Y56" s="83"/>
      <c r="Z56" s="84"/>
      <c r="AA56" s="84"/>
      <c r="AB56" s="83"/>
      <c r="AC56" s="83"/>
      <c r="AD56" s="83"/>
      <c r="AE56" s="83"/>
      <c r="AF56" s="83"/>
      <c r="AG56" s="83"/>
      <c r="AH56" s="83"/>
      <c r="AI56" s="83"/>
      <c r="AJ56" s="84"/>
      <c r="AK56" s="83"/>
      <c r="AL56" s="83"/>
      <c r="AM56" s="83"/>
      <c r="AN56" s="83"/>
      <c r="AO56" s="34" t="s">
        <v>50</v>
      </c>
      <c r="AP56" s="72"/>
      <c r="AQ56" s="72"/>
      <c r="AR56" s="546"/>
      <c r="AS56" s="85"/>
      <c r="AT56" s="85"/>
      <c r="AU56" s="85"/>
      <c r="AV56" s="86">
        <v>2</v>
      </c>
      <c r="AW56" s="86">
        <v>2</v>
      </c>
      <c r="AX56" s="86">
        <v>2</v>
      </c>
      <c r="AY56" s="86">
        <v>4</v>
      </c>
      <c r="AZ56" s="86">
        <v>5</v>
      </c>
      <c r="BA56" s="86">
        <v>4</v>
      </c>
      <c r="BB56" s="86">
        <v>6</v>
      </c>
      <c r="BC56" s="86">
        <v>5</v>
      </c>
      <c r="BD56" s="87">
        <v>6</v>
      </c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</row>
    <row r="57" spans="1:71" ht="12.75" customHeight="1" x14ac:dyDescent="0.25">
      <c r="A57" s="82"/>
      <c r="B57" s="83"/>
      <c r="C57" s="83"/>
      <c r="D57" s="83"/>
      <c r="E57" s="83"/>
      <c r="F57" s="83"/>
      <c r="G57" s="83"/>
      <c r="H57" s="84"/>
      <c r="I57" s="84"/>
      <c r="J57" s="83"/>
      <c r="K57" s="83"/>
      <c r="L57" s="83"/>
      <c r="M57" s="83"/>
      <c r="N57" s="83"/>
      <c r="O57" s="84"/>
      <c r="P57" s="83"/>
      <c r="Q57" s="83"/>
      <c r="R57" s="84"/>
      <c r="S57" s="84"/>
      <c r="T57" s="84"/>
      <c r="U57" s="83"/>
      <c r="V57" s="84"/>
      <c r="W57" s="84"/>
      <c r="X57" s="83"/>
      <c r="Y57" s="83"/>
      <c r="Z57" s="84"/>
      <c r="AA57" s="84"/>
      <c r="AB57" s="83"/>
      <c r="AC57" s="83"/>
      <c r="AD57" s="83"/>
      <c r="AE57" s="83"/>
      <c r="AF57" s="83"/>
      <c r="AG57" s="83"/>
      <c r="AH57" s="83"/>
      <c r="AI57" s="83"/>
      <c r="AJ57" s="84"/>
      <c r="AK57" s="83"/>
      <c r="AL57" s="83"/>
      <c r="AM57" s="83"/>
      <c r="AN57" s="83"/>
      <c r="AO57" s="34" t="s">
        <v>51</v>
      </c>
      <c r="AP57" s="72"/>
      <c r="AQ57" s="72"/>
      <c r="AR57" s="546"/>
      <c r="AS57" s="85"/>
      <c r="AT57" s="85"/>
      <c r="AU57" s="85"/>
      <c r="AV57" s="86">
        <v>5</v>
      </c>
      <c r="AW57" s="86">
        <v>5</v>
      </c>
      <c r="AX57" s="86">
        <v>6</v>
      </c>
      <c r="AY57" s="86">
        <v>7</v>
      </c>
      <c r="AZ57" s="86">
        <v>5</v>
      </c>
      <c r="BA57" s="86">
        <v>8</v>
      </c>
      <c r="BB57" s="86">
        <v>12</v>
      </c>
      <c r="BC57" s="86">
        <v>9</v>
      </c>
      <c r="BD57" s="87">
        <v>9</v>
      </c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</row>
    <row r="58" spans="1:71" ht="12.75" customHeight="1" x14ac:dyDescent="0.25">
      <c r="A58" s="82"/>
      <c r="B58" s="83"/>
      <c r="C58" s="83"/>
      <c r="D58" s="83"/>
      <c r="E58" s="83"/>
      <c r="F58" s="83"/>
      <c r="G58" s="83"/>
      <c r="H58" s="84"/>
      <c r="I58" s="84"/>
      <c r="J58" s="83"/>
      <c r="K58" s="83"/>
      <c r="L58" s="83"/>
      <c r="M58" s="83"/>
      <c r="N58" s="83"/>
      <c r="O58" s="84"/>
      <c r="P58" s="83"/>
      <c r="Q58" s="83"/>
      <c r="R58" s="84"/>
      <c r="S58" s="84"/>
      <c r="T58" s="84"/>
      <c r="U58" s="83"/>
      <c r="V58" s="84"/>
      <c r="W58" s="84"/>
      <c r="X58" s="83"/>
      <c r="Y58" s="83"/>
      <c r="Z58" s="84"/>
      <c r="AA58" s="84"/>
      <c r="AB58" s="83"/>
      <c r="AC58" s="83"/>
      <c r="AD58" s="83"/>
      <c r="AE58" s="83"/>
      <c r="AF58" s="83"/>
      <c r="AG58" s="83"/>
      <c r="AH58" s="83"/>
      <c r="AI58" s="83"/>
      <c r="AJ58" s="84"/>
      <c r="AK58" s="83"/>
      <c r="AL58" s="83"/>
      <c r="AM58" s="83"/>
      <c r="AN58" s="83"/>
      <c r="AO58" s="35" t="s">
        <v>22</v>
      </c>
      <c r="AP58" s="72"/>
      <c r="AQ58" s="72"/>
      <c r="AR58" s="37">
        <f>SUM(AR45)</f>
        <v>262</v>
      </c>
      <c r="AS58" s="37">
        <f>SUM(AS45)</f>
        <v>0</v>
      </c>
      <c r="AT58" s="37">
        <f>SUM(AT45)</f>
        <v>0</v>
      </c>
      <c r="AU58" s="37">
        <f>SUM(AU45)</f>
        <v>0</v>
      </c>
      <c r="AV58" s="37">
        <f t="shared" ref="AV58:BC58" si="12">SUM(AV45:AV57)</f>
        <v>272</v>
      </c>
      <c r="AW58" s="37">
        <f t="shared" si="12"/>
        <v>276</v>
      </c>
      <c r="AX58" s="37">
        <f t="shared" si="12"/>
        <v>276</v>
      </c>
      <c r="AY58" s="37">
        <f t="shared" si="12"/>
        <v>270</v>
      </c>
      <c r="AZ58" s="37">
        <f t="shared" si="12"/>
        <v>263</v>
      </c>
      <c r="BA58" s="37">
        <f t="shared" si="12"/>
        <v>262</v>
      </c>
      <c r="BB58" s="37">
        <f t="shared" si="12"/>
        <v>264</v>
      </c>
      <c r="BC58" s="37">
        <f t="shared" si="12"/>
        <v>266</v>
      </c>
      <c r="BD58" s="37">
        <f t="shared" ref="BD58:BS58" si="13">SUM(BD45:BD57)</f>
        <v>264</v>
      </c>
      <c r="BE58" s="37">
        <f t="shared" si="13"/>
        <v>0</v>
      </c>
      <c r="BF58" s="37">
        <f t="shared" si="13"/>
        <v>0</v>
      </c>
      <c r="BG58" s="37">
        <f t="shared" si="13"/>
        <v>0</v>
      </c>
      <c r="BH58" s="37">
        <f t="shared" si="13"/>
        <v>0</v>
      </c>
      <c r="BI58" s="37">
        <f t="shared" si="13"/>
        <v>0</v>
      </c>
      <c r="BJ58" s="37">
        <f t="shared" si="13"/>
        <v>0</v>
      </c>
      <c r="BK58" s="37">
        <f t="shared" si="13"/>
        <v>0</v>
      </c>
      <c r="BL58" s="37">
        <f t="shared" si="13"/>
        <v>0</v>
      </c>
      <c r="BM58" s="37">
        <f t="shared" si="13"/>
        <v>0</v>
      </c>
      <c r="BN58" s="37">
        <f t="shared" si="13"/>
        <v>0</v>
      </c>
      <c r="BO58" s="37">
        <f t="shared" si="13"/>
        <v>0</v>
      </c>
      <c r="BP58" s="37">
        <f t="shared" si="13"/>
        <v>0</v>
      </c>
      <c r="BQ58" s="37">
        <f t="shared" si="13"/>
        <v>0</v>
      </c>
      <c r="BR58" s="37">
        <f t="shared" si="13"/>
        <v>0</v>
      </c>
      <c r="BS58" s="37">
        <f t="shared" si="13"/>
        <v>0</v>
      </c>
    </row>
    <row r="59" spans="1:71" ht="12.75" customHeight="1" x14ac:dyDescent="0.25">
      <c r="A59" s="82"/>
      <c r="B59" s="83"/>
      <c r="C59" s="83"/>
      <c r="D59" s="83"/>
      <c r="E59" s="83"/>
      <c r="F59" s="83"/>
      <c r="G59" s="83"/>
      <c r="H59" s="84"/>
      <c r="I59" s="84"/>
      <c r="J59" s="83"/>
      <c r="K59" s="83"/>
      <c r="L59" s="83"/>
      <c r="M59" s="83"/>
      <c r="N59" s="83"/>
      <c r="O59" s="84"/>
      <c r="P59" s="83"/>
      <c r="Q59" s="83"/>
      <c r="R59" s="84"/>
      <c r="S59" s="84"/>
      <c r="T59" s="84"/>
      <c r="U59" s="83"/>
      <c r="V59" s="84"/>
      <c r="W59" s="84"/>
      <c r="X59" s="83"/>
      <c r="Y59" s="83"/>
      <c r="Z59" s="84"/>
      <c r="AA59" s="84"/>
      <c r="AB59" s="83"/>
      <c r="AC59" s="83"/>
      <c r="AD59" s="83"/>
      <c r="AE59" s="83"/>
      <c r="AF59" s="83"/>
      <c r="AG59" s="83"/>
      <c r="AH59" s="83"/>
      <c r="AI59" s="83"/>
      <c r="AJ59" s="84"/>
      <c r="AK59" s="83"/>
      <c r="AL59" s="83"/>
      <c r="AM59" s="83"/>
      <c r="AN59" s="83"/>
      <c r="AO59" s="82"/>
      <c r="AP59" s="83"/>
      <c r="AQ59" s="83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</row>
    <row r="60" spans="1:71" ht="12.75" customHeight="1" x14ac:dyDescent="0.25">
      <c r="A60" s="82"/>
      <c r="B60" s="83"/>
      <c r="C60" s="83"/>
      <c r="D60" s="83"/>
      <c r="E60" s="83"/>
      <c r="F60" s="83"/>
      <c r="G60" s="83"/>
      <c r="H60" s="84"/>
      <c r="I60" s="84"/>
      <c r="J60" s="83"/>
      <c r="K60" s="83"/>
      <c r="L60" s="83"/>
      <c r="M60" s="83"/>
      <c r="N60" s="83"/>
      <c r="O60" s="84"/>
      <c r="P60" s="83"/>
      <c r="Q60" s="83"/>
      <c r="R60" s="84"/>
      <c r="S60" s="84"/>
      <c r="T60" s="84"/>
      <c r="U60" s="83"/>
      <c r="V60" s="84"/>
      <c r="W60" s="84"/>
      <c r="X60" s="83"/>
      <c r="Y60" s="83"/>
      <c r="Z60" s="84"/>
      <c r="AA60" s="84"/>
      <c r="AB60" s="83"/>
      <c r="AC60" s="83"/>
      <c r="AD60" s="83"/>
      <c r="AE60" s="83"/>
      <c r="AF60" s="83"/>
      <c r="AG60" s="83"/>
      <c r="AH60" s="83"/>
      <c r="AI60" s="83"/>
      <c r="AJ60" s="84"/>
      <c r="AK60" s="83"/>
      <c r="AL60" s="83"/>
      <c r="AM60" s="83"/>
      <c r="AN60" s="83"/>
      <c r="AO60" s="45" t="s">
        <v>52</v>
      </c>
      <c r="AP60" s="88"/>
      <c r="AQ60" s="89"/>
      <c r="AR60" s="46"/>
      <c r="AS60" s="90" t="e">
        <f t="shared" ref="AS60:BS60" ca="1" si="14">AS$11</f>
        <v>#NAME?</v>
      </c>
      <c r="AT60" s="46" t="e">
        <f t="shared" ca="1" si="14"/>
        <v>#NAME?</v>
      </c>
      <c r="AU60" s="10" t="e">
        <f t="shared" ca="1" si="14"/>
        <v>#NAME?</v>
      </c>
      <c r="AV60" s="10" t="e">
        <f t="shared" ca="1" si="14"/>
        <v>#NAME?</v>
      </c>
      <c r="AW60" s="10" t="e">
        <f t="shared" ca="1" si="14"/>
        <v>#NAME?</v>
      </c>
      <c r="AX60" s="10" t="e">
        <f t="shared" ca="1" si="14"/>
        <v>#NAME?</v>
      </c>
      <c r="AY60" s="10" t="e">
        <f t="shared" ca="1" si="14"/>
        <v>#NAME?</v>
      </c>
      <c r="AZ60" s="10" t="e">
        <f t="shared" ca="1" si="14"/>
        <v>#NAME?</v>
      </c>
      <c r="BA60" s="10" t="e">
        <f t="shared" ca="1" si="14"/>
        <v>#NAME?</v>
      </c>
      <c r="BB60" s="10" t="e">
        <f t="shared" ca="1" si="14"/>
        <v>#NAME?</v>
      </c>
      <c r="BC60" s="10" t="e">
        <f t="shared" ca="1" si="14"/>
        <v>#NAME?</v>
      </c>
      <c r="BD60" s="10" t="e">
        <f t="shared" ca="1" si="14"/>
        <v>#NAME?</v>
      </c>
      <c r="BE60" s="10" t="e">
        <f t="shared" ca="1" si="14"/>
        <v>#NAME?</v>
      </c>
      <c r="BF60" s="10" t="e">
        <f t="shared" ca="1" si="14"/>
        <v>#NAME?</v>
      </c>
      <c r="BG60" s="10" t="e">
        <f t="shared" ca="1" si="14"/>
        <v>#NAME?</v>
      </c>
      <c r="BH60" s="10" t="e">
        <f t="shared" ca="1" si="14"/>
        <v>#NAME?</v>
      </c>
      <c r="BI60" s="10" t="e">
        <f t="shared" ca="1" si="14"/>
        <v>#NAME?</v>
      </c>
      <c r="BJ60" s="10" t="e">
        <f t="shared" ca="1" si="14"/>
        <v>#NAME?</v>
      </c>
      <c r="BK60" s="10" t="e">
        <f t="shared" ca="1" si="14"/>
        <v>#NAME?</v>
      </c>
      <c r="BL60" s="10" t="e">
        <f t="shared" ca="1" si="14"/>
        <v>#NAME?</v>
      </c>
      <c r="BM60" s="10" t="e">
        <f t="shared" ca="1" si="14"/>
        <v>#NAME?</v>
      </c>
      <c r="BN60" s="10" t="e">
        <f t="shared" ca="1" si="14"/>
        <v>#NAME?</v>
      </c>
      <c r="BO60" s="10" t="e">
        <f t="shared" ca="1" si="14"/>
        <v>#NAME?</v>
      </c>
      <c r="BP60" s="10" t="e">
        <f t="shared" ca="1" si="14"/>
        <v>#NAME?</v>
      </c>
      <c r="BQ60" s="10" t="e">
        <f t="shared" ca="1" si="14"/>
        <v>#NAME?</v>
      </c>
      <c r="BR60" s="10" t="e">
        <f t="shared" ca="1" si="14"/>
        <v>#NAME?</v>
      </c>
      <c r="BS60" s="10" t="e">
        <f t="shared" ca="1" si="14"/>
        <v>#NAME?</v>
      </c>
    </row>
    <row r="61" spans="1:71" ht="12.75" customHeight="1" x14ac:dyDescent="0.2">
      <c r="A61" s="82"/>
      <c r="B61" s="83"/>
      <c r="C61" s="83"/>
      <c r="D61" s="83"/>
      <c r="E61" s="83"/>
      <c r="F61" s="83"/>
      <c r="G61" s="83"/>
      <c r="H61" s="84"/>
      <c r="I61" s="84"/>
      <c r="J61" s="83"/>
      <c r="K61" s="83"/>
      <c r="L61" s="83"/>
      <c r="M61" s="83"/>
      <c r="N61" s="83"/>
      <c r="O61" s="84"/>
      <c r="P61" s="83"/>
      <c r="Q61" s="83"/>
      <c r="R61" s="84"/>
      <c r="S61" s="84"/>
      <c r="T61" s="84"/>
      <c r="U61" s="83"/>
      <c r="V61" s="84"/>
      <c r="W61" s="84"/>
      <c r="X61" s="83"/>
      <c r="Y61" s="83"/>
      <c r="Z61" s="84"/>
      <c r="AA61" s="84"/>
      <c r="AB61" s="83"/>
      <c r="AC61" s="83"/>
      <c r="AD61" s="83"/>
      <c r="AE61" s="83"/>
      <c r="AF61" s="83"/>
      <c r="AG61" s="83"/>
      <c r="AH61" s="83"/>
      <c r="AI61" s="83"/>
      <c r="AJ61" s="84"/>
      <c r="AK61" s="83"/>
      <c r="AL61" s="83"/>
      <c r="AM61" s="83"/>
      <c r="AN61" s="83"/>
      <c r="AO61" s="91" t="s">
        <v>53</v>
      </c>
      <c r="AP61" s="88"/>
      <c r="AQ61" s="89"/>
      <c r="AR61" s="49"/>
      <c r="AS61" s="92"/>
      <c r="AT61" s="49"/>
      <c r="AU61" s="93">
        <v>266</v>
      </c>
      <c r="AV61" s="93">
        <v>271</v>
      </c>
      <c r="AW61" s="93">
        <v>249</v>
      </c>
      <c r="AX61" s="93">
        <v>271</v>
      </c>
      <c r="AY61" s="93">
        <v>274</v>
      </c>
      <c r="AZ61" s="93">
        <v>251</v>
      </c>
      <c r="BA61" s="93">
        <v>263</v>
      </c>
      <c r="BB61" s="93">
        <v>255</v>
      </c>
      <c r="BC61" s="21">
        <v>266</v>
      </c>
      <c r="BD61" s="87">
        <v>264</v>
      </c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</row>
    <row r="62" spans="1:71" ht="12.75" customHeight="1" x14ac:dyDescent="0.2">
      <c r="A62" s="82"/>
      <c r="B62" s="83"/>
      <c r="C62" s="83"/>
      <c r="D62" s="83"/>
      <c r="E62" s="83"/>
      <c r="F62" s="83"/>
      <c r="G62" s="83"/>
      <c r="H62" s="84"/>
      <c r="I62" s="84"/>
      <c r="J62" s="83"/>
      <c r="K62" s="83"/>
      <c r="L62" s="83"/>
      <c r="M62" s="83"/>
      <c r="N62" s="83"/>
      <c r="O62" s="84"/>
      <c r="P62" s="83"/>
      <c r="Q62" s="83"/>
      <c r="R62" s="84"/>
      <c r="S62" s="84"/>
      <c r="T62" s="84"/>
      <c r="U62" s="83"/>
      <c r="V62" s="84"/>
      <c r="W62" s="84"/>
      <c r="X62" s="83"/>
      <c r="Y62" s="83"/>
      <c r="Z62" s="84"/>
      <c r="AA62" s="84"/>
      <c r="AB62" s="83"/>
      <c r="AC62" s="83"/>
      <c r="AD62" s="83"/>
      <c r="AE62" s="83"/>
      <c r="AF62" s="83"/>
      <c r="AG62" s="83"/>
      <c r="AH62" s="83"/>
      <c r="AI62" s="83"/>
      <c r="AJ62" s="84"/>
      <c r="AK62" s="83"/>
      <c r="AL62" s="83"/>
      <c r="AM62" s="83"/>
      <c r="AN62" s="83"/>
      <c r="AO62" s="91" t="s">
        <v>54</v>
      </c>
      <c r="AP62" s="88"/>
      <c r="AQ62" s="89"/>
      <c r="AR62" s="49"/>
      <c r="AS62" s="92"/>
      <c r="AT62" s="49"/>
      <c r="AU62" s="93">
        <v>688</v>
      </c>
      <c r="AV62" s="93">
        <v>745</v>
      </c>
      <c r="AW62" s="93">
        <v>679</v>
      </c>
      <c r="AX62" s="93">
        <v>767</v>
      </c>
      <c r="AY62" s="93">
        <v>718</v>
      </c>
      <c r="AZ62" s="93">
        <v>686</v>
      </c>
      <c r="BA62" s="93">
        <v>722</v>
      </c>
      <c r="BB62" s="93">
        <v>682</v>
      </c>
      <c r="BC62" s="21">
        <v>482</v>
      </c>
      <c r="BD62" s="87">
        <v>427</v>
      </c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</row>
    <row r="63" spans="1:71" ht="12.75" customHeight="1" x14ac:dyDescent="0.25">
      <c r="A63" s="82"/>
      <c r="B63" s="83"/>
      <c r="C63" s="83"/>
      <c r="D63" s="83"/>
      <c r="E63" s="83"/>
      <c r="F63" s="83"/>
      <c r="G63" s="83"/>
      <c r="H63" s="84"/>
      <c r="I63" s="84"/>
      <c r="J63" s="83"/>
      <c r="K63" s="83"/>
      <c r="L63" s="83"/>
      <c r="M63" s="83"/>
      <c r="N63" s="83"/>
      <c r="O63" s="84"/>
      <c r="P63" s="83"/>
      <c r="Q63" s="83"/>
      <c r="R63" s="84"/>
      <c r="S63" s="84"/>
      <c r="T63" s="84"/>
      <c r="U63" s="83"/>
      <c r="V63" s="84"/>
      <c r="W63" s="84"/>
      <c r="X63" s="83"/>
      <c r="Y63" s="83"/>
      <c r="Z63" s="84"/>
      <c r="AA63" s="84"/>
      <c r="AB63" s="83"/>
      <c r="AC63" s="83"/>
      <c r="AD63" s="83"/>
      <c r="AE63" s="83"/>
      <c r="AF63" s="83"/>
      <c r="AG63" s="83"/>
      <c r="AH63" s="83"/>
      <c r="AI63" s="83"/>
      <c r="AJ63" s="84"/>
      <c r="AK63" s="83"/>
      <c r="AL63" s="83"/>
      <c r="AM63" s="83"/>
      <c r="AN63" s="83"/>
      <c r="AO63" s="64" t="s">
        <v>22</v>
      </c>
      <c r="AP63" s="88"/>
      <c r="AQ63" s="89"/>
      <c r="AR63" s="94"/>
      <c r="AS63" s="95">
        <f t="shared" ref="AS63:BB63" si="15">IFERROR((AS61/AS62),0)</f>
        <v>0</v>
      </c>
      <c r="AT63" s="94">
        <f t="shared" si="15"/>
        <v>0</v>
      </c>
      <c r="AU63" s="96">
        <f t="shared" si="15"/>
        <v>0.38662790697674421</v>
      </c>
      <c r="AV63" s="96">
        <f t="shared" si="15"/>
        <v>0.36375838926174497</v>
      </c>
      <c r="AW63" s="96">
        <f t="shared" si="15"/>
        <v>0.36671575846833576</v>
      </c>
      <c r="AX63" s="96">
        <f t="shared" si="15"/>
        <v>0.35332464146023468</v>
      </c>
      <c r="AY63" s="96">
        <f t="shared" si="15"/>
        <v>0.38161559888579388</v>
      </c>
      <c r="AZ63" s="96">
        <f t="shared" si="15"/>
        <v>0.36588921282798836</v>
      </c>
      <c r="BA63" s="96">
        <f t="shared" si="15"/>
        <v>0.36426592797783935</v>
      </c>
      <c r="BB63" s="96">
        <f t="shared" si="15"/>
        <v>0.37390029325513197</v>
      </c>
      <c r="BC63" s="37">
        <f>SUM(BC61:BC62)</f>
        <v>748</v>
      </c>
      <c r="BD63" s="37">
        <f t="shared" ref="BD63:BS63" si="16">SUM(BD61:BD62)</f>
        <v>691</v>
      </c>
      <c r="BE63" s="37">
        <f t="shared" si="16"/>
        <v>0</v>
      </c>
      <c r="BF63" s="37">
        <f t="shared" si="16"/>
        <v>0</v>
      </c>
      <c r="BG63" s="37">
        <f t="shared" si="16"/>
        <v>0</v>
      </c>
      <c r="BH63" s="37">
        <f t="shared" si="16"/>
        <v>0</v>
      </c>
      <c r="BI63" s="37">
        <f t="shared" si="16"/>
        <v>0</v>
      </c>
      <c r="BJ63" s="37">
        <f t="shared" si="16"/>
        <v>0</v>
      </c>
      <c r="BK63" s="37">
        <f t="shared" si="16"/>
        <v>0</v>
      </c>
      <c r="BL63" s="37">
        <f t="shared" si="16"/>
        <v>0</v>
      </c>
      <c r="BM63" s="37">
        <f t="shared" si="16"/>
        <v>0</v>
      </c>
      <c r="BN63" s="37">
        <f t="shared" si="16"/>
        <v>0</v>
      </c>
      <c r="BO63" s="37">
        <f t="shared" si="16"/>
        <v>0</v>
      </c>
      <c r="BP63" s="37">
        <f t="shared" si="16"/>
        <v>0</v>
      </c>
      <c r="BQ63" s="37">
        <f t="shared" si="16"/>
        <v>0</v>
      </c>
      <c r="BR63" s="37">
        <f t="shared" si="16"/>
        <v>0</v>
      </c>
      <c r="BS63" s="37">
        <f t="shared" si="16"/>
        <v>0</v>
      </c>
    </row>
    <row r="64" spans="1:71" s="97" customFormat="1" ht="12.75" customHeight="1" x14ac:dyDescent="0.2"/>
    <row r="65" spans="41:71" s="97" customFormat="1" ht="12.75" customHeight="1" x14ac:dyDescent="0.2">
      <c r="AO65" s="45" t="s">
        <v>55</v>
      </c>
      <c r="AP65" s="98"/>
      <c r="AQ65" s="98"/>
      <c r="AR65" s="46"/>
      <c r="AS65" s="90" t="e">
        <f t="shared" ref="AS65:BS65" ca="1" si="17">AS$11</f>
        <v>#NAME?</v>
      </c>
      <c r="AT65" s="46" t="e">
        <f t="shared" ca="1" si="17"/>
        <v>#NAME?</v>
      </c>
      <c r="AU65" s="10" t="e">
        <f t="shared" ca="1" si="17"/>
        <v>#NAME?</v>
      </c>
      <c r="AV65" s="10" t="e">
        <f t="shared" ca="1" si="17"/>
        <v>#NAME?</v>
      </c>
      <c r="AW65" s="10" t="e">
        <f t="shared" ca="1" si="17"/>
        <v>#NAME?</v>
      </c>
      <c r="AX65" s="10" t="e">
        <f t="shared" ca="1" si="17"/>
        <v>#NAME?</v>
      </c>
      <c r="AY65" s="10" t="e">
        <f t="shared" ca="1" si="17"/>
        <v>#NAME?</v>
      </c>
      <c r="AZ65" s="10" t="e">
        <f t="shared" ca="1" si="17"/>
        <v>#NAME?</v>
      </c>
      <c r="BA65" s="10" t="e">
        <f t="shared" ca="1" si="17"/>
        <v>#NAME?</v>
      </c>
      <c r="BB65" s="47" t="e">
        <f t="shared" ca="1" si="17"/>
        <v>#NAME?</v>
      </c>
      <c r="BC65" s="10" t="e">
        <f t="shared" ca="1" si="17"/>
        <v>#NAME?</v>
      </c>
      <c r="BD65" s="10" t="e">
        <f t="shared" ca="1" si="17"/>
        <v>#NAME?</v>
      </c>
      <c r="BE65" s="10" t="e">
        <f t="shared" ca="1" si="17"/>
        <v>#NAME?</v>
      </c>
      <c r="BF65" s="10" t="e">
        <f t="shared" ca="1" si="17"/>
        <v>#NAME?</v>
      </c>
      <c r="BG65" s="10" t="e">
        <f t="shared" ca="1" si="17"/>
        <v>#NAME?</v>
      </c>
      <c r="BH65" s="10" t="e">
        <f t="shared" ca="1" si="17"/>
        <v>#NAME?</v>
      </c>
      <c r="BI65" s="10" t="e">
        <f t="shared" ca="1" si="17"/>
        <v>#NAME?</v>
      </c>
      <c r="BJ65" s="10" t="e">
        <f t="shared" ca="1" si="17"/>
        <v>#NAME?</v>
      </c>
      <c r="BK65" s="10" t="e">
        <f t="shared" ca="1" si="17"/>
        <v>#NAME?</v>
      </c>
      <c r="BL65" s="10" t="e">
        <f t="shared" ca="1" si="17"/>
        <v>#NAME?</v>
      </c>
      <c r="BM65" s="10" t="e">
        <f t="shared" ca="1" si="17"/>
        <v>#NAME?</v>
      </c>
      <c r="BN65" s="10" t="e">
        <f t="shared" ca="1" si="17"/>
        <v>#NAME?</v>
      </c>
      <c r="BO65" s="10" t="e">
        <f t="shared" ca="1" si="17"/>
        <v>#NAME?</v>
      </c>
      <c r="BP65" s="10" t="e">
        <f t="shared" ca="1" si="17"/>
        <v>#NAME?</v>
      </c>
      <c r="BQ65" s="10" t="e">
        <f t="shared" ca="1" si="17"/>
        <v>#NAME?</v>
      </c>
      <c r="BR65" s="10" t="e">
        <f t="shared" ca="1" si="17"/>
        <v>#NAME?</v>
      </c>
      <c r="BS65" s="10" t="e">
        <f t="shared" ca="1" si="17"/>
        <v>#NAME?</v>
      </c>
    </row>
    <row r="66" spans="41:71" s="97" customFormat="1" ht="12.75" customHeight="1" x14ac:dyDescent="0.2">
      <c r="AO66" s="48" t="s">
        <v>39</v>
      </c>
      <c r="AR66" s="49"/>
      <c r="AS66" s="92"/>
      <c r="AT66" s="49"/>
      <c r="AU66" s="93">
        <v>266</v>
      </c>
      <c r="AV66" s="99">
        <v>101</v>
      </c>
      <c r="AW66" s="100">
        <v>97</v>
      </c>
      <c r="AX66" s="100">
        <v>107</v>
      </c>
      <c r="AY66" s="100">
        <v>97</v>
      </c>
      <c r="AZ66" s="100">
        <v>105</v>
      </c>
      <c r="BA66" s="100">
        <v>98</v>
      </c>
      <c r="BB66" s="101">
        <v>92</v>
      </c>
      <c r="BC66" s="77">
        <v>101</v>
      </c>
      <c r="BD66" s="77">
        <v>103</v>
      </c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</row>
    <row r="67" spans="41:71" s="97" customFormat="1" ht="12.75" customHeight="1" x14ac:dyDescent="0.2">
      <c r="AO67" s="48" t="s">
        <v>40</v>
      </c>
      <c r="AR67" s="49"/>
      <c r="AS67" s="92"/>
      <c r="AT67" s="49"/>
      <c r="AU67" s="93">
        <v>266</v>
      </c>
      <c r="AV67" s="102">
        <v>0</v>
      </c>
      <c r="AW67" s="102">
        <v>0</v>
      </c>
      <c r="AX67" s="102">
        <v>0</v>
      </c>
      <c r="AY67" s="102">
        <v>0</v>
      </c>
      <c r="AZ67" s="102">
        <v>0</v>
      </c>
      <c r="BA67" s="102">
        <v>0</v>
      </c>
      <c r="BB67" s="103">
        <v>0</v>
      </c>
      <c r="BC67" s="77">
        <v>0</v>
      </c>
      <c r="BD67" s="77">
        <v>0</v>
      </c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</row>
    <row r="68" spans="41:71" s="97" customFormat="1" ht="12.75" customHeight="1" x14ac:dyDescent="0.2">
      <c r="AO68" s="48" t="s">
        <v>41</v>
      </c>
      <c r="AR68" s="49"/>
      <c r="AS68" s="92"/>
      <c r="AT68" s="49"/>
      <c r="AU68" s="93">
        <v>266</v>
      </c>
      <c r="AV68" s="99">
        <v>9</v>
      </c>
      <c r="AW68" s="100">
        <v>3</v>
      </c>
      <c r="AX68" s="100">
        <v>0</v>
      </c>
      <c r="AY68" s="100">
        <v>0</v>
      </c>
      <c r="AZ68" s="100">
        <v>4</v>
      </c>
      <c r="BA68" s="100">
        <v>2</v>
      </c>
      <c r="BB68" s="101">
        <v>0</v>
      </c>
      <c r="BC68" s="77">
        <v>2</v>
      </c>
      <c r="BD68" s="77">
        <v>2</v>
      </c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</row>
    <row r="69" spans="41:71" s="97" customFormat="1" ht="12.75" customHeight="1" x14ac:dyDescent="0.2">
      <c r="AO69" s="48" t="s">
        <v>42</v>
      </c>
      <c r="AR69" s="49"/>
      <c r="AS69" s="92"/>
      <c r="AT69" s="49"/>
      <c r="AU69" s="93">
        <v>266</v>
      </c>
      <c r="AV69" s="99">
        <v>48</v>
      </c>
      <c r="AW69" s="100">
        <v>51</v>
      </c>
      <c r="AX69" s="100">
        <v>50</v>
      </c>
      <c r="AY69" s="100">
        <v>57</v>
      </c>
      <c r="AZ69" s="100">
        <v>40</v>
      </c>
      <c r="BA69" s="100">
        <v>51</v>
      </c>
      <c r="BB69" s="101">
        <v>60</v>
      </c>
      <c r="BC69" s="77">
        <v>56</v>
      </c>
      <c r="BD69" s="77">
        <v>46</v>
      </c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</row>
    <row r="70" spans="41:71" s="97" customFormat="1" ht="12.75" customHeight="1" x14ac:dyDescent="0.2">
      <c r="AO70" s="48" t="s">
        <v>43</v>
      </c>
      <c r="AR70" s="49"/>
      <c r="AS70" s="92"/>
      <c r="AT70" s="49"/>
      <c r="AU70" s="93">
        <v>266</v>
      </c>
      <c r="AV70" s="99">
        <v>6</v>
      </c>
      <c r="AW70" s="100">
        <v>6</v>
      </c>
      <c r="AX70" s="100">
        <v>6</v>
      </c>
      <c r="AY70" s="100">
        <v>6</v>
      </c>
      <c r="AZ70" s="100">
        <v>6</v>
      </c>
      <c r="BA70" s="100">
        <v>6</v>
      </c>
      <c r="BB70" s="101">
        <v>6</v>
      </c>
      <c r="BC70" s="77">
        <v>6</v>
      </c>
      <c r="BD70" s="77">
        <v>6</v>
      </c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</row>
    <row r="71" spans="41:71" s="97" customFormat="1" ht="12.75" customHeight="1" x14ac:dyDescent="0.2">
      <c r="AO71" s="48" t="s">
        <v>44</v>
      </c>
      <c r="AR71" s="49"/>
      <c r="AS71" s="92"/>
      <c r="AT71" s="49"/>
      <c r="AU71" s="93">
        <v>266</v>
      </c>
      <c r="AV71" s="99">
        <v>8</v>
      </c>
      <c r="AW71" s="100">
        <v>11</v>
      </c>
      <c r="AX71" s="100">
        <v>10</v>
      </c>
      <c r="AY71" s="100">
        <v>7</v>
      </c>
      <c r="AZ71" s="100">
        <v>9</v>
      </c>
      <c r="BA71" s="100">
        <v>7</v>
      </c>
      <c r="BB71" s="101">
        <v>5</v>
      </c>
      <c r="BC71" s="77">
        <v>7</v>
      </c>
      <c r="BD71" s="77">
        <v>6</v>
      </c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</row>
    <row r="72" spans="41:71" s="97" customFormat="1" ht="12.75" customHeight="1" x14ac:dyDescent="0.2">
      <c r="AO72" s="48" t="s">
        <v>45</v>
      </c>
      <c r="AR72" s="49"/>
      <c r="AS72" s="92"/>
      <c r="AT72" s="49"/>
      <c r="AU72" s="93">
        <v>266</v>
      </c>
      <c r="AV72" s="99">
        <v>5</v>
      </c>
      <c r="AW72" s="100">
        <v>15</v>
      </c>
      <c r="AX72" s="100">
        <v>13</v>
      </c>
      <c r="AY72" s="100">
        <v>9</v>
      </c>
      <c r="AZ72" s="100">
        <v>8</v>
      </c>
      <c r="BA72" s="100">
        <v>7</v>
      </c>
      <c r="BB72" s="101">
        <v>8</v>
      </c>
      <c r="BC72" s="77">
        <v>10</v>
      </c>
      <c r="BD72" s="77">
        <v>12</v>
      </c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</row>
    <row r="73" spans="41:71" s="97" customFormat="1" ht="12.75" customHeight="1" x14ac:dyDescent="0.2">
      <c r="AO73" s="63" t="s">
        <v>46</v>
      </c>
      <c r="AR73" s="49"/>
      <c r="AS73" s="92"/>
      <c r="AT73" s="49"/>
      <c r="AU73" s="93">
        <v>266</v>
      </c>
      <c r="AV73" s="99">
        <v>8</v>
      </c>
      <c r="AW73" s="100">
        <v>9</v>
      </c>
      <c r="AX73" s="100">
        <v>15</v>
      </c>
      <c r="AY73" s="100">
        <v>18</v>
      </c>
      <c r="AZ73" s="100">
        <v>19</v>
      </c>
      <c r="BA73" s="100">
        <v>19</v>
      </c>
      <c r="BB73" s="101">
        <v>18</v>
      </c>
      <c r="BC73" s="87">
        <v>11</v>
      </c>
      <c r="BD73" s="87">
        <v>17</v>
      </c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</row>
    <row r="74" spans="41:71" s="97" customFormat="1" ht="12.75" customHeight="1" x14ac:dyDescent="0.2">
      <c r="AO74" s="48" t="s">
        <v>47</v>
      </c>
      <c r="AR74" s="49"/>
      <c r="AS74" s="92"/>
      <c r="AT74" s="49"/>
      <c r="AU74" s="93">
        <v>266</v>
      </c>
      <c r="AV74" s="99">
        <v>59</v>
      </c>
      <c r="AW74" s="100">
        <v>50</v>
      </c>
      <c r="AX74" s="100">
        <v>49</v>
      </c>
      <c r="AY74" s="100">
        <v>51</v>
      </c>
      <c r="AZ74" s="100">
        <v>46</v>
      </c>
      <c r="BA74" s="100">
        <v>45</v>
      </c>
      <c r="BB74" s="101">
        <v>39</v>
      </c>
      <c r="BC74" s="77">
        <v>43</v>
      </c>
      <c r="BD74" s="77">
        <v>38</v>
      </c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</row>
    <row r="75" spans="41:71" s="97" customFormat="1" ht="12.75" customHeight="1" x14ac:dyDescent="0.2">
      <c r="AO75" s="48" t="s">
        <v>48</v>
      </c>
      <c r="AR75" s="49"/>
      <c r="AS75" s="92"/>
      <c r="AT75" s="49"/>
      <c r="AU75" s="93">
        <v>266</v>
      </c>
      <c r="AV75" s="99">
        <v>12</v>
      </c>
      <c r="AW75" s="100">
        <v>17</v>
      </c>
      <c r="AX75" s="100">
        <v>11</v>
      </c>
      <c r="AY75" s="100">
        <v>9</v>
      </c>
      <c r="AZ75" s="100">
        <v>13</v>
      </c>
      <c r="BA75" s="100">
        <v>9</v>
      </c>
      <c r="BB75" s="101">
        <v>10</v>
      </c>
      <c r="BC75" s="77">
        <v>9</v>
      </c>
      <c r="BD75" s="77">
        <v>13</v>
      </c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</row>
    <row r="76" spans="41:71" s="97" customFormat="1" ht="12.75" customHeight="1" x14ac:dyDescent="0.2">
      <c r="AO76" s="48" t="s">
        <v>49</v>
      </c>
      <c r="AR76" s="49"/>
      <c r="AS76" s="92"/>
      <c r="AT76" s="49"/>
      <c r="AU76" s="93">
        <v>266</v>
      </c>
      <c r="AV76" s="99">
        <v>9</v>
      </c>
      <c r="AW76" s="100">
        <v>10</v>
      </c>
      <c r="AX76" s="100">
        <v>7</v>
      </c>
      <c r="AY76" s="100">
        <v>5</v>
      </c>
      <c r="AZ76" s="100">
        <v>3</v>
      </c>
      <c r="BA76" s="100">
        <v>6</v>
      </c>
      <c r="BB76" s="101">
        <v>8</v>
      </c>
      <c r="BC76" s="77">
        <v>7</v>
      </c>
      <c r="BD76" s="77">
        <v>6</v>
      </c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</row>
    <row r="77" spans="41:71" s="97" customFormat="1" ht="12.75" customHeight="1" x14ac:dyDescent="0.2">
      <c r="AO77" s="63" t="s">
        <v>50</v>
      </c>
      <c r="AR77" s="49"/>
      <c r="AS77" s="92"/>
      <c r="AT77" s="49"/>
      <c r="AU77" s="93">
        <v>266</v>
      </c>
      <c r="AV77" s="99">
        <v>2</v>
      </c>
      <c r="AW77" s="100">
        <v>2</v>
      </c>
      <c r="AX77" s="100">
        <v>2</v>
      </c>
      <c r="AY77" s="100">
        <v>4</v>
      </c>
      <c r="AZ77" s="100">
        <v>5</v>
      </c>
      <c r="BA77" s="100">
        <v>4</v>
      </c>
      <c r="BB77" s="101">
        <v>6</v>
      </c>
      <c r="BC77" s="87">
        <v>5</v>
      </c>
      <c r="BD77" s="87">
        <v>6</v>
      </c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</row>
    <row r="78" spans="41:71" s="97" customFormat="1" ht="12.75" customHeight="1" x14ac:dyDescent="0.2">
      <c r="AO78" s="63" t="s">
        <v>51</v>
      </c>
      <c r="AR78" s="49"/>
      <c r="AS78" s="92"/>
      <c r="AT78" s="49"/>
      <c r="AU78" s="93">
        <v>266</v>
      </c>
      <c r="AV78" s="99">
        <v>5</v>
      </c>
      <c r="AW78" s="100">
        <v>5</v>
      </c>
      <c r="AX78" s="100">
        <v>6</v>
      </c>
      <c r="AY78" s="100">
        <v>7</v>
      </c>
      <c r="AZ78" s="100">
        <v>5</v>
      </c>
      <c r="BA78" s="100">
        <v>8</v>
      </c>
      <c r="BB78" s="101">
        <v>12</v>
      </c>
      <c r="BC78" s="87">
        <v>9</v>
      </c>
      <c r="BD78" s="87">
        <v>9</v>
      </c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</row>
    <row r="79" spans="41:71" s="97" customFormat="1" ht="12.75" customHeight="1" x14ac:dyDescent="0.2">
      <c r="AO79" s="64" t="s">
        <v>22</v>
      </c>
      <c r="AP79" s="104"/>
      <c r="AQ79" s="104"/>
      <c r="AR79" s="94"/>
      <c r="AS79" s="95">
        <f>IFERROR((AS77/AS78),0)</f>
        <v>0</v>
      </c>
      <c r="AT79" s="94">
        <f>IFERROR((AT77/AT78),0)</f>
        <v>0</v>
      </c>
      <c r="AU79" s="96">
        <f>IFERROR((AU77/AU78),0)</f>
        <v>1</v>
      </c>
      <c r="AV79" s="105">
        <f>SUM(AV66:AV78)</f>
        <v>272</v>
      </c>
      <c r="AW79" s="105">
        <f t="shared" ref="AW79:BB79" si="18">SUM(AW66:AW78)</f>
        <v>276</v>
      </c>
      <c r="AX79" s="105">
        <f t="shared" si="18"/>
        <v>276</v>
      </c>
      <c r="AY79" s="105">
        <f t="shared" si="18"/>
        <v>270</v>
      </c>
      <c r="AZ79" s="105">
        <f t="shared" si="18"/>
        <v>263</v>
      </c>
      <c r="BA79" s="105">
        <f t="shared" si="18"/>
        <v>262</v>
      </c>
      <c r="BB79" s="106">
        <f t="shared" si="18"/>
        <v>264</v>
      </c>
      <c r="BC79" s="37">
        <f>SUM(BC66:BC78)</f>
        <v>266</v>
      </c>
      <c r="BD79" s="37">
        <f t="shared" ref="BD79:BS79" si="19">SUM(BD66:BD78)</f>
        <v>264</v>
      </c>
      <c r="BE79" s="37">
        <f t="shared" si="19"/>
        <v>0</v>
      </c>
      <c r="BF79" s="37">
        <f t="shared" si="19"/>
        <v>0</v>
      </c>
      <c r="BG79" s="37">
        <f t="shared" si="19"/>
        <v>0</v>
      </c>
      <c r="BH79" s="37">
        <f t="shared" si="19"/>
        <v>0</v>
      </c>
      <c r="BI79" s="37">
        <f t="shared" si="19"/>
        <v>0</v>
      </c>
      <c r="BJ79" s="37">
        <f t="shared" si="19"/>
        <v>0</v>
      </c>
      <c r="BK79" s="37">
        <f t="shared" si="19"/>
        <v>0</v>
      </c>
      <c r="BL79" s="37">
        <f t="shared" si="19"/>
        <v>0</v>
      </c>
      <c r="BM79" s="37">
        <f t="shared" si="19"/>
        <v>0</v>
      </c>
      <c r="BN79" s="37">
        <f t="shared" si="19"/>
        <v>0</v>
      </c>
      <c r="BO79" s="37">
        <f t="shared" si="19"/>
        <v>0</v>
      </c>
      <c r="BP79" s="37">
        <f t="shared" si="19"/>
        <v>0</v>
      </c>
      <c r="BQ79" s="37">
        <f t="shared" si="19"/>
        <v>0</v>
      </c>
      <c r="BR79" s="37">
        <f t="shared" si="19"/>
        <v>0</v>
      </c>
      <c r="BS79" s="37">
        <f t="shared" si="19"/>
        <v>0</v>
      </c>
    </row>
    <row r="80" spans="41:71" s="97" customFormat="1" ht="12.75" customHeight="1" x14ac:dyDescent="0.2"/>
    <row r="81" spans="41:71" s="97" customFormat="1" ht="12.75" customHeight="1" x14ac:dyDescent="0.2">
      <c r="AO81" s="45" t="s">
        <v>56</v>
      </c>
      <c r="AP81" s="98"/>
      <c r="AQ81" s="98"/>
      <c r="AR81" s="46"/>
      <c r="AS81" s="90" t="e">
        <f t="shared" ref="AS81:BS81" ca="1" si="20">AS$11</f>
        <v>#NAME?</v>
      </c>
      <c r="AT81" s="46" t="e">
        <f t="shared" ca="1" si="20"/>
        <v>#NAME?</v>
      </c>
      <c r="AU81" s="10" t="e">
        <f t="shared" ca="1" si="20"/>
        <v>#NAME?</v>
      </c>
      <c r="AV81" s="10" t="e">
        <f t="shared" ca="1" si="20"/>
        <v>#NAME?</v>
      </c>
      <c r="AW81" s="10" t="e">
        <f t="shared" ca="1" si="20"/>
        <v>#NAME?</v>
      </c>
      <c r="AX81" s="10" t="e">
        <f t="shared" ca="1" si="20"/>
        <v>#NAME?</v>
      </c>
      <c r="AY81" s="10" t="e">
        <f t="shared" ca="1" si="20"/>
        <v>#NAME?</v>
      </c>
      <c r="AZ81" s="10" t="e">
        <f t="shared" ca="1" si="20"/>
        <v>#NAME?</v>
      </c>
      <c r="BA81" s="10" t="e">
        <f t="shared" ca="1" si="20"/>
        <v>#NAME?</v>
      </c>
      <c r="BB81" s="10" t="e">
        <f t="shared" ca="1" si="20"/>
        <v>#NAME?</v>
      </c>
      <c r="BC81" s="10" t="e">
        <f t="shared" ca="1" si="20"/>
        <v>#NAME?</v>
      </c>
      <c r="BD81" s="10" t="e">
        <f t="shared" ca="1" si="20"/>
        <v>#NAME?</v>
      </c>
      <c r="BE81" s="10" t="e">
        <f t="shared" ca="1" si="20"/>
        <v>#NAME?</v>
      </c>
      <c r="BF81" s="10" t="e">
        <f t="shared" ca="1" si="20"/>
        <v>#NAME?</v>
      </c>
      <c r="BG81" s="10" t="e">
        <f t="shared" ca="1" si="20"/>
        <v>#NAME?</v>
      </c>
      <c r="BH81" s="10" t="e">
        <f t="shared" ca="1" si="20"/>
        <v>#NAME?</v>
      </c>
      <c r="BI81" s="10" t="e">
        <f t="shared" ca="1" si="20"/>
        <v>#NAME?</v>
      </c>
      <c r="BJ81" s="10" t="e">
        <f t="shared" ca="1" si="20"/>
        <v>#NAME?</v>
      </c>
      <c r="BK81" s="10" t="e">
        <f t="shared" ca="1" si="20"/>
        <v>#NAME?</v>
      </c>
      <c r="BL81" s="10" t="e">
        <f t="shared" ca="1" si="20"/>
        <v>#NAME?</v>
      </c>
      <c r="BM81" s="10" t="e">
        <f t="shared" ca="1" si="20"/>
        <v>#NAME?</v>
      </c>
      <c r="BN81" s="10" t="e">
        <f t="shared" ca="1" si="20"/>
        <v>#NAME?</v>
      </c>
      <c r="BO81" s="10" t="e">
        <f t="shared" ca="1" si="20"/>
        <v>#NAME?</v>
      </c>
      <c r="BP81" s="10" t="e">
        <f t="shared" ca="1" si="20"/>
        <v>#NAME?</v>
      </c>
      <c r="BQ81" s="10" t="e">
        <f t="shared" ca="1" si="20"/>
        <v>#NAME?</v>
      </c>
      <c r="BR81" s="10" t="e">
        <f t="shared" ca="1" si="20"/>
        <v>#NAME?</v>
      </c>
      <c r="BS81" s="10" t="e">
        <f t="shared" ca="1" si="20"/>
        <v>#NAME?</v>
      </c>
    </row>
    <row r="82" spans="41:71" s="97" customFormat="1" ht="12.75" customHeight="1" x14ac:dyDescent="0.2">
      <c r="AO82" s="48" t="s">
        <v>39</v>
      </c>
      <c r="AR82" s="49"/>
      <c r="AS82" s="92"/>
      <c r="AT82" s="49"/>
      <c r="AU82" s="93">
        <v>266</v>
      </c>
      <c r="AV82" s="107">
        <v>107</v>
      </c>
      <c r="AW82" s="108">
        <v>95</v>
      </c>
      <c r="AX82" s="108">
        <v>110</v>
      </c>
      <c r="AY82" s="108">
        <v>117</v>
      </c>
      <c r="AZ82" s="108">
        <v>80</v>
      </c>
      <c r="BA82" s="108">
        <v>94</v>
      </c>
      <c r="BB82" s="108">
        <v>81</v>
      </c>
      <c r="BC82" s="107">
        <v>110</v>
      </c>
      <c r="BD82" s="87">
        <v>82</v>
      </c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</row>
    <row r="83" spans="41:71" s="97" customFormat="1" ht="12.75" customHeight="1" x14ac:dyDescent="0.2">
      <c r="AO83" s="48" t="s">
        <v>40</v>
      </c>
      <c r="AR83" s="49"/>
      <c r="AS83" s="92"/>
      <c r="AT83" s="49"/>
      <c r="AU83" s="93">
        <v>266</v>
      </c>
      <c r="AV83" s="109">
        <v>0</v>
      </c>
      <c r="AW83" s="109">
        <v>0</v>
      </c>
      <c r="AX83" s="109">
        <v>0</v>
      </c>
      <c r="AY83" s="109">
        <v>0</v>
      </c>
      <c r="AZ83" s="109">
        <v>0</v>
      </c>
      <c r="BA83" s="109">
        <v>0</v>
      </c>
      <c r="BB83" s="109">
        <v>0</v>
      </c>
      <c r="BC83" s="110">
        <v>0</v>
      </c>
      <c r="BD83" s="87">
        <v>0</v>
      </c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</row>
    <row r="84" spans="41:71" s="97" customFormat="1" ht="12.75" customHeight="1" x14ac:dyDescent="0.2">
      <c r="AO84" s="48" t="s">
        <v>41</v>
      </c>
      <c r="AR84" s="49"/>
      <c r="AS84" s="92"/>
      <c r="AT84" s="49"/>
      <c r="AU84" s="93">
        <v>266</v>
      </c>
      <c r="AV84" s="107">
        <v>0</v>
      </c>
      <c r="AW84" s="108">
        <v>0</v>
      </c>
      <c r="AX84" s="108">
        <v>0</v>
      </c>
      <c r="AY84" s="108">
        <v>0</v>
      </c>
      <c r="AZ84" s="108">
        <v>0</v>
      </c>
      <c r="BA84" s="108">
        <v>0</v>
      </c>
      <c r="BB84" s="108">
        <v>1</v>
      </c>
      <c r="BC84" s="107">
        <v>0</v>
      </c>
      <c r="BD84" s="87">
        <v>0</v>
      </c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</row>
    <row r="85" spans="41:71" s="97" customFormat="1" ht="12.75" customHeight="1" x14ac:dyDescent="0.2">
      <c r="AO85" s="48" t="s">
        <v>42</v>
      </c>
      <c r="AR85" s="49"/>
      <c r="AS85" s="92"/>
      <c r="AT85" s="49"/>
      <c r="AU85" s="93">
        <v>266</v>
      </c>
      <c r="AV85" s="107">
        <v>223</v>
      </c>
      <c r="AW85" s="108">
        <v>198</v>
      </c>
      <c r="AX85" s="108">
        <v>221</v>
      </c>
      <c r="AY85" s="108">
        <v>217</v>
      </c>
      <c r="AZ85" s="108">
        <v>211</v>
      </c>
      <c r="BA85" s="108">
        <v>212</v>
      </c>
      <c r="BB85" s="108">
        <v>195</v>
      </c>
      <c r="BC85" s="107">
        <v>241</v>
      </c>
      <c r="BD85" s="87">
        <v>225</v>
      </c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</row>
    <row r="86" spans="41:71" s="97" customFormat="1" ht="12.75" customHeight="1" x14ac:dyDescent="0.2">
      <c r="AO86" s="48" t="s">
        <v>57</v>
      </c>
      <c r="AR86" s="49"/>
      <c r="AS86" s="92"/>
      <c r="AT86" s="49"/>
      <c r="AU86" s="93"/>
      <c r="AV86" s="107">
        <v>1</v>
      </c>
      <c r="AW86" s="108">
        <v>0</v>
      </c>
      <c r="AX86" s="108">
        <v>0</v>
      </c>
      <c r="AY86" s="108">
        <v>0</v>
      </c>
      <c r="AZ86" s="108">
        <v>0</v>
      </c>
      <c r="BA86" s="108">
        <v>0</v>
      </c>
      <c r="BB86" s="108">
        <v>0</v>
      </c>
      <c r="BC86" s="107">
        <v>0</v>
      </c>
      <c r="BD86" s="87">
        <v>0</v>
      </c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</row>
    <row r="87" spans="41:71" s="97" customFormat="1" ht="12.75" customHeight="1" x14ac:dyDescent="0.2">
      <c r="AO87" s="48" t="s">
        <v>43</v>
      </c>
      <c r="AR87" s="49"/>
      <c r="AS87" s="92"/>
      <c r="AT87" s="49"/>
      <c r="AU87" s="93">
        <v>266</v>
      </c>
      <c r="AV87" s="107">
        <v>0</v>
      </c>
      <c r="AW87" s="108">
        <v>0</v>
      </c>
      <c r="AX87" s="108">
        <v>0</v>
      </c>
      <c r="AY87" s="108">
        <v>0</v>
      </c>
      <c r="AZ87" s="108">
        <v>0</v>
      </c>
      <c r="BA87" s="108">
        <v>0</v>
      </c>
      <c r="BB87" s="108">
        <v>0</v>
      </c>
      <c r="BC87" s="107">
        <v>0</v>
      </c>
      <c r="BD87" s="87">
        <v>0</v>
      </c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</row>
    <row r="88" spans="41:71" s="97" customFormat="1" ht="12.75" customHeight="1" x14ac:dyDescent="0.2">
      <c r="AO88" s="48" t="s">
        <v>44</v>
      </c>
      <c r="AR88" s="49"/>
      <c r="AS88" s="92"/>
      <c r="AT88" s="49"/>
      <c r="AU88" s="93">
        <v>266</v>
      </c>
      <c r="AV88" s="107">
        <v>7</v>
      </c>
      <c r="AW88" s="108">
        <v>8</v>
      </c>
      <c r="AX88" s="108">
        <v>19</v>
      </c>
      <c r="AY88" s="108">
        <v>16</v>
      </c>
      <c r="AZ88" s="108">
        <v>9</v>
      </c>
      <c r="BA88" s="108">
        <v>8</v>
      </c>
      <c r="BB88" s="108">
        <v>10</v>
      </c>
      <c r="BC88" s="107">
        <v>9</v>
      </c>
      <c r="BD88" s="87">
        <v>12</v>
      </c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</row>
    <row r="89" spans="41:71" s="97" customFormat="1" ht="12.75" customHeight="1" x14ac:dyDescent="0.2">
      <c r="AO89" s="48" t="s">
        <v>45</v>
      </c>
      <c r="AR89" s="49"/>
      <c r="AS89" s="92"/>
      <c r="AT89" s="49"/>
      <c r="AU89" s="93">
        <v>266</v>
      </c>
      <c r="AV89" s="107">
        <v>16</v>
      </c>
      <c r="AW89" s="108">
        <v>6</v>
      </c>
      <c r="AX89" s="108">
        <v>10</v>
      </c>
      <c r="AY89" s="108">
        <v>8</v>
      </c>
      <c r="AZ89" s="108">
        <v>9</v>
      </c>
      <c r="BA89" s="108">
        <v>11</v>
      </c>
      <c r="BB89" s="108">
        <v>24</v>
      </c>
      <c r="BC89" s="107">
        <v>8</v>
      </c>
      <c r="BD89" s="87">
        <v>12</v>
      </c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</row>
    <row r="90" spans="41:71" s="97" customFormat="1" ht="12.75" customHeight="1" x14ac:dyDescent="0.2">
      <c r="AO90" s="63" t="s">
        <v>58</v>
      </c>
      <c r="AR90" s="49"/>
      <c r="AS90" s="92"/>
      <c r="AT90" s="49"/>
      <c r="AU90" s="93">
        <v>266</v>
      </c>
      <c r="AV90" s="107">
        <v>28</v>
      </c>
      <c r="AW90" s="108">
        <v>8</v>
      </c>
      <c r="AX90" s="108">
        <v>34</v>
      </c>
      <c r="AY90" s="108">
        <v>15</v>
      </c>
      <c r="AZ90" s="108">
        <v>26</v>
      </c>
      <c r="BA90" s="108">
        <v>38</v>
      </c>
      <c r="BB90" s="108">
        <v>21</v>
      </c>
      <c r="BC90" s="107">
        <v>33</v>
      </c>
      <c r="BD90" s="87">
        <v>38</v>
      </c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</row>
    <row r="91" spans="41:71" s="97" customFormat="1" ht="12.75" customHeight="1" x14ac:dyDescent="0.2">
      <c r="AO91" s="63" t="s">
        <v>59</v>
      </c>
      <c r="AR91" s="49"/>
      <c r="AS91" s="92"/>
      <c r="AT91" s="49"/>
      <c r="AU91" s="93"/>
      <c r="AV91" s="107">
        <v>42</v>
      </c>
      <c r="AW91" s="108">
        <v>39</v>
      </c>
      <c r="AX91" s="108">
        <v>42</v>
      </c>
      <c r="AY91" s="108">
        <v>30</v>
      </c>
      <c r="AZ91" s="108">
        <v>26</v>
      </c>
      <c r="BA91" s="108">
        <v>46</v>
      </c>
      <c r="BB91" s="108">
        <v>31</v>
      </c>
      <c r="BC91" s="107">
        <v>52</v>
      </c>
      <c r="BD91" s="87">
        <v>16</v>
      </c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</row>
    <row r="92" spans="41:71" s="97" customFormat="1" ht="12.75" customHeight="1" x14ac:dyDescent="0.2">
      <c r="AO92" s="63" t="s">
        <v>60</v>
      </c>
      <c r="AR92" s="49"/>
      <c r="AS92" s="92"/>
      <c r="AT92" s="49"/>
      <c r="AU92" s="93"/>
      <c r="AV92" s="107">
        <v>5</v>
      </c>
      <c r="AW92" s="108">
        <v>1</v>
      </c>
      <c r="AX92" s="108">
        <v>10</v>
      </c>
      <c r="AY92" s="108">
        <v>6</v>
      </c>
      <c r="AZ92" s="108">
        <v>3</v>
      </c>
      <c r="BA92" s="108">
        <v>8</v>
      </c>
      <c r="BB92" s="108">
        <v>4</v>
      </c>
      <c r="BC92" s="107">
        <v>4</v>
      </c>
      <c r="BD92" s="87">
        <v>9</v>
      </c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</row>
    <row r="93" spans="41:71" s="97" customFormat="1" ht="12.75" customHeight="1" x14ac:dyDescent="0.2">
      <c r="AO93" s="63" t="s">
        <v>61</v>
      </c>
      <c r="AR93" s="49"/>
      <c r="AS93" s="92"/>
      <c r="AT93" s="49"/>
      <c r="AU93" s="93"/>
      <c r="AV93" s="107">
        <v>17</v>
      </c>
      <c r="AW93" s="108">
        <v>18</v>
      </c>
      <c r="AX93" s="108">
        <v>15</v>
      </c>
      <c r="AY93" s="108">
        <v>16</v>
      </c>
      <c r="AZ93" s="108">
        <v>18</v>
      </c>
      <c r="BA93" s="108">
        <v>12</v>
      </c>
      <c r="BB93" s="108">
        <v>28</v>
      </c>
      <c r="BC93" s="107">
        <v>12</v>
      </c>
      <c r="BD93" s="87">
        <v>14</v>
      </c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</row>
    <row r="94" spans="41:71" s="97" customFormat="1" ht="12.75" customHeight="1" x14ac:dyDescent="0.2">
      <c r="AO94" s="63" t="s">
        <v>62</v>
      </c>
      <c r="AR94" s="49"/>
      <c r="AS94" s="92"/>
      <c r="AT94" s="49"/>
      <c r="AU94" s="93"/>
      <c r="AV94" s="107">
        <v>27</v>
      </c>
      <c r="AW94" s="108">
        <v>30</v>
      </c>
      <c r="AX94" s="108">
        <v>30</v>
      </c>
      <c r="AY94" s="108">
        <v>18</v>
      </c>
      <c r="AZ94" s="108">
        <v>41</v>
      </c>
      <c r="BA94" s="108">
        <v>31</v>
      </c>
      <c r="BB94" s="108">
        <v>23</v>
      </c>
      <c r="BC94" s="107">
        <v>13</v>
      </c>
      <c r="BD94" s="87">
        <v>19</v>
      </c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</row>
    <row r="95" spans="41:71" s="97" customFormat="1" ht="12.75" customHeight="1" x14ac:dyDescent="0.2">
      <c r="AO95" s="64" t="s">
        <v>22</v>
      </c>
      <c r="AP95" s="104"/>
      <c r="AQ95" s="104"/>
      <c r="AR95" s="94"/>
      <c r="AS95" s="95">
        <f>IFERROR((#REF!/#REF!),0)</f>
        <v>0</v>
      </c>
      <c r="AT95" s="94">
        <f>IFERROR((#REF!/#REF!),0)</f>
        <v>0</v>
      </c>
      <c r="AU95" s="96">
        <f>IFERROR((#REF!/#REF!),0)</f>
        <v>0</v>
      </c>
      <c r="AV95" s="105">
        <f>SUM(AV82:AV94)</f>
        <v>473</v>
      </c>
      <c r="AW95" s="105">
        <f t="shared" ref="AW95:BS95" si="21">SUM(AW82:AW94)</f>
        <v>403</v>
      </c>
      <c r="AX95" s="105">
        <f t="shared" si="21"/>
        <v>491</v>
      </c>
      <c r="AY95" s="105">
        <f t="shared" si="21"/>
        <v>443</v>
      </c>
      <c r="AZ95" s="105">
        <f t="shared" si="21"/>
        <v>423</v>
      </c>
      <c r="BA95" s="105">
        <f t="shared" si="21"/>
        <v>460</v>
      </c>
      <c r="BB95" s="105">
        <f t="shared" si="21"/>
        <v>418</v>
      </c>
      <c r="BC95" s="37">
        <f t="shared" si="21"/>
        <v>482</v>
      </c>
      <c r="BD95" s="37">
        <f t="shared" si="21"/>
        <v>427</v>
      </c>
      <c r="BE95" s="37">
        <f t="shared" si="21"/>
        <v>0</v>
      </c>
      <c r="BF95" s="37">
        <f t="shared" si="21"/>
        <v>0</v>
      </c>
      <c r="BG95" s="37">
        <f t="shared" si="21"/>
        <v>0</v>
      </c>
      <c r="BH95" s="37">
        <f t="shared" si="21"/>
        <v>0</v>
      </c>
      <c r="BI95" s="37">
        <f t="shared" si="21"/>
        <v>0</v>
      </c>
      <c r="BJ95" s="37">
        <f t="shared" si="21"/>
        <v>0</v>
      </c>
      <c r="BK95" s="37">
        <f t="shared" si="21"/>
        <v>0</v>
      </c>
      <c r="BL95" s="37">
        <f t="shared" si="21"/>
        <v>0</v>
      </c>
      <c r="BM95" s="37">
        <f t="shared" si="21"/>
        <v>0</v>
      </c>
      <c r="BN95" s="37">
        <f t="shared" si="21"/>
        <v>0</v>
      </c>
      <c r="BO95" s="37">
        <f t="shared" si="21"/>
        <v>0</v>
      </c>
      <c r="BP95" s="37">
        <f t="shared" si="21"/>
        <v>0</v>
      </c>
      <c r="BQ95" s="37">
        <f t="shared" si="21"/>
        <v>0</v>
      </c>
      <c r="BR95" s="37">
        <f t="shared" si="21"/>
        <v>0</v>
      </c>
      <c r="BS95" s="37">
        <f t="shared" si="21"/>
        <v>0</v>
      </c>
    </row>
    <row r="96" spans="41:71" s="97" customFormat="1" ht="12.75" customHeight="1" x14ac:dyDescent="0.2"/>
    <row r="97" spans="1:71" s="97" customFormat="1" ht="12.75" customHeight="1" x14ac:dyDescent="0.2">
      <c r="AO97" s="45" t="s">
        <v>63</v>
      </c>
      <c r="AP97" s="98"/>
      <c r="AQ97" s="98"/>
      <c r="AR97" s="46"/>
      <c r="AS97" s="90" t="e">
        <f t="shared" ref="AS97:BS97" ca="1" si="22">AS$11</f>
        <v>#NAME?</v>
      </c>
      <c r="AT97" s="46" t="e">
        <f t="shared" ca="1" si="22"/>
        <v>#NAME?</v>
      </c>
      <c r="AU97" s="10" t="e">
        <f t="shared" ca="1" si="22"/>
        <v>#NAME?</v>
      </c>
      <c r="AV97" s="10" t="e">
        <f t="shared" ca="1" si="22"/>
        <v>#NAME?</v>
      </c>
      <c r="AW97" s="10" t="e">
        <f t="shared" ca="1" si="22"/>
        <v>#NAME?</v>
      </c>
      <c r="AX97" s="10" t="e">
        <f t="shared" ca="1" si="22"/>
        <v>#NAME?</v>
      </c>
      <c r="AY97" s="10" t="e">
        <f t="shared" ca="1" si="22"/>
        <v>#NAME?</v>
      </c>
      <c r="AZ97" s="10" t="e">
        <f t="shared" ca="1" si="22"/>
        <v>#NAME?</v>
      </c>
      <c r="BA97" s="10" t="e">
        <f t="shared" ca="1" si="22"/>
        <v>#NAME?</v>
      </c>
      <c r="BB97" s="10" t="e">
        <f t="shared" ca="1" si="22"/>
        <v>#NAME?</v>
      </c>
      <c r="BC97" s="10" t="e">
        <f t="shared" ca="1" si="22"/>
        <v>#NAME?</v>
      </c>
      <c r="BD97" s="10" t="e">
        <f t="shared" ca="1" si="22"/>
        <v>#NAME?</v>
      </c>
      <c r="BE97" s="10" t="e">
        <f t="shared" ca="1" si="22"/>
        <v>#NAME?</v>
      </c>
      <c r="BF97" s="10" t="e">
        <f t="shared" ca="1" si="22"/>
        <v>#NAME?</v>
      </c>
      <c r="BG97" s="10" t="e">
        <f t="shared" ca="1" si="22"/>
        <v>#NAME?</v>
      </c>
      <c r="BH97" s="10" t="e">
        <f t="shared" ca="1" si="22"/>
        <v>#NAME?</v>
      </c>
      <c r="BI97" s="10" t="e">
        <f t="shared" ca="1" si="22"/>
        <v>#NAME?</v>
      </c>
      <c r="BJ97" s="10" t="e">
        <f t="shared" ca="1" si="22"/>
        <v>#NAME?</v>
      </c>
      <c r="BK97" s="10" t="e">
        <f t="shared" ca="1" si="22"/>
        <v>#NAME?</v>
      </c>
      <c r="BL97" s="10" t="e">
        <f t="shared" ca="1" si="22"/>
        <v>#NAME?</v>
      </c>
      <c r="BM97" s="10" t="e">
        <f t="shared" ca="1" si="22"/>
        <v>#NAME?</v>
      </c>
      <c r="BN97" s="10" t="e">
        <f t="shared" ca="1" si="22"/>
        <v>#NAME?</v>
      </c>
      <c r="BO97" s="10" t="e">
        <f t="shared" ca="1" si="22"/>
        <v>#NAME?</v>
      </c>
      <c r="BP97" s="10" t="e">
        <f t="shared" ca="1" si="22"/>
        <v>#NAME?</v>
      </c>
      <c r="BQ97" s="10" t="e">
        <f t="shared" ca="1" si="22"/>
        <v>#NAME?</v>
      </c>
      <c r="BR97" s="10" t="e">
        <f t="shared" ca="1" si="22"/>
        <v>#NAME?</v>
      </c>
      <c r="BS97" s="10" t="e">
        <f t="shared" ca="1" si="22"/>
        <v>#NAME?</v>
      </c>
    </row>
    <row r="98" spans="1:71" s="97" customFormat="1" ht="12.75" customHeight="1" x14ac:dyDescent="0.2">
      <c r="AO98" s="48" t="s">
        <v>64</v>
      </c>
      <c r="AR98" s="49"/>
      <c r="AS98" s="92"/>
      <c r="AT98" s="49"/>
      <c r="AU98" s="93">
        <v>266</v>
      </c>
      <c r="AV98" s="93">
        <v>271</v>
      </c>
      <c r="AW98" s="93">
        <v>249</v>
      </c>
      <c r="AX98" s="93">
        <v>271</v>
      </c>
      <c r="AY98" s="93">
        <v>274</v>
      </c>
      <c r="AZ98" s="93">
        <v>251</v>
      </c>
      <c r="BA98" s="93">
        <v>263</v>
      </c>
      <c r="BB98" s="93">
        <v>255</v>
      </c>
      <c r="BC98" s="87">
        <v>72</v>
      </c>
      <c r="BD98" s="87">
        <v>45</v>
      </c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</row>
    <row r="99" spans="1:71" s="97" customFormat="1" ht="12.75" customHeight="1" x14ac:dyDescent="0.2">
      <c r="AO99" s="48" t="s">
        <v>65</v>
      </c>
      <c r="AR99" s="49"/>
      <c r="AS99" s="92"/>
      <c r="AT99" s="49"/>
      <c r="AU99" s="93">
        <v>266</v>
      </c>
      <c r="AV99" s="93">
        <v>271</v>
      </c>
      <c r="AW99" s="93">
        <v>249</v>
      </c>
      <c r="AX99" s="93">
        <v>271</v>
      </c>
      <c r="AY99" s="93">
        <v>274</v>
      </c>
      <c r="AZ99" s="93">
        <v>251</v>
      </c>
      <c r="BA99" s="93">
        <v>263</v>
      </c>
      <c r="BB99" s="93">
        <v>255</v>
      </c>
      <c r="BC99" s="87">
        <v>51</v>
      </c>
      <c r="BD99" s="87">
        <v>66</v>
      </c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</row>
    <row r="100" spans="1:71" s="97" customFormat="1" ht="12.75" customHeight="1" x14ac:dyDescent="0.2">
      <c r="AO100" s="64" t="s">
        <v>22</v>
      </c>
      <c r="AP100" s="104"/>
      <c r="AQ100" s="104"/>
      <c r="AR100" s="94"/>
      <c r="AS100" s="95">
        <f>IFERROR((#REF!/#REF!),0)</f>
        <v>0</v>
      </c>
      <c r="AT100" s="94">
        <f>IFERROR((#REF!/#REF!),0)</f>
        <v>0</v>
      </c>
      <c r="AU100" s="96">
        <f>IFERROR((#REF!/#REF!),0)</f>
        <v>0</v>
      </c>
      <c r="AV100" s="37">
        <f t="shared" ref="AV100:BB100" si="23">SUM(AV98:AV99)</f>
        <v>542</v>
      </c>
      <c r="AW100" s="37">
        <f t="shared" si="23"/>
        <v>498</v>
      </c>
      <c r="AX100" s="37">
        <f t="shared" si="23"/>
        <v>542</v>
      </c>
      <c r="AY100" s="37">
        <f t="shared" si="23"/>
        <v>548</v>
      </c>
      <c r="AZ100" s="37">
        <f t="shared" si="23"/>
        <v>502</v>
      </c>
      <c r="BA100" s="37">
        <f t="shared" si="23"/>
        <v>526</v>
      </c>
      <c r="BB100" s="37">
        <f t="shared" si="23"/>
        <v>510</v>
      </c>
      <c r="BC100" s="37">
        <f t="shared" ref="BC100:BS100" si="24">SUM(BC98:BC99)</f>
        <v>123</v>
      </c>
      <c r="BD100" s="37">
        <f t="shared" si="24"/>
        <v>111</v>
      </c>
      <c r="BE100" s="37">
        <f t="shared" si="24"/>
        <v>0</v>
      </c>
      <c r="BF100" s="37">
        <f t="shared" si="24"/>
        <v>0</v>
      </c>
      <c r="BG100" s="37">
        <f t="shared" si="24"/>
        <v>0</v>
      </c>
      <c r="BH100" s="37">
        <f t="shared" si="24"/>
        <v>0</v>
      </c>
      <c r="BI100" s="37">
        <f t="shared" si="24"/>
        <v>0</v>
      </c>
      <c r="BJ100" s="37">
        <f t="shared" si="24"/>
        <v>0</v>
      </c>
      <c r="BK100" s="37">
        <f t="shared" si="24"/>
        <v>0</v>
      </c>
      <c r="BL100" s="37">
        <f t="shared" si="24"/>
        <v>0</v>
      </c>
      <c r="BM100" s="37">
        <f t="shared" si="24"/>
        <v>0</v>
      </c>
      <c r="BN100" s="37">
        <f t="shared" si="24"/>
        <v>0</v>
      </c>
      <c r="BO100" s="37">
        <f t="shared" si="24"/>
        <v>0</v>
      </c>
      <c r="BP100" s="37">
        <f t="shared" si="24"/>
        <v>0</v>
      </c>
      <c r="BQ100" s="37">
        <f t="shared" si="24"/>
        <v>0</v>
      </c>
      <c r="BR100" s="37">
        <f t="shared" si="24"/>
        <v>0</v>
      </c>
      <c r="BS100" s="37">
        <f t="shared" si="24"/>
        <v>0</v>
      </c>
    </row>
    <row r="101" spans="1:71" s="97" customFormat="1" ht="12.75" customHeight="1" x14ac:dyDescent="0.2"/>
    <row r="102" spans="1:71" s="68" customFormat="1" ht="12.75" customHeight="1" x14ac:dyDescent="0.25">
      <c r="A102" s="8" t="s">
        <v>66</v>
      </c>
      <c r="B102" s="9" t="s">
        <v>6</v>
      </c>
      <c r="C102" s="10">
        <f>$C$11</f>
        <v>44531</v>
      </c>
      <c r="D102" s="9" t="s">
        <v>6</v>
      </c>
      <c r="E102" s="10" t="e">
        <f ca="1">$E$11</f>
        <v>#NAME?</v>
      </c>
      <c r="F102" s="10" t="e">
        <f ca="1">$F$11</f>
        <v>#NAME?</v>
      </c>
      <c r="G102" s="10" t="e">
        <f ca="1">$G$11</f>
        <v>#NAME?</v>
      </c>
      <c r="H102" s="10" t="e">
        <f ca="1">$H$11</f>
        <v>#NAME?</v>
      </c>
      <c r="I102" s="10" t="e">
        <f ca="1">$I$11</f>
        <v>#NAME?</v>
      </c>
      <c r="J102" s="10" t="e">
        <f ca="1">$J$11</f>
        <v>#NAME?</v>
      </c>
      <c r="K102" s="10" t="e">
        <f ca="1">$K$11</f>
        <v>#NAME?</v>
      </c>
      <c r="L102" s="10" t="e">
        <f ca="1">$L$11</f>
        <v>#NAME?</v>
      </c>
      <c r="M102" s="10" t="e">
        <f ca="1">$M$11</f>
        <v>#NAME?</v>
      </c>
      <c r="N102" s="10" t="e">
        <f ca="1">$N$11</f>
        <v>#NAME?</v>
      </c>
      <c r="O102" s="10" t="e">
        <f ca="1">$O$11</f>
        <v>#NAME?</v>
      </c>
      <c r="P102" s="10" t="e">
        <f ca="1">$P$11</f>
        <v>#NAME?</v>
      </c>
      <c r="Q102" s="9" t="s">
        <v>6</v>
      </c>
      <c r="R102" s="10" t="e">
        <f t="shared" ref="R102:AK102" ca="1" si="25">R11</f>
        <v>#NAME?</v>
      </c>
      <c r="S102" s="10" t="e">
        <f t="shared" ca="1" si="25"/>
        <v>#NAME?</v>
      </c>
      <c r="T102" s="10" t="e">
        <f t="shared" ca="1" si="25"/>
        <v>#NAME?</v>
      </c>
      <c r="U102" s="10" t="e">
        <f t="shared" ca="1" si="25"/>
        <v>#NAME?</v>
      </c>
      <c r="V102" s="10" t="e">
        <f t="shared" ca="1" si="25"/>
        <v>#NAME?</v>
      </c>
      <c r="W102" s="10" t="e">
        <f t="shared" ca="1" si="25"/>
        <v>#NAME?</v>
      </c>
      <c r="X102" s="10" t="e">
        <f t="shared" ca="1" si="25"/>
        <v>#NAME?</v>
      </c>
      <c r="Y102" s="10" t="e">
        <f t="shared" ca="1" si="25"/>
        <v>#NAME?</v>
      </c>
      <c r="Z102" s="10" t="e">
        <f t="shared" ca="1" si="25"/>
        <v>#NAME?</v>
      </c>
      <c r="AA102" s="10" t="e">
        <f t="shared" ca="1" si="25"/>
        <v>#NAME?</v>
      </c>
      <c r="AB102" s="10" t="e">
        <f t="shared" ca="1" si="25"/>
        <v>#NAME?</v>
      </c>
      <c r="AC102" s="10" t="e">
        <f t="shared" ca="1" si="25"/>
        <v>#NAME?</v>
      </c>
      <c r="AD102" s="10" t="e">
        <f t="shared" ca="1" si="25"/>
        <v>#NAME?</v>
      </c>
      <c r="AE102" s="10" t="e">
        <f t="shared" ca="1" si="25"/>
        <v>#NAME?</v>
      </c>
      <c r="AF102" s="10" t="e">
        <f t="shared" ca="1" si="25"/>
        <v>#NAME?</v>
      </c>
      <c r="AG102" s="10" t="e">
        <f t="shared" ca="1" si="25"/>
        <v>#NAME?</v>
      </c>
      <c r="AH102" s="10" t="e">
        <f t="shared" ca="1" si="25"/>
        <v>#NAME?</v>
      </c>
      <c r="AI102" s="10" t="e">
        <f t="shared" ca="1" si="25"/>
        <v>#NAME?</v>
      </c>
      <c r="AJ102" s="10" t="e">
        <f t="shared" ca="1" si="25"/>
        <v>#NAME?</v>
      </c>
      <c r="AK102" s="10" t="e">
        <f t="shared" ca="1" si="25"/>
        <v>#NAME?</v>
      </c>
      <c r="AL102" s="10" t="e">
        <f ca="1">AL$11</f>
        <v>#NAME?</v>
      </c>
      <c r="AM102" s="10" t="str">
        <f t="shared" ref="AM102:BS102" si="26">AM$11</f>
        <v>Meta Parcial</v>
      </c>
      <c r="AN102" s="10" t="str">
        <f t="shared" si="26"/>
        <v>1-10-out-24</v>
      </c>
      <c r="AO102" s="8" t="s">
        <v>67</v>
      </c>
      <c r="AP102" s="10" t="str">
        <f t="shared" si="26"/>
        <v>Meta Parcial</v>
      </c>
      <c r="AQ102" s="10" t="str">
        <f t="shared" si="26"/>
        <v>11-31-out-24</v>
      </c>
      <c r="AR102" s="10" t="str">
        <f t="shared" si="26"/>
        <v>Meta Mensal</v>
      </c>
      <c r="AS102" s="10" t="e">
        <f t="shared" ca="1" si="26"/>
        <v>#NAME?</v>
      </c>
      <c r="AT102" s="10" t="e">
        <f t="shared" ca="1" si="26"/>
        <v>#NAME?</v>
      </c>
      <c r="AU102" s="10" t="e">
        <f t="shared" ca="1" si="26"/>
        <v>#NAME?</v>
      </c>
      <c r="AV102" s="10" t="e">
        <f t="shared" ca="1" si="26"/>
        <v>#NAME?</v>
      </c>
      <c r="AW102" s="10" t="e">
        <f t="shared" ca="1" si="26"/>
        <v>#NAME?</v>
      </c>
      <c r="AX102" s="10" t="e">
        <f t="shared" ca="1" si="26"/>
        <v>#NAME?</v>
      </c>
      <c r="AY102" s="10" t="e">
        <f t="shared" ca="1" si="26"/>
        <v>#NAME?</v>
      </c>
      <c r="AZ102" s="10" t="e">
        <f t="shared" ca="1" si="26"/>
        <v>#NAME?</v>
      </c>
      <c r="BA102" s="10" t="e">
        <f t="shared" ca="1" si="26"/>
        <v>#NAME?</v>
      </c>
      <c r="BB102" s="10" t="e">
        <f t="shared" ca="1" si="26"/>
        <v>#NAME?</v>
      </c>
      <c r="BC102" s="10" t="e">
        <f t="shared" ca="1" si="26"/>
        <v>#NAME?</v>
      </c>
      <c r="BD102" s="10" t="e">
        <f t="shared" ca="1" si="26"/>
        <v>#NAME?</v>
      </c>
      <c r="BE102" s="10" t="e">
        <f t="shared" ca="1" si="26"/>
        <v>#NAME?</v>
      </c>
      <c r="BF102" s="10" t="e">
        <f t="shared" ca="1" si="26"/>
        <v>#NAME?</v>
      </c>
      <c r="BG102" s="10" t="e">
        <f t="shared" ca="1" si="26"/>
        <v>#NAME?</v>
      </c>
      <c r="BH102" s="10" t="e">
        <f t="shared" ca="1" si="26"/>
        <v>#NAME?</v>
      </c>
      <c r="BI102" s="10" t="e">
        <f t="shared" ca="1" si="26"/>
        <v>#NAME?</v>
      </c>
      <c r="BJ102" s="10" t="e">
        <f t="shared" ca="1" si="26"/>
        <v>#NAME?</v>
      </c>
      <c r="BK102" s="10" t="e">
        <f t="shared" ca="1" si="26"/>
        <v>#NAME?</v>
      </c>
      <c r="BL102" s="10" t="e">
        <f t="shared" ca="1" si="26"/>
        <v>#NAME?</v>
      </c>
      <c r="BM102" s="10" t="e">
        <f t="shared" ca="1" si="26"/>
        <v>#NAME?</v>
      </c>
      <c r="BN102" s="10" t="e">
        <f t="shared" ca="1" si="26"/>
        <v>#NAME?</v>
      </c>
      <c r="BO102" s="10" t="e">
        <f t="shared" ca="1" si="26"/>
        <v>#NAME?</v>
      </c>
      <c r="BP102" s="10" t="e">
        <f t="shared" ca="1" si="26"/>
        <v>#NAME?</v>
      </c>
      <c r="BQ102" s="10" t="e">
        <f t="shared" ca="1" si="26"/>
        <v>#NAME?</v>
      </c>
      <c r="BR102" s="10" t="e">
        <f t="shared" ca="1" si="26"/>
        <v>#NAME?</v>
      </c>
      <c r="BS102" s="10" t="e">
        <f t="shared" ca="1" si="26"/>
        <v>#NAME?</v>
      </c>
    </row>
    <row r="103" spans="1:71" ht="12.75" customHeight="1" x14ac:dyDescent="0.2">
      <c r="A103" s="33" t="s">
        <v>68</v>
      </c>
      <c r="B103" s="93">
        <v>2000</v>
      </c>
      <c r="C103" s="70">
        <v>141</v>
      </c>
      <c r="D103" s="85">
        <v>2000</v>
      </c>
      <c r="E103" s="70">
        <v>513</v>
      </c>
      <c r="F103" s="70">
        <v>1175</v>
      </c>
      <c r="G103" s="70">
        <f>G399</f>
        <v>1197</v>
      </c>
      <c r="H103" s="70">
        <f>H399</f>
        <v>1026</v>
      </c>
      <c r="I103" s="70">
        <f>I399</f>
        <v>1553</v>
      </c>
      <c r="J103" s="70">
        <v>1658</v>
      </c>
      <c r="K103" s="70">
        <v>1762</v>
      </c>
      <c r="L103" s="70">
        <v>2014</v>
      </c>
      <c r="M103" s="70">
        <v>1854</v>
      </c>
      <c r="N103" s="70">
        <v>1965</v>
      </c>
      <c r="O103" s="70">
        <f>O399-O106</f>
        <v>2427</v>
      </c>
      <c r="P103" s="111">
        <v>1998</v>
      </c>
      <c r="Q103" s="85">
        <v>2000</v>
      </c>
      <c r="R103" s="70">
        <f t="shared" ref="R103:AC103" si="27">R399-R106</f>
        <v>2725</v>
      </c>
      <c r="S103" s="70">
        <f t="shared" si="27"/>
        <v>2533</v>
      </c>
      <c r="T103" s="70">
        <f t="shared" si="27"/>
        <v>3291</v>
      </c>
      <c r="U103" s="70">
        <f t="shared" si="27"/>
        <v>2553</v>
      </c>
      <c r="V103" s="70">
        <f t="shared" si="27"/>
        <v>2922</v>
      </c>
      <c r="W103" s="70">
        <f t="shared" si="27"/>
        <v>2874</v>
      </c>
      <c r="X103" s="70">
        <f t="shared" si="27"/>
        <v>2912</v>
      </c>
      <c r="Y103" s="70">
        <f t="shared" si="27"/>
        <v>3402</v>
      </c>
      <c r="Z103" s="70">
        <f t="shared" si="27"/>
        <v>2903</v>
      </c>
      <c r="AA103" s="70">
        <f t="shared" si="27"/>
        <v>3689</v>
      </c>
      <c r="AB103" s="70">
        <f t="shared" si="27"/>
        <v>3182</v>
      </c>
      <c r="AC103" s="70">
        <f t="shared" si="27"/>
        <v>3050</v>
      </c>
      <c r="AD103" s="112">
        <v>2340</v>
      </c>
      <c r="AE103" s="111">
        <v>2280</v>
      </c>
      <c r="AF103" s="70">
        <v>2135</v>
      </c>
      <c r="AG103" s="111">
        <v>2218</v>
      </c>
      <c r="AH103" s="111">
        <v>2214</v>
      </c>
      <c r="AI103" s="111">
        <v>2115</v>
      </c>
      <c r="AJ103" s="111">
        <v>2207</v>
      </c>
      <c r="AK103" s="70">
        <v>2224</v>
      </c>
      <c r="AL103" s="54">
        <v>2194</v>
      </c>
      <c r="AM103" s="69">
        <f>ROUND(((Q103/31)*10),0)</f>
        <v>645</v>
      </c>
      <c r="AN103" s="54">
        <v>829</v>
      </c>
      <c r="AO103" s="33" t="s">
        <v>68</v>
      </c>
      <c r="AP103" s="69">
        <f>ROUND(((AR103/31)*21),0)</f>
        <v>1897</v>
      </c>
      <c r="AQ103" s="54">
        <v>1596</v>
      </c>
      <c r="AR103" s="69">
        <v>2800</v>
      </c>
      <c r="AS103" s="18">
        <f>IF(AQ103="","",(SUM(AQ103,AN103)))</f>
        <v>2425</v>
      </c>
      <c r="AT103" s="70">
        <v>2165</v>
      </c>
      <c r="AU103" s="54">
        <v>2311</v>
      </c>
      <c r="AV103" s="54">
        <v>2254</v>
      </c>
      <c r="AW103" s="70">
        <v>2531</v>
      </c>
      <c r="AX103" s="54">
        <v>2546</v>
      </c>
      <c r="AY103" s="54">
        <v>2553</v>
      </c>
      <c r="AZ103" s="54">
        <v>2533</v>
      </c>
      <c r="BA103" s="54">
        <v>2704</v>
      </c>
      <c r="BB103" s="70">
        <v>2618</v>
      </c>
      <c r="BC103" s="54">
        <v>2597</v>
      </c>
      <c r="BD103" s="70">
        <v>2613</v>
      </c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</row>
    <row r="104" spans="1:71" ht="12.75" customHeight="1" x14ac:dyDescent="0.2">
      <c r="A104" s="12" t="s">
        <v>69</v>
      </c>
      <c r="B104" s="70">
        <v>528</v>
      </c>
      <c r="C104" s="70">
        <v>0</v>
      </c>
      <c r="D104" s="13">
        <v>528</v>
      </c>
      <c r="E104" s="70">
        <v>0</v>
      </c>
      <c r="F104" s="70">
        <v>0</v>
      </c>
      <c r="G104" s="70">
        <v>0</v>
      </c>
      <c r="H104" s="70">
        <v>0</v>
      </c>
      <c r="I104" s="70">
        <v>0</v>
      </c>
      <c r="J104" s="70">
        <v>29</v>
      </c>
      <c r="K104" s="70">
        <v>141</v>
      </c>
      <c r="L104" s="70">
        <v>201</v>
      </c>
      <c r="M104" s="70">
        <v>229</v>
      </c>
      <c r="N104" s="70">
        <v>583</v>
      </c>
      <c r="O104" s="70">
        <v>478</v>
      </c>
      <c r="P104" s="111">
        <v>586</v>
      </c>
      <c r="Q104" s="13">
        <v>528</v>
      </c>
      <c r="R104" s="70">
        <v>570</v>
      </c>
      <c r="S104" s="70">
        <v>561</v>
      </c>
      <c r="T104" s="70">
        <v>833</v>
      </c>
      <c r="U104" s="70">
        <v>638</v>
      </c>
      <c r="V104" s="70">
        <v>860</v>
      </c>
      <c r="W104" s="70">
        <v>792</v>
      </c>
      <c r="X104" s="70">
        <v>950</v>
      </c>
      <c r="Y104" s="70">
        <v>1144</v>
      </c>
      <c r="Z104" s="70">
        <v>937</v>
      </c>
      <c r="AA104" s="70">
        <v>1551</v>
      </c>
      <c r="AB104" s="70">
        <v>1219</v>
      </c>
      <c r="AC104" s="70">
        <v>1137</v>
      </c>
      <c r="AD104" s="112">
        <v>1360</v>
      </c>
      <c r="AE104" s="111">
        <v>1175</v>
      </c>
      <c r="AF104" s="70">
        <v>1285</v>
      </c>
      <c r="AG104" s="111">
        <v>1446</v>
      </c>
      <c r="AH104" s="111">
        <v>1406</v>
      </c>
      <c r="AI104" s="111">
        <v>1274</v>
      </c>
      <c r="AJ104" s="111">
        <v>1390</v>
      </c>
      <c r="AK104" s="70">
        <v>1557</v>
      </c>
      <c r="AL104" s="54">
        <v>1478</v>
      </c>
      <c r="AM104" s="69">
        <f>ROUND(((Q104/31)*10),0)</f>
        <v>170</v>
      </c>
      <c r="AN104" s="54">
        <v>604</v>
      </c>
      <c r="AO104" s="12" t="s">
        <v>69</v>
      </c>
      <c r="AP104" s="69">
        <f>ROUND(((AR104/31)*21),0)</f>
        <v>813</v>
      </c>
      <c r="AQ104" s="54">
        <v>1084</v>
      </c>
      <c r="AR104" s="69">
        <v>1200</v>
      </c>
      <c r="AS104" s="18">
        <f>IF(AQ104="","",(SUM(AQ104,AN104)))</f>
        <v>1688</v>
      </c>
      <c r="AT104" s="70">
        <v>1508</v>
      </c>
      <c r="AU104" s="54">
        <v>1449</v>
      </c>
      <c r="AV104" s="54">
        <v>1453</v>
      </c>
      <c r="AW104" s="70">
        <v>1324</v>
      </c>
      <c r="AX104" s="54">
        <v>1472</v>
      </c>
      <c r="AY104" s="54">
        <v>1415</v>
      </c>
      <c r="AZ104" s="54">
        <v>1339</v>
      </c>
      <c r="BA104" s="54">
        <v>1421</v>
      </c>
      <c r="BB104" s="70">
        <v>1473</v>
      </c>
      <c r="BC104" s="54">
        <v>1405</v>
      </c>
      <c r="BD104" s="70">
        <v>1457</v>
      </c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</row>
    <row r="105" spans="1:71" ht="12.75" customHeight="1" x14ac:dyDescent="0.2">
      <c r="A105" s="33" t="s">
        <v>70</v>
      </c>
      <c r="B105" s="93">
        <v>2000</v>
      </c>
      <c r="C105" s="70">
        <v>83</v>
      </c>
      <c r="D105" s="85">
        <v>2000</v>
      </c>
      <c r="E105" s="70">
        <v>467</v>
      </c>
      <c r="F105" s="70">
        <v>1048</v>
      </c>
      <c r="G105" s="70">
        <f>G413</f>
        <v>1532</v>
      </c>
      <c r="H105" s="70">
        <f>H413</f>
        <v>1660</v>
      </c>
      <c r="I105" s="70">
        <f>I413</f>
        <v>2750</v>
      </c>
      <c r="J105" s="70">
        <v>2503</v>
      </c>
      <c r="K105" s="70">
        <v>2585</v>
      </c>
      <c r="L105" s="70">
        <v>2692</v>
      </c>
      <c r="M105" s="70">
        <f>M413</f>
        <v>2390</v>
      </c>
      <c r="N105" s="70">
        <v>2776</v>
      </c>
      <c r="O105" s="70">
        <f>O413</f>
        <v>2573</v>
      </c>
      <c r="P105" s="111">
        <v>2914</v>
      </c>
      <c r="Q105" s="85">
        <v>2000</v>
      </c>
      <c r="R105" s="70">
        <f t="shared" ref="R105:AC105" si="28">R413</f>
        <v>2836</v>
      </c>
      <c r="S105" s="70">
        <f t="shared" si="28"/>
        <v>2535</v>
      </c>
      <c r="T105" s="70">
        <f t="shared" si="28"/>
        <v>3067</v>
      </c>
      <c r="U105" s="70">
        <f t="shared" si="28"/>
        <v>2652</v>
      </c>
      <c r="V105" s="70">
        <f t="shared" si="28"/>
        <v>3336</v>
      </c>
      <c r="W105" s="70">
        <f t="shared" si="28"/>
        <v>3438</v>
      </c>
      <c r="X105" s="70">
        <f t="shared" si="28"/>
        <v>3176</v>
      </c>
      <c r="Y105" s="70">
        <f t="shared" si="28"/>
        <v>3704</v>
      </c>
      <c r="Z105" s="70">
        <f t="shared" si="28"/>
        <v>3254</v>
      </c>
      <c r="AA105" s="70">
        <f t="shared" si="28"/>
        <v>4181</v>
      </c>
      <c r="AB105" s="70">
        <f t="shared" si="28"/>
        <v>3406</v>
      </c>
      <c r="AC105" s="70">
        <f t="shared" si="28"/>
        <v>3396</v>
      </c>
      <c r="AD105" s="112">
        <v>4105</v>
      </c>
      <c r="AE105" s="111">
        <v>3692</v>
      </c>
      <c r="AF105" s="70">
        <v>3488</v>
      </c>
      <c r="AG105" s="111">
        <v>3889</v>
      </c>
      <c r="AH105" s="111">
        <v>3874</v>
      </c>
      <c r="AI105" s="111">
        <v>3838</v>
      </c>
      <c r="AJ105" s="111">
        <v>3988</v>
      </c>
      <c r="AK105" s="70">
        <v>3999</v>
      </c>
      <c r="AL105" s="54">
        <v>3896</v>
      </c>
      <c r="AM105" s="69">
        <f>ROUND(((Q105/31)*10),0)</f>
        <v>645</v>
      </c>
      <c r="AN105" s="54">
        <v>1486</v>
      </c>
      <c r="AO105" s="33" t="s">
        <v>70</v>
      </c>
      <c r="AP105" s="69">
        <f>ROUND(((AR105/31)*21),0)</f>
        <v>2032</v>
      </c>
      <c r="AQ105" s="54">
        <v>2833</v>
      </c>
      <c r="AR105" s="69">
        <v>3000</v>
      </c>
      <c r="AS105" s="18">
        <f>IF(AQ105="","",(SUM(AQ105,AN105)))</f>
        <v>4319</v>
      </c>
      <c r="AT105" s="70">
        <v>3792</v>
      </c>
      <c r="AU105" s="54">
        <v>3741</v>
      </c>
      <c r="AV105" s="54">
        <v>3515</v>
      </c>
      <c r="AW105" s="70">
        <v>3172</v>
      </c>
      <c r="AX105" s="54">
        <v>3050</v>
      </c>
      <c r="AY105" s="54">
        <v>3181</v>
      </c>
      <c r="AZ105" s="54">
        <v>3279</v>
      </c>
      <c r="BA105" s="54">
        <v>3264</v>
      </c>
      <c r="BB105" s="70">
        <v>3234</v>
      </c>
      <c r="BC105" s="54">
        <v>3493</v>
      </c>
      <c r="BD105" s="70">
        <v>3350</v>
      </c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</row>
    <row r="106" spans="1:71" ht="12.75" customHeight="1" x14ac:dyDescent="0.2">
      <c r="A106" s="24"/>
      <c r="B106" s="70"/>
      <c r="C106" s="70"/>
      <c r="D106" s="13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111"/>
      <c r="Q106" s="24"/>
      <c r="R106" s="27"/>
      <c r="S106" s="25"/>
      <c r="T106" s="27"/>
      <c r="U106" s="25"/>
      <c r="V106" s="27"/>
      <c r="W106" s="27"/>
      <c r="X106" s="26"/>
      <c r="Y106" s="26"/>
      <c r="Z106" s="26"/>
      <c r="AA106" s="27"/>
      <c r="AB106" s="25"/>
      <c r="AC106" s="26"/>
      <c r="AD106" s="26"/>
      <c r="AE106" s="26"/>
      <c r="AF106" s="26"/>
      <c r="AG106" s="26"/>
      <c r="AH106" s="26"/>
      <c r="AI106" s="26"/>
      <c r="AJ106" s="26"/>
      <c r="AK106" s="26"/>
      <c r="AL106" s="28"/>
      <c r="AM106" s="29"/>
      <c r="AN106" s="28"/>
      <c r="AO106" s="12" t="s">
        <v>71</v>
      </c>
      <c r="AP106" s="69">
        <f>ROUND(((AR106/31)*21),0)</f>
        <v>169</v>
      </c>
      <c r="AQ106" s="54">
        <v>206</v>
      </c>
      <c r="AR106" s="69">
        <v>250</v>
      </c>
      <c r="AS106" s="18">
        <f>IF(AQ106="","",(SUM(AQ106,AN106)))</f>
        <v>206</v>
      </c>
      <c r="AT106" s="70">
        <v>283</v>
      </c>
      <c r="AU106" s="55">
        <v>341</v>
      </c>
      <c r="AV106" s="55">
        <v>391</v>
      </c>
      <c r="AW106" s="70">
        <v>288</v>
      </c>
      <c r="AX106" s="55">
        <v>315</v>
      </c>
      <c r="AY106" s="55">
        <v>358</v>
      </c>
      <c r="AZ106" s="55">
        <v>278</v>
      </c>
      <c r="BA106" s="55">
        <v>292</v>
      </c>
      <c r="BB106" s="70">
        <v>255</v>
      </c>
      <c r="BC106" s="55">
        <v>282</v>
      </c>
      <c r="BD106" s="70">
        <v>356</v>
      </c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</row>
    <row r="107" spans="1:71" ht="12.75" customHeight="1" x14ac:dyDescent="0.25">
      <c r="A107" s="35" t="s">
        <v>22</v>
      </c>
      <c r="B107" s="36">
        <f t="shared" ref="B107:AN107" si="29">SUM(B103:B106)</f>
        <v>4528</v>
      </c>
      <c r="C107" s="37">
        <f t="shared" si="29"/>
        <v>224</v>
      </c>
      <c r="D107" s="36">
        <f t="shared" si="29"/>
        <v>4528</v>
      </c>
      <c r="E107" s="37">
        <f t="shared" si="29"/>
        <v>980</v>
      </c>
      <c r="F107" s="37">
        <f t="shared" si="29"/>
        <v>2223</v>
      </c>
      <c r="G107" s="37">
        <f t="shared" si="29"/>
        <v>2729</v>
      </c>
      <c r="H107" s="37">
        <f t="shared" si="29"/>
        <v>2686</v>
      </c>
      <c r="I107" s="37">
        <f t="shared" si="29"/>
        <v>4303</v>
      </c>
      <c r="J107" s="37">
        <f t="shared" si="29"/>
        <v>4190</v>
      </c>
      <c r="K107" s="37">
        <f t="shared" si="29"/>
        <v>4488</v>
      </c>
      <c r="L107" s="37">
        <f t="shared" si="29"/>
        <v>4907</v>
      </c>
      <c r="M107" s="37">
        <f t="shared" si="29"/>
        <v>4473</v>
      </c>
      <c r="N107" s="37">
        <f t="shared" si="29"/>
        <v>5324</v>
      </c>
      <c r="O107" s="37">
        <f t="shared" si="29"/>
        <v>5478</v>
      </c>
      <c r="P107" s="37">
        <f t="shared" si="29"/>
        <v>5498</v>
      </c>
      <c r="Q107" s="36">
        <f t="shared" si="29"/>
        <v>4528</v>
      </c>
      <c r="R107" s="37">
        <f t="shared" si="29"/>
        <v>6131</v>
      </c>
      <c r="S107" s="37">
        <f t="shared" si="29"/>
        <v>5629</v>
      </c>
      <c r="T107" s="37">
        <f t="shared" si="29"/>
        <v>7191</v>
      </c>
      <c r="U107" s="37">
        <f t="shared" si="29"/>
        <v>5843</v>
      </c>
      <c r="V107" s="37">
        <f t="shared" si="29"/>
        <v>7118</v>
      </c>
      <c r="W107" s="37">
        <f t="shared" si="29"/>
        <v>7104</v>
      </c>
      <c r="X107" s="37">
        <f t="shared" si="29"/>
        <v>7038</v>
      </c>
      <c r="Y107" s="37">
        <f t="shared" si="29"/>
        <v>8250</v>
      </c>
      <c r="Z107" s="37">
        <f t="shared" si="29"/>
        <v>7094</v>
      </c>
      <c r="AA107" s="37">
        <f t="shared" si="29"/>
        <v>9421</v>
      </c>
      <c r="AB107" s="37">
        <f t="shared" si="29"/>
        <v>7807</v>
      </c>
      <c r="AC107" s="37">
        <f t="shared" si="29"/>
        <v>7583</v>
      </c>
      <c r="AD107" s="37">
        <f t="shared" si="29"/>
        <v>7805</v>
      </c>
      <c r="AE107" s="37">
        <f t="shared" si="29"/>
        <v>7147</v>
      </c>
      <c r="AF107" s="37">
        <f t="shared" si="29"/>
        <v>6908</v>
      </c>
      <c r="AG107" s="37">
        <f t="shared" si="29"/>
        <v>7553</v>
      </c>
      <c r="AH107" s="37">
        <f t="shared" si="29"/>
        <v>7494</v>
      </c>
      <c r="AI107" s="37">
        <f t="shared" si="29"/>
        <v>7227</v>
      </c>
      <c r="AJ107" s="37">
        <f t="shared" si="29"/>
        <v>7585</v>
      </c>
      <c r="AK107" s="37">
        <f t="shared" si="29"/>
        <v>7780</v>
      </c>
      <c r="AL107" s="37">
        <f t="shared" si="29"/>
        <v>7568</v>
      </c>
      <c r="AM107" s="37">
        <f t="shared" si="29"/>
        <v>1460</v>
      </c>
      <c r="AN107" s="37">
        <f t="shared" si="29"/>
        <v>2919</v>
      </c>
      <c r="AO107" s="35" t="s">
        <v>22</v>
      </c>
      <c r="AP107" s="37">
        <f t="shared" ref="AP107:BS107" si="30">SUM(AP103:AP106)</f>
        <v>4911</v>
      </c>
      <c r="AQ107" s="37">
        <f t="shared" si="30"/>
        <v>5719</v>
      </c>
      <c r="AR107" s="37">
        <f t="shared" si="30"/>
        <v>7250</v>
      </c>
      <c r="AS107" s="37">
        <f t="shared" si="30"/>
        <v>8638</v>
      </c>
      <c r="AT107" s="37">
        <f t="shared" si="30"/>
        <v>7748</v>
      </c>
      <c r="AU107" s="37">
        <f t="shared" si="30"/>
        <v>7842</v>
      </c>
      <c r="AV107" s="37">
        <f t="shared" si="30"/>
        <v>7613</v>
      </c>
      <c r="AW107" s="37">
        <f t="shared" si="30"/>
        <v>7315</v>
      </c>
      <c r="AX107" s="37">
        <f t="shared" si="30"/>
        <v>7383</v>
      </c>
      <c r="AY107" s="37">
        <f t="shared" si="30"/>
        <v>7507</v>
      </c>
      <c r="AZ107" s="37">
        <f t="shared" si="30"/>
        <v>7429</v>
      </c>
      <c r="BA107" s="37">
        <f t="shared" si="30"/>
        <v>7681</v>
      </c>
      <c r="BB107" s="37">
        <f t="shared" si="30"/>
        <v>7580</v>
      </c>
      <c r="BC107" s="37">
        <f t="shared" si="30"/>
        <v>7777</v>
      </c>
      <c r="BD107" s="37">
        <f t="shared" si="30"/>
        <v>7776</v>
      </c>
      <c r="BE107" s="37">
        <f t="shared" si="30"/>
        <v>0</v>
      </c>
      <c r="BF107" s="37">
        <f t="shared" si="30"/>
        <v>0</v>
      </c>
      <c r="BG107" s="37">
        <f t="shared" si="30"/>
        <v>0</v>
      </c>
      <c r="BH107" s="37">
        <f t="shared" si="30"/>
        <v>0</v>
      </c>
      <c r="BI107" s="37">
        <f t="shared" si="30"/>
        <v>0</v>
      </c>
      <c r="BJ107" s="37">
        <f t="shared" si="30"/>
        <v>0</v>
      </c>
      <c r="BK107" s="37">
        <f t="shared" si="30"/>
        <v>0</v>
      </c>
      <c r="BL107" s="37">
        <f t="shared" si="30"/>
        <v>0</v>
      </c>
      <c r="BM107" s="37">
        <f t="shared" si="30"/>
        <v>0</v>
      </c>
      <c r="BN107" s="37">
        <f t="shared" si="30"/>
        <v>0</v>
      </c>
      <c r="BO107" s="37">
        <f t="shared" si="30"/>
        <v>0</v>
      </c>
      <c r="BP107" s="37">
        <f t="shared" si="30"/>
        <v>0</v>
      </c>
      <c r="BQ107" s="37">
        <f t="shared" si="30"/>
        <v>0</v>
      </c>
      <c r="BR107" s="37">
        <f t="shared" si="30"/>
        <v>0</v>
      </c>
      <c r="BS107" s="37">
        <f t="shared" si="30"/>
        <v>0</v>
      </c>
    </row>
    <row r="108" spans="1:71" ht="12.75" customHeight="1" x14ac:dyDescent="0.25">
      <c r="A108" s="113"/>
      <c r="B108" s="114"/>
      <c r="C108" s="114"/>
      <c r="D108" s="114"/>
      <c r="E108" s="114"/>
      <c r="F108" s="114"/>
      <c r="G108" s="114"/>
      <c r="H108" s="115"/>
      <c r="I108" s="115"/>
      <c r="J108" s="114"/>
      <c r="K108" s="114"/>
      <c r="L108" s="114"/>
      <c r="M108" s="114"/>
      <c r="N108" s="114"/>
      <c r="O108" s="115"/>
      <c r="P108" s="114"/>
      <c r="Q108" s="114"/>
      <c r="R108" s="115"/>
      <c r="S108" s="115"/>
      <c r="T108" s="115"/>
      <c r="U108" s="114"/>
      <c r="V108" s="115"/>
      <c r="W108" s="115"/>
      <c r="X108" s="114"/>
      <c r="Y108" s="114"/>
      <c r="Z108" s="115"/>
      <c r="AA108" s="115"/>
      <c r="AB108" s="114"/>
      <c r="AC108" s="114"/>
      <c r="AD108" s="114"/>
      <c r="AE108" s="114"/>
      <c r="AF108" s="114"/>
      <c r="AG108" s="114"/>
      <c r="AH108" s="114"/>
      <c r="AI108" s="114"/>
      <c r="AJ108" s="115"/>
      <c r="AK108" s="114"/>
      <c r="AL108" s="114"/>
      <c r="AM108" s="114"/>
      <c r="AN108" s="114"/>
      <c r="AO108" s="79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</row>
    <row r="109" spans="1:71" s="97" customFormat="1" ht="12.75" customHeight="1" x14ac:dyDescent="0.2">
      <c r="AO109" s="8" t="s">
        <v>72</v>
      </c>
      <c r="AP109" s="116"/>
      <c r="AQ109" s="116"/>
      <c r="AR109" s="10" t="s">
        <v>6</v>
      </c>
      <c r="AS109" s="10" t="e">
        <f t="shared" ref="AS109:BS109" ca="1" si="31">AS$11</f>
        <v>#NAME?</v>
      </c>
      <c r="AT109" s="10" t="e">
        <f t="shared" ca="1" si="31"/>
        <v>#NAME?</v>
      </c>
      <c r="AU109" s="10" t="e">
        <f t="shared" ca="1" si="31"/>
        <v>#NAME?</v>
      </c>
      <c r="AV109" s="10" t="e">
        <f t="shared" ca="1" si="31"/>
        <v>#NAME?</v>
      </c>
      <c r="AW109" s="10" t="e">
        <f t="shared" ca="1" si="31"/>
        <v>#NAME?</v>
      </c>
      <c r="AX109" s="10" t="e">
        <f t="shared" ca="1" si="31"/>
        <v>#NAME?</v>
      </c>
      <c r="AY109" s="10" t="e">
        <f t="shared" ca="1" si="31"/>
        <v>#NAME?</v>
      </c>
      <c r="AZ109" s="10" t="e">
        <f t="shared" ca="1" si="31"/>
        <v>#NAME?</v>
      </c>
      <c r="BA109" s="10" t="e">
        <f t="shared" ca="1" si="31"/>
        <v>#NAME?</v>
      </c>
      <c r="BB109" s="10" t="e">
        <f t="shared" ca="1" si="31"/>
        <v>#NAME?</v>
      </c>
      <c r="BC109" s="10" t="e">
        <f t="shared" ca="1" si="31"/>
        <v>#NAME?</v>
      </c>
      <c r="BD109" s="10" t="e">
        <f t="shared" ca="1" si="31"/>
        <v>#NAME?</v>
      </c>
      <c r="BE109" s="10" t="e">
        <f t="shared" ca="1" si="31"/>
        <v>#NAME?</v>
      </c>
      <c r="BF109" s="10" t="e">
        <f t="shared" ca="1" si="31"/>
        <v>#NAME?</v>
      </c>
      <c r="BG109" s="10" t="e">
        <f t="shared" ca="1" si="31"/>
        <v>#NAME?</v>
      </c>
      <c r="BH109" s="10" t="e">
        <f t="shared" ca="1" si="31"/>
        <v>#NAME?</v>
      </c>
      <c r="BI109" s="10" t="e">
        <f t="shared" ca="1" si="31"/>
        <v>#NAME?</v>
      </c>
      <c r="BJ109" s="10" t="e">
        <f t="shared" ca="1" si="31"/>
        <v>#NAME?</v>
      </c>
      <c r="BK109" s="10" t="e">
        <f t="shared" ca="1" si="31"/>
        <v>#NAME?</v>
      </c>
      <c r="BL109" s="10" t="e">
        <f t="shared" ca="1" si="31"/>
        <v>#NAME?</v>
      </c>
      <c r="BM109" s="10" t="e">
        <f t="shared" ca="1" si="31"/>
        <v>#NAME?</v>
      </c>
      <c r="BN109" s="10" t="e">
        <f t="shared" ca="1" si="31"/>
        <v>#NAME?</v>
      </c>
      <c r="BO109" s="10" t="e">
        <f t="shared" ca="1" si="31"/>
        <v>#NAME?</v>
      </c>
      <c r="BP109" s="10" t="e">
        <f t="shared" ca="1" si="31"/>
        <v>#NAME?</v>
      </c>
      <c r="BQ109" s="10" t="e">
        <f t="shared" ca="1" si="31"/>
        <v>#NAME?</v>
      </c>
      <c r="BR109" s="10" t="e">
        <f t="shared" ca="1" si="31"/>
        <v>#NAME?</v>
      </c>
      <c r="BS109" s="10" t="e">
        <f t="shared" ca="1" si="31"/>
        <v>#NAME?</v>
      </c>
    </row>
    <row r="110" spans="1:71" s="97" customFormat="1" ht="12.75" customHeight="1" x14ac:dyDescent="0.2">
      <c r="AO110" s="20" t="s">
        <v>73</v>
      </c>
      <c r="AP110" s="116"/>
      <c r="AQ110" s="116"/>
      <c r="AR110" s="539">
        <f>AR103</f>
        <v>2800</v>
      </c>
      <c r="AS110" s="93"/>
      <c r="AT110" s="93"/>
      <c r="AU110" s="93">
        <v>266</v>
      </c>
      <c r="AV110" s="86">
        <v>169</v>
      </c>
      <c r="AW110" s="86">
        <v>247</v>
      </c>
      <c r="AX110" s="86">
        <v>297</v>
      </c>
      <c r="AY110" s="86">
        <v>306</v>
      </c>
      <c r="AZ110" s="86">
        <v>285</v>
      </c>
      <c r="BA110" s="86">
        <v>446</v>
      </c>
      <c r="BB110" s="86">
        <v>334</v>
      </c>
      <c r="BC110" s="86">
        <v>295</v>
      </c>
      <c r="BD110" s="87">
        <v>359</v>
      </c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</row>
    <row r="111" spans="1:71" s="97" customFormat="1" ht="12.75" customHeight="1" x14ac:dyDescent="0.2">
      <c r="AO111" s="20" t="s">
        <v>74</v>
      </c>
      <c r="AP111" s="116"/>
      <c r="AQ111" s="116"/>
      <c r="AR111" s="539"/>
      <c r="AS111" s="93"/>
      <c r="AT111" s="93"/>
      <c r="AU111" s="93">
        <v>266</v>
      </c>
      <c r="AV111" s="86">
        <v>421</v>
      </c>
      <c r="AW111" s="86">
        <v>434</v>
      </c>
      <c r="AX111" s="86">
        <v>410</v>
      </c>
      <c r="AY111" s="86">
        <v>405</v>
      </c>
      <c r="AZ111" s="86">
        <v>445</v>
      </c>
      <c r="BA111" s="86">
        <v>406</v>
      </c>
      <c r="BB111" s="86">
        <v>418</v>
      </c>
      <c r="BC111" s="86">
        <v>420</v>
      </c>
      <c r="BD111" s="87">
        <v>449</v>
      </c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</row>
    <row r="112" spans="1:71" s="97" customFormat="1" ht="12.75" customHeight="1" x14ac:dyDescent="0.2">
      <c r="AO112" s="20" t="s">
        <v>75</v>
      </c>
      <c r="AP112" s="116"/>
      <c r="AQ112" s="116"/>
      <c r="AR112" s="539"/>
      <c r="AS112" s="93"/>
      <c r="AT112" s="93"/>
      <c r="AU112" s="93">
        <v>266</v>
      </c>
      <c r="AV112" s="86">
        <v>47</v>
      </c>
      <c r="AW112" s="86">
        <v>218</v>
      </c>
      <c r="AX112" s="86">
        <v>282</v>
      </c>
      <c r="AY112" s="86">
        <v>283</v>
      </c>
      <c r="AZ112" s="86">
        <v>186</v>
      </c>
      <c r="BA112" s="86">
        <v>223</v>
      </c>
      <c r="BB112" s="86">
        <v>164</v>
      </c>
      <c r="BC112" s="86">
        <v>244</v>
      </c>
      <c r="BD112" s="87">
        <v>49</v>
      </c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</row>
    <row r="113" spans="41:71" s="97" customFormat="1" ht="12.75" customHeight="1" x14ac:dyDescent="0.2">
      <c r="AO113" s="20" t="s">
        <v>40</v>
      </c>
      <c r="AP113" s="116"/>
      <c r="AQ113" s="116"/>
      <c r="AR113" s="539"/>
      <c r="AS113" s="93"/>
      <c r="AT113" s="93"/>
      <c r="AU113" s="93">
        <v>266</v>
      </c>
      <c r="AV113" s="86">
        <v>17</v>
      </c>
      <c r="AW113" s="86">
        <v>14</v>
      </c>
      <c r="AX113" s="86">
        <v>15</v>
      </c>
      <c r="AY113" s="86">
        <v>16</v>
      </c>
      <c r="AZ113" s="86">
        <v>16</v>
      </c>
      <c r="BA113" s="86">
        <v>13</v>
      </c>
      <c r="BB113" s="86">
        <v>16</v>
      </c>
      <c r="BC113" s="86">
        <v>12</v>
      </c>
      <c r="BD113" s="87">
        <v>13</v>
      </c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</row>
    <row r="114" spans="41:71" s="97" customFormat="1" ht="12.75" customHeight="1" x14ac:dyDescent="0.2">
      <c r="AO114" s="20" t="s">
        <v>41</v>
      </c>
      <c r="AP114" s="116"/>
      <c r="AQ114" s="116"/>
      <c r="AR114" s="539"/>
      <c r="AS114" s="93"/>
      <c r="AT114" s="93"/>
      <c r="AU114" s="93">
        <v>266</v>
      </c>
      <c r="AV114" s="86">
        <v>69</v>
      </c>
      <c r="AW114" s="86">
        <v>148</v>
      </c>
      <c r="AX114" s="86">
        <v>109</v>
      </c>
      <c r="AY114" s="86">
        <v>121</v>
      </c>
      <c r="AZ114" s="86">
        <v>99</v>
      </c>
      <c r="BA114" s="86">
        <v>86</v>
      </c>
      <c r="BB114" s="86">
        <v>88</v>
      </c>
      <c r="BC114" s="86">
        <v>139</v>
      </c>
      <c r="BD114" s="87">
        <v>144</v>
      </c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</row>
    <row r="115" spans="41:71" s="97" customFormat="1" ht="12.75" customHeight="1" x14ac:dyDescent="0.2">
      <c r="AO115" s="20" t="s">
        <v>76</v>
      </c>
      <c r="AP115" s="116"/>
      <c r="AQ115" s="116"/>
      <c r="AR115" s="539"/>
      <c r="AS115" s="93"/>
      <c r="AT115" s="93"/>
      <c r="AU115" s="93">
        <v>266</v>
      </c>
      <c r="AV115" s="86">
        <v>0</v>
      </c>
      <c r="AW115" s="86">
        <v>0</v>
      </c>
      <c r="AX115" s="86">
        <v>0</v>
      </c>
      <c r="AY115" s="86">
        <v>0</v>
      </c>
      <c r="AZ115" s="86">
        <v>0</v>
      </c>
      <c r="BA115" s="86">
        <v>0</v>
      </c>
      <c r="BB115" s="86">
        <v>0</v>
      </c>
      <c r="BC115" s="86">
        <v>0</v>
      </c>
      <c r="BD115" s="87">
        <v>0</v>
      </c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</row>
    <row r="116" spans="41:71" s="97" customFormat="1" ht="12.75" customHeight="1" x14ac:dyDescent="0.2">
      <c r="AO116" s="20" t="s">
        <v>77</v>
      </c>
      <c r="AP116" s="116"/>
      <c r="AQ116" s="116"/>
      <c r="AR116" s="539"/>
      <c r="AS116" s="93"/>
      <c r="AT116" s="93"/>
      <c r="AU116" s="93">
        <v>266</v>
      </c>
      <c r="AV116" s="86">
        <v>10</v>
      </c>
      <c r="AW116" s="86">
        <v>10</v>
      </c>
      <c r="AX116" s="86">
        <v>8</v>
      </c>
      <c r="AY116" s="86">
        <v>18</v>
      </c>
      <c r="AZ116" s="86">
        <v>9</v>
      </c>
      <c r="BA116" s="86">
        <v>10</v>
      </c>
      <c r="BB116" s="86">
        <v>11</v>
      </c>
      <c r="BC116" s="86">
        <v>13</v>
      </c>
      <c r="BD116" s="87">
        <v>12</v>
      </c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</row>
    <row r="117" spans="41:71" s="97" customFormat="1" ht="12.75" customHeight="1" x14ac:dyDescent="0.2">
      <c r="AO117" s="34" t="s">
        <v>78</v>
      </c>
      <c r="AP117" s="116"/>
      <c r="AQ117" s="116"/>
      <c r="AR117" s="539"/>
      <c r="AS117" s="93"/>
      <c r="AT117" s="93"/>
      <c r="AU117" s="93">
        <v>266</v>
      </c>
      <c r="AV117" s="86">
        <v>27</v>
      </c>
      <c r="AW117" s="86">
        <v>21</v>
      </c>
      <c r="AX117" s="86">
        <v>30</v>
      </c>
      <c r="AY117" s="86">
        <v>30</v>
      </c>
      <c r="AZ117" s="86">
        <v>26</v>
      </c>
      <c r="BA117" s="86">
        <v>25</v>
      </c>
      <c r="BB117" s="86">
        <v>14</v>
      </c>
      <c r="BC117" s="86">
        <v>14</v>
      </c>
      <c r="BD117" s="87">
        <v>23</v>
      </c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</row>
    <row r="118" spans="41:71" s="97" customFormat="1" ht="12.75" customHeight="1" x14ac:dyDescent="0.2">
      <c r="AO118" s="20" t="s">
        <v>79</v>
      </c>
      <c r="AP118" s="116"/>
      <c r="AQ118" s="116"/>
      <c r="AR118" s="539"/>
      <c r="AS118" s="93"/>
      <c r="AT118" s="93"/>
      <c r="AU118" s="93">
        <v>266</v>
      </c>
      <c r="AV118" s="86">
        <v>20</v>
      </c>
      <c r="AW118" s="86">
        <v>25</v>
      </c>
      <c r="AX118" s="86">
        <v>26</v>
      </c>
      <c r="AY118" s="86">
        <v>20</v>
      </c>
      <c r="AZ118" s="86">
        <v>30</v>
      </c>
      <c r="BA118" s="86">
        <v>22</v>
      </c>
      <c r="BB118" s="86">
        <v>23</v>
      </c>
      <c r="BC118" s="86">
        <v>25</v>
      </c>
      <c r="BD118" s="87">
        <v>23</v>
      </c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</row>
    <row r="119" spans="41:71" s="97" customFormat="1" ht="12.75" customHeight="1" x14ac:dyDescent="0.2">
      <c r="AO119" s="20" t="s">
        <v>80</v>
      </c>
      <c r="AP119" s="116"/>
      <c r="AQ119" s="116"/>
      <c r="AR119" s="539"/>
      <c r="AS119" s="93"/>
      <c r="AT119" s="93"/>
      <c r="AU119" s="93">
        <v>266</v>
      </c>
      <c r="AV119" s="86">
        <v>65</v>
      </c>
      <c r="AW119" s="86">
        <v>64</v>
      </c>
      <c r="AX119" s="86">
        <v>54</v>
      </c>
      <c r="AY119" s="86">
        <v>60</v>
      </c>
      <c r="AZ119" s="86">
        <v>70</v>
      </c>
      <c r="BA119" s="86">
        <v>84</v>
      </c>
      <c r="BB119" s="86">
        <v>56</v>
      </c>
      <c r="BC119" s="86">
        <v>66</v>
      </c>
      <c r="BD119" s="87">
        <v>62</v>
      </c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</row>
    <row r="120" spans="41:71" s="97" customFormat="1" ht="12.75" customHeight="1" x14ac:dyDescent="0.2">
      <c r="AO120" s="20" t="s">
        <v>81</v>
      </c>
      <c r="AP120" s="116"/>
      <c r="AQ120" s="116"/>
      <c r="AR120" s="539"/>
      <c r="AS120" s="93"/>
      <c r="AT120" s="93"/>
      <c r="AU120" s="93">
        <v>266</v>
      </c>
      <c r="AV120" s="86">
        <v>32</v>
      </c>
      <c r="AW120" s="86">
        <v>38</v>
      </c>
      <c r="AX120" s="86">
        <v>37</v>
      </c>
      <c r="AY120" s="86">
        <v>28</v>
      </c>
      <c r="AZ120" s="86">
        <v>40</v>
      </c>
      <c r="BA120" s="86">
        <v>28</v>
      </c>
      <c r="BB120" s="86">
        <v>48</v>
      </c>
      <c r="BC120" s="86">
        <v>38</v>
      </c>
      <c r="BD120" s="87">
        <v>40</v>
      </c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</row>
    <row r="121" spans="41:71" s="97" customFormat="1" ht="12.75" customHeight="1" x14ac:dyDescent="0.2">
      <c r="AO121" s="20" t="s">
        <v>82</v>
      </c>
      <c r="AP121" s="116"/>
      <c r="AQ121" s="116"/>
      <c r="AR121" s="539"/>
      <c r="AS121" s="93"/>
      <c r="AT121" s="93"/>
      <c r="AU121" s="93">
        <v>266</v>
      </c>
      <c r="AV121" s="86">
        <v>35</v>
      </c>
      <c r="AW121" s="86">
        <v>53</v>
      </c>
      <c r="AX121" s="86">
        <v>73</v>
      </c>
      <c r="AY121" s="86">
        <v>53</v>
      </c>
      <c r="AZ121" s="86">
        <v>53</v>
      </c>
      <c r="BA121" s="86">
        <v>61</v>
      </c>
      <c r="BB121" s="86">
        <v>51</v>
      </c>
      <c r="BC121" s="86">
        <v>53</v>
      </c>
      <c r="BD121" s="87">
        <v>62</v>
      </c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</row>
    <row r="122" spans="41:71" s="97" customFormat="1" ht="12.75" customHeight="1" x14ac:dyDescent="0.2">
      <c r="AO122" s="20" t="s">
        <v>83</v>
      </c>
      <c r="AP122" s="116"/>
      <c r="AQ122" s="116"/>
      <c r="AR122" s="539"/>
      <c r="AS122" s="93"/>
      <c r="AT122" s="93"/>
      <c r="AU122" s="93">
        <v>266</v>
      </c>
      <c r="AV122" s="86">
        <v>821</v>
      </c>
      <c r="AW122" s="86">
        <v>786</v>
      </c>
      <c r="AX122" s="86">
        <v>752</v>
      </c>
      <c r="AY122" s="86">
        <v>735</v>
      </c>
      <c r="AZ122" s="86">
        <v>821</v>
      </c>
      <c r="BA122" s="86">
        <v>820</v>
      </c>
      <c r="BB122" s="86">
        <v>869</v>
      </c>
      <c r="BC122" s="86">
        <v>825</v>
      </c>
      <c r="BD122" s="87">
        <v>860</v>
      </c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</row>
    <row r="123" spans="41:71" s="97" customFormat="1" ht="12.75" customHeight="1" x14ac:dyDescent="0.2">
      <c r="AO123" s="20" t="s">
        <v>84</v>
      </c>
      <c r="AP123" s="116"/>
      <c r="AQ123" s="116"/>
      <c r="AR123" s="539"/>
      <c r="AS123" s="93"/>
      <c r="AT123" s="93"/>
      <c r="AU123" s="93">
        <v>266</v>
      </c>
      <c r="AV123" s="93">
        <v>0</v>
      </c>
      <c r="AW123" s="93">
        <v>0</v>
      </c>
      <c r="AX123" s="93">
        <v>0</v>
      </c>
      <c r="AY123" s="93">
        <v>0</v>
      </c>
      <c r="AZ123" s="93">
        <v>0</v>
      </c>
      <c r="BA123" s="93">
        <v>0</v>
      </c>
      <c r="BB123" s="93">
        <v>0</v>
      </c>
      <c r="BC123" s="87">
        <v>0</v>
      </c>
      <c r="BD123" s="87">
        <v>0</v>
      </c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</row>
    <row r="124" spans="41:71" s="97" customFormat="1" ht="12.75" customHeight="1" x14ac:dyDescent="0.2">
      <c r="AO124" s="20" t="s">
        <v>85</v>
      </c>
      <c r="AP124" s="116"/>
      <c r="AQ124" s="116"/>
      <c r="AR124" s="539"/>
      <c r="AS124" s="93"/>
      <c r="AT124" s="93"/>
      <c r="AU124" s="93">
        <v>266</v>
      </c>
      <c r="AV124" s="86">
        <v>61</v>
      </c>
      <c r="AW124" s="86">
        <v>49</v>
      </c>
      <c r="AX124" s="86">
        <v>61</v>
      </c>
      <c r="AY124" s="86">
        <v>62</v>
      </c>
      <c r="AZ124" s="86">
        <v>61</v>
      </c>
      <c r="BA124" s="86">
        <v>44</v>
      </c>
      <c r="BB124" s="86">
        <v>79</v>
      </c>
      <c r="BC124" s="86">
        <v>60</v>
      </c>
      <c r="BD124" s="87">
        <v>53</v>
      </c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</row>
    <row r="125" spans="41:71" s="97" customFormat="1" ht="12.75" customHeight="1" x14ac:dyDescent="0.2">
      <c r="AO125" s="20" t="s">
        <v>86</v>
      </c>
      <c r="AP125" s="116"/>
      <c r="AQ125" s="116"/>
      <c r="AR125" s="539"/>
      <c r="AS125" s="93"/>
      <c r="AT125" s="93"/>
      <c r="AU125" s="93">
        <v>266</v>
      </c>
      <c r="AV125" s="86">
        <v>20</v>
      </c>
      <c r="AW125" s="86">
        <v>18</v>
      </c>
      <c r="AX125" s="86">
        <v>16</v>
      </c>
      <c r="AY125" s="86">
        <v>21</v>
      </c>
      <c r="AZ125" s="86">
        <v>22</v>
      </c>
      <c r="BA125" s="86">
        <v>22</v>
      </c>
      <c r="BB125" s="86">
        <v>24</v>
      </c>
      <c r="BC125" s="86">
        <v>17</v>
      </c>
      <c r="BD125" s="87">
        <v>15</v>
      </c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</row>
    <row r="126" spans="41:71" s="97" customFormat="1" ht="12.75" customHeight="1" x14ac:dyDescent="0.2">
      <c r="AO126" s="20" t="s">
        <v>87</v>
      </c>
      <c r="AP126" s="116"/>
      <c r="AQ126" s="116"/>
      <c r="AR126" s="539"/>
      <c r="AS126" s="93"/>
      <c r="AT126" s="93"/>
      <c r="AU126" s="93">
        <v>266</v>
      </c>
      <c r="AV126" s="86">
        <v>46</v>
      </c>
      <c r="AW126" s="86">
        <v>41</v>
      </c>
      <c r="AX126" s="86">
        <v>41</v>
      </c>
      <c r="AY126" s="86">
        <v>48</v>
      </c>
      <c r="AZ126" s="86">
        <v>37</v>
      </c>
      <c r="BA126" s="86">
        <v>59</v>
      </c>
      <c r="BB126" s="86">
        <v>61</v>
      </c>
      <c r="BC126" s="86">
        <v>53</v>
      </c>
      <c r="BD126" s="87">
        <v>65</v>
      </c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</row>
    <row r="127" spans="41:71" s="97" customFormat="1" ht="12.75" customHeight="1" x14ac:dyDescent="0.2">
      <c r="AO127" s="34" t="s">
        <v>88</v>
      </c>
      <c r="AP127" s="116"/>
      <c r="AQ127" s="116"/>
      <c r="AR127" s="539"/>
      <c r="AS127" s="93"/>
      <c r="AT127" s="93"/>
      <c r="AU127" s="93">
        <v>266</v>
      </c>
      <c r="AV127" s="93">
        <v>0</v>
      </c>
      <c r="AW127" s="93">
        <v>0</v>
      </c>
      <c r="AX127" s="93">
        <v>0</v>
      </c>
      <c r="AY127" s="93">
        <v>0</v>
      </c>
      <c r="AZ127" s="93">
        <v>0</v>
      </c>
      <c r="BA127" s="93">
        <v>0</v>
      </c>
      <c r="BB127" s="93">
        <v>0</v>
      </c>
      <c r="BC127" s="87">
        <v>0</v>
      </c>
      <c r="BD127" s="87">
        <v>0</v>
      </c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</row>
    <row r="128" spans="41:71" s="97" customFormat="1" ht="12.75" customHeight="1" x14ac:dyDescent="0.2">
      <c r="AO128" s="20" t="s">
        <v>44</v>
      </c>
      <c r="AP128" s="116"/>
      <c r="AQ128" s="116"/>
      <c r="AR128" s="539"/>
      <c r="AS128" s="93"/>
      <c r="AT128" s="93"/>
      <c r="AU128" s="93">
        <v>266</v>
      </c>
      <c r="AV128" s="86">
        <v>155</v>
      </c>
      <c r="AW128" s="86">
        <v>153</v>
      </c>
      <c r="AX128" s="86">
        <v>162</v>
      </c>
      <c r="AY128" s="86">
        <v>177</v>
      </c>
      <c r="AZ128" s="86">
        <v>180</v>
      </c>
      <c r="BA128" s="86">
        <v>181</v>
      </c>
      <c r="BB128" s="86">
        <v>190</v>
      </c>
      <c r="BC128" s="86">
        <v>178</v>
      </c>
      <c r="BD128" s="87">
        <v>199</v>
      </c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</row>
    <row r="129" spans="41:71" s="97" customFormat="1" ht="12.75" customHeight="1" x14ac:dyDescent="0.2">
      <c r="AO129" s="20" t="s">
        <v>89</v>
      </c>
      <c r="AP129" s="116"/>
      <c r="AQ129" s="116"/>
      <c r="AR129" s="539"/>
      <c r="AS129" s="93"/>
      <c r="AT129" s="93"/>
      <c r="AU129" s="93">
        <v>266</v>
      </c>
      <c r="AV129" s="86">
        <v>136</v>
      </c>
      <c r="AW129" s="86">
        <v>139</v>
      </c>
      <c r="AX129" s="86">
        <v>158</v>
      </c>
      <c r="AY129" s="86">
        <v>153</v>
      </c>
      <c r="AZ129" s="86">
        <v>140</v>
      </c>
      <c r="BA129" s="86">
        <v>155</v>
      </c>
      <c r="BB129" s="86">
        <v>155</v>
      </c>
      <c r="BC129" s="86">
        <v>131</v>
      </c>
      <c r="BD129" s="87">
        <v>170</v>
      </c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</row>
    <row r="130" spans="41:71" s="97" customFormat="1" ht="12.75" customHeight="1" x14ac:dyDescent="0.2">
      <c r="AO130" s="20" t="s">
        <v>90</v>
      </c>
      <c r="AP130" s="116"/>
      <c r="AQ130" s="116"/>
      <c r="AR130" s="539"/>
      <c r="AS130" s="93"/>
      <c r="AT130" s="93"/>
      <c r="AU130" s="93">
        <v>266</v>
      </c>
      <c r="AV130" s="86">
        <v>100</v>
      </c>
      <c r="AW130" s="86">
        <v>62</v>
      </c>
      <c r="AX130" s="86">
        <v>0</v>
      </c>
      <c r="AY130" s="86">
        <v>0</v>
      </c>
      <c r="AZ130" s="86">
        <v>0</v>
      </c>
      <c r="BA130" s="86">
        <v>0</v>
      </c>
      <c r="BB130" s="86">
        <v>0</v>
      </c>
      <c r="BC130" s="86">
        <v>0</v>
      </c>
      <c r="BD130" s="87">
        <v>0</v>
      </c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</row>
    <row r="131" spans="41:71" s="97" customFormat="1" ht="12.75" customHeight="1" x14ac:dyDescent="0.2">
      <c r="AO131" s="34" t="s">
        <v>91</v>
      </c>
      <c r="AP131" s="116"/>
      <c r="AQ131" s="116"/>
      <c r="AR131" s="539"/>
      <c r="AS131" s="93"/>
      <c r="AT131" s="93"/>
      <c r="AU131" s="93">
        <v>266</v>
      </c>
      <c r="AV131" s="86">
        <v>1</v>
      </c>
      <c r="AW131" s="86">
        <v>2</v>
      </c>
      <c r="AX131" s="86">
        <v>4</v>
      </c>
      <c r="AY131" s="86">
        <v>7</v>
      </c>
      <c r="AZ131" s="86">
        <v>4</v>
      </c>
      <c r="BA131" s="86">
        <v>3</v>
      </c>
      <c r="BB131" s="86">
        <v>6</v>
      </c>
      <c r="BC131" s="86">
        <v>5</v>
      </c>
      <c r="BD131" s="87">
        <v>8</v>
      </c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</row>
    <row r="132" spans="41:71" s="97" customFormat="1" ht="12.75" customHeight="1" x14ac:dyDescent="0.2">
      <c r="AO132" s="34" t="s">
        <v>92</v>
      </c>
      <c r="AP132" s="116"/>
      <c r="AQ132" s="116"/>
      <c r="AR132" s="539"/>
      <c r="AS132" s="93"/>
      <c r="AT132" s="93"/>
      <c r="AU132" s="93">
        <v>266</v>
      </c>
      <c r="AV132" s="86">
        <v>2</v>
      </c>
      <c r="AW132" s="86">
        <v>9</v>
      </c>
      <c r="AX132" s="86">
        <v>11</v>
      </c>
      <c r="AY132" s="86">
        <v>10</v>
      </c>
      <c r="AZ132" s="86">
        <v>9</v>
      </c>
      <c r="BA132" s="86">
        <v>16</v>
      </c>
      <c r="BB132" s="86">
        <v>11</v>
      </c>
      <c r="BC132" s="86">
        <v>9</v>
      </c>
      <c r="BD132" s="87">
        <v>7</v>
      </c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</row>
    <row r="133" spans="41:71" s="97" customFormat="1" ht="12.75" customHeight="1" x14ac:dyDescent="0.2">
      <c r="AO133" s="35" t="s">
        <v>22</v>
      </c>
      <c r="AP133" s="116"/>
      <c r="AQ133" s="116"/>
      <c r="AR133" s="37">
        <f>SUM(AR110:AR132)</f>
        <v>2800</v>
      </c>
      <c r="AS133" s="37">
        <f t="shared" ref="AS133:BS133" si="32">SUM(AS110:AS132)</f>
        <v>0</v>
      </c>
      <c r="AT133" s="37">
        <f t="shared" si="32"/>
        <v>0</v>
      </c>
      <c r="AU133" s="37">
        <f t="shared" si="32"/>
        <v>6118</v>
      </c>
      <c r="AV133" s="37">
        <f t="shared" si="32"/>
        <v>2254</v>
      </c>
      <c r="AW133" s="37">
        <f t="shared" si="32"/>
        <v>2531</v>
      </c>
      <c r="AX133" s="37">
        <f t="shared" si="32"/>
        <v>2546</v>
      </c>
      <c r="AY133" s="37">
        <f t="shared" si="32"/>
        <v>2553</v>
      </c>
      <c r="AZ133" s="37">
        <f t="shared" si="32"/>
        <v>2533</v>
      </c>
      <c r="BA133" s="37">
        <f t="shared" si="32"/>
        <v>2704</v>
      </c>
      <c r="BB133" s="37">
        <f t="shared" si="32"/>
        <v>2618</v>
      </c>
      <c r="BC133" s="37">
        <f t="shared" si="32"/>
        <v>2597</v>
      </c>
      <c r="BD133" s="37">
        <f t="shared" si="32"/>
        <v>2613</v>
      </c>
      <c r="BE133" s="37">
        <f t="shared" si="32"/>
        <v>0</v>
      </c>
      <c r="BF133" s="37">
        <f t="shared" si="32"/>
        <v>0</v>
      </c>
      <c r="BG133" s="37">
        <f t="shared" si="32"/>
        <v>0</v>
      </c>
      <c r="BH133" s="37">
        <f t="shared" si="32"/>
        <v>0</v>
      </c>
      <c r="BI133" s="37">
        <f t="shared" si="32"/>
        <v>0</v>
      </c>
      <c r="BJ133" s="37">
        <f t="shared" si="32"/>
        <v>0</v>
      </c>
      <c r="BK133" s="37">
        <f t="shared" si="32"/>
        <v>0</v>
      </c>
      <c r="BL133" s="37">
        <f t="shared" si="32"/>
        <v>0</v>
      </c>
      <c r="BM133" s="37">
        <f t="shared" si="32"/>
        <v>0</v>
      </c>
      <c r="BN133" s="37">
        <f t="shared" si="32"/>
        <v>0</v>
      </c>
      <c r="BO133" s="37">
        <f t="shared" si="32"/>
        <v>0</v>
      </c>
      <c r="BP133" s="37">
        <f t="shared" si="32"/>
        <v>0</v>
      </c>
      <c r="BQ133" s="37">
        <f t="shared" si="32"/>
        <v>0</v>
      </c>
      <c r="BR133" s="37">
        <f t="shared" si="32"/>
        <v>0</v>
      </c>
      <c r="BS133" s="37">
        <f t="shared" si="32"/>
        <v>0</v>
      </c>
    </row>
    <row r="134" spans="41:71" s="97" customFormat="1" ht="12.75" customHeight="1" x14ac:dyDescent="0.2"/>
    <row r="135" spans="41:71" s="97" customFormat="1" ht="12.75" customHeight="1" x14ac:dyDescent="0.2">
      <c r="AO135" s="8" t="s">
        <v>93</v>
      </c>
      <c r="AP135" s="116"/>
      <c r="AQ135" s="116"/>
      <c r="AR135" s="10" t="s">
        <v>6</v>
      </c>
      <c r="AS135" s="10" t="e">
        <f t="shared" ref="AS135:BS135" ca="1" si="33">AS$11</f>
        <v>#NAME?</v>
      </c>
      <c r="AT135" s="10" t="e">
        <f t="shared" ca="1" si="33"/>
        <v>#NAME?</v>
      </c>
      <c r="AU135" s="10" t="e">
        <f t="shared" ca="1" si="33"/>
        <v>#NAME?</v>
      </c>
      <c r="AV135" s="10" t="e">
        <f t="shared" ca="1" si="33"/>
        <v>#NAME?</v>
      </c>
      <c r="AW135" s="10" t="e">
        <f t="shared" ca="1" si="33"/>
        <v>#NAME?</v>
      </c>
      <c r="AX135" s="10" t="e">
        <f t="shared" ca="1" si="33"/>
        <v>#NAME?</v>
      </c>
      <c r="AY135" s="10" t="e">
        <f t="shared" ca="1" si="33"/>
        <v>#NAME?</v>
      </c>
      <c r="AZ135" s="10" t="e">
        <f t="shared" ca="1" si="33"/>
        <v>#NAME?</v>
      </c>
      <c r="BA135" s="10" t="e">
        <f t="shared" ca="1" si="33"/>
        <v>#NAME?</v>
      </c>
      <c r="BB135" s="10" t="e">
        <f t="shared" ca="1" si="33"/>
        <v>#NAME?</v>
      </c>
      <c r="BC135" s="10" t="e">
        <f t="shared" ca="1" si="33"/>
        <v>#NAME?</v>
      </c>
      <c r="BD135" s="10" t="e">
        <f t="shared" ca="1" si="33"/>
        <v>#NAME?</v>
      </c>
      <c r="BE135" s="10" t="e">
        <f t="shared" ca="1" si="33"/>
        <v>#NAME?</v>
      </c>
      <c r="BF135" s="10" t="e">
        <f t="shared" ca="1" si="33"/>
        <v>#NAME?</v>
      </c>
      <c r="BG135" s="10" t="e">
        <f t="shared" ca="1" si="33"/>
        <v>#NAME?</v>
      </c>
      <c r="BH135" s="10" t="e">
        <f t="shared" ca="1" si="33"/>
        <v>#NAME?</v>
      </c>
      <c r="BI135" s="10" t="e">
        <f t="shared" ca="1" si="33"/>
        <v>#NAME?</v>
      </c>
      <c r="BJ135" s="10" t="e">
        <f t="shared" ca="1" si="33"/>
        <v>#NAME?</v>
      </c>
      <c r="BK135" s="10" t="e">
        <f t="shared" ca="1" si="33"/>
        <v>#NAME?</v>
      </c>
      <c r="BL135" s="10" t="e">
        <f t="shared" ca="1" si="33"/>
        <v>#NAME?</v>
      </c>
      <c r="BM135" s="10" t="e">
        <f t="shared" ca="1" si="33"/>
        <v>#NAME?</v>
      </c>
      <c r="BN135" s="10" t="e">
        <f t="shared" ca="1" si="33"/>
        <v>#NAME?</v>
      </c>
      <c r="BO135" s="10" t="e">
        <f t="shared" ca="1" si="33"/>
        <v>#NAME?</v>
      </c>
      <c r="BP135" s="10" t="e">
        <f t="shared" ca="1" si="33"/>
        <v>#NAME?</v>
      </c>
      <c r="BQ135" s="10" t="e">
        <f t="shared" ca="1" si="33"/>
        <v>#NAME?</v>
      </c>
      <c r="BR135" s="10" t="e">
        <f t="shared" ca="1" si="33"/>
        <v>#NAME?</v>
      </c>
      <c r="BS135" s="10" t="e">
        <f t="shared" ca="1" si="33"/>
        <v>#NAME?</v>
      </c>
    </row>
    <row r="136" spans="41:71" s="97" customFormat="1" ht="12.75" customHeight="1" x14ac:dyDescent="0.2">
      <c r="AO136" s="20" t="s">
        <v>47</v>
      </c>
      <c r="AP136" s="116"/>
      <c r="AQ136" s="116"/>
      <c r="AR136" s="539">
        <f>AR104</f>
        <v>1200</v>
      </c>
      <c r="AS136" s="93"/>
      <c r="AT136" s="93"/>
      <c r="AU136" s="93">
        <v>266</v>
      </c>
      <c r="AV136" s="86">
        <v>74</v>
      </c>
      <c r="AW136" s="86">
        <v>53</v>
      </c>
      <c r="AX136" s="86">
        <v>123</v>
      </c>
      <c r="AY136" s="86">
        <v>124</v>
      </c>
      <c r="AZ136" s="86">
        <v>140</v>
      </c>
      <c r="BA136" s="86">
        <v>130</v>
      </c>
      <c r="BB136" s="86">
        <v>108</v>
      </c>
      <c r="BC136" s="86">
        <v>127</v>
      </c>
      <c r="BD136" s="87">
        <v>112</v>
      </c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</row>
    <row r="137" spans="41:71" s="97" customFormat="1" ht="12.75" customHeight="1" x14ac:dyDescent="0.2">
      <c r="AO137" s="20" t="s">
        <v>48</v>
      </c>
      <c r="AP137" s="116"/>
      <c r="AQ137" s="116"/>
      <c r="AR137" s="539"/>
      <c r="AS137" s="93"/>
      <c r="AT137" s="93"/>
      <c r="AU137" s="93">
        <v>266</v>
      </c>
      <c r="AV137" s="86">
        <v>43</v>
      </c>
      <c r="AW137" s="86">
        <v>40</v>
      </c>
      <c r="AX137" s="86">
        <v>66</v>
      </c>
      <c r="AY137" s="86">
        <v>69</v>
      </c>
      <c r="AZ137" s="86">
        <v>56</v>
      </c>
      <c r="BA137" s="86">
        <v>48</v>
      </c>
      <c r="BB137" s="86">
        <v>56</v>
      </c>
      <c r="BC137" s="86">
        <v>71</v>
      </c>
      <c r="BD137" s="87">
        <v>60</v>
      </c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</row>
    <row r="138" spans="41:71" s="97" customFormat="1" ht="12.75" customHeight="1" x14ac:dyDescent="0.2">
      <c r="AO138" s="20" t="s">
        <v>49</v>
      </c>
      <c r="AP138" s="116"/>
      <c r="AQ138" s="116"/>
      <c r="AR138" s="539"/>
      <c r="AS138" s="93"/>
      <c r="AT138" s="93"/>
      <c r="AU138" s="93">
        <v>266</v>
      </c>
      <c r="AV138" s="86">
        <v>59</v>
      </c>
      <c r="AW138" s="86">
        <v>68</v>
      </c>
      <c r="AX138" s="86">
        <v>67</v>
      </c>
      <c r="AY138" s="86">
        <v>46</v>
      </c>
      <c r="AZ138" s="86">
        <v>37</v>
      </c>
      <c r="BA138" s="86">
        <v>47</v>
      </c>
      <c r="BB138" s="86">
        <v>55</v>
      </c>
      <c r="BC138" s="86">
        <v>57</v>
      </c>
      <c r="BD138" s="87">
        <v>61</v>
      </c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</row>
    <row r="139" spans="41:71" s="97" customFormat="1" ht="12.75" customHeight="1" x14ac:dyDescent="0.2">
      <c r="AO139" s="20" t="s">
        <v>94</v>
      </c>
      <c r="AP139" s="116"/>
      <c r="AQ139" s="116"/>
      <c r="AR139" s="539"/>
      <c r="AS139" s="93"/>
      <c r="AT139" s="93"/>
      <c r="AU139" s="93">
        <v>266</v>
      </c>
      <c r="AV139" s="111">
        <v>1133</v>
      </c>
      <c r="AW139" s="111">
        <v>1039</v>
      </c>
      <c r="AX139" s="111">
        <v>1061</v>
      </c>
      <c r="AY139" s="111">
        <v>1008</v>
      </c>
      <c r="AZ139" s="86">
        <v>986</v>
      </c>
      <c r="BA139" s="111">
        <v>1035</v>
      </c>
      <c r="BB139" s="111">
        <v>1065</v>
      </c>
      <c r="BC139" s="111">
        <v>1019</v>
      </c>
      <c r="BD139" s="87">
        <v>1058</v>
      </c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</row>
    <row r="140" spans="41:71" s="97" customFormat="1" ht="12.75" customHeight="1" x14ac:dyDescent="0.2">
      <c r="AO140" s="20" t="s">
        <v>95</v>
      </c>
      <c r="AP140" s="116"/>
      <c r="AQ140" s="116"/>
      <c r="AR140" s="539"/>
      <c r="AS140" s="93"/>
      <c r="AT140" s="93"/>
      <c r="AU140" s="93">
        <v>266</v>
      </c>
      <c r="AV140" s="87">
        <v>0</v>
      </c>
      <c r="AW140" s="87">
        <v>0</v>
      </c>
      <c r="AX140" s="87">
        <v>0</v>
      </c>
      <c r="AY140" s="87">
        <v>0</v>
      </c>
      <c r="AZ140" s="87">
        <v>0</v>
      </c>
      <c r="BA140" s="87">
        <v>0</v>
      </c>
      <c r="BB140" s="87">
        <v>0</v>
      </c>
      <c r="BC140" s="87">
        <v>0</v>
      </c>
      <c r="BD140" s="87">
        <v>0</v>
      </c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</row>
    <row r="141" spans="41:71" s="97" customFormat="1" ht="12.75" customHeight="1" x14ac:dyDescent="0.2">
      <c r="AO141" s="20" t="s">
        <v>50</v>
      </c>
      <c r="AP141" s="116"/>
      <c r="AQ141" s="116"/>
      <c r="AR141" s="539"/>
      <c r="AS141" s="93"/>
      <c r="AT141" s="93"/>
      <c r="AU141" s="93">
        <v>266</v>
      </c>
      <c r="AV141" s="86">
        <v>29</v>
      </c>
      <c r="AW141" s="86">
        <v>23</v>
      </c>
      <c r="AX141" s="86">
        <v>32</v>
      </c>
      <c r="AY141" s="86">
        <v>32</v>
      </c>
      <c r="AZ141" s="86">
        <v>33</v>
      </c>
      <c r="BA141" s="86">
        <v>42</v>
      </c>
      <c r="BB141" s="86">
        <v>40</v>
      </c>
      <c r="BC141" s="86">
        <v>34</v>
      </c>
      <c r="BD141" s="87">
        <v>42</v>
      </c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</row>
    <row r="142" spans="41:71" s="97" customFormat="1" ht="12.75" customHeight="1" x14ac:dyDescent="0.2">
      <c r="AO142" s="20" t="s">
        <v>51</v>
      </c>
      <c r="AP142" s="116"/>
      <c r="AQ142" s="116"/>
      <c r="AR142" s="539"/>
      <c r="AS142" s="93"/>
      <c r="AT142" s="93"/>
      <c r="AU142" s="93">
        <v>266</v>
      </c>
      <c r="AV142" s="86">
        <v>92</v>
      </c>
      <c r="AW142" s="86">
        <v>75</v>
      </c>
      <c r="AX142" s="86">
        <v>78</v>
      </c>
      <c r="AY142" s="86">
        <v>93</v>
      </c>
      <c r="AZ142" s="86">
        <v>52</v>
      </c>
      <c r="BA142" s="86">
        <v>78</v>
      </c>
      <c r="BB142" s="86">
        <v>108</v>
      </c>
      <c r="BC142" s="86">
        <v>69</v>
      </c>
      <c r="BD142" s="87">
        <v>73</v>
      </c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</row>
    <row r="143" spans="41:71" s="97" customFormat="1" ht="12.75" customHeight="1" x14ac:dyDescent="0.2">
      <c r="AO143" s="34" t="s">
        <v>96</v>
      </c>
      <c r="AP143" s="116"/>
      <c r="AQ143" s="116"/>
      <c r="AR143" s="539"/>
      <c r="AS143" s="93"/>
      <c r="AT143" s="93"/>
      <c r="AU143" s="93">
        <v>266</v>
      </c>
      <c r="AV143" s="86">
        <v>18</v>
      </c>
      <c r="AW143" s="86">
        <v>22</v>
      </c>
      <c r="AX143" s="86">
        <v>23</v>
      </c>
      <c r="AY143" s="86">
        <v>24</v>
      </c>
      <c r="AZ143" s="86">
        <v>26</v>
      </c>
      <c r="BA143" s="86">
        <v>25</v>
      </c>
      <c r="BB143" s="86">
        <v>22</v>
      </c>
      <c r="BC143" s="86">
        <v>19</v>
      </c>
      <c r="BD143" s="87">
        <v>31</v>
      </c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</row>
    <row r="144" spans="41:71" s="97" customFormat="1" ht="12.75" customHeight="1" x14ac:dyDescent="0.2">
      <c r="AO144" s="20" t="s">
        <v>97</v>
      </c>
      <c r="AP144" s="116"/>
      <c r="AQ144" s="116"/>
      <c r="AR144" s="539"/>
      <c r="AS144" s="93"/>
      <c r="AT144" s="93"/>
      <c r="AU144" s="93">
        <v>266</v>
      </c>
      <c r="AV144" s="86">
        <v>5</v>
      </c>
      <c r="AW144" s="86">
        <v>4</v>
      </c>
      <c r="AX144" s="86">
        <v>22</v>
      </c>
      <c r="AY144" s="86">
        <v>19</v>
      </c>
      <c r="AZ144" s="86">
        <v>9</v>
      </c>
      <c r="BA144" s="86">
        <v>16</v>
      </c>
      <c r="BB144" s="86">
        <v>19</v>
      </c>
      <c r="BC144" s="86">
        <v>9</v>
      </c>
      <c r="BD144" s="87">
        <v>20</v>
      </c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</row>
    <row r="145" spans="41:71" s="97" customFormat="1" ht="12.75" customHeight="1" x14ac:dyDescent="0.2">
      <c r="AO145" s="20" t="s">
        <v>92</v>
      </c>
      <c r="AP145" s="116"/>
      <c r="AQ145" s="116"/>
      <c r="AR145" s="539"/>
      <c r="AS145" s="93"/>
      <c r="AT145" s="93"/>
      <c r="AU145" s="93">
        <v>266</v>
      </c>
      <c r="AV145" s="87">
        <v>0</v>
      </c>
      <c r="AW145" s="87">
        <v>0</v>
      </c>
      <c r="AX145" s="87">
        <v>0</v>
      </c>
      <c r="AY145" s="87">
        <v>0</v>
      </c>
      <c r="AZ145" s="87">
        <v>0</v>
      </c>
      <c r="BA145" s="87">
        <v>0</v>
      </c>
      <c r="BB145" s="87">
        <v>0</v>
      </c>
      <c r="BC145" s="87">
        <v>0</v>
      </c>
      <c r="BD145" s="87">
        <v>0</v>
      </c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</row>
    <row r="146" spans="41:71" s="97" customFormat="1" ht="12.75" customHeight="1" x14ac:dyDescent="0.2">
      <c r="AO146" s="35" t="s">
        <v>22</v>
      </c>
      <c r="AP146" s="116"/>
      <c r="AQ146" s="116"/>
      <c r="AR146" s="37">
        <f t="shared" ref="AR146:BS146" si="34">SUM(AR136:AR145)</f>
        <v>1200</v>
      </c>
      <c r="AS146" s="37">
        <f t="shared" si="34"/>
        <v>0</v>
      </c>
      <c r="AT146" s="37">
        <f t="shared" si="34"/>
        <v>0</v>
      </c>
      <c r="AU146" s="37">
        <f t="shared" si="34"/>
        <v>2660</v>
      </c>
      <c r="AV146" s="37">
        <f t="shared" si="34"/>
        <v>1453</v>
      </c>
      <c r="AW146" s="37">
        <f t="shared" si="34"/>
        <v>1324</v>
      </c>
      <c r="AX146" s="37">
        <f t="shared" si="34"/>
        <v>1472</v>
      </c>
      <c r="AY146" s="37">
        <f t="shared" si="34"/>
        <v>1415</v>
      </c>
      <c r="AZ146" s="37">
        <f t="shared" si="34"/>
        <v>1339</v>
      </c>
      <c r="BA146" s="37">
        <f t="shared" si="34"/>
        <v>1421</v>
      </c>
      <c r="BB146" s="37">
        <f t="shared" si="34"/>
        <v>1473</v>
      </c>
      <c r="BC146" s="37">
        <f t="shared" si="34"/>
        <v>1405</v>
      </c>
      <c r="BD146" s="37">
        <f t="shared" si="34"/>
        <v>1457</v>
      </c>
      <c r="BE146" s="37">
        <f t="shared" si="34"/>
        <v>0</v>
      </c>
      <c r="BF146" s="37">
        <f t="shared" si="34"/>
        <v>0</v>
      </c>
      <c r="BG146" s="37">
        <f t="shared" si="34"/>
        <v>0</v>
      </c>
      <c r="BH146" s="37">
        <f t="shared" si="34"/>
        <v>0</v>
      </c>
      <c r="BI146" s="37">
        <f t="shared" si="34"/>
        <v>0</v>
      </c>
      <c r="BJ146" s="37">
        <f t="shared" si="34"/>
        <v>0</v>
      </c>
      <c r="BK146" s="37">
        <f t="shared" si="34"/>
        <v>0</v>
      </c>
      <c r="BL146" s="37">
        <f t="shared" si="34"/>
        <v>0</v>
      </c>
      <c r="BM146" s="37">
        <f t="shared" si="34"/>
        <v>0</v>
      </c>
      <c r="BN146" s="37">
        <f t="shared" si="34"/>
        <v>0</v>
      </c>
      <c r="BO146" s="37">
        <f t="shared" si="34"/>
        <v>0</v>
      </c>
      <c r="BP146" s="37">
        <f t="shared" si="34"/>
        <v>0</v>
      </c>
      <c r="BQ146" s="37">
        <f t="shared" si="34"/>
        <v>0</v>
      </c>
      <c r="BR146" s="37">
        <f t="shared" si="34"/>
        <v>0</v>
      </c>
      <c r="BS146" s="37">
        <f t="shared" si="34"/>
        <v>0</v>
      </c>
    </row>
    <row r="147" spans="41:71" s="97" customFormat="1" ht="12.75" customHeight="1" x14ac:dyDescent="0.2"/>
    <row r="148" spans="41:71" s="97" customFormat="1" ht="12.75" customHeight="1" x14ac:dyDescent="0.2">
      <c r="AO148" s="8" t="s">
        <v>98</v>
      </c>
      <c r="AP148" s="116"/>
      <c r="AQ148" s="116"/>
      <c r="AR148" s="10" t="s">
        <v>6</v>
      </c>
      <c r="AS148" s="10" t="e">
        <f t="shared" ref="AS148:BS148" ca="1" si="35">AS$11</f>
        <v>#NAME?</v>
      </c>
      <c r="AT148" s="10" t="e">
        <f t="shared" ca="1" si="35"/>
        <v>#NAME?</v>
      </c>
      <c r="AU148" s="10" t="e">
        <f t="shared" ca="1" si="35"/>
        <v>#NAME?</v>
      </c>
      <c r="AV148" s="10" t="e">
        <f t="shared" ca="1" si="35"/>
        <v>#NAME?</v>
      </c>
      <c r="AW148" s="10" t="e">
        <f t="shared" ca="1" si="35"/>
        <v>#NAME?</v>
      </c>
      <c r="AX148" s="10" t="e">
        <f t="shared" ca="1" si="35"/>
        <v>#NAME?</v>
      </c>
      <c r="AY148" s="10" t="e">
        <f t="shared" ca="1" si="35"/>
        <v>#NAME?</v>
      </c>
      <c r="AZ148" s="10" t="e">
        <f t="shared" ca="1" si="35"/>
        <v>#NAME?</v>
      </c>
      <c r="BA148" s="10" t="e">
        <f t="shared" ca="1" si="35"/>
        <v>#NAME?</v>
      </c>
      <c r="BB148" s="10" t="e">
        <f t="shared" ca="1" si="35"/>
        <v>#NAME?</v>
      </c>
      <c r="BC148" s="10" t="e">
        <f t="shared" ca="1" si="35"/>
        <v>#NAME?</v>
      </c>
      <c r="BD148" s="10" t="e">
        <f t="shared" ca="1" si="35"/>
        <v>#NAME?</v>
      </c>
      <c r="BE148" s="10" t="e">
        <f t="shared" ca="1" si="35"/>
        <v>#NAME?</v>
      </c>
      <c r="BF148" s="10" t="e">
        <f t="shared" ca="1" si="35"/>
        <v>#NAME?</v>
      </c>
      <c r="BG148" s="10" t="e">
        <f t="shared" ca="1" si="35"/>
        <v>#NAME?</v>
      </c>
      <c r="BH148" s="10" t="e">
        <f t="shared" ca="1" si="35"/>
        <v>#NAME?</v>
      </c>
      <c r="BI148" s="10" t="e">
        <f t="shared" ca="1" si="35"/>
        <v>#NAME?</v>
      </c>
      <c r="BJ148" s="10" t="e">
        <f t="shared" ca="1" si="35"/>
        <v>#NAME?</v>
      </c>
      <c r="BK148" s="10" t="e">
        <f t="shared" ca="1" si="35"/>
        <v>#NAME?</v>
      </c>
      <c r="BL148" s="10" t="e">
        <f t="shared" ca="1" si="35"/>
        <v>#NAME?</v>
      </c>
      <c r="BM148" s="10" t="e">
        <f t="shared" ca="1" si="35"/>
        <v>#NAME?</v>
      </c>
      <c r="BN148" s="10" t="e">
        <f t="shared" ca="1" si="35"/>
        <v>#NAME?</v>
      </c>
      <c r="BO148" s="10" t="e">
        <f t="shared" ca="1" si="35"/>
        <v>#NAME?</v>
      </c>
      <c r="BP148" s="10" t="e">
        <f t="shared" ca="1" si="35"/>
        <v>#NAME?</v>
      </c>
      <c r="BQ148" s="10" t="e">
        <f t="shared" ca="1" si="35"/>
        <v>#NAME?</v>
      </c>
      <c r="BR148" s="10" t="e">
        <f t="shared" ca="1" si="35"/>
        <v>#NAME?</v>
      </c>
      <c r="BS148" s="10" t="e">
        <f t="shared" ca="1" si="35"/>
        <v>#NAME?</v>
      </c>
    </row>
    <row r="149" spans="41:71" s="97" customFormat="1" ht="12.75" customHeight="1" x14ac:dyDescent="0.2">
      <c r="AO149" s="20" t="s">
        <v>99</v>
      </c>
      <c r="AP149" s="116"/>
      <c r="AQ149" s="116"/>
      <c r="AR149" s="539">
        <f>AR105</f>
        <v>3000</v>
      </c>
      <c r="AS149" s="93"/>
      <c r="AT149" s="93"/>
      <c r="AU149" s="93">
        <v>266</v>
      </c>
      <c r="AV149" s="86">
        <v>184</v>
      </c>
      <c r="AW149" s="86">
        <v>0</v>
      </c>
      <c r="AX149" s="86">
        <v>0</v>
      </c>
      <c r="AY149" s="86">
        <v>0</v>
      </c>
      <c r="AZ149" s="86">
        <v>0</v>
      </c>
      <c r="BA149" s="86">
        <v>0</v>
      </c>
      <c r="BB149" s="86">
        <v>34</v>
      </c>
      <c r="BC149" s="86">
        <v>0</v>
      </c>
      <c r="BD149" s="87">
        <v>0</v>
      </c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</row>
    <row r="150" spans="41:71" s="97" customFormat="1" ht="12.75" customHeight="1" x14ac:dyDescent="0.2">
      <c r="AO150" s="20" t="s">
        <v>100</v>
      </c>
      <c r="AP150" s="116"/>
      <c r="AQ150" s="116"/>
      <c r="AR150" s="539"/>
      <c r="AS150" s="93"/>
      <c r="AT150" s="93"/>
      <c r="AU150" s="93">
        <v>266</v>
      </c>
      <c r="AV150" s="87">
        <v>0</v>
      </c>
      <c r="AW150" s="87">
        <v>0</v>
      </c>
      <c r="AX150" s="87">
        <v>0</v>
      </c>
      <c r="AY150" s="87">
        <v>0</v>
      </c>
      <c r="AZ150" s="87">
        <v>0</v>
      </c>
      <c r="BA150" s="87">
        <v>0</v>
      </c>
      <c r="BB150" s="87">
        <v>0</v>
      </c>
      <c r="BC150" s="87">
        <v>0</v>
      </c>
      <c r="BD150" s="87">
        <v>0</v>
      </c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</row>
    <row r="151" spans="41:71" s="97" customFormat="1" ht="12.75" customHeight="1" x14ac:dyDescent="0.2">
      <c r="AO151" s="20" t="s">
        <v>101</v>
      </c>
      <c r="AP151" s="116"/>
      <c r="AQ151" s="116"/>
      <c r="AR151" s="539"/>
      <c r="AS151" s="93"/>
      <c r="AT151" s="93"/>
      <c r="AU151" s="93">
        <v>266</v>
      </c>
      <c r="AV151" s="86">
        <v>5</v>
      </c>
      <c r="AW151" s="86">
        <v>21</v>
      </c>
      <c r="AX151" s="86">
        <v>12</v>
      </c>
      <c r="AY151" s="86">
        <v>10</v>
      </c>
      <c r="AZ151" s="86">
        <v>8</v>
      </c>
      <c r="BA151" s="86">
        <v>17</v>
      </c>
      <c r="BB151" s="86">
        <v>11</v>
      </c>
      <c r="BC151" s="86">
        <v>10</v>
      </c>
      <c r="BD151" s="87">
        <v>10</v>
      </c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</row>
    <row r="152" spans="41:71" s="97" customFormat="1" ht="12.75" customHeight="1" x14ac:dyDescent="0.2">
      <c r="AO152" s="20" t="s">
        <v>102</v>
      </c>
      <c r="AP152" s="116"/>
      <c r="AQ152" s="116"/>
      <c r="AR152" s="539"/>
      <c r="AS152" s="93"/>
      <c r="AT152" s="93"/>
      <c r="AU152" s="93">
        <v>266</v>
      </c>
      <c r="AV152" s="111">
        <v>1708</v>
      </c>
      <c r="AW152" s="111">
        <v>1327</v>
      </c>
      <c r="AX152" s="111">
        <v>1447</v>
      </c>
      <c r="AY152" s="111">
        <v>1462</v>
      </c>
      <c r="AZ152" s="111">
        <v>1114</v>
      </c>
      <c r="BA152" s="111">
        <v>1359</v>
      </c>
      <c r="BB152" s="111">
        <v>1222</v>
      </c>
      <c r="BC152" s="111">
        <v>1465</v>
      </c>
      <c r="BD152" s="87">
        <v>1418</v>
      </c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</row>
    <row r="153" spans="41:71" s="97" customFormat="1" ht="12.75" customHeight="1" x14ac:dyDescent="0.2">
      <c r="AO153" s="20" t="s">
        <v>25</v>
      </c>
      <c r="AP153" s="116"/>
      <c r="AQ153" s="116"/>
      <c r="AR153" s="539"/>
      <c r="AS153" s="93"/>
      <c r="AT153" s="93"/>
      <c r="AU153" s="93"/>
      <c r="AV153" s="86">
        <v>121</v>
      </c>
      <c r="AW153" s="86">
        <v>120</v>
      </c>
      <c r="AX153" s="86">
        <v>102</v>
      </c>
      <c r="AY153" s="86">
        <v>111</v>
      </c>
      <c r="AZ153" s="86">
        <v>112</v>
      </c>
      <c r="BA153" s="86">
        <v>116</v>
      </c>
      <c r="BB153" s="86">
        <v>130</v>
      </c>
      <c r="BC153" s="86">
        <v>127</v>
      </c>
      <c r="BD153" s="87">
        <v>127</v>
      </c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</row>
    <row r="154" spans="41:71" s="97" customFormat="1" ht="12.75" customHeight="1" x14ac:dyDescent="0.2">
      <c r="AO154" s="20" t="s">
        <v>103</v>
      </c>
      <c r="AP154" s="116"/>
      <c r="AQ154" s="116"/>
      <c r="AR154" s="539"/>
      <c r="AS154" s="93"/>
      <c r="AT154" s="93"/>
      <c r="AU154" s="93">
        <v>266</v>
      </c>
      <c r="AV154" s="87">
        <v>0</v>
      </c>
      <c r="AW154" s="87">
        <v>0</v>
      </c>
      <c r="AX154" s="87">
        <v>0</v>
      </c>
      <c r="AY154" s="87">
        <v>0</v>
      </c>
      <c r="AZ154" s="87">
        <v>0</v>
      </c>
      <c r="BA154" s="87">
        <v>0</v>
      </c>
      <c r="BB154" s="87">
        <v>0</v>
      </c>
      <c r="BC154" s="87">
        <v>0</v>
      </c>
      <c r="BD154" s="87">
        <v>0</v>
      </c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</row>
    <row r="155" spans="41:71" s="97" customFormat="1" ht="12.75" customHeight="1" x14ac:dyDescent="0.2">
      <c r="AO155" s="20" t="s">
        <v>104</v>
      </c>
      <c r="AP155" s="116"/>
      <c r="AQ155" s="116"/>
      <c r="AR155" s="539"/>
      <c r="AS155" s="93"/>
      <c r="AT155" s="93"/>
      <c r="AU155" s="93">
        <v>266</v>
      </c>
      <c r="AV155" s="87">
        <v>0</v>
      </c>
      <c r="AW155" s="87">
        <v>0</v>
      </c>
      <c r="AX155" s="87">
        <v>0</v>
      </c>
      <c r="AY155" s="87">
        <v>0</v>
      </c>
      <c r="AZ155" s="87">
        <v>0</v>
      </c>
      <c r="BA155" s="87">
        <v>0</v>
      </c>
      <c r="BB155" s="87">
        <v>0</v>
      </c>
      <c r="BC155" s="87">
        <v>0</v>
      </c>
      <c r="BD155" s="87">
        <v>0</v>
      </c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</row>
    <row r="156" spans="41:71" s="97" customFormat="1" ht="12.75" customHeight="1" x14ac:dyDescent="0.2">
      <c r="AO156" s="20" t="s">
        <v>28</v>
      </c>
      <c r="AP156" s="116"/>
      <c r="AQ156" s="116"/>
      <c r="AR156" s="539"/>
      <c r="AS156" s="93"/>
      <c r="AT156" s="93"/>
      <c r="AU156" s="93">
        <v>266</v>
      </c>
      <c r="AV156" s="86">
        <v>119</v>
      </c>
      <c r="AW156" s="86">
        <v>286</v>
      </c>
      <c r="AX156" s="86">
        <v>313</v>
      </c>
      <c r="AY156" s="86">
        <v>307</v>
      </c>
      <c r="AZ156" s="86">
        <v>329</v>
      </c>
      <c r="BA156" s="86">
        <v>326</v>
      </c>
      <c r="BB156" s="86">
        <v>98</v>
      </c>
      <c r="BC156" s="86">
        <v>310</v>
      </c>
      <c r="BD156" s="87">
        <v>318</v>
      </c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</row>
    <row r="157" spans="41:71" s="97" customFormat="1" ht="12.75" customHeight="1" x14ac:dyDescent="0.2">
      <c r="AO157" s="34" t="s">
        <v>105</v>
      </c>
      <c r="AP157" s="116"/>
      <c r="AQ157" s="116"/>
      <c r="AR157" s="539"/>
      <c r="AS157" s="93"/>
      <c r="AT157" s="93"/>
      <c r="AU157" s="93">
        <v>266</v>
      </c>
      <c r="AV157" s="86">
        <v>36</v>
      </c>
      <c r="AW157" s="86">
        <v>36</v>
      </c>
      <c r="AX157" s="86">
        <v>35</v>
      </c>
      <c r="AY157" s="86">
        <v>36</v>
      </c>
      <c r="AZ157" s="86">
        <v>31</v>
      </c>
      <c r="BA157" s="86">
        <v>43</v>
      </c>
      <c r="BB157" s="86">
        <v>35</v>
      </c>
      <c r="BC157" s="86">
        <v>47</v>
      </c>
      <c r="BD157" s="87">
        <v>30</v>
      </c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</row>
    <row r="158" spans="41:71" s="97" customFormat="1" ht="12.75" customHeight="1" x14ac:dyDescent="0.2">
      <c r="AO158" s="20" t="s">
        <v>106</v>
      </c>
      <c r="AP158" s="116"/>
      <c r="AQ158" s="116"/>
      <c r="AR158" s="539"/>
      <c r="AS158" s="93"/>
      <c r="AT158" s="93"/>
      <c r="AU158" s="93">
        <v>266</v>
      </c>
      <c r="AV158" s="86">
        <v>911</v>
      </c>
      <c r="AW158" s="86">
        <v>919</v>
      </c>
      <c r="AX158" s="86">
        <v>834</v>
      </c>
      <c r="AY158" s="86">
        <v>731</v>
      </c>
      <c r="AZ158" s="86">
        <v>771</v>
      </c>
      <c r="BA158" s="86">
        <v>735</v>
      </c>
      <c r="BB158" s="86">
        <v>821</v>
      </c>
      <c r="BC158" s="86">
        <v>748</v>
      </c>
      <c r="BD158" s="87">
        <v>715</v>
      </c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</row>
    <row r="159" spans="41:71" s="97" customFormat="1" ht="12.75" customHeight="1" x14ac:dyDescent="0.2">
      <c r="AO159" s="20" t="s">
        <v>107</v>
      </c>
      <c r="AP159" s="116"/>
      <c r="AQ159" s="116"/>
      <c r="AR159" s="539"/>
      <c r="AS159" s="93"/>
      <c r="AT159" s="93"/>
      <c r="AU159" s="93">
        <v>266</v>
      </c>
      <c r="AV159" s="86">
        <v>431</v>
      </c>
      <c r="AW159" s="86">
        <v>463</v>
      </c>
      <c r="AX159" s="86">
        <v>307</v>
      </c>
      <c r="AY159" s="86">
        <v>524</v>
      </c>
      <c r="AZ159" s="86">
        <v>914</v>
      </c>
      <c r="BA159" s="86">
        <v>668</v>
      </c>
      <c r="BB159" s="86">
        <v>883</v>
      </c>
      <c r="BC159" s="86">
        <v>786</v>
      </c>
      <c r="BD159" s="87">
        <v>732</v>
      </c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</row>
    <row r="160" spans="41:71" s="97" customFormat="1" ht="12.75" customHeight="1" x14ac:dyDescent="0.2">
      <c r="AO160" s="35" t="s">
        <v>22</v>
      </c>
      <c r="AP160" s="116"/>
      <c r="AQ160" s="116"/>
      <c r="AR160" s="37">
        <f t="shared" ref="AR160:BS160" si="36">SUM(AR149:AR159)</f>
        <v>3000</v>
      </c>
      <c r="AS160" s="37">
        <f t="shared" si="36"/>
        <v>0</v>
      </c>
      <c r="AT160" s="37">
        <f t="shared" si="36"/>
        <v>0</v>
      </c>
      <c r="AU160" s="37">
        <f t="shared" si="36"/>
        <v>2660</v>
      </c>
      <c r="AV160" s="37">
        <f t="shared" si="36"/>
        <v>3515</v>
      </c>
      <c r="AW160" s="37">
        <f t="shared" si="36"/>
        <v>3172</v>
      </c>
      <c r="AX160" s="37">
        <f t="shared" si="36"/>
        <v>3050</v>
      </c>
      <c r="AY160" s="37">
        <f t="shared" si="36"/>
        <v>3181</v>
      </c>
      <c r="AZ160" s="37">
        <f t="shared" si="36"/>
        <v>3279</v>
      </c>
      <c r="BA160" s="37">
        <f t="shared" si="36"/>
        <v>3264</v>
      </c>
      <c r="BB160" s="37">
        <f t="shared" si="36"/>
        <v>3234</v>
      </c>
      <c r="BC160" s="37">
        <f t="shared" si="36"/>
        <v>3493</v>
      </c>
      <c r="BD160" s="37">
        <f t="shared" si="36"/>
        <v>3350</v>
      </c>
      <c r="BE160" s="37">
        <f t="shared" si="36"/>
        <v>0</v>
      </c>
      <c r="BF160" s="37">
        <f t="shared" si="36"/>
        <v>0</v>
      </c>
      <c r="BG160" s="37">
        <f t="shared" si="36"/>
        <v>0</v>
      </c>
      <c r="BH160" s="37">
        <f t="shared" si="36"/>
        <v>0</v>
      </c>
      <c r="BI160" s="37">
        <f t="shared" si="36"/>
        <v>0</v>
      </c>
      <c r="BJ160" s="37">
        <f t="shared" si="36"/>
        <v>0</v>
      </c>
      <c r="BK160" s="37">
        <f t="shared" si="36"/>
        <v>0</v>
      </c>
      <c r="BL160" s="37">
        <f t="shared" si="36"/>
        <v>0</v>
      </c>
      <c r="BM160" s="37">
        <f t="shared" si="36"/>
        <v>0</v>
      </c>
      <c r="BN160" s="37">
        <f t="shared" si="36"/>
        <v>0</v>
      </c>
      <c r="BO160" s="37">
        <f t="shared" si="36"/>
        <v>0</v>
      </c>
      <c r="BP160" s="37">
        <f t="shared" si="36"/>
        <v>0</v>
      </c>
      <c r="BQ160" s="37">
        <f t="shared" si="36"/>
        <v>0</v>
      </c>
      <c r="BR160" s="37">
        <f t="shared" si="36"/>
        <v>0</v>
      </c>
      <c r="BS160" s="37">
        <f t="shared" si="36"/>
        <v>0</v>
      </c>
    </row>
    <row r="161" spans="1:71" s="97" customFormat="1" ht="12.75" customHeight="1" x14ac:dyDescent="0.2"/>
    <row r="162" spans="1:71" s="68" customFormat="1" ht="12.75" customHeight="1" x14ac:dyDescent="0.25">
      <c r="A162" s="117" t="s">
        <v>108</v>
      </c>
      <c r="B162" s="118" t="s">
        <v>6</v>
      </c>
      <c r="C162" s="119">
        <f>$C$11</f>
        <v>44531</v>
      </c>
      <c r="D162" s="118" t="s">
        <v>6</v>
      </c>
      <c r="E162" s="119" t="e">
        <f ca="1">$E$11</f>
        <v>#NAME?</v>
      </c>
      <c r="F162" s="119" t="e">
        <f ca="1">$F$11</f>
        <v>#NAME?</v>
      </c>
      <c r="G162" s="119" t="e">
        <f ca="1">$G$11</f>
        <v>#NAME?</v>
      </c>
      <c r="H162" s="119" t="e">
        <f ca="1">$H$11</f>
        <v>#NAME?</v>
      </c>
      <c r="I162" s="119" t="e">
        <f ca="1">$I$11</f>
        <v>#NAME?</v>
      </c>
      <c r="J162" s="119" t="e">
        <f ca="1">$J$11</f>
        <v>#NAME?</v>
      </c>
      <c r="K162" s="119" t="e">
        <f ca="1">$K$11</f>
        <v>#NAME?</v>
      </c>
      <c r="L162" s="119" t="e">
        <f ca="1">$L$11</f>
        <v>#NAME?</v>
      </c>
      <c r="M162" s="119" t="e">
        <f ca="1">$M$11</f>
        <v>#NAME?</v>
      </c>
      <c r="N162" s="119" t="e">
        <f ca="1">$N$11</f>
        <v>#NAME?</v>
      </c>
      <c r="O162" s="119" t="e">
        <f ca="1">$O$11</f>
        <v>#NAME?</v>
      </c>
      <c r="P162" s="119" t="e">
        <f ca="1">$P$11</f>
        <v>#NAME?</v>
      </c>
      <c r="Q162" s="118" t="s">
        <v>6</v>
      </c>
      <c r="R162" s="119" t="e">
        <f t="shared" ref="R162:AK162" ca="1" si="37">R11</f>
        <v>#NAME?</v>
      </c>
      <c r="S162" s="119" t="e">
        <f t="shared" ca="1" si="37"/>
        <v>#NAME?</v>
      </c>
      <c r="T162" s="119" t="e">
        <f t="shared" ca="1" si="37"/>
        <v>#NAME?</v>
      </c>
      <c r="U162" s="119" t="e">
        <f t="shared" ca="1" si="37"/>
        <v>#NAME?</v>
      </c>
      <c r="V162" s="119" t="e">
        <f t="shared" ca="1" si="37"/>
        <v>#NAME?</v>
      </c>
      <c r="W162" s="119" t="e">
        <f t="shared" ca="1" si="37"/>
        <v>#NAME?</v>
      </c>
      <c r="X162" s="119" t="e">
        <f t="shared" ca="1" si="37"/>
        <v>#NAME?</v>
      </c>
      <c r="Y162" s="119" t="e">
        <f t="shared" ca="1" si="37"/>
        <v>#NAME?</v>
      </c>
      <c r="Z162" s="119" t="e">
        <f t="shared" ca="1" si="37"/>
        <v>#NAME?</v>
      </c>
      <c r="AA162" s="119" t="e">
        <f t="shared" ca="1" si="37"/>
        <v>#NAME?</v>
      </c>
      <c r="AB162" s="119" t="e">
        <f t="shared" ca="1" si="37"/>
        <v>#NAME?</v>
      </c>
      <c r="AC162" s="119" t="e">
        <f t="shared" ca="1" si="37"/>
        <v>#NAME?</v>
      </c>
      <c r="AD162" s="119" t="e">
        <f t="shared" ca="1" si="37"/>
        <v>#NAME?</v>
      </c>
      <c r="AE162" s="119" t="e">
        <f t="shared" ca="1" si="37"/>
        <v>#NAME?</v>
      </c>
      <c r="AF162" s="119" t="e">
        <f t="shared" ca="1" si="37"/>
        <v>#NAME?</v>
      </c>
      <c r="AG162" s="119" t="e">
        <f t="shared" ca="1" si="37"/>
        <v>#NAME?</v>
      </c>
      <c r="AH162" s="119" t="e">
        <f t="shared" ca="1" si="37"/>
        <v>#NAME?</v>
      </c>
      <c r="AI162" s="119" t="e">
        <f t="shared" ca="1" si="37"/>
        <v>#NAME?</v>
      </c>
      <c r="AJ162" s="119" t="e">
        <f t="shared" ca="1" si="37"/>
        <v>#NAME?</v>
      </c>
      <c r="AK162" s="119" t="e">
        <f t="shared" ca="1" si="37"/>
        <v>#NAME?</v>
      </c>
      <c r="AL162" s="119" t="e">
        <f ca="1">AL$11</f>
        <v>#NAME?</v>
      </c>
      <c r="AM162" s="119" t="str">
        <f t="shared" ref="AM162:BS162" si="38">AM$11</f>
        <v>Meta Parcial</v>
      </c>
      <c r="AN162" s="120" t="str">
        <f t="shared" si="38"/>
        <v>1-10-out-24</v>
      </c>
      <c r="AO162" s="8" t="s">
        <v>109</v>
      </c>
      <c r="AP162" s="10" t="str">
        <f t="shared" si="38"/>
        <v>Meta Parcial</v>
      </c>
      <c r="AQ162" s="10" t="str">
        <f t="shared" si="38"/>
        <v>11-31-out-24</v>
      </c>
      <c r="AR162" s="10" t="str">
        <f t="shared" si="38"/>
        <v>Meta Mensal</v>
      </c>
      <c r="AS162" s="10" t="e">
        <f t="shared" ca="1" si="38"/>
        <v>#NAME?</v>
      </c>
      <c r="AT162" s="10" t="e">
        <f t="shared" ca="1" si="38"/>
        <v>#NAME?</v>
      </c>
      <c r="AU162" s="10" t="e">
        <f t="shared" ca="1" si="38"/>
        <v>#NAME?</v>
      </c>
      <c r="AV162" s="10" t="e">
        <f t="shared" ca="1" si="38"/>
        <v>#NAME?</v>
      </c>
      <c r="AW162" s="10" t="e">
        <f t="shared" ca="1" si="38"/>
        <v>#NAME?</v>
      </c>
      <c r="AX162" s="10" t="e">
        <f t="shared" ca="1" si="38"/>
        <v>#NAME?</v>
      </c>
      <c r="AY162" s="10" t="e">
        <f t="shared" ca="1" si="38"/>
        <v>#NAME?</v>
      </c>
      <c r="AZ162" s="10" t="e">
        <f t="shared" ca="1" si="38"/>
        <v>#NAME?</v>
      </c>
      <c r="BA162" s="10" t="e">
        <f t="shared" ca="1" si="38"/>
        <v>#NAME?</v>
      </c>
      <c r="BB162" s="10" t="e">
        <f t="shared" ca="1" si="38"/>
        <v>#NAME?</v>
      </c>
      <c r="BC162" s="10" t="e">
        <f t="shared" ca="1" si="38"/>
        <v>#NAME?</v>
      </c>
      <c r="BD162" s="10" t="e">
        <f t="shared" ca="1" si="38"/>
        <v>#NAME?</v>
      </c>
      <c r="BE162" s="10" t="e">
        <f t="shared" ca="1" si="38"/>
        <v>#NAME?</v>
      </c>
      <c r="BF162" s="10" t="e">
        <f t="shared" ca="1" si="38"/>
        <v>#NAME?</v>
      </c>
      <c r="BG162" s="10" t="e">
        <f t="shared" ca="1" si="38"/>
        <v>#NAME?</v>
      </c>
      <c r="BH162" s="10" t="e">
        <f t="shared" ca="1" si="38"/>
        <v>#NAME?</v>
      </c>
      <c r="BI162" s="10" t="e">
        <f t="shared" ca="1" si="38"/>
        <v>#NAME?</v>
      </c>
      <c r="BJ162" s="10" t="e">
        <f t="shared" ca="1" si="38"/>
        <v>#NAME?</v>
      </c>
      <c r="BK162" s="10" t="e">
        <f t="shared" ca="1" si="38"/>
        <v>#NAME?</v>
      </c>
      <c r="BL162" s="10" t="e">
        <f t="shared" ca="1" si="38"/>
        <v>#NAME?</v>
      </c>
      <c r="BM162" s="10" t="e">
        <f t="shared" ca="1" si="38"/>
        <v>#NAME?</v>
      </c>
      <c r="BN162" s="10" t="e">
        <f t="shared" ca="1" si="38"/>
        <v>#NAME?</v>
      </c>
      <c r="BO162" s="10" t="e">
        <f t="shared" ca="1" si="38"/>
        <v>#NAME?</v>
      </c>
      <c r="BP162" s="10" t="e">
        <f t="shared" ca="1" si="38"/>
        <v>#NAME?</v>
      </c>
      <c r="BQ162" s="10" t="e">
        <f t="shared" ca="1" si="38"/>
        <v>#NAME?</v>
      </c>
      <c r="BR162" s="10" t="e">
        <f t="shared" ca="1" si="38"/>
        <v>#NAME?</v>
      </c>
      <c r="BS162" s="10" t="e">
        <f t="shared" ca="1" si="38"/>
        <v>#NAME?</v>
      </c>
    </row>
    <row r="163" spans="1:71" ht="12.75" hidden="1" customHeight="1" x14ac:dyDescent="0.2">
      <c r="A163" s="121" t="s">
        <v>110</v>
      </c>
      <c r="B163" s="122">
        <v>192</v>
      </c>
      <c r="C163" s="122">
        <v>10</v>
      </c>
      <c r="D163" s="123">
        <v>192</v>
      </c>
      <c r="E163" s="122">
        <v>78</v>
      </c>
      <c r="F163" s="122">
        <v>1486</v>
      </c>
      <c r="G163" s="122">
        <v>1648</v>
      </c>
      <c r="H163" s="122">
        <v>1571</v>
      </c>
      <c r="I163" s="124">
        <v>3426</v>
      </c>
      <c r="J163" s="122">
        <v>2023</v>
      </c>
      <c r="K163" s="122">
        <v>1915</v>
      </c>
      <c r="L163" s="122">
        <v>2187</v>
      </c>
      <c r="M163" s="124">
        <v>2199</v>
      </c>
      <c r="N163" s="124">
        <v>2308</v>
      </c>
      <c r="O163" s="122">
        <v>2300</v>
      </c>
      <c r="P163" s="124">
        <v>1950</v>
      </c>
      <c r="Q163" s="123">
        <v>192</v>
      </c>
      <c r="R163" s="125">
        <v>2598</v>
      </c>
      <c r="S163" s="124">
        <v>1819</v>
      </c>
      <c r="T163" s="122">
        <v>2387</v>
      </c>
      <c r="U163" s="124">
        <v>2157</v>
      </c>
      <c r="V163" s="124">
        <v>2761</v>
      </c>
      <c r="W163" s="122">
        <v>2108</v>
      </c>
      <c r="X163" s="122">
        <v>2569</v>
      </c>
      <c r="Y163" s="124">
        <v>3258</v>
      </c>
      <c r="Z163" s="124">
        <v>3074</v>
      </c>
      <c r="AA163" s="122">
        <v>3642</v>
      </c>
      <c r="AB163" s="122">
        <v>4340</v>
      </c>
      <c r="AC163" s="124">
        <v>2516</v>
      </c>
      <c r="AD163" s="126">
        <v>2639</v>
      </c>
      <c r="AE163" s="124">
        <v>3042</v>
      </c>
      <c r="AF163" s="124">
        <v>3131</v>
      </c>
      <c r="AG163" s="124">
        <v>2266</v>
      </c>
      <c r="AH163" s="124">
        <v>3209</v>
      </c>
      <c r="AI163" s="124">
        <v>3811</v>
      </c>
      <c r="AJ163" s="124">
        <v>4119</v>
      </c>
      <c r="AK163" s="124">
        <v>3727</v>
      </c>
      <c r="AL163" s="50">
        <v>4099</v>
      </c>
      <c r="AM163" s="127">
        <f>ROUND(((Q163/31)*10),0)</f>
        <v>62</v>
      </c>
      <c r="AN163" s="60">
        <v>1825</v>
      </c>
      <c r="AO163" s="29"/>
      <c r="AP163" s="29"/>
      <c r="AQ163" s="28"/>
      <c r="AR163" s="29"/>
      <c r="AS163" s="18" t="str">
        <f t="shared" ref="AS163:AS181" si="39">IF(AQ163="","",(SUM(AQ163,AN163)))</f>
        <v/>
      </c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</row>
    <row r="164" spans="1:71" ht="12.75" customHeight="1" x14ac:dyDescent="0.2">
      <c r="A164" s="24"/>
      <c r="B164" s="122"/>
      <c r="C164" s="128"/>
      <c r="D164" s="123"/>
      <c r="E164" s="128"/>
      <c r="F164" s="128"/>
      <c r="G164" s="128"/>
      <c r="H164" s="128"/>
      <c r="I164" s="129"/>
      <c r="J164" s="122"/>
      <c r="K164" s="122"/>
      <c r="L164" s="122"/>
      <c r="M164" s="129"/>
      <c r="N164" s="129"/>
      <c r="O164" s="122"/>
      <c r="P164" s="129"/>
      <c r="Q164" s="24"/>
      <c r="R164" s="130"/>
      <c r="S164" s="25"/>
      <c r="T164" s="130"/>
      <c r="U164" s="25"/>
      <c r="V164" s="130"/>
      <c r="W164" s="130"/>
      <c r="X164" s="131"/>
      <c r="Y164" s="131"/>
      <c r="Z164" s="131"/>
      <c r="AA164" s="130"/>
      <c r="AB164" s="25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2"/>
      <c r="AM164" s="133"/>
      <c r="AN164" s="134"/>
      <c r="AO164" s="12" t="s">
        <v>111</v>
      </c>
      <c r="AP164" s="69">
        <f>ROUND(((AR164/31)*21),0)</f>
        <v>7</v>
      </c>
      <c r="AQ164" s="54">
        <v>0</v>
      </c>
      <c r="AR164" s="69">
        <v>10</v>
      </c>
      <c r="AS164" s="18">
        <f t="shared" si="39"/>
        <v>0</v>
      </c>
      <c r="AT164" s="54">
        <v>0</v>
      </c>
      <c r="AU164" s="55">
        <v>0</v>
      </c>
      <c r="AV164" s="55">
        <v>0</v>
      </c>
      <c r="AW164" s="55">
        <v>0</v>
      </c>
      <c r="AX164" s="55">
        <v>0</v>
      </c>
      <c r="AY164" s="55">
        <v>0</v>
      </c>
      <c r="AZ164" s="55">
        <v>0</v>
      </c>
      <c r="BA164" s="55">
        <v>0</v>
      </c>
      <c r="BB164" s="55">
        <v>0</v>
      </c>
      <c r="BC164" s="55">
        <v>0</v>
      </c>
      <c r="BD164" s="61">
        <v>0</v>
      </c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</row>
    <row r="165" spans="1:71" ht="12.75" customHeight="1" x14ac:dyDescent="0.2">
      <c r="A165" s="121" t="s">
        <v>112</v>
      </c>
      <c r="B165" s="122">
        <v>100</v>
      </c>
      <c r="C165" s="128">
        <v>0</v>
      </c>
      <c r="D165" s="123">
        <v>100</v>
      </c>
      <c r="E165" s="128">
        <v>3</v>
      </c>
      <c r="F165" s="128">
        <v>21</v>
      </c>
      <c r="G165" s="128">
        <v>25</v>
      </c>
      <c r="H165" s="128">
        <v>18</v>
      </c>
      <c r="I165" s="129">
        <v>32</v>
      </c>
      <c r="J165" s="122">
        <v>33</v>
      </c>
      <c r="K165" s="122">
        <v>27</v>
      </c>
      <c r="L165" s="122">
        <v>10</v>
      </c>
      <c r="M165" s="129">
        <v>6</v>
      </c>
      <c r="N165" s="129">
        <v>6</v>
      </c>
      <c r="O165" s="122">
        <v>22</v>
      </c>
      <c r="P165" s="129">
        <v>21</v>
      </c>
      <c r="Q165" s="123">
        <v>100</v>
      </c>
      <c r="R165" s="125">
        <v>17</v>
      </c>
      <c r="S165" s="124">
        <v>26</v>
      </c>
      <c r="T165" s="124">
        <v>13</v>
      </c>
      <c r="U165" s="129">
        <v>16</v>
      </c>
      <c r="V165" s="124">
        <v>51</v>
      </c>
      <c r="W165" s="135">
        <v>51</v>
      </c>
      <c r="X165" s="122">
        <v>78</v>
      </c>
      <c r="Y165" s="129">
        <v>103</v>
      </c>
      <c r="Z165" s="129">
        <v>100</v>
      </c>
      <c r="AA165" s="124">
        <v>102</v>
      </c>
      <c r="AB165" s="124">
        <v>98</v>
      </c>
      <c r="AC165" s="129">
        <v>98</v>
      </c>
      <c r="AD165" s="129">
        <v>99</v>
      </c>
      <c r="AE165" s="129">
        <v>91</v>
      </c>
      <c r="AF165" s="129">
        <v>90</v>
      </c>
      <c r="AG165" s="129">
        <v>91</v>
      </c>
      <c r="AH165" s="129">
        <v>94</v>
      </c>
      <c r="AI165" s="129">
        <v>90</v>
      </c>
      <c r="AJ165" s="129">
        <v>91</v>
      </c>
      <c r="AK165" s="129">
        <v>90</v>
      </c>
      <c r="AL165" s="136">
        <v>91</v>
      </c>
      <c r="AM165" s="137">
        <f t="shared" ref="AM165:AM181" si="40">ROUND(((Q165/31)*10),0)</f>
        <v>32</v>
      </c>
      <c r="AN165" s="138">
        <v>23</v>
      </c>
      <c r="AO165" s="12" t="s">
        <v>112</v>
      </c>
      <c r="AP165" s="69">
        <f>ROUND(((AR165/31)*21),0)</f>
        <v>14</v>
      </c>
      <c r="AQ165" s="54">
        <v>25</v>
      </c>
      <c r="AR165" s="69">
        <v>20</v>
      </c>
      <c r="AS165" s="18">
        <f t="shared" si="39"/>
        <v>48</v>
      </c>
      <c r="AT165" s="54">
        <v>20</v>
      </c>
      <c r="AU165" s="55">
        <v>13</v>
      </c>
      <c r="AV165" s="55">
        <v>18</v>
      </c>
      <c r="AW165" s="55">
        <v>18</v>
      </c>
      <c r="AX165" s="55">
        <v>20</v>
      </c>
      <c r="AY165" s="55">
        <v>18</v>
      </c>
      <c r="AZ165" s="55">
        <v>20</v>
      </c>
      <c r="BA165" s="55">
        <v>18</v>
      </c>
      <c r="BB165" s="55">
        <v>20</v>
      </c>
      <c r="BC165" s="55">
        <v>20</v>
      </c>
      <c r="BD165" s="139">
        <v>20</v>
      </c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11"/>
      <c r="BR165" s="111"/>
      <c r="BS165" s="111"/>
    </row>
    <row r="166" spans="1:71" s="140" customFormat="1" ht="12.75" customHeight="1" x14ac:dyDescent="0.2">
      <c r="A166" s="121" t="s">
        <v>113</v>
      </c>
      <c r="B166" s="122">
        <v>60</v>
      </c>
      <c r="C166" s="128">
        <v>0</v>
      </c>
      <c r="D166" s="123">
        <v>60</v>
      </c>
      <c r="E166" s="128">
        <v>0</v>
      </c>
      <c r="F166" s="128">
        <v>0</v>
      </c>
      <c r="G166" s="128">
        <v>0</v>
      </c>
      <c r="H166" s="128">
        <v>0</v>
      </c>
      <c r="I166" s="129">
        <v>0</v>
      </c>
      <c r="J166" s="122">
        <v>0</v>
      </c>
      <c r="K166" s="122">
        <v>0</v>
      </c>
      <c r="L166" s="122">
        <v>0</v>
      </c>
      <c r="M166" s="129">
        <v>0</v>
      </c>
      <c r="N166" s="129">
        <v>0</v>
      </c>
      <c r="O166" s="122">
        <v>0</v>
      </c>
      <c r="P166" s="129">
        <v>0</v>
      </c>
      <c r="Q166" s="123">
        <v>60</v>
      </c>
      <c r="R166" s="125">
        <v>0</v>
      </c>
      <c r="S166" s="124">
        <v>0</v>
      </c>
      <c r="T166" s="124">
        <v>0</v>
      </c>
      <c r="U166" s="129">
        <v>0</v>
      </c>
      <c r="V166" s="124">
        <v>0</v>
      </c>
      <c r="W166" s="135">
        <v>0</v>
      </c>
      <c r="X166" s="122">
        <v>0</v>
      </c>
      <c r="Y166" s="129">
        <v>0</v>
      </c>
      <c r="Z166" s="129">
        <v>0</v>
      </c>
      <c r="AA166" s="124">
        <v>0</v>
      </c>
      <c r="AB166" s="129">
        <v>0</v>
      </c>
      <c r="AC166" s="129">
        <v>0</v>
      </c>
      <c r="AD166" s="129">
        <v>0</v>
      </c>
      <c r="AE166" s="129">
        <v>0</v>
      </c>
      <c r="AF166" s="129">
        <v>0</v>
      </c>
      <c r="AG166" s="129">
        <v>0</v>
      </c>
      <c r="AH166" s="129">
        <v>0</v>
      </c>
      <c r="AI166" s="129">
        <v>0</v>
      </c>
      <c r="AJ166" s="129">
        <v>0</v>
      </c>
      <c r="AK166" s="129">
        <v>0</v>
      </c>
      <c r="AL166" s="136">
        <v>0</v>
      </c>
      <c r="AM166" s="137">
        <f t="shared" si="40"/>
        <v>19</v>
      </c>
      <c r="AN166" s="138">
        <v>0</v>
      </c>
      <c r="AO166" s="12" t="s">
        <v>113</v>
      </c>
      <c r="AP166" s="69">
        <f>ROUND(((AR166/31)*21),0)</f>
        <v>3</v>
      </c>
      <c r="AQ166" s="54">
        <v>0</v>
      </c>
      <c r="AR166" s="69">
        <v>5</v>
      </c>
      <c r="AS166" s="18">
        <f t="shared" si="39"/>
        <v>0</v>
      </c>
      <c r="AT166" s="54">
        <v>0</v>
      </c>
      <c r="AU166" s="55">
        <v>5</v>
      </c>
      <c r="AV166" s="55">
        <v>0</v>
      </c>
      <c r="AW166" s="55">
        <v>5</v>
      </c>
      <c r="AX166" s="55">
        <v>9</v>
      </c>
      <c r="AY166" s="55">
        <v>9</v>
      </c>
      <c r="AZ166" s="55">
        <v>8</v>
      </c>
      <c r="BA166" s="55">
        <v>7</v>
      </c>
      <c r="BB166" s="55">
        <v>7</v>
      </c>
      <c r="BC166" s="55">
        <v>8</v>
      </c>
      <c r="BD166" s="139">
        <v>6</v>
      </c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</row>
    <row r="167" spans="1:71" ht="12.75" customHeight="1" x14ac:dyDescent="0.2">
      <c r="A167" s="121" t="s">
        <v>114</v>
      </c>
      <c r="B167" s="122">
        <v>60</v>
      </c>
      <c r="C167" s="122">
        <v>0</v>
      </c>
      <c r="D167" s="123">
        <v>60</v>
      </c>
      <c r="E167" s="122">
        <v>20</v>
      </c>
      <c r="F167" s="122">
        <v>22</v>
      </c>
      <c r="G167" s="122">
        <v>42</v>
      </c>
      <c r="H167" s="122">
        <v>31</v>
      </c>
      <c r="I167" s="129">
        <v>33</v>
      </c>
      <c r="J167" s="122">
        <v>29</v>
      </c>
      <c r="K167" s="122">
        <v>24</v>
      </c>
      <c r="L167" s="122">
        <v>35</v>
      </c>
      <c r="M167" s="129">
        <v>18</v>
      </c>
      <c r="N167" s="129">
        <v>41</v>
      </c>
      <c r="O167" s="122">
        <v>37</v>
      </c>
      <c r="P167" s="129">
        <v>60</v>
      </c>
      <c r="Q167" s="123">
        <v>60</v>
      </c>
      <c r="R167" s="125">
        <v>60</v>
      </c>
      <c r="S167" s="124">
        <v>70</v>
      </c>
      <c r="T167" s="124">
        <v>65</v>
      </c>
      <c r="U167" s="129">
        <v>81</v>
      </c>
      <c r="V167" s="124">
        <v>79</v>
      </c>
      <c r="W167" s="135">
        <v>70</v>
      </c>
      <c r="X167" s="122">
        <v>68</v>
      </c>
      <c r="Y167" s="129">
        <v>63</v>
      </c>
      <c r="Z167" s="129">
        <v>75</v>
      </c>
      <c r="AA167" s="124">
        <v>63</v>
      </c>
      <c r="AB167" s="129">
        <v>61</v>
      </c>
      <c r="AC167" s="129">
        <v>67</v>
      </c>
      <c r="AD167" s="129">
        <v>63</v>
      </c>
      <c r="AE167" s="129">
        <v>57</v>
      </c>
      <c r="AF167" s="129">
        <v>65</v>
      </c>
      <c r="AG167" s="129">
        <v>84</v>
      </c>
      <c r="AH167" s="129">
        <v>55</v>
      </c>
      <c r="AI167" s="129">
        <v>55</v>
      </c>
      <c r="AJ167" s="129">
        <v>56</v>
      </c>
      <c r="AK167" s="129">
        <v>56</v>
      </c>
      <c r="AL167" s="136">
        <v>60</v>
      </c>
      <c r="AM167" s="137">
        <f t="shared" si="40"/>
        <v>19</v>
      </c>
      <c r="AN167" s="138">
        <v>23</v>
      </c>
      <c r="AO167" s="12" t="s">
        <v>114</v>
      </c>
      <c r="AP167" s="69">
        <f>ROUND(((AR167/31)*21),0)</f>
        <v>54</v>
      </c>
      <c r="AQ167" s="54">
        <v>44</v>
      </c>
      <c r="AR167" s="69">
        <v>80</v>
      </c>
      <c r="AS167" s="18">
        <f t="shared" si="39"/>
        <v>67</v>
      </c>
      <c r="AT167" s="54">
        <v>28</v>
      </c>
      <c r="AU167" s="55">
        <v>54</v>
      </c>
      <c r="AV167" s="55">
        <v>35</v>
      </c>
      <c r="AW167" s="55">
        <v>36</v>
      </c>
      <c r="AX167" s="55">
        <v>41</v>
      </c>
      <c r="AY167" s="55">
        <v>42</v>
      </c>
      <c r="AZ167" s="55">
        <v>44</v>
      </c>
      <c r="BA167" s="55">
        <v>47</v>
      </c>
      <c r="BB167" s="55">
        <v>43</v>
      </c>
      <c r="BC167" s="55">
        <v>49</v>
      </c>
      <c r="BD167" s="139">
        <v>73</v>
      </c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</row>
    <row r="168" spans="1:71" ht="12.75" customHeight="1" x14ac:dyDescent="0.2">
      <c r="A168" s="121" t="s">
        <v>115</v>
      </c>
      <c r="B168" s="122">
        <v>200</v>
      </c>
      <c r="C168" s="128">
        <v>6</v>
      </c>
      <c r="D168" s="123">
        <v>200</v>
      </c>
      <c r="E168" s="128">
        <v>81</v>
      </c>
      <c r="F168" s="128">
        <v>88</v>
      </c>
      <c r="G168" s="128">
        <v>93</v>
      </c>
      <c r="H168" s="128">
        <v>46</v>
      </c>
      <c r="I168" s="129">
        <v>78</v>
      </c>
      <c r="J168" s="122">
        <v>69</v>
      </c>
      <c r="K168" s="122">
        <v>38</v>
      </c>
      <c r="L168" s="122">
        <v>113</v>
      </c>
      <c r="M168" s="129">
        <v>90</v>
      </c>
      <c r="N168" s="129">
        <v>132</v>
      </c>
      <c r="O168" s="122">
        <v>137</v>
      </c>
      <c r="P168" s="129">
        <v>177</v>
      </c>
      <c r="Q168" s="123">
        <v>200</v>
      </c>
      <c r="R168" s="125">
        <v>159</v>
      </c>
      <c r="S168" s="124">
        <v>154</v>
      </c>
      <c r="T168" s="124">
        <v>75</v>
      </c>
      <c r="U168" s="129">
        <v>93</v>
      </c>
      <c r="V168" s="124">
        <v>156</v>
      </c>
      <c r="W168" s="135">
        <v>204</v>
      </c>
      <c r="X168" s="122">
        <v>200</v>
      </c>
      <c r="Y168" s="129">
        <v>193</v>
      </c>
      <c r="Z168" s="129">
        <v>206</v>
      </c>
      <c r="AA168" s="124">
        <v>208</v>
      </c>
      <c r="AB168" s="129">
        <v>200</v>
      </c>
      <c r="AC168" s="129">
        <v>181</v>
      </c>
      <c r="AD168" s="129">
        <v>204</v>
      </c>
      <c r="AE168" s="129">
        <v>198</v>
      </c>
      <c r="AF168" s="129">
        <v>180</v>
      </c>
      <c r="AG168" s="129">
        <v>182</v>
      </c>
      <c r="AH168" s="129">
        <v>181</v>
      </c>
      <c r="AI168" s="129">
        <v>180</v>
      </c>
      <c r="AJ168" s="129">
        <v>186</v>
      </c>
      <c r="AK168" s="129">
        <v>180</v>
      </c>
      <c r="AL168" s="136">
        <v>182</v>
      </c>
      <c r="AM168" s="137">
        <f t="shared" si="40"/>
        <v>65</v>
      </c>
      <c r="AN168" s="138">
        <v>29</v>
      </c>
      <c r="AO168" s="12" t="s">
        <v>115</v>
      </c>
      <c r="AP168" s="69">
        <f>ROUND(((AR168/31)*21),0)</f>
        <v>102</v>
      </c>
      <c r="AQ168" s="54">
        <v>139</v>
      </c>
      <c r="AR168" s="69">
        <v>150</v>
      </c>
      <c r="AS168" s="18">
        <f t="shared" si="39"/>
        <v>168</v>
      </c>
      <c r="AT168" s="54">
        <v>53</v>
      </c>
      <c r="AU168" s="55">
        <v>68</v>
      </c>
      <c r="AV168" s="55">
        <v>118</v>
      </c>
      <c r="AW168" s="55">
        <v>126</v>
      </c>
      <c r="AX168" s="55">
        <v>149</v>
      </c>
      <c r="AY168" s="55">
        <v>146</v>
      </c>
      <c r="AZ168" s="55">
        <v>118</v>
      </c>
      <c r="BA168" s="55">
        <v>94</v>
      </c>
      <c r="BB168" s="55">
        <v>105</v>
      </c>
      <c r="BC168" s="55">
        <v>118</v>
      </c>
      <c r="BD168" s="139">
        <v>97</v>
      </c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</row>
    <row r="169" spans="1:71" ht="12.75" hidden="1" customHeight="1" x14ac:dyDescent="0.25">
      <c r="A169" s="121" t="s">
        <v>116</v>
      </c>
      <c r="B169" s="122">
        <v>600</v>
      </c>
      <c r="C169" s="128">
        <v>8</v>
      </c>
      <c r="D169" s="123">
        <v>600</v>
      </c>
      <c r="E169" s="128">
        <v>42</v>
      </c>
      <c r="F169" s="128">
        <v>153</v>
      </c>
      <c r="G169" s="128">
        <v>171</v>
      </c>
      <c r="H169" s="128">
        <v>112</v>
      </c>
      <c r="I169" s="129">
        <v>339</v>
      </c>
      <c r="J169" s="122">
        <v>142</v>
      </c>
      <c r="K169" s="122">
        <v>147</v>
      </c>
      <c r="L169" s="122">
        <v>157</v>
      </c>
      <c r="M169" s="129">
        <v>161</v>
      </c>
      <c r="N169" s="129">
        <v>337</v>
      </c>
      <c r="O169" s="122">
        <v>122</v>
      </c>
      <c r="P169" s="129">
        <v>91</v>
      </c>
      <c r="Q169" s="123">
        <v>600</v>
      </c>
      <c r="R169" s="125">
        <v>124</v>
      </c>
      <c r="S169" s="124">
        <v>67</v>
      </c>
      <c r="T169" s="124">
        <v>96</v>
      </c>
      <c r="U169" s="129">
        <v>113</v>
      </c>
      <c r="V169" s="124">
        <v>198</v>
      </c>
      <c r="W169" s="135">
        <v>191</v>
      </c>
      <c r="X169" s="122">
        <v>144</v>
      </c>
      <c r="Y169" s="129">
        <v>207</v>
      </c>
      <c r="Z169" s="129">
        <v>229</v>
      </c>
      <c r="AA169" s="124">
        <v>190</v>
      </c>
      <c r="AB169" s="129">
        <v>164</v>
      </c>
      <c r="AC169" s="129">
        <v>128</v>
      </c>
      <c r="AD169" s="129">
        <v>156</v>
      </c>
      <c r="AE169" s="129">
        <v>177</v>
      </c>
      <c r="AF169" s="129">
        <v>204</v>
      </c>
      <c r="AG169" s="129">
        <v>205</v>
      </c>
      <c r="AH169" s="129">
        <v>220</v>
      </c>
      <c r="AI169" s="129">
        <v>207</v>
      </c>
      <c r="AJ169" s="129">
        <v>192</v>
      </c>
      <c r="AK169" s="129">
        <v>185</v>
      </c>
      <c r="AL169" s="136">
        <v>195</v>
      </c>
      <c r="AM169" s="137">
        <f t="shared" si="40"/>
        <v>194</v>
      </c>
      <c r="AN169" s="138">
        <v>77</v>
      </c>
      <c r="AO169" s="29"/>
      <c r="AP169" s="29"/>
      <c r="AQ169" s="28"/>
      <c r="AR169" s="29"/>
      <c r="AS169" s="18" t="str">
        <f t="shared" si="39"/>
        <v/>
      </c>
      <c r="AT169" s="141"/>
      <c r="AU169" s="31"/>
      <c r="AV169" s="31"/>
      <c r="AW169" s="31"/>
      <c r="AX169" s="31"/>
      <c r="AY169" s="31"/>
      <c r="AZ169" s="31"/>
      <c r="BA169" s="31"/>
      <c r="BB169" s="26"/>
      <c r="BC169" s="31"/>
      <c r="BD169" s="142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</row>
    <row r="170" spans="1:71" ht="12.75" customHeight="1" x14ac:dyDescent="0.2">
      <c r="A170" s="121" t="s">
        <v>117</v>
      </c>
      <c r="B170" s="122">
        <v>40</v>
      </c>
      <c r="C170" s="122">
        <v>0</v>
      </c>
      <c r="D170" s="123">
        <v>40</v>
      </c>
      <c r="E170" s="122">
        <v>0</v>
      </c>
      <c r="F170" s="122">
        <v>0</v>
      </c>
      <c r="G170" s="122">
        <v>2</v>
      </c>
      <c r="H170" s="122">
        <v>4</v>
      </c>
      <c r="I170" s="129">
        <v>0</v>
      </c>
      <c r="J170" s="122">
        <v>3</v>
      </c>
      <c r="K170" s="122">
        <v>0</v>
      </c>
      <c r="L170" s="122">
        <v>0</v>
      </c>
      <c r="M170" s="129">
        <v>0</v>
      </c>
      <c r="N170" s="129">
        <v>2</v>
      </c>
      <c r="O170" s="122">
        <v>4</v>
      </c>
      <c r="P170" s="129">
        <v>4</v>
      </c>
      <c r="Q170" s="123">
        <v>40</v>
      </c>
      <c r="R170" s="125">
        <v>4</v>
      </c>
      <c r="S170" s="124">
        <v>11</v>
      </c>
      <c r="T170" s="124">
        <v>4</v>
      </c>
      <c r="U170" s="129">
        <v>4</v>
      </c>
      <c r="V170" s="124">
        <v>1</v>
      </c>
      <c r="W170" s="135">
        <v>4</v>
      </c>
      <c r="X170" s="122">
        <v>4</v>
      </c>
      <c r="Y170" s="129">
        <v>8</v>
      </c>
      <c r="Z170" s="129">
        <v>15</v>
      </c>
      <c r="AA170" s="124">
        <v>12</v>
      </c>
      <c r="AB170" s="129">
        <v>24</v>
      </c>
      <c r="AC170" s="129">
        <v>22</v>
      </c>
      <c r="AD170" s="129">
        <v>36</v>
      </c>
      <c r="AE170" s="129">
        <v>39</v>
      </c>
      <c r="AF170" s="129">
        <v>36</v>
      </c>
      <c r="AG170" s="129">
        <v>36</v>
      </c>
      <c r="AH170" s="129">
        <v>36</v>
      </c>
      <c r="AI170" s="129">
        <v>36</v>
      </c>
      <c r="AJ170" s="129">
        <v>36</v>
      </c>
      <c r="AK170" s="129">
        <v>36</v>
      </c>
      <c r="AL170" s="136">
        <v>36</v>
      </c>
      <c r="AM170" s="137">
        <f t="shared" si="40"/>
        <v>13</v>
      </c>
      <c r="AN170" s="138">
        <v>16</v>
      </c>
      <c r="AO170" s="12" t="s">
        <v>117</v>
      </c>
      <c r="AP170" s="69">
        <f>ROUND(((AR170/31)*21),0)</f>
        <v>14</v>
      </c>
      <c r="AQ170" s="54">
        <v>13</v>
      </c>
      <c r="AR170" s="69">
        <v>20</v>
      </c>
      <c r="AS170" s="18">
        <f t="shared" si="39"/>
        <v>29</v>
      </c>
      <c r="AT170" s="54">
        <v>0</v>
      </c>
      <c r="AU170" s="55">
        <v>20</v>
      </c>
      <c r="AV170" s="55">
        <v>20</v>
      </c>
      <c r="AW170" s="55">
        <v>18</v>
      </c>
      <c r="AX170" s="55">
        <v>20</v>
      </c>
      <c r="AY170" s="55">
        <v>4</v>
      </c>
      <c r="AZ170" s="55">
        <v>18</v>
      </c>
      <c r="BA170" s="55">
        <v>8</v>
      </c>
      <c r="BB170" s="55">
        <v>5</v>
      </c>
      <c r="BC170" s="55">
        <v>0</v>
      </c>
      <c r="BD170" s="139">
        <v>0</v>
      </c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</row>
    <row r="171" spans="1:71" ht="12.75" customHeight="1" x14ac:dyDescent="0.2">
      <c r="A171" s="121" t="s">
        <v>118</v>
      </c>
      <c r="B171" s="122">
        <v>100</v>
      </c>
      <c r="C171" s="128">
        <v>1</v>
      </c>
      <c r="D171" s="123">
        <v>100</v>
      </c>
      <c r="E171" s="128">
        <v>36</v>
      </c>
      <c r="F171" s="128">
        <v>54</v>
      </c>
      <c r="G171" s="128">
        <v>71</v>
      </c>
      <c r="H171" s="128">
        <v>70</v>
      </c>
      <c r="I171" s="129">
        <v>69</v>
      </c>
      <c r="J171" s="122">
        <v>61</v>
      </c>
      <c r="K171" s="122">
        <v>33</v>
      </c>
      <c r="L171" s="122">
        <v>69</v>
      </c>
      <c r="M171" s="129">
        <v>72</v>
      </c>
      <c r="N171" s="129">
        <v>74</v>
      </c>
      <c r="O171" s="122">
        <v>101</v>
      </c>
      <c r="P171" s="129">
        <v>111</v>
      </c>
      <c r="Q171" s="123">
        <v>100</v>
      </c>
      <c r="R171" s="125">
        <v>90</v>
      </c>
      <c r="S171" s="124">
        <v>91</v>
      </c>
      <c r="T171" s="124">
        <v>107</v>
      </c>
      <c r="U171" s="129">
        <v>101</v>
      </c>
      <c r="V171" s="124">
        <v>111</v>
      </c>
      <c r="W171" s="135">
        <v>124</v>
      </c>
      <c r="X171" s="122">
        <v>123</v>
      </c>
      <c r="Y171" s="129">
        <v>127</v>
      </c>
      <c r="Z171" s="129">
        <v>110</v>
      </c>
      <c r="AA171" s="124">
        <v>106</v>
      </c>
      <c r="AB171" s="129">
        <v>105</v>
      </c>
      <c r="AC171" s="129">
        <v>94</v>
      </c>
      <c r="AD171" s="129">
        <v>100</v>
      </c>
      <c r="AE171" s="129">
        <v>98</v>
      </c>
      <c r="AF171" s="129">
        <v>105</v>
      </c>
      <c r="AG171" s="129">
        <v>95</v>
      </c>
      <c r="AH171" s="129">
        <v>92</v>
      </c>
      <c r="AI171" s="129">
        <v>90</v>
      </c>
      <c r="AJ171" s="129">
        <v>90</v>
      </c>
      <c r="AK171" s="129">
        <v>92</v>
      </c>
      <c r="AL171" s="136">
        <v>90</v>
      </c>
      <c r="AM171" s="137">
        <f t="shared" si="40"/>
        <v>32</v>
      </c>
      <c r="AN171" s="138">
        <v>41</v>
      </c>
      <c r="AO171" s="12" t="s">
        <v>118</v>
      </c>
      <c r="AP171" s="69">
        <f>ROUND(((AR171/31)*21),0)</f>
        <v>68</v>
      </c>
      <c r="AQ171" s="54">
        <v>52</v>
      </c>
      <c r="AR171" s="69">
        <v>100</v>
      </c>
      <c r="AS171" s="18">
        <f t="shared" si="39"/>
        <v>93</v>
      </c>
      <c r="AT171" s="54">
        <v>33</v>
      </c>
      <c r="AU171" s="55">
        <v>66</v>
      </c>
      <c r="AV171" s="55">
        <v>75</v>
      </c>
      <c r="AW171" s="55">
        <v>56</v>
      </c>
      <c r="AX171" s="55">
        <v>78</v>
      </c>
      <c r="AY171" s="55">
        <v>71</v>
      </c>
      <c r="AZ171" s="55">
        <v>64</v>
      </c>
      <c r="BA171" s="55">
        <v>60</v>
      </c>
      <c r="BB171" s="55">
        <v>94</v>
      </c>
      <c r="BC171" s="55">
        <v>59</v>
      </c>
      <c r="BD171" s="139">
        <v>77</v>
      </c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11"/>
      <c r="BR171" s="111"/>
      <c r="BS171" s="111"/>
    </row>
    <row r="172" spans="1:71" ht="12.75" customHeight="1" x14ac:dyDescent="0.2">
      <c r="A172" s="121" t="s">
        <v>119</v>
      </c>
      <c r="B172" s="122">
        <v>100</v>
      </c>
      <c r="C172" s="128">
        <v>0</v>
      </c>
      <c r="D172" s="123">
        <v>100</v>
      </c>
      <c r="E172" s="128">
        <v>0</v>
      </c>
      <c r="F172" s="128">
        <v>0</v>
      </c>
      <c r="G172" s="128">
        <v>0</v>
      </c>
      <c r="H172" s="128">
        <v>0</v>
      </c>
      <c r="I172" s="129">
        <v>0</v>
      </c>
      <c r="J172" s="122">
        <v>0</v>
      </c>
      <c r="K172" s="122">
        <v>0</v>
      </c>
      <c r="L172" s="122">
        <v>0</v>
      </c>
      <c r="M172" s="129">
        <v>0</v>
      </c>
      <c r="N172" s="129">
        <v>0</v>
      </c>
      <c r="O172" s="122">
        <v>0</v>
      </c>
      <c r="P172" s="129">
        <v>0</v>
      </c>
      <c r="Q172" s="123">
        <v>100</v>
      </c>
      <c r="R172" s="125">
        <v>0</v>
      </c>
      <c r="S172" s="124">
        <v>0</v>
      </c>
      <c r="T172" s="124">
        <v>0</v>
      </c>
      <c r="U172" s="129">
        <v>0</v>
      </c>
      <c r="V172" s="124">
        <v>0</v>
      </c>
      <c r="W172" s="135">
        <v>0</v>
      </c>
      <c r="X172" s="122">
        <v>0</v>
      </c>
      <c r="Y172" s="129">
        <v>0</v>
      </c>
      <c r="Z172" s="129">
        <v>0</v>
      </c>
      <c r="AA172" s="124">
        <v>0</v>
      </c>
      <c r="AB172" s="129">
        <v>3</v>
      </c>
      <c r="AC172" s="129">
        <v>2</v>
      </c>
      <c r="AD172" s="129">
        <v>8</v>
      </c>
      <c r="AE172" s="129">
        <v>2</v>
      </c>
      <c r="AF172" s="129">
        <v>6</v>
      </c>
      <c r="AG172" s="129">
        <v>1</v>
      </c>
      <c r="AH172" s="129">
        <v>2</v>
      </c>
      <c r="AI172" s="129">
        <v>1</v>
      </c>
      <c r="AJ172" s="129">
        <v>1</v>
      </c>
      <c r="AK172" s="129">
        <v>4</v>
      </c>
      <c r="AL172" s="136">
        <v>0</v>
      </c>
      <c r="AM172" s="137">
        <f t="shared" si="40"/>
        <v>32</v>
      </c>
      <c r="AN172" s="138">
        <v>0</v>
      </c>
      <c r="AO172" s="12" t="s">
        <v>119</v>
      </c>
      <c r="AP172" s="69">
        <f>ROUND(((AR172/31)*21),0)</f>
        <v>7</v>
      </c>
      <c r="AQ172" s="54">
        <v>4</v>
      </c>
      <c r="AR172" s="69">
        <v>10</v>
      </c>
      <c r="AS172" s="18">
        <f t="shared" si="39"/>
        <v>4</v>
      </c>
      <c r="AT172" s="54">
        <v>3</v>
      </c>
      <c r="AU172" s="55">
        <v>2</v>
      </c>
      <c r="AV172" s="55">
        <v>1</v>
      </c>
      <c r="AW172" s="55">
        <v>0</v>
      </c>
      <c r="AX172" s="55">
        <v>0</v>
      </c>
      <c r="AY172" s="55">
        <v>5</v>
      </c>
      <c r="AZ172" s="55">
        <v>4</v>
      </c>
      <c r="BA172" s="55">
        <v>3</v>
      </c>
      <c r="BB172" s="55">
        <v>2</v>
      </c>
      <c r="BC172" s="55">
        <v>2</v>
      </c>
      <c r="BD172" s="139">
        <v>5</v>
      </c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  <c r="BS172" s="111"/>
    </row>
    <row r="173" spans="1:71" ht="12.75" hidden="1" customHeight="1" x14ac:dyDescent="0.25">
      <c r="A173" s="121" t="s">
        <v>120</v>
      </c>
      <c r="B173" s="122">
        <v>100</v>
      </c>
      <c r="C173" s="122">
        <v>0</v>
      </c>
      <c r="D173" s="123">
        <v>100</v>
      </c>
      <c r="E173" s="122">
        <v>0</v>
      </c>
      <c r="F173" s="122">
        <v>0</v>
      </c>
      <c r="G173" s="122">
        <v>0</v>
      </c>
      <c r="H173" s="122">
        <v>0</v>
      </c>
      <c r="I173" s="129">
        <v>0</v>
      </c>
      <c r="J173" s="122">
        <v>0</v>
      </c>
      <c r="K173" s="122">
        <v>0</v>
      </c>
      <c r="L173" s="122">
        <v>0</v>
      </c>
      <c r="M173" s="129">
        <v>0</v>
      </c>
      <c r="N173" s="129">
        <v>0</v>
      </c>
      <c r="O173" s="122">
        <v>0</v>
      </c>
      <c r="P173" s="129">
        <v>0</v>
      </c>
      <c r="Q173" s="123">
        <v>100</v>
      </c>
      <c r="R173" s="125">
        <v>0</v>
      </c>
      <c r="S173" s="124">
        <v>0</v>
      </c>
      <c r="T173" s="124">
        <v>0</v>
      </c>
      <c r="U173" s="129">
        <v>0</v>
      </c>
      <c r="V173" s="124">
        <v>0</v>
      </c>
      <c r="W173" s="135">
        <v>0</v>
      </c>
      <c r="X173" s="122">
        <v>0</v>
      </c>
      <c r="Y173" s="129">
        <v>0</v>
      </c>
      <c r="Z173" s="129">
        <v>0</v>
      </c>
      <c r="AA173" s="124">
        <v>0</v>
      </c>
      <c r="AB173" s="129">
        <v>0</v>
      </c>
      <c r="AC173" s="129">
        <v>0</v>
      </c>
      <c r="AD173" s="129">
        <v>0</v>
      </c>
      <c r="AE173" s="129">
        <v>0</v>
      </c>
      <c r="AF173" s="129">
        <v>0</v>
      </c>
      <c r="AG173" s="129">
        <v>0</v>
      </c>
      <c r="AH173" s="129">
        <v>0</v>
      </c>
      <c r="AI173" s="129">
        <v>0</v>
      </c>
      <c r="AJ173" s="129">
        <v>0</v>
      </c>
      <c r="AK173" s="129">
        <v>0</v>
      </c>
      <c r="AL173" s="136">
        <v>0</v>
      </c>
      <c r="AM173" s="137">
        <f t="shared" si="40"/>
        <v>32</v>
      </c>
      <c r="AN173" s="138">
        <v>0</v>
      </c>
      <c r="AO173" s="29"/>
      <c r="AP173" s="29"/>
      <c r="AQ173" s="28"/>
      <c r="AR173" s="29"/>
      <c r="AS173" s="18" t="str">
        <f t="shared" si="39"/>
        <v/>
      </c>
      <c r="AT173" s="141"/>
      <c r="AU173" s="31"/>
      <c r="AV173" s="31"/>
      <c r="AW173" s="31"/>
      <c r="AX173" s="31"/>
      <c r="AY173" s="31"/>
      <c r="AZ173" s="31"/>
      <c r="BA173" s="31"/>
      <c r="BB173" s="26"/>
      <c r="BC173" s="31"/>
      <c r="BD173" s="142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</row>
    <row r="174" spans="1:71" ht="12.75" customHeight="1" x14ac:dyDescent="0.2">
      <c r="A174" s="121" t="s">
        <v>121</v>
      </c>
      <c r="B174" s="122">
        <v>20</v>
      </c>
      <c r="C174" s="128">
        <v>0</v>
      </c>
      <c r="D174" s="123">
        <v>20</v>
      </c>
      <c r="E174" s="128">
        <v>3</v>
      </c>
      <c r="F174" s="128">
        <v>7</v>
      </c>
      <c r="G174" s="128">
        <v>17</v>
      </c>
      <c r="H174" s="128">
        <v>5</v>
      </c>
      <c r="I174" s="129">
        <v>6</v>
      </c>
      <c r="J174" s="122">
        <v>19</v>
      </c>
      <c r="K174" s="122">
        <v>22</v>
      </c>
      <c r="L174" s="122">
        <v>31</v>
      </c>
      <c r="M174" s="129">
        <v>32</v>
      </c>
      <c r="N174" s="129">
        <v>25</v>
      </c>
      <c r="O174" s="122">
        <v>31</v>
      </c>
      <c r="P174" s="129">
        <v>27</v>
      </c>
      <c r="Q174" s="123">
        <v>20</v>
      </c>
      <c r="R174" s="125">
        <v>24</v>
      </c>
      <c r="S174" s="124">
        <v>22</v>
      </c>
      <c r="T174" s="124">
        <v>20</v>
      </c>
      <c r="U174" s="129">
        <v>21</v>
      </c>
      <c r="V174" s="124">
        <v>21</v>
      </c>
      <c r="W174" s="135">
        <v>23</v>
      </c>
      <c r="X174" s="122">
        <v>31</v>
      </c>
      <c r="Y174" s="129">
        <v>22</v>
      </c>
      <c r="Z174" s="129">
        <v>22</v>
      </c>
      <c r="AA174" s="124">
        <v>25</v>
      </c>
      <c r="AB174" s="129">
        <v>24</v>
      </c>
      <c r="AC174" s="129">
        <v>20</v>
      </c>
      <c r="AD174" s="129">
        <v>21</v>
      </c>
      <c r="AE174" s="129">
        <v>23</v>
      </c>
      <c r="AF174" s="129">
        <v>20</v>
      </c>
      <c r="AG174" s="129">
        <v>26</v>
      </c>
      <c r="AH174" s="129">
        <v>25</v>
      </c>
      <c r="AI174" s="129">
        <v>20</v>
      </c>
      <c r="AJ174" s="129">
        <v>22</v>
      </c>
      <c r="AK174" s="129">
        <v>20</v>
      </c>
      <c r="AL174" s="136">
        <v>19</v>
      </c>
      <c r="AM174" s="137">
        <f t="shared" si="40"/>
        <v>6</v>
      </c>
      <c r="AN174" s="138">
        <v>9</v>
      </c>
      <c r="AO174" s="12" t="s">
        <v>121</v>
      </c>
      <c r="AP174" s="69">
        <f t="shared" ref="AP174:AP181" si="41">ROUND(((AR174/31)*21),0)</f>
        <v>14</v>
      </c>
      <c r="AQ174" s="54">
        <v>22</v>
      </c>
      <c r="AR174" s="69">
        <v>20</v>
      </c>
      <c r="AS174" s="18">
        <f t="shared" si="39"/>
        <v>31</v>
      </c>
      <c r="AT174" s="54">
        <v>2</v>
      </c>
      <c r="AU174" s="55">
        <v>8</v>
      </c>
      <c r="AV174" s="55">
        <v>7</v>
      </c>
      <c r="AW174" s="55">
        <v>18</v>
      </c>
      <c r="AX174" s="55">
        <v>16</v>
      </c>
      <c r="AY174" s="55">
        <v>8</v>
      </c>
      <c r="AZ174" s="55">
        <v>20</v>
      </c>
      <c r="BA174" s="55">
        <v>20</v>
      </c>
      <c r="BB174" s="55">
        <v>20</v>
      </c>
      <c r="BC174" s="55">
        <v>20</v>
      </c>
      <c r="BD174" s="139">
        <v>19</v>
      </c>
      <c r="BE174" s="111"/>
      <c r="BF174" s="111"/>
      <c r="BG174" s="111"/>
      <c r="BH174" s="111"/>
      <c r="BI174" s="111"/>
      <c r="BJ174" s="111"/>
      <c r="BK174" s="111"/>
      <c r="BL174" s="111"/>
      <c r="BM174" s="111"/>
      <c r="BN174" s="111"/>
      <c r="BO174" s="111"/>
      <c r="BP174" s="111"/>
      <c r="BQ174" s="111"/>
      <c r="BR174" s="111"/>
      <c r="BS174" s="111"/>
    </row>
    <row r="175" spans="1:71" s="140" customFormat="1" ht="12.75" customHeight="1" x14ac:dyDescent="0.2">
      <c r="A175" s="121" t="s">
        <v>122</v>
      </c>
      <c r="B175" s="122">
        <v>20</v>
      </c>
      <c r="C175" s="128">
        <v>0</v>
      </c>
      <c r="D175" s="123">
        <v>20</v>
      </c>
      <c r="E175" s="128">
        <v>3</v>
      </c>
      <c r="F175" s="128">
        <v>6</v>
      </c>
      <c r="G175" s="128">
        <v>10</v>
      </c>
      <c r="H175" s="128">
        <v>12</v>
      </c>
      <c r="I175" s="129">
        <v>13</v>
      </c>
      <c r="J175" s="122">
        <v>18</v>
      </c>
      <c r="K175" s="122">
        <v>5</v>
      </c>
      <c r="L175" s="122">
        <v>24</v>
      </c>
      <c r="M175" s="129">
        <v>21</v>
      </c>
      <c r="N175" s="129">
        <v>31</v>
      </c>
      <c r="O175" s="122">
        <v>32</v>
      </c>
      <c r="P175" s="129">
        <v>33</v>
      </c>
      <c r="Q175" s="123">
        <v>20</v>
      </c>
      <c r="R175" s="125">
        <v>25</v>
      </c>
      <c r="S175" s="124">
        <v>15</v>
      </c>
      <c r="T175" s="124">
        <v>15</v>
      </c>
      <c r="U175" s="129">
        <v>11</v>
      </c>
      <c r="V175" s="124">
        <v>19</v>
      </c>
      <c r="W175" s="135">
        <v>19</v>
      </c>
      <c r="X175" s="122">
        <v>20</v>
      </c>
      <c r="Y175" s="129">
        <v>19</v>
      </c>
      <c r="Z175" s="129">
        <v>21</v>
      </c>
      <c r="AA175" s="124">
        <v>21</v>
      </c>
      <c r="AB175" s="129">
        <v>20</v>
      </c>
      <c r="AC175" s="129">
        <v>20</v>
      </c>
      <c r="AD175" s="129">
        <v>20</v>
      </c>
      <c r="AE175" s="129">
        <v>22</v>
      </c>
      <c r="AF175" s="129">
        <v>20</v>
      </c>
      <c r="AG175" s="129">
        <v>27</v>
      </c>
      <c r="AH175" s="129">
        <v>25</v>
      </c>
      <c r="AI175" s="129">
        <v>25</v>
      </c>
      <c r="AJ175" s="129">
        <v>24</v>
      </c>
      <c r="AK175" s="129">
        <v>20</v>
      </c>
      <c r="AL175" s="136">
        <v>18</v>
      </c>
      <c r="AM175" s="137">
        <f t="shared" si="40"/>
        <v>6</v>
      </c>
      <c r="AN175" s="138">
        <v>5</v>
      </c>
      <c r="AO175" s="12" t="s">
        <v>122</v>
      </c>
      <c r="AP175" s="69">
        <f t="shared" si="41"/>
        <v>14</v>
      </c>
      <c r="AQ175" s="54">
        <v>15</v>
      </c>
      <c r="AR175" s="69">
        <v>20</v>
      </c>
      <c r="AS175" s="18">
        <f t="shared" si="39"/>
        <v>20</v>
      </c>
      <c r="AT175" s="54">
        <v>10</v>
      </c>
      <c r="AU175" s="55">
        <v>8</v>
      </c>
      <c r="AV175" s="55">
        <v>19</v>
      </c>
      <c r="AW175" s="55">
        <v>18</v>
      </c>
      <c r="AX175" s="55">
        <v>20</v>
      </c>
      <c r="AY175" s="55">
        <v>20</v>
      </c>
      <c r="AZ175" s="55">
        <v>20</v>
      </c>
      <c r="BA175" s="55">
        <v>20</v>
      </c>
      <c r="BB175" s="55">
        <v>20</v>
      </c>
      <c r="BC175" s="55">
        <v>20</v>
      </c>
      <c r="BD175" s="139">
        <v>20</v>
      </c>
      <c r="BE175" s="111"/>
      <c r="BF175" s="111"/>
      <c r="BG175" s="111"/>
      <c r="BH175" s="111"/>
      <c r="BI175" s="111"/>
      <c r="BJ175" s="111"/>
      <c r="BK175" s="111"/>
      <c r="BL175" s="111"/>
      <c r="BM175" s="111"/>
      <c r="BN175" s="111"/>
      <c r="BO175" s="111"/>
      <c r="BP175" s="111"/>
      <c r="BQ175" s="111"/>
      <c r="BR175" s="111"/>
      <c r="BS175" s="111"/>
    </row>
    <row r="176" spans="1:71" ht="12.75" customHeight="1" x14ac:dyDescent="0.2">
      <c r="A176" s="121" t="s">
        <v>123</v>
      </c>
      <c r="B176" s="122">
        <v>660</v>
      </c>
      <c r="C176" s="122">
        <v>0</v>
      </c>
      <c r="D176" s="123">
        <v>660</v>
      </c>
      <c r="E176" s="122">
        <v>0</v>
      </c>
      <c r="F176" s="122">
        <v>0</v>
      </c>
      <c r="G176" s="122">
        <v>0</v>
      </c>
      <c r="H176" s="122">
        <v>0</v>
      </c>
      <c r="I176" s="129">
        <v>0</v>
      </c>
      <c r="J176" s="122">
        <v>0</v>
      </c>
      <c r="K176" s="122">
        <v>0</v>
      </c>
      <c r="L176" s="122">
        <v>0</v>
      </c>
      <c r="M176" s="129">
        <v>0</v>
      </c>
      <c r="N176" s="129">
        <v>84</v>
      </c>
      <c r="O176" s="122">
        <v>192</v>
      </c>
      <c r="P176" s="129">
        <v>0</v>
      </c>
      <c r="Q176" s="123">
        <v>660</v>
      </c>
      <c r="R176" s="125">
        <v>0</v>
      </c>
      <c r="S176" s="124">
        <v>0</v>
      </c>
      <c r="T176" s="124">
        <v>0</v>
      </c>
      <c r="U176" s="129">
        <v>0</v>
      </c>
      <c r="V176" s="124">
        <v>23</v>
      </c>
      <c r="W176" s="135">
        <v>27</v>
      </c>
      <c r="X176" s="122">
        <v>7</v>
      </c>
      <c r="Y176" s="129">
        <v>15</v>
      </c>
      <c r="Z176" s="129">
        <v>207</v>
      </c>
      <c r="AA176" s="124">
        <v>570</v>
      </c>
      <c r="AB176" s="129">
        <v>232</v>
      </c>
      <c r="AC176" s="129">
        <v>105</v>
      </c>
      <c r="AD176" s="129">
        <v>0</v>
      </c>
      <c r="AE176" s="129">
        <v>0</v>
      </c>
      <c r="AF176" s="129">
        <v>39</v>
      </c>
      <c r="AG176" s="129">
        <v>78</v>
      </c>
      <c r="AH176" s="129">
        <v>54</v>
      </c>
      <c r="AI176" s="129">
        <v>40</v>
      </c>
      <c r="AJ176" s="129">
        <v>43</v>
      </c>
      <c r="AK176" s="129">
        <v>31</v>
      </c>
      <c r="AL176" s="136">
        <v>41</v>
      </c>
      <c r="AM176" s="137">
        <f t="shared" si="40"/>
        <v>213</v>
      </c>
      <c r="AN176" s="138">
        <v>24</v>
      </c>
      <c r="AO176" s="12" t="s">
        <v>123</v>
      </c>
      <c r="AP176" s="69">
        <f t="shared" si="41"/>
        <v>34</v>
      </c>
      <c r="AQ176" s="54">
        <v>61</v>
      </c>
      <c r="AR176" s="69">
        <v>50</v>
      </c>
      <c r="AS176" s="18">
        <f t="shared" si="39"/>
        <v>85</v>
      </c>
      <c r="AT176" s="54">
        <v>11</v>
      </c>
      <c r="AU176" s="55">
        <v>35</v>
      </c>
      <c r="AV176" s="55">
        <v>36</v>
      </c>
      <c r="AW176" s="55">
        <v>30</v>
      </c>
      <c r="AX176" s="55">
        <v>57</v>
      </c>
      <c r="AY176" s="55">
        <v>50</v>
      </c>
      <c r="AZ176" s="55">
        <v>50</v>
      </c>
      <c r="BA176" s="55">
        <v>61</v>
      </c>
      <c r="BB176" s="55">
        <v>57</v>
      </c>
      <c r="BC176" s="55">
        <v>50</v>
      </c>
      <c r="BD176" s="139">
        <v>50</v>
      </c>
      <c r="BE176" s="111"/>
      <c r="BF176" s="111"/>
      <c r="BG176" s="111"/>
      <c r="BH176" s="111"/>
      <c r="BI176" s="111"/>
      <c r="BJ176" s="111"/>
      <c r="BK176" s="111"/>
      <c r="BL176" s="111"/>
      <c r="BM176" s="111"/>
      <c r="BN176" s="111"/>
      <c r="BO176" s="111"/>
      <c r="BP176" s="111"/>
      <c r="BQ176" s="111"/>
      <c r="BR176" s="111"/>
      <c r="BS176" s="111"/>
    </row>
    <row r="177" spans="1:71" ht="12.75" customHeight="1" x14ac:dyDescent="0.2">
      <c r="A177" s="121" t="s">
        <v>124</v>
      </c>
      <c r="B177" s="122">
        <v>2400</v>
      </c>
      <c r="C177" s="128">
        <v>92</v>
      </c>
      <c r="D177" s="123">
        <v>2400</v>
      </c>
      <c r="E177" s="128">
        <v>123</v>
      </c>
      <c r="F177" s="128">
        <v>255</v>
      </c>
      <c r="G177" s="128">
        <v>345</v>
      </c>
      <c r="H177" s="128">
        <v>343</v>
      </c>
      <c r="I177" s="129">
        <v>752</v>
      </c>
      <c r="J177" s="122">
        <v>542</v>
      </c>
      <c r="K177" s="122">
        <v>465</v>
      </c>
      <c r="L177" s="122">
        <v>646</v>
      </c>
      <c r="M177" s="129">
        <v>635</v>
      </c>
      <c r="N177" s="129">
        <v>642</v>
      </c>
      <c r="O177" s="122">
        <v>623</v>
      </c>
      <c r="P177" s="129">
        <v>706</v>
      </c>
      <c r="Q177" s="123">
        <v>2400</v>
      </c>
      <c r="R177" s="125">
        <v>681</v>
      </c>
      <c r="S177" s="124">
        <v>737</v>
      </c>
      <c r="T177" s="124">
        <v>990</v>
      </c>
      <c r="U177" s="129">
        <v>905</v>
      </c>
      <c r="V177" s="124">
        <v>1027</v>
      </c>
      <c r="W177" s="135">
        <v>1035</v>
      </c>
      <c r="X177" s="122">
        <v>984</v>
      </c>
      <c r="Y177" s="129">
        <v>1160</v>
      </c>
      <c r="Z177" s="129">
        <v>933</v>
      </c>
      <c r="AA177" s="124">
        <v>937</v>
      </c>
      <c r="AB177" s="129">
        <v>878</v>
      </c>
      <c r="AC177" s="129">
        <v>837</v>
      </c>
      <c r="AD177" s="129">
        <v>1181</v>
      </c>
      <c r="AE177" s="129">
        <v>1026</v>
      </c>
      <c r="AF177" s="129">
        <v>1224</v>
      </c>
      <c r="AG177" s="129">
        <v>1411</v>
      </c>
      <c r="AH177" s="129">
        <v>1241</v>
      </c>
      <c r="AI177" s="129">
        <v>1103</v>
      </c>
      <c r="AJ177" s="129">
        <v>1137</v>
      </c>
      <c r="AK177" s="129">
        <v>1124</v>
      </c>
      <c r="AL177" s="136">
        <v>1196</v>
      </c>
      <c r="AM177" s="137">
        <f t="shared" si="40"/>
        <v>774</v>
      </c>
      <c r="AN177" s="138">
        <v>443</v>
      </c>
      <c r="AO177" s="12" t="s">
        <v>124</v>
      </c>
      <c r="AP177" s="69">
        <f t="shared" si="41"/>
        <v>7</v>
      </c>
      <c r="AQ177" s="54">
        <v>784</v>
      </c>
      <c r="AR177" s="69">
        <v>10</v>
      </c>
      <c r="AS177" s="18">
        <f t="shared" si="39"/>
        <v>1227</v>
      </c>
      <c r="AT177" s="54">
        <v>0</v>
      </c>
      <c r="AU177" s="55">
        <v>11</v>
      </c>
      <c r="AV177" s="55">
        <v>18</v>
      </c>
      <c r="AW177" s="55">
        <v>15</v>
      </c>
      <c r="AX177" s="55">
        <v>42</v>
      </c>
      <c r="AY177" s="55">
        <v>10</v>
      </c>
      <c r="AZ177" s="55">
        <v>14</v>
      </c>
      <c r="BA177" s="55">
        <v>14</v>
      </c>
      <c r="BB177" s="55">
        <v>11</v>
      </c>
      <c r="BC177" s="55">
        <v>6</v>
      </c>
      <c r="BD177" s="139">
        <v>9</v>
      </c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</row>
    <row r="178" spans="1:71" s="143" customFormat="1" ht="12.75" customHeight="1" x14ac:dyDescent="0.2">
      <c r="A178" s="121" t="s">
        <v>125</v>
      </c>
      <c r="B178" s="122">
        <v>600</v>
      </c>
      <c r="C178" s="128">
        <v>0</v>
      </c>
      <c r="D178" s="123">
        <v>600</v>
      </c>
      <c r="E178" s="128">
        <v>0</v>
      </c>
      <c r="F178" s="128">
        <v>5</v>
      </c>
      <c r="G178" s="128">
        <v>2</v>
      </c>
      <c r="H178" s="128">
        <v>1</v>
      </c>
      <c r="I178" s="129">
        <v>6</v>
      </c>
      <c r="J178" s="122">
        <v>45</v>
      </c>
      <c r="K178" s="122">
        <v>4</v>
      </c>
      <c r="L178" s="122">
        <v>42</v>
      </c>
      <c r="M178" s="129">
        <v>6</v>
      </c>
      <c r="N178" s="129">
        <v>19</v>
      </c>
      <c r="O178" s="122">
        <v>14</v>
      </c>
      <c r="P178" s="129">
        <v>10</v>
      </c>
      <c r="Q178" s="123">
        <v>600</v>
      </c>
      <c r="R178" s="125">
        <v>13</v>
      </c>
      <c r="S178" s="124">
        <v>75</v>
      </c>
      <c r="T178" s="124">
        <v>284</v>
      </c>
      <c r="U178" s="129">
        <v>312</v>
      </c>
      <c r="V178" s="124">
        <v>580</v>
      </c>
      <c r="W178" s="135">
        <v>562</v>
      </c>
      <c r="X178" s="122">
        <v>652</v>
      </c>
      <c r="Y178" s="129">
        <v>685</v>
      </c>
      <c r="Z178" s="129">
        <v>565</v>
      </c>
      <c r="AA178" s="124">
        <v>649</v>
      </c>
      <c r="AB178" s="129">
        <v>611</v>
      </c>
      <c r="AC178" s="129">
        <v>542</v>
      </c>
      <c r="AD178" s="129">
        <v>552</v>
      </c>
      <c r="AE178" s="129">
        <v>556</v>
      </c>
      <c r="AF178" s="129">
        <v>543</v>
      </c>
      <c r="AG178" s="129">
        <v>568</v>
      </c>
      <c r="AH178" s="129">
        <v>571</v>
      </c>
      <c r="AI178" s="129">
        <v>542</v>
      </c>
      <c r="AJ178" s="129">
        <v>554</v>
      </c>
      <c r="AK178" s="129">
        <v>548</v>
      </c>
      <c r="AL178" s="136">
        <v>551</v>
      </c>
      <c r="AM178" s="137">
        <f t="shared" si="40"/>
        <v>194</v>
      </c>
      <c r="AN178" s="138">
        <v>198</v>
      </c>
      <c r="AO178" s="12" t="s">
        <v>125</v>
      </c>
      <c r="AP178" s="69">
        <f t="shared" si="41"/>
        <v>339</v>
      </c>
      <c r="AQ178" s="54">
        <v>301</v>
      </c>
      <c r="AR178" s="69">
        <v>500</v>
      </c>
      <c r="AS178" s="18">
        <f t="shared" si="39"/>
        <v>499</v>
      </c>
      <c r="AT178" s="54">
        <v>443</v>
      </c>
      <c r="AU178" s="55">
        <v>384</v>
      </c>
      <c r="AV178" s="55">
        <v>390</v>
      </c>
      <c r="AW178" s="55">
        <v>410</v>
      </c>
      <c r="AX178" s="55">
        <v>426</v>
      </c>
      <c r="AY178" s="55">
        <v>422</v>
      </c>
      <c r="AZ178" s="55">
        <v>386</v>
      </c>
      <c r="BA178" s="55">
        <v>536</v>
      </c>
      <c r="BB178" s="55">
        <v>473</v>
      </c>
      <c r="BC178" s="55">
        <v>489</v>
      </c>
      <c r="BD178" s="139">
        <v>464</v>
      </c>
      <c r="BE178" s="111"/>
      <c r="BF178" s="111"/>
      <c r="BG178" s="111"/>
      <c r="BH178" s="111"/>
      <c r="BI178" s="111"/>
      <c r="BJ178" s="111"/>
      <c r="BK178" s="111"/>
      <c r="BL178" s="111"/>
      <c r="BM178" s="111"/>
      <c r="BN178" s="111"/>
      <c r="BO178" s="111"/>
      <c r="BP178" s="111"/>
      <c r="BQ178" s="111"/>
      <c r="BR178" s="111"/>
      <c r="BS178" s="111"/>
    </row>
    <row r="179" spans="1:71" s="143" customFormat="1" ht="12.75" customHeight="1" x14ac:dyDescent="0.2">
      <c r="A179" s="121" t="s">
        <v>126</v>
      </c>
      <c r="B179" s="122">
        <v>700</v>
      </c>
      <c r="C179" s="122">
        <v>46</v>
      </c>
      <c r="D179" s="123">
        <v>700</v>
      </c>
      <c r="E179" s="122">
        <v>103</v>
      </c>
      <c r="F179" s="122">
        <v>153</v>
      </c>
      <c r="G179" s="122">
        <v>292</v>
      </c>
      <c r="H179" s="122">
        <v>255</v>
      </c>
      <c r="I179" s="129">
        <v>211</v>
      </c>
      <c r="J179" s="122">
        <v>247</v>
      </c>
      <c r="K179" s="122">
        <v>230</v>
      </c>
      <c r="L179" s="122">
        <v>286</v>
      </c>
      <c r="M179" s="129">
        <v>188</v>
      </c>
      <c r="N179" s="129">
        <v>317</v>
      </c>
      <c r="O179" s="122">
        <v>269</v>
      </c>
      <c r="P179" s="129">
        <v>345</v>
      </c>
      <c r="Q179" s="123">
        <v>700</v>
      </c>
      <c r="R179" s="125">
        <v>367</v>
      </c>
      <c r="S179" s="124">
        <v>371</v>
      </c>
      <c r="T179" s="124">
        <v>384</v>
      </c>
      <c r="U179" s="129">
        <v>393</v>
      </c>
      <c r="V179" s="124">
        <v>472</v>
      </c>
      <c r="W179" s="135">
        <v>543</v>
      </c>
      <c r="X179" s="122">
        <v>472</v>
      </c>
      <c r="Y179" s="129">
        <v>700</v>
      </c>
      <c r="Z179" s="129">
        <v>792</v>
      </c>
      <c r="AA179" s="124">
        <v>774</v>
      </c>
      <c r="AB179" s="129">
        <v>770</v>
      </c>
      <c r="AC179" s="129">
        <v>696</v>
      </c>
      <c r="AD179" s="129">
        <v>705</v>
      </c>
      <c r="AE179" s="129">
        <v>718</v>
      </c>
      <c r="AF179" s="129">
        <v>745</v>
      </c>
      <c r="AG179" s="129">
        <v>679</v>
      </c>
      <c r="AH179" s="129">
        <v>788</v>
      </c>
      <c r="AI179" s="129">
        <v>733</v>
      </c>
      <c r="AJ179" s="129">
        <v>706</v>
      </c>
      <c r="AK179" s="129">
        <v>704</v>
      </c>
      <c r="AL179" s="136">
        <v>648</v>
      </c>
      <c r="AM179" s="137">
        <f t="shared" si="40"/>
        <v>226</v>
      </c>
      <c r="AN179" s="138">
        <v>312</v>
      </c>
      <c r="AO179" s="12" t="s">
        <v>126</v>
      </c>
      <c r="AP179" s="69">
        <f t="shared" si="41"/>
        <v>237</v>
      </c>
      <c r="AQ179" s="54">
        <v>465</v>
      </c>
      <c r="AR179" s="69">
        <v>350</v>
      </c>
      <c r="AS179" s="18">
        <f t="shared" si="39"/>
        <v>777</v>
      </c>
      <c r="AT179" s="54">
        <v>256</v>
      </c>
      <c r="AU179" s="55">
        <v>260</v>
      </c>
      <c r="AV179" s="55">
        <v>217</v>
      </c>
      <c r="AW179" s="55">
        <v>326</v>
      </c>
      <c r="AX179" s="55">
        <v>362</v>
      </c>
      <c r="AY179" s="55">
        <v>253</v>
      </c>
      <c r="AZ179" s="55">
        <v>55</v>
      </c>
      <c r="BA179" s="55">
        <v>251</v>
      </c>
      <c r="BB179" s="55">
        <v>273</v>
      </c>
      <c r="BC179" s="55">
        <v>261</v>
      </c>
      <c r="BD179" s="139">
        <v>347</v>
      </c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</row>
    <row r="180" spans="1:71" s="143" customFormat="1" ht="12.75" customHeight="1" x14ac:dyDescent="0.2">
      <c r="A180" s="121" t="s">
        <v>127</v>
      </c>
      <c r="B180" s="122">
        <v>200</v>
      </c>
      <c r="C180" s="128">
        <v>18</v>
      </c>
      <c r="D180" s="123">
        <v>200</v>
      </c>
      <c r="E180" s="128">
        <v>60</v>
      </c>
      <c r="F180" s="128">
        <v>119</v>
      </c>
      <c r="G180" s="128">
        <v>158</v>
      </c>
      <c r="H180" s="128">
        <v>126</v>
      </c>
      <c r="I180" s="129">
        <v>129</v>
      </c>
      <c r="J180" s="122">
        <v>112</v>
      </c>
      <c r="K180" s="122">
        <v>124</v>
      </c>
      <c r="L180" s="122">
        <v>145</v>
      </c>
      <c r="M180" s="129">
        <v>162</v>
      </c>
      <c r="N180" s="129">
        <v>140</v>
      </c>
      <c r="O180" s="122">
        <v>214</v>
      </c>
      <c r="P180" s="129">
        <v>211</v>
      </c>
      <c r="Q180" s="123">
        <v>200</v>
      </c>
      <c r="R180" s="125">
        <v>202</v>
      </c>
      <c r="S180" s="124">
        <v>253</v>
      </c>
      <c r="T180" s="124">
        <v>236</v>
      </c>
      <c r="U180" s="129">
        <v>210</v>
      </c>
      <c r="V180" s="124">
        <v>234</v>
      </c>
      <c r="W180" s="135">
        <v>265</v>
      </c>
      <c r="X180" s="122">
        <v>273</v>
      </c>
      <c r="Y180" s="129">
        <v>306</v>
      </c>
      <c r="Z180" s="129">
        <v>287</v>
      </c>
      <c r="AA180" s="124">
        <v>240</v>
      </c>
      <c r="AB180" s="129">
        <v>250</v>
      </c>
      <c r="AC180" s="129">
        <v>205</v>
      </c>
      <c r="AD180" s="129">
        <v>269</v>
      </c>
      <c r="AE180" s="129">
        <v>269</v>
      </c>
      <c r="AF180" s="129">
        <v>244</v>
      </c>
      <c r="AG180" s="129">
        <v>185</v>
      </c>
      <c r="AH180" s="129">
        <v>238</v>
      </c>
      <c r="AI180" s="129">
        <v>222</v>
      </c>
      <c r="AJ180" s="129">
        <v>182</v>
      </c>
      <c r="AK180" s="129">
        <v>182</v>
      </c>
      <c r="AL180" s="136">
        <v>180</v>
      </c>
      <c r="AM180" s="137">
        <f t="shared" si="40"/>
        <v>65</v>
      </c>
      <c r="AN180" s="138">
        <v>127</v>
      </c>
      <c r="AO180" s="12" t="s">
        <v>127</v>
      </c>
      <c r="AP180" s="69">
        <f t="shared" si="41"/>
        <v>135</v>
      </c>
      <c r="AQ180" s="54">
        <v>113</v>
      </c>
      <c r="AR180" s="69">
        <v>200</v>
      </c>
      <c r="AS180" s="18">
        <f t="shared" si="39"/>
        <v>240</v>
      </c>
      <c r="AT180" s="54">
        <v>39</v>
      </c>
      <c r="AU180" s="55">
        <v>83</v>
      </c>
      <c r="AV180" s="55">
        <v>66</v>
      </c>
      <c r="AW180" s="55">
        <v>70</v>
      </c>
      <c r="AX180" s="55">
        <v>54</v>
      </c>
      <c r="AY180" s="55">
        <v>94</v>
      </c>
      <c r="AZ180" s="55">
        <v>74</v>
      </c>
      <c r="BA180" s="55">
        <v>101</v>
      </c>
      <c r="BB180" s="55">
        <v>95</v>
      </c>
      <c r="BC180" s="55">
        <v>121</v>
      </c>
      <c r="BD180" s="139">
        <v>169</v>
      </c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</row>
    <row r="181" spans="1:71" s="143" customFormat="1" ht="12.75" customHeight="1" x14ac:dyDescent="0.2">
      <c r="A181" s="121" t="s">
        <v>128</v>
      </c>
      <c r="B181" s="122">
        <v>200</v>
      </c>
      <c r="C181" s="128">
        <v>14</v>
      </c>
      <c r="D181" s="123">
        <v>200</v>
      </c>
      <c r="E181" s="128">
        <v>6</v>
      </c>
      <c r="F181" s="128">
        <v>76</v>
      </c>
      <c r="G181" s="128">
        <v>287</v>
      </c>
      <c r="H181" s="128">
        <v>96</v>
      </c>
      <c r="I181" s="129">
        <v>201</v>
      </c>
      <c r="J181" s="122">
        <v>228</v>
      </c>
      <c r="K181" s="122">
        <v>218</v>
      </c>
      <c r="L181" s="122">
        <v>204</v>
      </c>
      <c r="M181" s="129">
        <v>263</v>
      </c>
      <c r="N181" s="129">
        <v>292</v>
      </c>
      <c r="O181" s="122">
        <v>224</v>
      </c>
      <c r="P181" s="129">
        <v>216</v>
      </c>
      <c r="Q181" s="123">
        <v>200</v>
      </c>
      <c r="R181" s="125">
        <v>226</v>
      </c>
      <c r="S181" s="124">
        <v>207</v>
      </c>
      <c r="T181" s="124">
        <v>249</v>
      </c>
      <c r="U181" s="129">
        <v>216</v>
      </c>
      <c r="V181" s="124">
        <v>282</v>
      </c>
      <c r="W181" s="135">
        <v>209</v>
      </c>
      <c r="X181" s="122">
        <v>267</v>
      </c>
      <c r="Y181" s="129">
        <v>256</v>
      </c>
      <c r="Z181" s="129">
        <v>215</v>
      </c>
      <c r="AA181" s="124">
        <v>201</v>
      </c>
      <c r="AB181" s="129">
        <v>211</v>
      </c>
      <c r="AC181" s="129">
        <v>182</v>
      </c>
      <c r="AD181" s="129">
        <v>289</v>
      </c>
      <c r="AE181" s="129">
        <v>199</v>
      </c>
      <c r="AF181" s="129">
        <v>221</v>
      </c>
      <c r="AG181" s="129">
        <v>220</v>
      </c>
      <c r="AH181" s="129">
        <v>218</v>
      </c>
      <c r="AI181" s="129">
        <v>184</v>
      </c>
      <c r="AJ181" s="129">
        <v>206</v>
      </c>
      <c r="AK181" s="129">
        <v>208</v>
      </c>
      <c r="AL181" s="136">
        <v>209</v>
      </c>
      <c r="AM181" s="137">
        <f t="shared" si="40"/>
        <v>65</v>
      </c>
      <c r="AN181" s="138">
        <v>24</v>
      </c>
      <c r="AO181" s="12" t="s">
        <v>128</v>
      </c>
      <c r="AP181" s="69">
        <f t="shared" si="41"/>
        <v>102</v>
      </c>
      <c r="AQ181" s="54">
        <v>155</v>
      </c>
      <c r="AR181" s="69">
        <v>150</v>
      </c>
      <c r="AS181" s="18">
        <f t="shared" si="39"/>
        <v>179</v>
      </c>
      <c r="AT181" s="54">
        <v>88</v>
      </c>
      <c r="AU181" s="55">
        <v>143</v>
      </c>
      <c r="AV181" s="55">
        <v>118</v>
      </c>
      <c r="AW181" s="55">
        <v>128</v>
      </c>
      <c r="AX181" s="55">
        <v>132</v>
      </c>
      <c r="AY181" s="55">
        <v>121</v>
      </c>
      <c r="AZ181" s="55">
        <v>126</v>
      </c>
      <c r="BA181" s="55">
        <v>138</v>
      </c>
      <c r="BB181" s="55">
        <v>128</v>
      </c>
      <c r="BC181" s="55">
        <v>137</v>
      </c>
      <c r="BD181" s="139">
        <v>141</v>
      </c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</row>
    <row r="182" spans="1:71" s="143" customFormat="1" ht="12.75" customHeight="1" x14ac:dyDescent="0.25">
      <c r="A182" s="144" t="s">
        <v>129</v>
      </c>
      <c r="B182" s="145">
        <f t="shared" ref="B182:P182" si="42">SUM(B163:B181)</f>
        <v>6352</v>
      </c>
      <c r="C182" s="145">
        <f t="shared" si="42"/>
        <v>195</v>
      </c>
      <c r="D182" s="145">
        <f t="shared" si="42"/>
        <v>6352</v>
      </c>
      <c r="E182" s="145">
        <f t="shared" si="42"/>
        <v>558</v>
      </c>
      <c r="F182" s="145">
        <f t="shared" si="42"/>
        <v>2445</v>
      </c>
      <c r="G182" s="145">
        <f t="shared" si="42"/>
        <v>3163</v>
      </c>
      <c r="H182" s="145">
        <f t="shared" si="42"/>
        <v>2690</v>
      </c>
      <c r="I182" s="145">
        <f t="shared" si="42"/>
        <v>5295</v>
      </c>
      <c r="J182" s="145">
        <f t="shared" si="42"/>
        <v>3571</v>
      </c>
      <c r="K182" s="145">
        <f t="shared" si="42"/>
        <v>3252</v>
      </c>
      <c r="L182" s="145">
        <f t="shared" si="42"/>
        <v>3949</v>
      </c>
      <c r="M182" s="145">
        <f t="shared" si="42"/>
        <v>3853</v>
      </c>
      <c r="N182" s="145">
        <f t="shared" si="42"/>
        <v>4450</v>
      </c>
      <c r="O182" s="145">
        <f t="shared" si="42"/>
        <v>4322</v>
      </c>
      <c r="P182" s="145">
        <f t="shared" si="42"/>
        <v>3962</v>
      </c>
      <c r="Q182" s="145">
        <f>SUM(Q163:Q181)</f>
        <v>6352</v>
      </c>
      <c r="R182" s="145">
        <f t="shared" ref="R182:BS182" si="43">SUM(R163:R181)</f>
        <v>4590</v>
      </c>
      <c r="S182" s="145">
        <f t="shared" si="43"/>
        <v>3918</v>
      </c>
      <c r="T182" s="145">
        <f t="shared" si="43"/>
        <v>4925</v>
      </c>
      <c r="U182" s="145">
        <f t="shared" si="43"/>
        <v>4633</v>
      </c>
      <c r="V182" s="145">
        <f t="shared" si="43"/>
        <v>6015</v>
      </c>
      <c r="W182" s="145">
        <f t="shared" si="43"/>
        <v>5435</v>
      </c>
      <c r="X182" s="145">
        <f t="shared" si="43"/>
        <v>5892</v>
      </c>
      <c r="Y182" s="145">
        <f t="shared" si="43"/>
        <v>7122</v>
      </c>
      <c r="Z182" s="145">
        <f t="shared" si="43"/>
        <v>6851</v>
      </c>
      <c r="AA182" s="145">
        <f t="shared" si="43"/>
        <v>7740</v>
      </c>
      <c r="AB182" s="145">
        <f t="shared" si="43"/>
        <v>7991</v>
      </c>
      <c r="AC182" s="145">
        <f t="shared" si="43"/>
        <v>5715</v>
      </c>
      <c r="AD182" s="145">
        <f t="shared" si="43"/>
        <v>6342</v>
      </c>
      <c r="AE182" s="145">
        <f t="shared" si="43"/>
        <v>6517</v>
      </c>
      <c r="AF182" s="145">
        <f t="shared" si="43"/>
        <v>6873</v>
      </c>
      <c r="AG182" s="145">
        <f t="shared" si="43"/>
        <v>6154</v>
      </c>
      <c r="AH182" s="145">
        <f t="shared" si="43"/>
        <v>7049</v>
      </c>
      <c r="AI182" s="145">
        <f t="shared" si="43"/>
        <v>7339</v>
      </c>
      <c r="AJ182" s="145">
        <f t="shared" si="43"/>
        <v>7645</v>
      </c>
      <c r="AK182" s="145">
        <f t="shared" si="43"/>
        <v>7207</v>
      </c>
      <c r="AL182" s="145">
        <f t="shared" si="43"/>
        <v>7615</v>
      </c>
      <c r="AM182" s="145">
        <f t="shared" si="43"/>
        <v>2049</v>
      </c>
      <c r="AN182" s="146">
        <f t="shared" si="43"/>
        <v>3176</v>
      </c>
      <c r="AO182" s="35" t="s">
        <v>129</v>
      </c>
      <c r="AP182" s="147">
        <f t="shared" si="43"/>
        <v>1151</v>
      </c>
      <c r="AQ182" s="147">
        <f t="shared" si="43"/>
        <v>2193</v>
      </c>
      <c r="AR182" s="147">
        <f t="shared" si="43"/>
        <v>1695</v>
      </c>
      <c r="AS182" s="147">
        <f t="shared" si="43"/>
        <v>3467</v>
      </c>
      <c r="AT182" s="147">
        <f t="shared" si="43"/>
        <v>986</v>
      </c>
      <c r="AU182" s="147">
        <f t="shared" si="43"/>
        <v>1160</v>
      </c>
      <c r="AV182" s="147">
        <f t="shared" si="43"/>
        <v>1138</v>
      </c>
      <c r="AW182" s="147">
        <f t="shared" si="43"/>
        <v>1274</v>
      </c>
      <c r="AX182" s="147">
        <f t="shared" si="43"/>
        <v>1426</v>
      </c>
      <c r="AY182" s="147">
        <f t="shared" si="43"/>
        <v>1273</v>
      </c>
      <c r="AZ182" s="147">
        <f t="shared" si="43"/>
        <v>1021</v>
      </c>
      <c r="BA182" s="147">
        <f t="shared" si="43"/>
        <v>1378</v>
      </c>
      <c r="BB182" s="147">
        <f t="shared" si="43"/>
        <v>1353</v>
      </c>
      <c r="BC182" s="147">
        <f t="shared" si="43"/>
        <v>1360</v>
      </c>
      <c r="BD182" s="147">
        <f t="shared" si="43"/>
        <v>1497</v>
      </c>
      <c r="BE182" s="147">
        <f t="shared" si="43"/>
        <v>0</v>
      </c>
      <c r="BF182" s="147">
        <f t="shared" si="43"/>
        <v>0</v>
      </c>
      <c r="BG182" s="147">
        <f t="shared" si="43"/>
        <v>0</v>
      </c>
      <c r="BH182" s="147">
        <f t="shared" si="43"/>
        <v>0</v>
      </c>
      <c r="BI182" s="147">
        <f t="shared" si="43"/>
        <v>0</v>
      </c>
      <c r="BJ182" s="147">
        <f t="shared" si="43"/>
        <v>0</v>
      </c>
      <c r="BK182" s="147">
        <f t="shared" si="43"/>
        <v>0</v>
      </c>
      <c r="BL182" s="147">
        <f t="shared" si="43"/>
        <v>0</v>
      </c>
      <c r="BM182" s="147">
        <f t="shared" si="43"/>
        <v>0</v>
      </c>
      <c r="BN182" s="147">
        <f t="shared" si="43"/>
        <v>0</v>
      </c>
      <c r="BO182" s="147">
        <f t="shared" si="43"/>
        <v>0</v>
      </c>
      <c r="BP182" s="147">
        <f t="shared" si="43"/>
        <v>0</v>
      </c>
      <c r="BQ182" s="147">
        <f t="shared" si="43"/>
        <v>0</v>
      </c>
      <c r="BR182" s="147">
        <f t="shared" si="43"/>
        <v>0</v>
      </c>
      <c r="BS182" s="147">
        <f t="shared" si="43"/>
        <v>0</v>
      </c>
    </row>
    <row r="183" spans="1:71" s="143" customFormat="1" ht="12.75" customHeight="1" x14ac:dyDescent="0.25">
      <c r="A183" s="148"/>
      <c r="B183" s="149"/>
      <c r="C183" s="149"/>
      <c r="D183" s="149"/>
      <c r="E183" s="149"/>
      <c r="F183" s="149"/>
      <c r="G183" s="149"/>
      <c r="H183" s="150"/>
      <c r="I183" s="150"/>
      <c r="J183" s="149"/>
      <c r="K183" s="149"/>
      <c r="L183" s="149"/>
      <c r="M183" s="149"/>
      <c r="N183" s="149"/>
      <c r="O183" s="150"/>
      <c r="P183" s="149"/>
      <c r="Q183" s="149"/>
      <c r="R183" s="150"/>
      <c r="S183" s="150"/>
      <c r="T183" s="150"/>
      <c r="U183" s="149"/>
      <c r="V183" s="150"/>
      <c r="W183" s="150"/>
      <c r="X183" s="149"/>
      <c r="Y183" s="149"/>
      <c r="Z183" s="150"/>
      <c r="AA183" s="150"/>
      <c r="AB183" s="149"/>
      <c r="AC183" s="149"/>
      <c r="AD183" s="149"/>
      <c r="AE183" s="149"/>
      <c r="AF183" s="149"/>
      <c r="AG183" s="149"/>
      <c r="AH183" s="149"/>
      <c r="AI183" s="149"/>
      <c r="AJ183" s="150"/>
      <c r="AK183" s="149"/>
      <c r="AL183" s="149"/>
      <c r="AM183" s="149"/>
      <c r="AN183" s="149"/>
      <c r="AO183" s="113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</row>
    <row r="184" spans="1:71" s="68" customFormat="1" ht="12.75" customHeight="1" x14ac:dyDescent="0.25">
      <c r="A184" s="8" t="s">
        <v>130</v>
      </c>
      <c r="B184" s="9" t="s">
        <v>6</v>
      </c>
      <c r="C184" s="10">
        <f>$C$11</f>
        <v>44531</v>
      </c>
      <c r="D184" s="9" t="s">
        <v>6</v>
      </c>
      <c r="E184" s="10" t="e">
        <f ca="1">$E$11</f>
        <v>#NAME?</v>
      </c>
      <c r="F184" s="10" t="e">
        <f ca="1">$F$11</f>
        <v>#NAME?</v>
      </c>
      <c r="G184" s="10" t="e">
        <f ca="1">$G$11</f>
        <v>#NAME?</v>
      </c>
      <c r="H184" s="10" t="e">
        <f ca="1">$H$11</f>
        <v>#NAME?</v>
      </c>
      <c r="I184" s="10" t="e">
        <f ca="1">$I$11</f>
        <v>#NAME?</v>
      </c>
      <c r="J184" s="10" t="e">
        <f ca="1">$J$11</f>
        <v>#NAME?</v>
      </c>
      <c r="K184" s="10" t="e">
        <f ca="1">$K$11</f>
        <v>#NAME?</v>
      </c>
      <c r="L184" s="10" t="e">
        <f ca="1">$L$11</f>
        <v>#NAME?</v>
      </c>
      <c r="M184" s="10" t="e">
        <f ca="1">$M$11</f>
        <v>#NAME?</v>
      </c>
      <c r="N184" s="10" t="e">
        <f ca="1">$N$11</f>
        <v>#NAME?</v>
      </c>
      <c r="O184" s="10" t="e">
        <f ca="1">$O$11</f>
        <v>#NAME?</v>
      </c>
      <c r="P184" s="10" t="e">
        <f ca="1">$P$11</f>
        <v>#NAME?</v>
      </c>
      <c r="Q184" s="9" t="s">
        <v>6</v>
      </c>
      <c r="R184" s="10" t="e">
        <f t="shared" ref="R184:AK184" ca="1" si="44">R11</f>
        <v>#NAME?</v>
      </c>
      <c r="S184" s="10" t="e">
        <f t="shared" ca="1" si="44"/>
        <v>#NAME?</v>
      </c>
      <c r="T184" s="10" t="e">
        <f t="shared" ca="1" si="44"/>
        <v>#NAME?</v>
      </c>
      <c r="U184" s="10" t="e">
        <f t="shared" ca="1" si="44"/>
        <v>#NAME?</v>
      </c>
      <c r="V184" s="10" t="e">
        <f t="shared" ca="1" si="44"/>
        <v>#NAME?</v>
      </c>
      <c r="W184" s="10" t="e">
        <f t="shared" ca="1" si="44"/>
        <v>#NAME?</v>
      </c>
      <c r="X184" s="10" t="e">
        <f t="shared" ca="1" si="44"/>
        <v>#NAME?</v>
      </c>
      <c r="Y184" s="10" t="e">
        <f t="shared" ca="1" si="44"/>
        <v>#NAME?</v>
      </c>
      <c r="Z184" s="10" t="e">
        <f t="shared" ca="1" si="44"/>
        <v>#NAME?</v>
      </c>
      <c r="AA184" s="10" t="e">
        <f t="shared" ca="1" si="44"/>
        <v>#NAME?</v>
      </c>
      <c r="AB184" s="10" t="e">
        <f t="shared" ca="1" si="44"/>
        <v>#NAME?</v>
      </c>
      <c r="AC184" s="10" t="e">
        <f t="shared" ca="1" si="44"/>
        <v>#NAME?</v>
      </c>
      <c r="AD184" s="10" t="e">
        <f t="shared" ca="1" si="44"/>
        <v>#NAME?</v>
      </c>
      <c r="AE184" s="10" t="e">
        <f t="shared" ca="1" si="44"/>
        <v>#NAME?</v>
      </c>
      <c r="AF184" s="10" t="e">
        <f t="shared" ca="1" si="44"/>
        <v>#NAME?</v>
      </c>
      <c r="AG184" s="10" t="e">
        <f t="shared" ca="1" si="44"/>
        <v>#NAME?</v>
      </c>
      <c r="AH184" s="10" t="e">
        <f t="shared" ca="1" si="44"/>
        <v>#NAME?</v>
      </c>
      <c r="AI184" s="10" t="e">
        <f t="shared" ca="1" si="44"/>
        <v>#NAME?</v>
      </c>
      <c r="AJ184" s="10" t="e">
        <f t="shared" ca="1" si="44"/>
        <v>#NAME?</v>
      </c>
      <c r="AK184" s="10" t="e">
        <f t="shared" ca="1" si="44"/>
        <v>#NAME?</v>
      </c>
      <c r="AL184" s="10" t="e">
        <f ca="1">AL$11</f>
        <v>#NAME?</v>
      </c>
      <c r="AM184" s="10" t="str">
        <f t="shared" ref="AM184:BS184" si="45">AM$11</f>
        <v>Meta Parcial</v>
      </c>
      <c r="AN184" s="47" t="str">
        <f t="shared" si="45"/>
        <v>1-10-out-24</v>
      </c>
      <c r="AO184" s="8" t="s">
        <v>131</v>
      </c>
      <c r="AP184" s="10" t="str">
        <f t="shared" si="45"/>
        <v>Meta Parcial</v>
      </c>
      <c r="AQ184" s="10" t="str">
        <f t="shared" si="45"/>
        <v>11-31-out-24</v>
      </c>
      <c r="AR184" s="10" t="str">
        <f t="shared" si="45"/>
        <v>Meta Mensal</v>
      </c>
      <c r="AS184" s="10" t="e">
        <f t="shared" ca="1" si="45"/>
        <v>#NAME?</v>
      </c>
      <c r="AT184" s="10" t="e">
        <f t="shared" ca="1" si="45"/>
        <v>#NAME?</v>
      </c>
      <c r="AU184" s="10" t="e">
        <f t="shared" ca="1" si="45"/>
        <v>#NAME?</v>
      </c>
      <c r="AV184" s="10" t="e">
        <f t="shared" ca="1" si="45"/>
        <v>#NAME?</v>
      </c>
      <c r="AW184" s="10" t="e">
        <f t="shared" ca="1" si="45"/>
        <v>#NAME?</v>
      </c>
      <c r="AX184" s="10" t="e">
        <f t="shared" ca="1" si="45"/>
        <v>#NAME?</v>
      </c>
      <c r="AY184" s="10" t="e">
        <f t="shared" ca="1" si="45"/>
        <v>#NAME?</v>
      </c>
      <c r="AZ184" s="10" t="e">
        <f t="shared" ca="1" si="45"/>
        <v>#NAME?</v>
      </c>
      <c r="BA184" s="10" t="e">
        <f t="shared" ca="1" si="45"/>
        <v>#NAME?</v>
      </c>
      <c r="BB184" s="47" t="e">
        <f t="shared" ca="1" si="45"/>
        <v>#NAME?</v>
      </c>
      <c r="BC184" s="10" t="e">
        <f t="shared" ca="1" si="45"/>
        <v>#NAME?</v>
      </c>
      <c r="BD184" s="10" t="e">
        <f t="shared" ca="1" si="45"/>
        <v>#NAME?</v>
      </c>
      <c r="BE184" s="10" t="e">
        <f t="shared" ca="1" si="45"/>
        <v>#NAME?</v>
      </c>
      <c r="BF184" s="10" t="e">
        <f t="shared" ca="1" si="45"/>
        <v>#NAME?</v>
      </c>
      <c r="BG184" s="10" t="e">
        <f t="shared" ca="1" si="45"/>
        <v>#NAME?</v>
      </c>
      <c r="BH184" s="10" t="e">
        <f t="shared" ca="1" si="45"/>
        <v>#NAME?</v>
      </c>
      <c r="BI184" s="10" t="e">
        <f t="shared" ca="1" si="45"/>
        <v>#NAME?</v>
      </c>
      <c r="BJ184" s="10" t="e">
        <f t="shared" ca="1" si="45"/>
        <v>#NAME?</v>
      </c>
      <c r="BK184" s="10" t="e">
        <f t="shared" ca="1" si="45"/>
        <v>#NAME?</v>
      </c>
      <c r="BL184" s="10" t="e">
        <f t="shared" ca="1" si="45"/>
        <v>#NAME?</v>
      </c>
      <c r="BM184" s="10" t="e">
        <f t="shared" ca="1" si="45"/>
        <v>#NAME?</v>
      </c>
      <c r="BN184" s="10" t="e">
        <f t="shared" ca="1" si="45"/>
        <v>#NAME?</v>
      </c>
      <c r="BO184" s="10" t="e">
        <f t="shared" ca="1" si="45"/>
        <v>#NAME?</v>
      </c>
      <c r="BP184" s="10" t="e">
        <f t="shared" ca="1" si="45"/>
        <v>#NAME?</v>
      </c>
      <c r="BQ184" s="10" t="e">
        <f t="shared" ca="1" si="45"/>
        <v>#NAME?</v>
      </c>
      <c r="BR184" s="10" t="e">
        <f t="shared" ca="1" si="45"/>
        <v>#NAME?</v>
      </c>
      <c r="BS184" s="10" t="e">
        <f t="shared" ca="1" si="45"/>
        <v>#NAME?</v>
      </c>
    </row>
    <row r="185" spans="1:71" ht="12.75" hidden="1" customHeight="1" x14ac:dyDescent="0.2">
      <c r="A185" s="12" t="s">
        <v>110</v>
      </c>
      <c r="B185" s="70">
        <v>192</v>
      </c>
      <c r="C185" s="70">
        <v>10</v>
      </c>
      <c r="D185" s="13">
        <v>192</v>
      </c>
      <c r="E185" s="70">
        <v>78</v>
      </c>
      <c r="F185" s="70">
        <v>1486</v>
      </c>
      <c r="G185" s="70">
        <v>1648</v>
      </c>
      <c r="H185" s="70">
        <v>1571</v>
      </c>
      <c r="I185" s="111">
        <v>3426</v>
      </c>
      <c r="J185" s="70">
        <v>2023</v>
      </c>
      <c r="K185" s="70">
        <v>1915</v>
      </c>
      <c r="L185" s="70">
        <v>525</v>
      </c>
      <c r="M185" s="70">
        <v>550</v>
      </c>
      <c r="N185" s="70">
        <v>525</v>
      </c>
      <c r="O185" s="70">
        <v>550</v>
      </c>
      <c r="P185" s="70">
        <v>550</v>
      </c>
      <c r="Q185" s="13">
        <v>192</v>
      </c>
      <c r="R185" s="111">
        <v>660</v>
      </c>
      <c r="S185" s="111">
        <v>600</v>
      </c>
      <c r="T185" s="111">
        <v>575</v>
      </c>
      <c r="U185" s="111">
        <v>500</v>
      </c>
      <c r="V185" s="111">
        <v>660</v>
      </c>
      <c r="W185" s="111">
        <v>660</v>
      </c>
      <c r="X185" s="111">
        <v>630</v>
      </c>
      <c r="Y185" s="111">
        <v>690</v>
      </c>
      <c r="Z185" s="111">
        <v>600</v>
      </c>
      <c r="AA185" s="111">
        <v>630</v>
      </c>
      <c r="AB185" s="111">
        <v>600</v>
      </c>
      <c r="AC185" s="111">
        <v>600</v>
      </c>
      <c r="AD185" s="111">
        <v>660</v>
      </c>
      <c r="AE185" s="111">
        <v>600</v>
      </c>
      <c r="AF185" s="111">
        <v>600</v>
      </c>
      <c r="AG185" s="111">
        <v>660</v>
      </c>
      <c r="AH185" s="111">
        <v>660</v>
      </c>
      <c r="AI185" s="111">
        <v>600</v>
      </c>
      <c r="AJ185" s="111">
        <v>690</v>
      </c>
      <c r="AK185" s="111">
        <v>660</v>
      </c>
      <c r="AL185" s="54">
        <v>630</v>
      </c>
      <c r="AM185" s="69">
        <f>ROUND(((Q185/31)*10),0)</f>
        <v>62</v>
      </c>
      <c r="AN185" s="151">
        <v>240</v>
      </c>
      <c r="AO185" s="29"/>
      <c r="AP185" s="29"/>
      <c r="AQ185" s="28"/>
      <c r="AR185" s="29"/>
      <c r="AS185" s="18" t="str">
        <f t="shared" ref="AS185:AS203" si="46">IF(AQ185="","",(SUM(AQ185,AN185)))</f>
        <v/>
      </c>
      <c r="AT185" s="26"/>
      <c r="AU185" s="26"/>
      <c r="AV185" s="26"/>
      <c r="AW185" s="26"/>
      <c r="AX185" s="26"/>
      <c r="AY185" s="26"/>
      <c r="AZ185" s="26"/>
      <c r="BA185" s="26"/>
      <c r="BB185" s="152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</row>
    <row r="186" spans="1:71" ht="12.75" customHeight="1" x14ac:dyDescent="0.2">
      <c r="A186" s="24"/>
      <c r="B186" s="93"/>
      <c r="C186" s="14"/>
      <c r="D186" s="85"/>
      <c r="E186" s="14"/>
      <c r="F186" s="14"/>
      <c r="G186" s="14"/>
      <c r="H186" s="14"/>
      <c r="I186" s="111"/>
      <c r="J186" s="70"/>
      <c r="K186" s="70"/>
      <c r="L186" s="70"/>
      <c r="M186" s="70"/>
      <c r="N186" s="70"/>
      <c r="O186" s="70"/>
      <c r="P186" s="70"/>
      <c r="Q186" s="24"/>
      <c r="R186" s="27"/>
      <c r="S186" s="25"/>
      <c r="T186" s="27"/>
      <c r="U186" s="25"/>
      <c r="V186" s="27"/>
      <c r="W186" s="27"/>
      <c r="X186" s="26"/>
      <c r="Y186" s="26"/>
      <c r="Z186" s="26"/>
      <c r="AA186" s="27"/>
      <c r="AB186" s="25"/>
      <c r="AC186" s="26"/>
      <c r="AD186" s="26"/>
      <c r="AE186" s="26"/>
      <c r="AF186" s="26"/>
      <c r="AG186" s="26"/>
      <c r="AH186" s="26"/>
      <c r="AI186" s="26"/>
      <c r="AJ186" s="26"/>
      <c r="AK186" s="26"/>
      <c r="AL186" s="28"/>
      <c r="AM186" s="29"/>
      <c r="AN186" s="153"/>
      <c r="AO186" s="33" t="s">
        <v>111</v>
      </c>
      <c r="AP186" s="69">
        <f>ROUND(((AR186/31)*21),0)</f>
        <v>7</v>
      </c>
      <c r="AQ186" s="54">
        <v>0</v>
      </c>
      <c r="AR186" s="69">
        <v>10</v>
      </c>
      <c r="AS186" s="18">
        <f t="shared" si="46"/>
        <v>0</v>
      </c>
      <c r="AT186" s="54">
        <v>0</v>
      </c>
      <c r="AU186" s="55">
        <v>0</v>
      </c>
      <c r="AV186" s="55">
        <v>0</v>
      </c>
      <c r="AW186" s="55">
        <v>0</v>
      </c>
      <c r="AX186" s="55">
        <v>0</v>
      </c>
      <c r="AY186" s="55">
        <v>0</v>
      </c>
      <c r="AZ186" s="111">
        <v>0</v>
      </c>
      <c r="BA186" s="57">
        <v>0</v>
      </c>
      <c r="BB186" s="62">
        <v>0</v>
      </c>
      <c r="BC186" s="55">
        <v>0</v>
      </c>
      <c r="BD186" s="61">
        <v>0</v>
      </c>
      <c r="BE186" s="111"/>
      <c r="BF186" s="111"/>
      <c r="BG186" s="111"/>
      <c r="BH186" s="111"/>
      <c r="BI186" s="111"/>
      <c r="BJ186" s="111"/>
      <c r="BK186" s="111"/>
      <c r="BL186" s="111"/>
      <c r="BM186" s="111"/>
      <c r="BN186" s="111"/>
      <c r="BO186" s="111"/>
      <c r="BP186" s="111"/>
      <c r="BQ186" s="111"/>
      <c r="BR186" s="111"/>
      <c r="BS186" s="111"/>
    </row>
    <row r="187" spans="1:71" ht="12.75" customHeight="1" x14ac:dyDescent="0.2">
      <c r="A187" s="33" t="s">
        <v>112</v>
      </c>
      <c r="B187" s="93">
        <v>100</v>
      </c>
      <c r="C187" s="14">
        <v>0</v>
      </c>
      <c r="D187" s="85">
        <v>100</v>
      </c>
      <c r="E187" s="14">
        <v>3</v>
      </c>
      <c r="F187" s="14">
        <v>21</v>
      </c>
      <c r="G187" s="14">
        <v>25</v>
      </c>
      <c r="H187" s="14">
        <v>18</v>
      </c>
      <c r="I187" s="111">
        <v>32</v>
      </c>
      <c r="J187" s="70">
        <v>33</v>
      </c>
      <c r="K187" s="70">
        <v>27</v>
      </c>
      <c r="L187" s="70">
        <v>117</v>
      </c>
      <c r="M187" s="70">
        <v>104</v>
      </c>
      <c r="N187" s="70">
        <v>130</v>
      </c>
      <c r="O187" s="70">
        <v>120</v>
      </c>
      <c r="P187" s="70">
        <v>120</v>
      </c>
      <c r="Q187" s="85">
        <v>100</v>
      </c>
      <c r="R187" s="111">
        <v>150</v>
      </c>
      <c r="S187" s="111">
        <v>120</v>
      </c>
      <c r="T187" s="111">
        <v>120</v>
      </c>
      <c r="U187" s="111">
        <v>120</v>
      </c>
      <c r="V187" s="111">
        <v>100</v>
      </c>
      <c r="W187" s="111">
        <v>120</v>
      </c>
      <c r="X187" s="111">
        <v>150</v>
      </c>
      <c r="Y187" s="111">
        <v>120</v>
      </c>
      <c r="Z187" s="111">
        <v>120</v>
      </c>
      <c r="AA187" s="111">
        <v>120</v>
      </c>
      <c r="AB187" s="111">
        <v>120</v>
      </c>
      <c r="AC187" s="111">
        <v>125</v>
      </c>
      <c r="AD187" s="111">
        <v>100</v>
      </c>
      <c r="AE187" s="111">
        <v>100</v>
      </c>
      <c r="AF187" s="111">
        <v>100</v>
      </c>
      <c r="AG187" s="111">
        <v>100</v>
      </c>
      <c r="AH187" s="111">
        <v>329</v>
      </c>
      <c r="AI187" s="111">
        <v>160</v>
      </c>
      <c r="AJ187" s="111">
        <v>135</v>
      </c>
      <c r="AK187" s="111">
        <v>135</v>
      </c>
      <c r="AL187" s="54">
        <v>150</v>
      </c>
      <c r="AM187" s="69">
        <f>ROUND(((Q187/31)*10),0)</f>
        <v>32</v>
      </c>
      <c r="AN187" s="151">
        <v>100</v>
      </c>
      <c r="AO187" s="33" t="s">
        <v>112</v>
      </c>
      <c r="AP187" s="69">
        <f>ROUND(((AR187/31)*21),0)</f>
        <v>14</v>
      </c>
      <c r="AQ187" s="54">
        <v>100</v>
      </c>
      <c r="AR187" s="69">
        <v>20</v>
      </c>
      <c r="AS187" s="18">
        <f t="shared" si="46"/>
        <v>200</v>
      </c>
      <c r="AT187" s="54">
        <v>30</v>
      </c>
      <c r="AU187" s="55">
        <v>30</v>
      </c>
      <c r="AV187" s="55">
        <v>30</v>
      </c>
      <c r="AW187" s="55">
        <v>30</v>
      </c>
      <c r="AX187" s="55">
        <v>35</v>
      </c>
      <c r="AY187" s="55">
        <v>35</v>
      </c>
      <c r="AZ187" s="55">
        <v>35</v>
      </c>
      <c r="BA187" s="154">
        <v>35</v>
      </c>
      <c r="BB187" s="155">
        <v>35</v>
      </c>
      <c r="BC187" s="55">
        <v>35</v>
      </c>
      <c r="BD187" s="139">
        <v>30</v>
      </c>
      <c r="BE187" s="111"/>
      <c r="BF187" s="111"/>
      <c r="BG187" s="111"/>
      <c r="BH187" s="111"/>
      <c r="BI187" s="111"/>
      <c r="BJ187" s="111"/>
      <c r="BK187" s="111"/>
      <c r="BL187" s="111"/>
      <c r="BM187" s="111"/>
      <c r="BN187" s="111"/>
      <c r="BO187" s="111"/>
      <c r="BP187" s="111"/>
      <c r="BQ187" s="111"/>
      <c r="BR187" s="111"/>
      <c r="BS187" s="111"/>
    </row>
    <row r="188" spans="1:71" s="140" customFormat="1" ht="12.75" customHeight="1" x14ac:dyDescent="0.2">
      <c r="A188" s="33" t="s">
        <v>113</v>
      </c>
      <c r="B188" s="93">
        <v>60</v>
      </c>
      <c r="C188" s="14">
        <v>0</v>
      </c>
      <c r="D188" s="85">
        <v>60</v>
      </c>
      <c r="E188" s="14">
        <v>0</v>
      </c>
      <c r="F188" s="14">
        <v>0</v>
      </c>
      <c r="G188" s="14">
        <v>0</v>
      </c>
      <c r="H188" s="14">
        <v>0</v>
      </c>
      <c r="I188" s="111">
        <v>0</v>
      </c>
      <c r="J188" s="70">
        <v>0</v>
      </c>
      <c r="K188" s="70">
        <v>0</v>
      </c>
      <c r="L188" s="70">
        <v>0</v>
      </c>
      <c r="M188" s="70">
        <v>0</v>
      </c>
      <c r="N188" s="70">
        <v>0</v>
      </c>
      <c r="O188" s="70">
        <v>0</v>
      </c>
      <c r="P188" s="70">
        <v>0</v>
      </c>
      <c r="Q188" s="85">
        <v>60</v>
      </c>
      <c r="R188" s="111">
        <v>0</v>
      </c>
      <c r="S188" s="111">
        <v>0</v>
      </c>
      <c r="T188" s="111">
        <v>0</v>
      </c>
      <c r="U188" s="111">
        <v>0</v>
      </c>
      <c r="V188" s="111">
        <v>10</v>
      </c>
      <c r="W188" s="111">
        <v>0</v>
      </c>
      <c r="X188" s="111">
        <v>0</v>
      </c>
      <c r="Y188" s="111">
        <v>0</v>
      </c>
      <c r="Z188" s="111">
        <v>0</v>
      </c>
      <c r="AA188" s="111">
        <v>0</v>
      </c>
      <c r="AB188" s="111">
        <v>0</v>
      </c>
      <c r="AC188" s="111">
        <v>0</v>
      </c>
      <c r="AD188" s="111">
        <v>0</v>
      </c>
      <c r="AE188" s="111">
        <v>0</v>
      </c>
      <c r="AF188" s="111">
        <v>0</v>
      </c>
      <c r="AG188" s="111">
        <v>0</v>
      </c>
      <c r="AH188" s="111">
        <v>0</v>
      </c>
      <c r="AI188" s="111">
        <v>0</v>
      </c>
      <c r="AJ188" s="111">
        <v>0</v>
      </c>
      <c r="AK188" s="111">
        <v>0</v>
      </c>
      <c r="AL188" s="54">
        <v>0</v>
      </c>
      <c r="AM188" s="69">
        <f>ROUND(((Q188/31)*10),0)</f>
        <v>19</v>
      </c>
      <c r="AN188" s="151">
        <v>0</v>
      </c>
      <c r="AO188" s="33" t="s">
        <v>113</v>
      </c>
      <c r="AP188" s="69">
        <f>ROUND(((AR188/31)*21),0)</f>
        <v>3</v>
      </c>
      <c r="AQ188" s="54">
        <v>0</v>
      </c>
      <c r="AR188" s="69">
        <v>5</v>
      </c>
      <c r="AS188" s="18">
        <f t="shared" si="46"/>
        <v>0</v>
      </c>
      <c r="AT188" s="54">
        <v>0</v>
      </c>
      <c r="AU188" s="55">
        <v>5</v>
      </c>
      <c r="AV188" s="55">
        <v>5</v>
      </c>
      <c r="AW188" s="55">
        <v>5</v>
      </c>
      <c r="AX188" s="55">
        <v>5</v>
      </c>
      <c r="AY188" s="55">
        <v>5</v>
      </c>
      <c r="AZ188" s="55">
        <v>5</v>
      </c>
      <c r="BA188" s="154">
        <v>5</v>
      </c>
      <c r="BB188" s="155">
        <v>5</v>
      </c>
      <c r="BC188" s="55">
        <v>5</v>
      </c>
      <c r="BD188" s="139">
        <v>5</v>
      </c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11"/>
      <c r="BR188" s="111"/>
      <c r="BS188" s="111"/>
    </row>
    <row r="189" spans="1:71" ht="12.75" customHeight="1" x14ac:dyDescent="0.2">
      <c r="A189" s="33" t="s">
        <v>114</v>
      </c>
      <c r="B189" s="93">
        <v>60</v>
      </c>
      <c r="C189" s="70">
        <v>0</v>
      </c>
      <c r="D189" s="85">
        <v>60</v>
      </c>
      <c r="E189" s="70">
        <v>20</v>
      </c>
      <c r="F189" s="70">
        <v>22</v>
      </c>
      <c r="G189" s="70">
        <v>42</v>
      </c>
      <c r="H189" s="70">
        <v>31</v>
      </c>
      <c r="I189" s="111">
        <v>33</v>
      </c>
      <c r="J189" s="70">
        <v>29</v>
      </c>
      <c r="K189" s="70">
        <v>24</v>
      </c>
      <c r="L189" s="70">
        <v>72</v>
      </c>
      <c r="M189" s="70">
        <v>72</v>
      </c>
      <c r="N189" s="70">
        <v>84</v>
      </c>
      <c r="O189" s="70">
        <v>88</v>
      </c>
      <c r="P189" s="70">
        <v>88</v>
      </c>
      <c r="Q189" s="85">
        <v>60</v>
      </c>
      <c r="R189" s="111">
        <v>88</v>
      </c>
      <c r="S189" s="111">
        <v>80</v>
      </c>
      <c r="T189" s="111">
        <v>108</v>
      </c>
      <c r="U189" s="111">
        <v>80</v>
      </c>
      <c r="V189" s="111">
        <v>110</v>
      </c>
      <c r="W189" s="111">
        <v>154</v>
      </c>
      <c r="X189" s="111">
        <v>147</v>
      </c>
      <c r="Y189" s="111">
        <v>161</v>
      </c>
      <c r="Z189" s="111">
        <v>140</v>
      </c>
      <c r="AA189" s="111">
        <v>147</v>
      </c>
      <c r="AB189" s="111">
        <v>140</v>
      </c>
      <c r="AC189" s="111">
        <v>140</v>
      </c>
      <c r="AD189" s="111">
        <v>154</v>
      </c>
      <c r="AE189" s="111">
        <v>140</v>
      </c>
      <c r="AF189" s="111">
        <v>120</v>
      </c>
      <c r="AG189" s="111">
        <v>72</v>
      </c>
      <c r="AH189" s="111">
        <v>68</v>
      </c>
      <c r="AI189" s="111">
        <v>64</v>
      </c>
      <c r="AJ189" s="111">
        <v>133</v>
      </c>
      <c r="AK189" s="111">
        <v>68</v>
      </c>
      <c r="AL189" s="54">
        <v>68</v>
      </c>
      <c r="AM189" s="69">
        <f>ROUNDDOWN(((Q189/31)*10),0)</f>
        <v>19</v>
      </c>
      <c r="AN189" s="151">
        <v>28</v>
      </c>
      <c r="AO189" s="33" t="s">
        <v>114</v>
      </c>
      <c r="AP189" s="69">
        <f>ROUND(((AR189/31)*21),0)</f>
        <v>54</v>
      </c>
      <c r="AQ189" s="54">
        <v>48</v>
      </c>
      <c r="AR189" s="69">
        <v>80</v>
      </c>
      <c r="AS189" s="18">
        <f t="shared" si="46"/>
        <v>76</v>
      </c>
      <c r="AT189" s="54">
        <v>102</v>
      </c>
      <c r="AU189" s="55">
        <v>168</v>
      </c>
      <c r="AV189" s="55">
        <v>114</v>
      </c>
      <c r="AW189" s="55">
        <v>108</v>
      </c>
      <c r="AX189" s="55">
        <v>114</v>
      </c>
      <c r="AY189" s="55">
        <v>114</v>
      </c>
      <c r="AZ189" s="55">
        <v>96</v>
      </c>
      <c r="BA189" s="154">
        <v>96</v>
      </c>
      <c r="BB189" s="155">
        <v>95</v>
      </c>
      <c r="BC189" s="55">
        <v>80</v>
      </c>
      <c r="BD189" s="139">
        <v>126</v>
      </c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11"/>
      <c r="BR189" s="111"/>
      <c r="BS189" s="111"/>
    </row>
    <row r="190" spans="1:71" ht="12.75" customHeight="1" x14ac:dyDescent="0.2">
      <c r="A190" s="33" t="s">
        <v>115</v>
      </c>
      <c r="B190" s="93">
        <v>200</v>
      </c>
      <c r="C190" s="14">
        <v>6</v>
      </c>
      <c r="D190" s="85">
        <v>200</v>
      </c>
      <c r="E190" s="14">
        <v>81</v>
      </c>
      <c r="F190" s="14">
        <v>88</v>
      </c>
      <c r="G190" s="14">
        <v>93</v>
      </c>
      <c r="H190" s="14">
        <v>46</v>
      </c>
      <c r="I190" s="111">
        <v>78</v>
      </c>
      <c r="J190" s="70">
        <v>69</v>
      </c>
      <c r="K190" s="70">
        <v>38</v>
      </c>
      <c r="L190" s="70">
        <v>285</v>
      </c>
      <c r="M190" s="70">
        <v>280</v>
      </c>
      <c r="N190" s="70">
        <v>212</v>
      </c>
      <c r="O190" s="70">
        <v>312</v>
      </c>
      <c r="P190" s="70">
        <v>234</v>
      </c>
      <c r="Q190" s="85">
        <v>200</v>
      </c>
      <c r="R190" s="111">
        <v>278</v>
      </c>
      <c r="S190" s="111">
        <v>256</v>
      </c>
      <c r="T190" s="111">
        <v>298</v>
      </c>
      <c r="U190" s="111">
        <v>256</v>
      </c>
      <c r="V190" s="111">
        <v>276</v>
      </c>
      <c r="W190" s="111">
        <v>276</v>
      </c>
      <c r="X190" s="111">
        <v>278</v>
      </c>
      <c r="Y190" s="111">
        <v>278</v>
      </c>
      <c r="Z190" s="111">
        <v>276</v>
      </c>
      <c r="AA190" s="111">
        <v>278</v>
      </c>
      <c r="AB190" s="111">
        <v>256</v>
      </c>
      <c r="AC190" s="111">
        <v>254</v>
      </c>
      <c r="AD190" s="111">
        <v>278</v>
      </c>
      <c r="AE190" s="111">
        <v>256</v>
      </c>
      <c r="AF190" s="111">
        <v>256</v>
      </c>
      <c r="AG190" s="111">
        <v>200</v>
      </c>
      <c r="AH190" s="111">
        <v>213</v>
      </c>
      <c r="AI190" s="111">
        <v>200</v>
      </c>
      <c r="AJ190" s="111">
        <v>225</v>
      </c>
      <c r="AK190" s="111">
        <v>225</v>
      </c>
      <c r="AL190" s="54">
        <v>225</v>
      </c>
      <c r="AM190" s="69">
        <f t="shared" ref="AM190:AM203" si="47">ROUND(((Q190/31)*10),0)</f>
        <v>65</v>
      </c>
      <c r="AN190" s="151">
        <v>50</v>
      </c>
      <c r="AO190" s="33" t="s">
        <v>115</v>
      </c>
      <c r="AP190" s="69">
        <f>ROUND(((AR190/31)*21),0)</f>
        <v>102</v>
      </c>
      <c r="AQ190" s="54">
        <v>150</v>
      </c>
      <c r="AR190" s="69">
        <v>150</v>
      </c>
      <c r="AS190" s="18">
        <f t="shared" si="46"/>
        <v>200</v>
      </c>
      <c r="AT190" s="54">
        <v>165</v>
      </c>
      <c r="AU190" s="55">
        <v>200</v>
      </c>
      <c r="AV190" s="55">
        <v>200</v>
      </c>
      <c r="AW190" s="55">
        <v>200</v>
      </c>
      <c r="AX190" s="55">
        <v>270</v>
      </c>
      <c r="AY190" s="55">
        <v>176</v>
      </c>
      <c r="AZ190" s="55">
        <v>176</v>
      </c>
      <c r="BA190" s="154">
        <v>162</v>
      </c>
      <c r="BB190" s="156">
        <v>162</v>
      </c>
      <c r="BC190" s="55">
        <v>160</v>
      </c>
      <c r="BD190" s="139">
        <v>189</v>
      </c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11"/>
      <c r="BS190" s="111"/>
    </row>
    <row r="191" spans="1:71" ht="12.75" hidden="1" customHeight="1" x14ac:dyDescent="0.25">
      <c r="A191" s="33" t="s">
        <v>116</v>
      </c>
      <c r="B191" s="93">
        <v>600</v>
      </c>
      <c r="C191" s="14">
        <v>8</v>
      </c>
      <c r="D191" s="85">
        <v>600</v>
      </c>
      <c r="E191" s="14">
        <v>42</v>
      </c>
      <c r="F191" s="14">
        <v>153</v>
      </c>
      <c r="G191" s="14">
        <v>171</v>
      </c>
      <c r="H191" s="14">
        <v>112</v>
      </c>
      <c r="I191" s="111">
        <v>339</v>
      </c>
      <c r="J191" s="70">
        <v>142</v>
      </c>
      <c r="K191" s="70">
        <v>147</v>
      </c>
      <c r="L191" s="70">
        <v>920</v>
      </c>
      <c r="M191" s="70">
        <v>880</v>
      </c>
      <c r="N191" s="70">
        <v>840</v>
      </c>
      <c r="O191" s="70">
        <v>888</v>
      </c>
      <c r="P191" s="70">
        <v>880</v>
      </c>
      <c r="Q191" s="85">
        <v>600</v>
      </c>
      <c r="R191" s="111">
        <v>1100</v>
      </c>
      <c r="S191" s="111">
        <v>1000</v>
      </c>
      <c r="T191" s="111">
        <v>1150</v>
      </c>
      <c r="U191" s="111">
        <v>1000</v>
      </c>
      <c r="V191" s="111">
        <v>880</v>
      </c>
      <c r="W191" s="111">
        <v>1100</v>
      </c>
      <c r="X191" s="111">
        <v>1050</v>
      </c>
      <c r="Y191" s="111">
        <v>1150</v>
      </c>
      <c r="Z191" s="111">
        <v>1000</v>
      </c>
      <c r="AA191" s="111">
        <v>1050</v>
      </c>
      <c r="AB191" s="111">
        <v>1000</v>
      </c>
      <c r="AC191" s="111">
        <v>1000</v>
      </c>
      <c r="AD191" s="111">
        <v>660</v>
      </c>
      <c r="AE191" s="111">
        <v>600</v>
      </c>
      <c r="AF191" s="111">
        <v>600</v>
      </c>
      <c r="AG191" s="111">
        <v>660</v>
      </c>
      <c r="AH191" s="111">
        <v>660</v>
      </c>
      <c r="AI191" s="111">
        <v>600</v>
      </c>
      <c r="AJ191" s="111">
        <v>690</v>
      </c>
      <c r="AK191" s="111">
        <v>660</v>
      </c>
      <c r="AL191" s="54">
        <v>630</v>
      </c>
      <c r="AM191" s="69">
        <f t="shared" si="47"/>
        <v>194</v>
      </c>
      <c r="AN191" s="151">
        <v>240</v>
      </c>
      <c r="AO191" s="29"/>
      <c r="AP191" s="29"/>
      <c r="AQ191" s="28"/>
      <c r="AR191" s="29"/>
      <c r="AS191" s="18" t="str">
        <f t="shared" si="46"/>
        <v/>
      </c>
      <c r="AT191" s="141"/>
      <c r="AU191" s="31"/>
      <c r="AV191" s="31"/>
      <c r="AW191" s="31"/>
      <c r="AX191" s="31"/>
      <c r="AY191" s="31"/>
      <c r="AZ191" s="26"/>
      <c r="BA191" s="154"/>
      <c r="BB191" s="152"/>
      <c r="BC191" s="31"/>
      <c r="BD191" s="142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</row>
    <row r="192" spans="1:71" ht="12.75" customHeight="1" x14ac:dyDescent="0.2">
      <c r="A192" s="33" t="s">
        <v>117</v>
      </c>
      <c r="B192" s="93">
        <v>40</v>
      </c>
      <c r="C192" s="70">
        <v>0</v>
      </c>
      <c r="D192" s="85">
        <v>40</v>
      </c>
      <c r="E192" s="70">
        <v>0</v>
      </c>
      <c r="F192" s="70">
        <v>0</v>
      </c>
      <c r="G192" s="70">
        <v>2</v>
      </c>
      <c r="H192" s="70">
        <v>4</v>
      </c>
      <c r="I192" s="111">
        <v>0</v>
      </c>
      <c r="J192" s="70">
        <v>3</v>
      </c>
      <c r="K192" s="70">
        <v>0</v>
      </c>
      <c r="L192" s="70">
        <v>138</v>
      </c>
      <c r="M192" s="70">
        <v>132</v>
      </c>
      <c r="N192" s="70">
        <v>120</v>
      </c>
      <c r="O192" s="70">
        <v>132</v>
      </c>
      <c r="P192" s="70">
        <v>132</v>
      </c>
      <c r="Q192" s="85">
        <v>40</v>
      </c>
      <c r="R192" s="111">
        <v>132</v>
      </c>
      <c r="S192" s="111">
        <v>120</v>
      </c>
      <c r="T192" s="111">
        <v>138</v>
      </c>
      <c r="U192" s="111">
        <v>120</v>
      </c>
      <c r="V192" s="111">
        <v>88</v>
      </c>
      <c r="W192" s="111">
        <v>132</v>
      </c>
      <c r="X192" s="111">
        <v>126</v>
      </c>
      <c r="Y192" s="111">
        <v>138</v>
      </c>
      <c r="Z192" s="111">
        <v>120</v>
      </c>
      <c r="AA192" s="111">
        <v>126</v>
      </c>
      <c r="AB192" s="111">
        <v>120</v>
      </c>
      <c r="AC192" s="111">
        <v>160</v>
      </c>
      <c r="AD192" s="111">
        <v>176</v>
      </c>
      <c r="AE192" s="111">
        <v>240</v>
      </c>
      <c r="AF192" s="111">
        <v>240</v>
      </c>
      <c r="AG192" s="111">
        <v>484</v>
      </c>
      <c r="AH192" s="111">
        <v>484</v>
      </c>
      <c r="AI192" s="111">
        <v>240</v>
      </c>
      <c r="AJ192" s="111">
        <v>276</v>
      </c>
      <c r="AK192" s="111">
        <v>264</v>
      </c>
      <c r="AL192" s="54">
        <v>252</v>
      </c>
      <c r="AM192" s="69">
        <f t="shared" si="47"/>
        <v>13</v>
      </c>
      <c r="AN192" s="151">
        <v>96</v>
      </c>
      <c r="AO192" s="33" t="s">
        <v>117</v>
      </c>
      <c r="AP192" s="69">
        <f>ROUND(((AR192/31)*21),0)</f>
        <v>14</v>
      </c>
      <c r="AQ192" s="54">
        <v>180</v>
      </c>
      <c r="AR192" s="69">
        <v>20</v>
      </c>
      <c r="AS192" s="18">
        <f t="shared" si="46"/>
        <v>276</v>
      </c>
      <c r="AT192" s="54">
        <v>190</v>
      </c>
      <c r="AU192" s="55">
        <v>84</v>
      </c>
      <c r="AV192" s="55">
        <v>87</v>
      </c>
      <c r="AW192" s="55">
        <v>40</v>
      </c>
      <c r="AX192" s="55">
        <v>42</v>
      </c>
      <c r="AY192" s="55">
        <v>40</v>
      </c>
      <c r="AZ192" s="55">
        <v>42</v>
      </c>
      <c r="BA192" s="154">
        <v>40</v>
      </c>
      <c r="BB192" s="156">
        <v>44</v>
      </c>
      <c r="BC192" s="55">
        <v>42</v>
      </c>
      <c r="BD192" s="139">
        <v>28</v>
      </c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11"/>
      <c r="BR192" s="111"/>
      <c r="BS192" s="111"/>
    </row>
    <row r="193" spans="1:71" ht="12.75" customHeight="1" x14ac:dyDescent="0.2">
      <c r="A193" s="33" t="s">
        <v>118</v>
      </c>
      <c r="B193" s="93">
        <v>100</v>
      </c>
      <c r="C193" s="14">
        <v>1</v>
      </c>
      <c r="D193" s="85">
        <v>100</v>
      </c>
      <c r="E193" s="14">
        <v>36</v>
      </c>
      <c r="F193" s="14">
        <v>54</v>
      </c>
      <c r="G193" s="14">
        <v>71</v>
      </c>
      <c r="H193" s="14">
        <v>70</v>
      </c>
      <c r="I193" s="111">
        <v>69</v>
      </c>
      <c r="J193" s="70">
        <v>61</v>
      </c>
      <c r="K193" s="70">
        <v>33</v>
      </c>
      <c r="L193" s="70">
        <v>180</v>
      </c>
      <c r="M193" s="70">
        <v>180</v>
      </c>
      <c r="N193" s="70">
        <v>126</v>
      </c>
      <c r="O193" s="70">
        <v>154</v>
      </c>
      <c r="P193" s="70">
        <v>132</v>
      </c>
      <c r="Q193" s="85">
        <v>100</v>
      </c>
      <c r="R193" s="111">
        <v>154</v>
      </c>
      <c r="S193" s="111">
        <v>140</v>
      </c>
      <c r="T193" s="111">
        <v>161</v>
      </c>
      <c r="U193" s="111">
        <v>200</v>
      </c>
      <c r="V193" s="111">
        <v>258</v>
      </c>
      <c r="W193" s="111">
        <v>418</v>
      </c>
      <c r="X193" s="111">
        <v>399</v>
      </c>
      <c r="Y193" s="111">
        <v>276</v>
      </c>
      <c r="Z193" s="111">
        <v>240</v>
      </c>
      <c r="AA193" s="111">
        <v>252</v>
      </c>
      <c r="AB193" s="111">
        <v>240</v>
      </c>
      <c r="AC193" s="111">
        <v>240</v>
      </c>
      <c r="AD193" s="111">
        <v>264</v>
      </c>
      <c r="AE193" s="111">
        <v>240</v>
      </c>
      <c r="AF193" s="111">
        <v>240</v>
      </c>
      <c r="AG193" s="111">
        <v>108</v>
      </c>
      <c r="AH193" s="111">
        <v>119</v>
      </c>
      <c r="AI193" s="111">
        <v>226</v>
      </c>
      <c r="AJ193" s="111">
        <v>233</v>
      </c>
      <c r="AK193" s="111">
        <v>192</v>
      </c>
      <c r="AL193" s="54">
        <v>136</v>
      </c>
      <c r="AM193" s="69">
        <f t="shared" si="47"/>
        <v>32</v>
      </c>
      <c r="AN193" s="151">
        <v>56</v>
      </c>
      <c r="AO193" s="33" t="s">
        <v>118</v>
      </c>
      <c r="AP193" s="69">
        <f>ROUND(((AR193/31)*21),0)</f>
        <v>68</v>
      </c>
      <c r="AQ193" s="54">
        <v>96</v>
      </c>
      <c r="AR193" s="69">
        <v>100</v>
      </c>
      <c r="AS193" s="18">
        <f t="shared" si="46"/>
        <v>152</v>
      </c>
      <c r="AT193" s="54">
        <v>153</v>
      </c>
      <c r="AU193" s="55">
        <v>210</v>
      </c>
      <c r="AV193" s="55">
        <v>171</v>
      </c>
      <c r="AW193" s="55">
        <v>162</v>
      </c>
      <c r="AX193" s="55">
        <v>171</v>
      </c>
      <c r="AY193" s="55">
        <v>171</v>
      </c>
      <c r="AZ193" s="55">
        <v>144</v>
      </c>
      <c r="BA193" s="154">
        <v>144</v>
      </c>
      <c r="BB193" s="156">
        <v>152</v>
      </c>
      <c r="BC193" s="55">
        <v>128</v>
      </c>
      <c r="BD193" s="139">
        <v>144</v>
      </c>
      <c r="BE193" s="111"/>
      <c r="BF193" s="111"/>
      <c r="BG193" s="111"/>
      <c r="BH193" s="111"/>
      <c r="BI193" s="111"/>
      <c r="BJ193" s="111"/>
      <c r="BK193" s="111"/>
      <c r="BL193" s="111"/>
      <c r="BM193" s="111"/>
      <c r="BN193" s="111"/>
      <c r="BO193" s="111"/>
      <c r="BP193" s="111"/>
      <c r="BQ193" s="111"/>
      <c r="BR193" s="111"/>
      <c r="BS193" s="111"/>
    </row>
    <row r="194" spans="1:71" ht="12.75" customHeight="1" x14ac:dyDescent="0.2">
      <c r="A194" s="33" t="s">
        <v>119</v>
      </c>
      <c r="B194" s="93">
        <v>100</v>
      </c>
      <c r="C194" s="14">
        <v>0</v>
      </c>
      <c r="D194" s="85">
        <v>100</v>
      </c>
      <c r="E194" s="14">
        <v>0</v>
      </c>
      <c r="F194" s="14">
        <v>0</v>
      </c>
      <c r="G194" s="14">
        <v>0</v>
      </c>
      <c r="H194" s="14">
        <v>0</v>
      </c>
      <c r="I194" s="111">
        <v>0</v>
      </c>
      <c r="J194" s="70">
        <v>0</v>
      </c>
      <c r="K194" s="70">
        <v>0</v>
      </c>
      <c r="L194" s="70">
        <v>0</v>
      </c>
      <c r="M194" s="70">
        <v>0</v>
      </c>
      <c r="N194" s="70">
        <v>0</v>
      </c>
      <c r="O194" s="70">
        <v>0</v>
      </c>
      <c r="P194" s="70">
        <v>0</v>
      </c>
      <c r="Q194" s="85">
        <v>100</v>
      </c>
      <c r="R194" s="111">
        <v>0</v>
      </c>
      <c r="S194" s="111">
        <v>0</v>
      </c>
      <c r="T194" s="111">
        <v>0</v>
      </c>
      <c r="U194" s="111">
        <v>0</v>
      </c>
      <c r="V194" s="111">
        <v>0</v>
      </c>
      <c r="W194" s="111">
        <v>0</v>
      </c>
      <c r="X194" s="111">
        <v>0</v>
      </c>
      <c r="Y194" s="111">
        <v>0</v>
      </c>
      <c r="Z194" s="111">
        <v>0</v>
      </c>
      <c r="AA194" s="111">
        <v>0</v>
      </c>
      <c r="AB194" s="111">
        <v>10</v>
      </c>
      <c r="AC194" s="111">
        <v>115</v>
      </c>
      <c r="AD194" s="111">
        <v>110</v>
      </c>
      <c r="AE194" s="111">
        <v>100</v>
      </c>
      <c r="AF194" s="111">
        <v>100</v>
      </c>
      <c r="AG194" s="111">
        <v>100</v>
      </c>
      <c r="AH194" s="111">
        <v>100</v>
      </c>
      <c r="AI194" s="111">
        <v>104</v>
      </c>
      <c r="AJ194" s="111">
        <v>116</v>
      </c>
      <c r="AK194" s="111">
        <v>118</v>
      </c>
      <c r="AL194" s="54">
        <v>100</v>
      </c>
      <c r="AM194" s="69">
        <f t="shared" si="47"/>
        <v>32</v>
      </c>
      <c r="AN194" s="151">
        <v>50</v>
      </c>
      <c r="AO194" s="33" t="s">
        <v>119</v>
      </c>
      <c r="AP194" s="69">
        <f>ROUND(((AR194/31)*21),0)</f>
        <v>7</v>
      </c>
      <c r="AQ194" s="54">
        <v>75</v>
      </c>
      <c r="AR194" s="69">
        <v>10</v>
      </c>
      <c r="AS194" s="18">
        <f t="shared" si="46"/>
        <v>125</v>
      </c>
      <c r="AT194" s="54">
        <v>16</v>
      </c>
      <c r="AU194" s="55">
        <v>18</v>
      </c>
      <c r="AV194" s="55">
        <v>18</v>
      </c>
      <c r="AW194" s="55">
        <v>16</v>
      </c>
      <c r="AX194" s="55">
        <v>16</v>
      </c>
      <c r="AY194" s="55">
        <v>18</v>
      </c>
      <c r="AZ194" s="55">
        <v>12</v>
      </c>
      <c r="BA194" s="154">
        <v>12</v>
      </c>
      <c r="BB194" s="156">
        <v>10</v>
      </c>
      <c r="BC194" s="55">
        <v>10</v>
      </c>
      <c r="BD194" s="139">
        <v>15</v>
      </c>
      <c r="BE194" s="111"/>
      <c r="BF194" s="111"/>
      <c r="BG194" s="111"/>
      <c r="BH194" s="111"/>
      <c r="BI194" s="111"/>
      <c r="BJ194" s="111"/>
      <c r="BK194" s="111"/>
      <c r="BL194" s="111"/>
      <c r="BM194" s="111"/>
      <c r="BN194" s="111"/>
      <c r="BO194" s="111"/>
      <c r="BP194" s="111"/>
      <c r="BQ194" s="111"/>
      <c r="BR194" s="111"/>
      <c r="BS194" s="111"/>
    </row>
    <row r="195" spans="1:71" ht="12.75" hidden="1" customHeight="1" x14ac:dyDescent="0.25">
      <c r="A195" s="33" t="s">
        <v>120</v>
      </c>
      <c r="B195" s="93">
        <v>100</v>
      </c>
      <c r="C195" s="70">
        <v>0</v>
      </c>
      <c r="D195" s="85">
        <v>100</v>
      </c>
      <c r="E195" s="70">
        <v>0</v>
      </c>
      <c r="F195" s="70">
        <v>0</v>
      </c>
      <c r="G195" s="70">
        <v>0</v>
      </c>
      <c r="H195" s="70">
        <v>0</v>
      </c>
      <c r="I195" s="111">
        <v>0</v>
      </c>
      <c r="J195" s="70">
        <v>0</v>
      </c>
      <c r="K195" s="70">
        <v>0</v>
      </c>
      <c r="L195" s="70">
        <v>0</v>
      </c>
      <c r="M195" s="70">
        <v>0</v>
      </c>
      <c r="N195" s="70">
        <v>0</v>
      </c>
      <c r="O195" s="70">
        <v>0</v>
      </c>
      <c r="P195" s="70">
        <v>0</v>
      </c>
      <c r="Q195" s="85">
        <v>100</v>
      </c>
      <c r="R195" s="111">
        <v>0</v>
      </c>
      <c r="S195" s="111">
        <v>0</v>
      </c>
      <c r="T195" s="111">
        <v>0</v>
      </c>
      <c r="U195" s="111">
        <v>0</v>
      </c>
      <c r="V195" s="111">
        <v>0</v>
      </c>
      <c r="W195" s="111">
        <v>0</v>
      </c>
      <c r="X195" s="111">
        <v>0</v>
      </c>
      <c r="Y195" s="111">
        <v>0</v>
      </c>
      <c r="Z195" s="111">
        <v>0</v>
      </c>
      <c r="AA195" s="111">
        <v>0</v>
      </c>
      <c r="AB195" s="111">
        <v>0</v>
      </c>
      <c r="AC195" s="111">
        <v>0</v>
      </c>
      <c r="AD195" s="111">
        <v>0</v>
      </c>
      <c r="AE195" s="111">
        <v>0</v>
      </c>
      <c r="AF195" s="111">
        <v>0</v>
      </c>
      <c r="AG195" s="111">
        <v>0</v>
      </c>
      <c r="AH195" s="111">
        <v>0</v>
      </c>
      <c r="AI195" s="111">
        <v>0</v>
      </c>
      <c r="AJ195" s="111">
        <v>0</v>
      </c>
      <c r="AK195" s="111">
        <v>0</v>
      </c>
      <c r="AL195" s="54">
        <v>0</v>
      </c>
      <c r="AM195" s="69">
        <f t="shared" si="47"/>
        <v>32</v>
      </c>
      <c r="AN195" s="151">
        <v>0</v>
      </c>
      <c r="AO195" s="29"/>
      <c r="AP195" s="29"/>
      <c r="AQ195" s="28"/>
      <c r="AR195" s="29"/>
      <c r="AS195" s="18" t="str">
        <f t="shared" si="46"/>
        <v/>
      </c>
      <c r="AT195" s="141"/>
      <c r="AU195" s="31"/>
      <c r="AV195" s="31"/>
      <c r="AW195" s="31"/>
      <c r="AX195" s="31"/>
      <c r="AY195" s="31"/>
      <c r="AZ195" s="26"/>
      <c r="BA195" s="154"/>
      <c r="BB195" s="152"/>
      <c r="BC195" s="31"/>
      <c r="BD195" s="142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</row>
    <row r="196" spans="1:71" ht="12.75" customHeight="1" x14ac:dyDescent="0.2">
      <c r="A196" s="33" t="s">
        <v>121</v>
      </c>
      <c r="B196" s="93">
        <v>20</v>
      </c>
      <c r="C196" s="14">
        <v>0</v>
      </c>
      <c r="D196" s="85">
        <v>20</v>
      </c>
      <c r="E196" s="14">
        <v>3</v>
      </c>
      <c r="F196" s="14">
        <v>7</v>
      </c>
      <c r="G196" s="14">
        <v>17</v>
      </c>
      <c r="H196" s="14">
        <v>5</v>
      </c>
      <c r="I196" s="111">
        <v>6</v>
      </c>
      <c r="J196" s="70">
        <v>19</v>
      </c>
      <c r="K196" s="70">
        <v>22</v>
      </c>
      <c r="L196" s="70">
        <v>54</v>
      </c>
      <c r="M196" s="70">
        <v>52</v>
      </c>
      <c r="N196" s="70">
        <v>52</v>
      </c>
      <c r="O196" s="70">
        <v>52</v>
      </c>
      <c r="P196" s="70">
        <v>54</v>
      </c>
      <c r="Q196" s="85">
        <v>20</v>
      </c>
      <c r="R196" s="111">
        <v>52</v>
      </c>
      <c r="S196" s="111">
        <v>48</v>
      </c>
      <c r="T196" s="111">
        <v>54</v>
      </c>
      <c r="U196" s="111">
        <v>50</v>
      </c>
      <c r="V196" s="111">
        <v>27</v>
      </c>
      <c r="W196" s="111">
        <v>52</v>
      </c>
      <c r="X196" s="111">
        <v>52</v>
      </c>
      <c r="Y196" s="111">
        <v>27</v>
      </c>
      <c r="Z196" s="111">
        <v>25</v>
      </c>
      <c r="AA196" s="111">
        <v>25</v>
      </c>
      <c r="AB196" s="111">
        <v>48</v>
      </c>
      <c r="AC196" s="111">
        <v>50</v>
      </c>
      <c r="AD196" s="111">
        <v>52</v>
      </c>
      <c r="AE196" s="111">
        <v>48</v>
      </c>
      <c r="AF196" s="111">
        <v>50</v>
      </c>
      <c r="AG196" s="111">
        <v>44</v>
      </c>
      <c r="AH196" s="111">
        <v>20</v>
      </c>
      <c r="AI196" s="111">
        <v>40</v>
      </c>
      <c r="AJ196" s="111">
        <v>20</v>
      </c>
      <c r="AK196" s="111">
        <v>20</v>
      </c>
      <c r="AL196" s="54">
        <v>20</v>
      </c>
      <c r="AM196" s="69">
        <f t="shared" si="47"/>
        <v>6</v>
      </c>
      <c r="AN196" s="151">
        <v>4</v>
      </c>
      <c r="AO196" s="33" t="s">
        <v>121</v>
      </c>
      <c r="AP196" s="69">
        <f t="shared" ref="AP196:AP203" si="48">ROUND(((AR196/31)*21),0)</f>
        <v>14</v>
      </c>
      <c r="AQ196" s="54">
        <v>16</v>
      </c>
      <c r="AR196" s="69">
        <v>20</v>
      </c>
      <c r="AS196" s="18">
        <f t="shared" si="46"/>
        <v>20</v>
      </c>
      <c r="AT196" s="54">
        <v>38</v>
      </c>
      <c r="AU196" s="55">
        <v>50</v>
      </c>
      <c r="AV196" s="55">
        <v>52</v>
      </c>
      <c r="AW196" s="55">
        <v>48</v>
      </c>
      <c r="AX196" s="55">
        <v>52</v>
      </c>
      <c r="AY196" s="55">
        <v>48</v>
      </c>
      <c r="AZ196" s="55">
        <v>52</v>
      </c>
      <c r="BA196" s="154">
        <v>40</v>
      </c>
      <c r="BB196" s="62">
        <v>44</v>
      </c>
      <c r="BC196" s="55">
        <v>42</v>
      </c>
      <c r="BD196" s="139">
        <v>28</v>
      </c>
      <c r="BE196" s="111"/>
      <c r="BF196" s="111"/>
      <c r="BG196" s="111"/>
      <c r="BH196" s="111"/>
      <c r="BI196" s="111"/>
      <c r="BJ196" s="111"/>
      <c r="BK196" s="111"/>
      <c r="BL196" s="111"/>
      <c r="BM196" s="111"/>
      <c r="BN196" s="111"/>
      <c r="BO196" s="111"/>
      <c r="BP196" s="111"/>
      <c r="BQ196" s="111"/>
      <c r="BR196" s="111"/>
      <c r="BS196" s="111"/>
    </row>
    <row r="197" spans="1:71" s="140" customFormat="1" ht="12.75" customHeight="1" x14ac:dyDescent="0.2">
      <c r="A197" s="33" t="s">
        <v>122</v>
      </c>
      <c r="B197" s="93">
        <v>20</v>
      </c>
      <c r="C197" s="14">
        <v>0</v>
      </c>
      <c r="D197" s="85">
        <v>20</v>
      </c>
      <c r="E197" s="14">
        <v>3</v>
      </c>
      <c r="F197" s="14">
        <v>6</v>
      </c>
      <c r="G197" s="14">
        <v>10</v>
      </c>
      <c r="H197" s="14">
        <v>12</v>
      </c>
      <c r="I197" s="111">
        <v>13</v>
      </c>
      <c r="J197" s="70">
        <v>18</v>
      </c>
      <c r="K197" s="70">
        <v>5</v>
      </c>
      <c r="L197" s="70">
        <v>54</v>
      </c>
      <c r="M197" s="70">
        <v>52</v>
      </c>
      <c r="N197" s="70">
        <v>52</v>
      </c>
      <c r="O197" s="70">
        <v>52</v>
      </c>
      <c r="P197" s="70">
        <v>54</v>
      </c>
      <c r="Q197" s="85">
        <v>20</v>
      </c>
      <c r="R197" s="111">
        <v>52</v>
      </c>
      <c r="S197" s="111">
        <v>48</v>
      </c>
      <c r="T197" s="111">
        <v>54</v>
      </c>
      <c r="U197" s="111">
        <v>50</v>
      </c>
      <c r="V197" s="111">
        <v>27</v>
      </c>
      <c r="W197" s="111">
        <v>52</v>
      </c>
      <c r="X197" s="111">
        <v>52</v>
      </c>
      <c r="Y197" s="111">
        <v>27</v>
      </c>
      <c r="Z197" s="111">
        <v>25</v>
      </c>
      <c r="AA197" s="111">
        <v>25</v>
      </c>
      <c r="AB197" s="111">
        <v>48</v>
      </c>
      <c r="AC197" s="111">
        <v>50</v>
      </c>
      <c r="AD197" s="111">
        <v>52</v>
      </c>
      <c r="AE197" s="111">
        <v>48</v>
      </c>
      <c r="AF197" s="111">
        <v>50</v>
      </c>
      <c r="AG197" s="111">
        <v>44</v>
      </c>
      <c r="AH197" s="111">
        <v>20</v>
      </c>
      <c r="AI197" s="111">
        <v>40</v>
      </c>
      <c r="AJ197" s="111">
        <v>20</v>
      </c>
      <c r="AK197" s="111">
        <v>20</v>
      </c>
      <c r="AL197" s="54">
        <v>20</v>
      </c>
      <c r="AM197" s="69">
        <f t="shared" si="47"/>
        <v>6</v>
      </c>
      <c r="AN197" s="151">
        <v>10</v>
      </c>
      <c r="AO197" s="33" t="s">
        <v>122</v>
      </c>
      <c r="AP197" s="69">
        <f t="shared" si="48"/>
        <v>14</v>
      </c>
      <c r="AQ197" s="54">
        <v>25</v>
      </c>
      <c r="AR197" s="69">
        <v>20</v>
      </c>
      <c r="AS197" s="18">
        <f t="shared" si="46"/>
        <v>35</v>
      </c>
      <c r="AT197" s="54">
        <v>38</v>
      </c>
      <c r="AU197" s="55">
        <v>50</v>
      </c>
      <c r="AV197" s="55">
        <v>52</v>
      </c>
      <c r="AW197" s="55">
        <v>48</v>
      </c>
      <c r="AX197" s="55">
        <v>52</v>
      </c>
      <c r="AY197" s="55">
        <v>48</v>
      </c>
      <c r="AZ197" s="55">
        <v>52</v>
      </c>
      <c r="BA197" s="154">
        <v>40</v>
      </c>
      <c r="BB197" s="155">
        <v>44</v>
      </c>
      <c r="BC197" s="55">
        <v>42</v>
      </c>
      <c r="BD197" s="139">
        <v>28</v>
      </c>
      <c r="BE197" s="111"/>
      <c r="BF197" s="111"/>
      <c r="BG197" s="111"/>
      <c r="BH197" s="111"/>
      <c r="BI197" s="111"/>
      <c r="BJ197" s="111"/>
      <c r="BK197" s="111"/>
      <c r="BL197" s="111"/>
      <c r="BM197" s="111"/>
      <c r="BN197" s="111"/>
      <c r="BO197" s="111"/>
      <c r="BP197" s="111"/>
      <c r="BQ197" s="111"/>
      <c r="BR197" s="111"/>
      <c r="BS197" s="111"/>
    </row>
    <row r="198" spans="1:71" ht="12.75" customHeight="1" x14ac:dyDescent="0.2">
      <c r="A198" s="33" t="s">
        <v>123</v>
      </c>
      <c r="B198" s="93">
        <v>660</v>
      </c>
      <c r="C198" s="70">
        <v>0</v>
      </c>
      <c r="D198" s="85">
        <v>660</v>
      </c>
      <c r="E198" s="70">
        <v>0</v>
      </c>
      <c r="F198" s="70">
        <v>0</v>
      </c>
      <c r="G198" s="70">
        <v>0</v>
      </c>
      <c r="H198" s="70">
        <v>0</v>
      </c>
      <c r="I198" s="111">
        <v>0</v>
      </c>
      <c r="J198" s="70">
        <v>0</v>
      </c>
      <c r="K198" s="70">
        <v>0</v>
      </c>
      <c r="L198" s="70">
        <v>0</v>
      </c>
      <c r="M198" s="70">
        <v>0</v>
      </c>
      <c r="N198" s="70">
        <v>0</v>
      </c>
      <c r="O198" s="70">
        <v>0</v>
      </c>
      <c r="P198" s="70">
        <v>0</v>
      </c>
      <c r="Q198" s="85">
        <v>660</v>
      </c>
      <c r="R198" s="111">
        <v>0</v>
      </c>
      <c r="S198" s="111">
        <v>0</v>
      </c>
      <c r="T198" s="111">
        <v>0</v>
      </c>
      <c r="U198" s="111">
        <v>0</v>
      </c>
      <c r="V198" s="111">
        <v>660</v>
      </c>
      <c r="W198" s="111">
        <v>880</v>
      </c>
      <c r="X198" s="111">
        <v>840</v>
      </c>
      <c r="Y198" s="111">
        <v>920</v>
      </c>
      <c r="Z198" s="111">
        <v>800</v>
      </c>
      <c r="AA198" s="111">
        <v>840</v>
      </c>
      <c r="AB198" s="111">
        <v>800</v>
      </c>
      <c r="AC198" s="111">
        <v>800</v>
      </c>
      <c r="AD198" s="111">
        <v>880</v>
      </c>
      <c r="AE198" s="111">
        <v>800</v>
      </c>
      <c r="AF198" s="111">
        <v>800</v>
      </c>
      <c r="AG198" s="111">
        <v>880</v>
      </c>
      <c r="AH198" s="111">
        <v>726</v>
      </c>
      <c r="AI198" s="111">
        <v>700</v>
      </c>
      <c r="AJ198" s="111">
        <v>805</v>
      </c>
      <c r="AK198" s="111">
        <v>770</v>
      </c>
      <c r="AL198" s="54">
        <v>735</v>
      </c>
      <c r="AM198" s="69">
        <f t="shared" si="47"/>
        <v>213</v>
      </c>
      <c r="AN198" s="151">
        <v>280</v>
      </c>
      <c r="AO198" s="33" t="s">
        <v>123</v>
      </c>
      <c r="AP198" s="69">
        <f t="shared" si="48"/>
        <v>34</v>
      </c>
      <c r="AQ198" s="54">
        <v>525</v>
      </c>
      <c r="AR198" s="69">
        <v>50</v>
      </c>
      <c r="AS198" s="18">
        <f t="shared" si="46"/>
        <v>805</v>
      </c>
      <c r="AT198" s="54">
        <v>60</v>
      </c>
      <c r="AU198" s="55">
        <v>150</v>
      </c>
      <c r="AV198" s="55">
        <v>120</v>
      </c>
      <c r="AW198" s="55">
        <v>120</v>
      </c>
      <c r="AX198" s="55">
        <v>180</v>
      </c>
      <c r="AY198" s="55">
        <v>160</v>
      </c>
      <c r="AZ198" s="55">
        <v>160</v>
      </c>
      <c r="BA198" s="154">
        <v>90</v>
      </c>
      <c r="BB198" s="155">
        <v>90</v>
      </c>
      <c r="BC198" s="55">
        <v>80</v>
      </c>
      <c r="BD198" s="139">
        <v>80</v>
      </c>
      <c r="BE198" s="111"/>
      <c r="BF198" s="111"/>
      <c r="BG198" s="111"/>
      <c r="BH198" s="111"/>
      <c r="BI198" s="111"/>
      <c r="BJ198" s="111"/>
      <c r="BK198" s="111"/>
      <c r="BL198" s="111"/>
      <c r="BM198" s="111"/>
      <c r="BN198" s="111"/>
      <c r="BO198" s="111"/>
      <c r="BP198" s="111"/>
      <c r="BQ198" s="111"/>
      <c r="BR198" s="111"/>
      <c r="BS198" s="111"/>
    </row>
    <row r="199" spans="1:71" ht="12.75" customHeight="1" x14ac:dyDescent="0.2">
      <c r="A199" s="33" t="s">
        <v>124</v>
      </c>
      <c r="B199" s="93">
        <v>2400</v>
      </c>
      <c r="C199" s="14">
        <v>92</v>
      </c>
      <c r="D199" s="85">
        <v>2400</v>
      </c>
      <c r="E199" s="14">
        <v>123</v>
      </c>
      <c r="F199" s="14">
        <v>255</v>
      </c>
      <c r="G199" s="14">
        <v>345</v>
      </c>
      <c r="H199" s="14">
        <v>343</v>
      </c>
      <c r="I199" s="111">
        <v>752</v>
      </c>
      <c r="J199" s="70">
        <v>542</v>
      </c>
      <c r="K199" s="70">
        <v>465</v>
      </c>
      <c r="L199" s="70">
        <v>2990</v>
      </c>
      <c r="M199" s="70">
        <v>2860</v>
      </c>
      <c r="N199" s="70">
        <v>2730</v>
      </c>
      <c r="O199" s="70">
        <v>2860</v>
      </c>
      <c r="P199" s="70">
        <v>2860</v>
      </c>
      <c r="Q199" s="85">
        <v>2400</v>
      </c>
      <c r="R199" s="111">
        <v>2860</v>
      </c>
      <c r="S199" s="111">
        <v>2600</v>
      </c>
      <c r="T199" s="111">
        <v>2990</v>
      </c>
      <c r="U199" s="111">
        <v>2600</v>
      </c>
      <c r="V199" s="111">
        <v>2640</v>
      </c>
      <c r="W199" s="111">
        <v>2860</v>
      </c>
      <c r="X199" s="111">
        <v>2730</v>
      </c>
      <c r="Y199" s="111">
        <v>2990</v>
      </c>
      <c r="Z199" s="111">
        <v>2600</v>
      </c>
      <c r="AA199" s="111">
        <v>2730</v>
      </c>
      <c r="AB199" s="111">
        <v>2600</v>
      </c>
      <c r="AC199" s="111">
        <v>2600</v>
      </c>
      <c r="AD199" s="111">
        <v>2860</v>
      </c>
      <c r="AE199" s="111">
        <v>2600</v>
      </c>
      <c r="AF199" s="111">
        <v>2600</v>
      </c>
      <c r="AG199" s="111">
        <v>2860</v>
      </c>
      <c r="AH199" s="111">
        <v>2860</v>
      </c>
      <c r="AI199" s="111">
        <v>2900</v>
      </c>
      <c r="AJ199" s="111">
        <v>3335</v>
      </c>
      <c r="AK199" s="111">
        <v>3190</v>
      </c>
      <c r="AL199" s="54">
        <v>3045</v>
      </c>
      <c r="AM199" s="69">
        <f t="shared" si="47"/>
        <v>774</v>
      </c>
      <c r="AN199" s="151">
        <v>1160</v>
      </c>
      <c r="AO199" s="33" t="s">
        <v>124</v>
      </c>
      <c r="AP199" s="69">
        <f t="shared" si="48"/>
        <v>7</v>
      </c>
      <c r="AQ199" s="54">
        <v>2175</v>
      </c>
      <c r="AR199" s="69">
        <v>10</v>
      </c>
      <c r="AS199" s="18">
        <f t="shared" si="46"/>
        <v>3335</v>
      </c>
      <c r="AT199" s="54">
        <v>95</v>
      </c>
      <c r="AU199" s="55">
        <v>25</v>
      </c>
      <c r="AV199" s="55">
        <v>45</v>
      </c>
      <c r="AW199" s="55">
        <v>40</v>
      </c>
      <c r="AX199" s="55">
        <v>45</v>
      </c>
      <c r="AY199" s="55">
        <v>15</v>
      </c>
      <c r="AZ199" s="55">
        <v>40</v>
      </c>
      <c r="BA199" s="154">
        <v>25</v>
      </c>
      <c r="BB199" s="155">
        <v>20</v>
      </c>
      <c r="BC199" s="55">
        <v>20</v>
      </c>
      <c r="BD199" s="139">
        <v>25</v>
      </c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111"/>
      <c r="BR199" s="111"/>
      <c r="BS199" s="111"/>
    </row>
    <row r="200" spans="1:71" s="143" customFormat="1" ht="12.75" customHeight="1" x14ac:dyDescent="0.2">
      <c r="A200" s="33" t="s">
        <v>125</v>
      </c>
      <c r="B200" s="93">
        <v>600</v>
      </c>
      <c r="C200" s="14">
        <v>0</v>
      </c>
      <c r="D200" s="85">
        <v>600</v>
      </c>
      <c r="E200" s="14">
        <v>0</v>
      </c>
      <c r="F200" s="14">
        <v>5</v>
      </c>
      <c r="G200" s="14">
        <v>2</v>
      </c>
      <c r="H200" s="14">
        <v>1</v>
      </c>
      <c r="I200" s="111">
        <v>6</v>
      </c>
      <c r="J200" s="70">
        <v>45</v>
      </c>
      <c r="K200" s="70">
        <v>4</v>
      </c>
      <c r="L200" s="70">
        <v>0</v>
      </c>
      <c r="M200" s="70">
        <v>0</v>
      </c>
      <c r="N200" s="70">
        <v>0</v>
      </c>
      <c r="O200" s="70">
        <v>0</v>
      </c>
      <c r="P200" s="70">
        <v>0</v>
      </c>
      <c r="Q200" s="85">
        <v>600</v>
      </c>
      <c r="R200" s="111">
        <v>0</v>
      </c>
      <c r="S200" s="111">
        <v>0</v>
      </c>
      <c r="T200" s="111">
        <v>575</v>
      </c>
      <c r="U200" s="111">
        <v>700</v>
      </c>
      <c r="V200" s="111">
        <v>660</v>
      </c>
      <c r="W200" s="111">
        <v>880</v>
      </c>
      <c r="X200" s="111">
        <v>840</v>
      </c>
      <c r="Y200" s="111">
        <v>980</v>
      </c>
      <c r="Z200" s="111">
        <v>860</v>
      </c>
      <c r="AA200" s="111">
        <v>900</v>
      </c>
      <c r="AB200" s="111">
        <v>860</v>
      </c>
      <c r="AC200" s="111">
        <v>660</v>
      </c>
      <c r="AD200" s="111">
        <v>726</v>
      </c>
      <c r="AE200" s="111">
        <v>660</v>
      </c>
      <c r="AF200" s="111">
        <v>660</v>
      </c>
      <c r="AG200" s="111">
        <v>726</v>
      </c>
      <c r="AH200" s="111">
        <v>726</v>
      </c>
      <c r="AI200" s="111">
        <v>660</v>
      </c>
      <c r="AJ200" s="111">
        <v>794</v>
      </c>
      <c r="AK200" s="111">
        <v>726</v>
      </c>
      <c r="AL200" s="54">
        <v>693</v>
      </c>
      <c r="AM200" s="69">
        <f t="shared" si="47"/>
        <v>194</v>
      </c>
      <c r="AN200" s="151">
        <v>264</v>
      </c>
      <c r="AO200" s="33" t="s">
        <v>125</v>
      </c>
      <c r="AP200" s="69">
        <f t="shared" si="48"/>
        <v>339</v>
      </c>
      <c r="AQ200" s="54">
        <v>495</v>
      </c>
      <c r="AR200" s="69">
        <v>500</v>
      </c>
      <c r="AS200" s="18">
        <f t="shared" si="46"/>
        <v>759</v>
      </c>
      <c r="AT200" s="54">
        <v>570</v>
      </c>
      <c r="AU200" s="55">
        <v>750</v>
      </c>
      <c r="AV200" s="55">
        <v>704</v>
      </c>
      <c r="AW200" s="55">
        <v>640</v>
      </c>
      <c r="AX200" s="55">
        <v>714</v>
      </c>
      <c r="AY200" s="55">
        <v>660</v>
      </c>
      <c r="AZ200" s="55">
        <v>672</v>
      </c>
      <c r="BA200" s="154">
        <v>640</v>
      </c>
      <c r="BB200" s="155">
        <v>638</v>
      </c>
      <c r="BC200" s="55">
        <v>609</v>
      </c>
      <c r="BD200" s="139">
        <v>594</v>
      </c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</row>
    <row r="201" spans="1:71" s="143" customFormat="1" ht="12.75" customHeight="1" x14ac:dyDescent="0.2">
      <c r="A201" s="33" t="s">
        <v>126</v>
      </c>
      <c r="B201" s="93">
        <v>700</v>
      </c>
      <c r="C201" s="70">
        <v>46</v>
      </c>
      <c r="D201" s="85">
        <v>700</v>
      </c>
      <c r="E201" s="70">
        <v>103</v>
      </c>
      <c r="F201" s="70">
        <v>153</v>
      </c>
      <c r="G201" s="70">
        <v>292</v>
      </c>
      <c r="H201" s="70">
        <v>255</v>
      </c>
      <c r="I201" s="111">
        <v>211</v>
      </c>
      <c r="J201" s="70">
        <v>247</v>
      </c>
      <c r="K201" s="70">
        <v>230</v>
      </c>
      <c r="L201" s="70">
        <v>1150</v>
      </c>
      <c r="M201" s="70">
        <v>1100</v>
      </c>
      <c r="N201" s="70">
        <v>1050</v>
      </c>
      <c r="O201" s="70">
        <v>1100</v>
      </c>
      <c r="P201" s="70">
        <v>1100</v>
      </c>
      <c r="Q201" s="85">
        <v>700</v>
      </c>
      <c r="R201" s="111">
        <v>990</v>
      </c>
      <c r="S201" s="111">
        <v>900</v>
      </c>
      <c r="T201" s="111">
        <v>1035</v>
      </c>
      <c r="U201" s="111">
        <v>900</v>
      </c>
      <c r="V201" s="111">
        <v>902</v>
      </c>
      <c r="W201" s="111">
        <v>1034</v>
      </c>
      <c r="X201" s="111">
        <v>987</v>
      </c>
      <c r="Y201" s="111">
        <v>1181</v>
      </c>
      <c r="Z201" s="111">
        <v>1640</v>
      </c>
      <c r="AA201" s="111">
        <v>1717</v>
      </c>
      <c r="AB201" s="111">
        <v>1640</v>
      </c>
      <c r="AC201" s="111">
        <v>1821</v>
      </c>
      <c r="AD201" s="111">
        <v>1794</v>
      </c>
      <c r="AE201" s="111">
        <v>1640</v>
      </c>
      <c r="AF201" s="111">
        <v>1820</v>
      </c>
      <c r="AG201" s="111">
        <v>946</v>
      </c>
      <c r="AH201" s="111">
        <v>858</v>
      </c>
      <c r="AI201" s="111">
        <v>760</v>
      </c>
      <c r="AJ201" s="111">
        <v>874</v>
      </c>
      <c r="AK201" s="111">
        <v>1144</v>
      </c>
      <c r="AL201" s="54">
        <v>1092</v>
      </c>
      <c r="AM201" s="69">
        <f t="shared" si="47"/>
        <v>226</v>
      </c>
      <c r="AN201" s="151">
        <v>456</v>
      </c>
      <c r="AO201" s="33" t="s">
        <v>126</v>
      </c>
      <c r="AP201" s="69">
        <f t="shared" si="48"/>
        <v>237</v>
      </c>
      <c r="AQ201" s="54">
        <v>855</v>
      </c>
      <c r="AR201" s="69">
        <v>350</v>
      </c>
      <c r="AS201" s="18">
        <f t="shared" si="46"/>
        <v>1311</v>
      </c>
      <c r="AT201" s="54">
        <v>475</v>
      </c>
      <c r="AU201" s="55">
        <v>630</v>
      </c>
      <c r="AV201" s="55">
        <v>770</v>
      </c>
      <c r="AW201" s="55">
        <v>700</v>
      </c>
      <c r="AX201" s="55">
        <v>735</v>
      </c>
      <c r="AY201" s="55">
        <v>400</v>
      </c>
      <c r="AZ201" s="55">
        <v>420</v>
      </c>
      <c r="BA201" s="154">
        <v>400</v>
      </c>
      <c r="BB201" s="155">
        <v>374</v>
      </c>
      <c r="BC201" s="55">
        <v>357</v>
      </c>
      <c r="BD201" s="139">
        <v>550</v>
      </c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</row>
    <row r="202" spans="1:71" s="143" customFormat="1" ht="12.75" customHeight="1" x14ac:dyDescent="0.2">
      <c r="A202" s="33" t="s">
        <v>127</v>
      </c>
      <c r="B202" s="93">
        <v>200</v>
      </c>
      <c r="C202" s="14">
        <v>18</v>
      </c>
      <c r="D202" s="85">
        <v>200</v>
      </c>
      <c r="E202" s="14">
        <v>60</v>
      </c>
      <c r="F202" s="14">
        <v>119</v>
      </c>
      <c r="G202" s="14">
        <v>158</v>
      </c>
      <c r="H202" s="14">
        <v>126</v>
      </c>
      <c r="I202" s="111">
        <v>129</v>
      </c>
      <c r="J202" s="70">
        <v>112</v>
      </c>
      <c r="K202" s="70">
        <v>124</v>
      </c>
      <c r="L202" s="70">
        <v>345</v>
      </c>
      <c r="M202" s="70">
        <v>330</v>
      </c>
      <c r="N202" s="70">
        <v>315</v>
      </c>
      <c r="O202" s="70">
        <v>352</v>
      </c>
      <c r="P202" s="70">
        <v>352</v>
      </c>
      <c r="Q202" s="85">
        <v>200</v>
      </c>
      <c r="R202" s="111">
        <v>440</v>
      </c>
      <c r="S202" s="111">
        <v>400</v>
      </c>
      <c r="T202" s="111">
        <v>460</v>
      </c>
      <c r="U202" s="111">
        <v>400</v>
      </c>
      <c r="V202" s="111">
        <v>440</v>
      </c>
      <c r="W202" s="111">
        <v>440</v>
      </c>
      <c r="X202" s="111">
        <v>420</v>
      </c>
      <c r="Y202" s="111">
        <v>460</v>
      </c>
      <c r="Z202" s="111">
        <v>400</v>
      </c>
      <c r="AA202" s="111">
        <v>420</v>
      </c>
      <c r="AB202" s="111">
        <v>400</v>
      </c>
      <c r="AC202" s="111">
        <v>400</v>
      </c>
      <c r="AD202" s="111">
        <v>440</v>
      </c>
      <c r="AE202" s="111">
        <v>400</v>
      </c>
      <c r="AF202" s="111">
        <v>400</v>
      </c>
      <c r="AG202" s="111">
        <v>330</v>
      </c>
      <c r="AH202" s="111">
        <v>330</v>
      </c>
      <c r="AI202" s="111">
        <v>220</v>
      </c>
      <c r="AJ202" s="111">
        <v>253</v>
      </c>
      <c r="AK202" s="111">
        <v>242</v>
      </c>
      <c r="AL202" s="54">
        <v>210</v>
      </c>
      <c r="AM202" s="69">
        <f t="shared" si="47"/>
        <v>65</v>
      </c>
      <c r="AN202" s="151">
        <v>80</v>
      </c>
      <c r="AO202" s="33" t="s">
        <v>127</v>
      </c>
      <c r="AP202" s="69">
        <f t="shared" si="48"/>
        <v>135</v>
      </c>
      <c r="AQ202" s="54">
        <v>150</v>
      </c>
      <c r="AR202" s="69">
        <v>200</v>
      </c>
      <c r="AS202" s="18">
        <f t="shared" si="46"/>
        <v>230</v>
      </c>
      <c r="AT202" s="54">
        <v>285</v>
      </c>
      <c r="AU202" s="55">
        <v>420</v>
      </c>
      <c r="AV202" s="55">
        <v>440</v>
      </c>
      <c r="AW202" s="55">
        <v>400</v>
      </c>
      <c r="AX202" s="55">
        <v>420</v>
      </c>
      <c r="AY202" s="55">
        <v>240</v>
      </c>
      <c r="AZ202" s="55">
        <v>315</v>
      </c>
      <c r="BA202" s="139">
        <v>300</v>
      </c>
      <c r="BB202" s="155">
        <v>264</v>
      </c>
      <c r="BC202" s="55">
        <v>252</v>
      </c>
      <c r="BD202" s="139">
        <v>330</v>
      </c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</row>
    <row r="203" spans="1:71" s="143" customFormat="1" ht="12.75" customHeight="1" x14ac:dyDescent="0.2">
      <c r="A203" s="33" t="s">
        <v>132</v>
      </c>
      <c r="B203" s="93">
        <v>200</v>
      </c>
      <c r="C203" s="14">
        <v>14</v>
      </c>
      <c r="D203" s="85">
        <v>200</v>
      </c>
      <c r="E203" s="14">
        <v>6</v>
      </c>
      <c r="F203" s="14">
        <v>76</v>
      </c>
      <c r="G203" s="14">
        <v>287</v>
      </c>
      <c r="H203" s="14">
        <v>96</v>
      </c>
      <c r="I203" s="111">
        <v>201</v>
      </c>
      <c r="J203" s="70">
        <v>228</v>
      </c>
      <c r="K203" s="70">
        <v>218</v>
      </c>
      <c r="L203" s="70">
        <v>200</v>
      </c>
      <c r="M203" s="70">
        <v>200</v>
      </c>
      <c r="N203" s="70">
        <v>200</v>
      </c>
      <c r="O203" s="70">
        <v>240</v>
      </c>
      <c r="P203" s="70">
        <v>240</v>
      </c>
      <c r="Q203" s="85">
        <v>200</v>
      </c>
      <c r="R203" s="111">
        <v>240</v>
      </c>
      <c r="S203" s="111">
        <v>240</v>
      </c>
      <c r="T203" s="111">
        <v>240</v>
      </c>
      <c r="U203" s="111">
        <v>240</v>
      </c>
      <c r="V203" s="111">
        <v>240</v>
      </c>
      <c r="W203" s="111">
        <v>240</v>
      </c>
      <c r="X203" s="111">
        <v>240</v>
      </c>
      <c r="Y203" s="111">
        <v>200</v>
      </c>
      <c r="Z203" s="111">
        <v>200</v>
      </c>
      <c r="AA203" s="111">
        <v>200</v>
      </c>
      <c r="AB203" s="111">
        <v>200</v>
      </c>
      <c r="AC203" s="111">
        <v>200</v>
      </c>
      <c r="AD203" s="111">
        <v>200</v>
      </c>
      <c r="AE203" s="111">
        <v>200</v>
      </c>
      <c r="AF203" s="111">
        <v>200</v>
      </c>
      <c r="AG203" s="111">
        <v>200</v>
      </c>
      <c r="AH203" s="111">
        <v>200</v>
      </c>
      <c r="AI203" s="111">
        <v>200</v>
      </c>
      <c r="AJ203" s="111">
        <v>200</v>
      </c>
      <c r="AK203" s="111">
        <v>200</v>
      </c>
      <c r="AL203" s="54">
        <v>200</v>
      </c>
      <c r="AM203" s="69">
        <f t="shared" si="47"/>
        <v>65</v>
      </c>
      <c r="AN203" s="151">
        <v>100</v>
      </c>
      <c r="AO203" s="33" t="s">
        <v>132</v>
      </c>
      <c r="AP203" s="69">
        <f t="shared" si="48"/>
        <v>102</v>
      </c>
      <c r="AQ203" s="54">
        <v>100</v>
      </c>
      <c r="AR203" s="69">
        <v>150</v>
      </c>
      <c r="AS203" s="18">
        <f t="shared" si="46"/>
        <v>200</v>
      </c>
      <c r="AT203" s="54">
        <v>160</v>
      </c>
      <c r="AU203" s="55">
        <v>160</v>
      </c>
      <c r="AV203" s="55">
        <v>160</v>
      </c>
      <c r="AW203" s="55">
        <v>160</v>
      </c>
      <c r="AX203" s="55">
        <v>160</v>
      </c>
      <c r="AY203" s="55">
        <v>180</v>
      </c>
      <c r="AZ203" s="55">
        <v>192</v>
      </c>
      <c r="BA203" s="139">
        <v>192</v>
      </c>
      <c r="BB203" s="155">
        <v>200</v>
      </c>
      <c r="BC203" s="55">
        <v>200</v>
      </c>
      <c r="BD203" s="139">
        <v>200</v>
      </c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</row>
    <row r="204" spans="1:71" s="143" customFormat="1" ht="12.75" customHeight="1" x14ac:dyDescent="0.25">
      <c r="A204" s="35" t="s">
        <v>129</v>
      </c>
      <c r="B204" s="147">
        <f t="shared" ref="B204:R204" si="49">SUM(B185:B203)</f>
        <v>6352</v>
      </c>
      <c r="C204" s="147">
        <f t="shared" si="49"/>
        <v>195</v>
      </c>
      <c r="D204" s="147">
        <f t="shared" si="49"/>
        <v>6352</v>
      </c>
      <c r="E204" s="147">
        <f t="shared" si="49"/>
        <v>558</v>
      </c>
      <c r="F204" s="147">
        <f t="shared" si="49"/>
        <v>2445</v>
      </c>
      <c r="G204" s="147">
        <f t="shared" si="49"/>
        <v>3163</v>
      </c>
      <c r="H204" s="147">
        <f t="shared" si="49"/>
        <v>2690</v>
      </c>
      <c r="I204" s="147">
        <f t="shared" si="49"/>
        <v>5295</v>
      </c>
      <c r="J204" s="147">
        <f t="shared" si="49"/>
        <v>3571</v>
      </c>
      <c r="K204" s="147">
        <f t="shared" si="49"/>
        <v>3252</v>
      </c>
      <c r="L204" s="147">
        <f t="shared" si="49"/>
        <v>7030</v>
      </c>
      <c r="M204" s="147">
        <f t="shared" si="49"/>
        <v>6792</v>
      </c>
      <c r="N204" s="147">
        <f t="shared" si="49"/>
        <v>6436</v>
      </c>
      <c r="O204" s="147">
        <f t="shared" si="49"/>
        <v>6900</v>
      </c>
      <c r="P204" s="147">
        <f t="shared" si="49"/>
        <v>6796</v>
      </c>
      <c r="Q204" s="147">
        <f>SUM(Q185:Q203)</f>
        <v>6352</v>
      </c>
      <c r="R204" s="147">
        <f t="shared" si="49"/>
        <v>7196</v>
      </c>
      <c r="S204" s="147">
        <f t="shared" ref="S204:BS204" si="50">SUM(S185:S203)</f>
        <v>6552</v>
      </c>
      <c r="T204" s="147">
        <f t="shared" si="50"/>
        <v>7958</v>
      </c>
      <c r="U204" s="147">
        <f t="shared" si="50"/>
        <v>7216</v>
      </c>
      <c r="V204" s="147">
        <f t="shared" si="50"/>
        <v>7978</v>
      </c>
      <c r="W204" s="147">
        <f t="shared" si="50"/>
        <v>9298</v>
      </c>
      <c r="X204" s="147">
        <f t="shared" si="50"/>
        <v>8941</v>
      </c>
      <c r="Y204" s="147">
        <f t="shared" si="50"/>
        <v>9598</v>
      </c>
      <c r="Z204" s="147">
        <f t="shared" si="50"/>
        <v>9046</v>
      </c>
      <c r="AA204" s="147">
        <f t="shared" si="50"/>
        <v>9460</v>
      </c>
      <c r="AB204" s="147">
        <f t="shared" si="50"/>
        <v>9082</v>
      </c>
      <c r="AC204" s="147">
        <f t="shared" si="50"/>
        <v>9215</v>
      </c>
      <c r="AD204" s="147">
        <f t="shared" si="50"/>
        <v>9406</v>
      </c>
      <c r="AE204" s="147">
        <f t="shared" si="50"/>
        <v>8672</v>
      </c>
      <c r="AF204" s="147">
        <f t="shared" si="50"/>
        <v>8836</v>
      </c>
      <c r="AG204" s="147">
        <f t="shared" si="50"/>
        <v>8414</v>
      </c>
      <c r="AH204" s="147">
        <f t="shared" si="50"/>
        <v>8373</v>
      </c>
      <c r="AI204" s="147">
        <f t="shared" si="50"/>
        <v>7714</v>
      </c>
      <c r="AJ204" s="147">
        <f t="shared" si="50"/>
        <v>8799</v>
      </c>
      <c r="AK204" s="147">
        <f t="shared" si="50"/>
        <v>8634</v>
      </c>
      <c r="AL204" s="147">
        <f t="shared" si="50"/>
        <v>8206</v>
      </c>
      <c r="AM204" s="147">
        <f t="shared" si="50"/>
        <v>2049</v>
      </c>
      <c r="AN204" s="157">
        <f t="shared" si="50"/>
        <v>3214</v>
      </c>
      <c r="AO204" s="35" t="s">
        <v>129</v>
      </c>
      <c r="AP204" s="147">
        <f t="shared" si="50"/>
        <v>1151</v>
      </c>
      <c r="AQ204" s="147">
        <f t="shared" si="50"/>
        <v>4990</v>
      </c>
      <c r="AR204" s="147">
        <f t="shared" si="50"/>
        <v>1695</v>
      </c>
      <c r="AS204" s="147">
        <f t="shared" si="50"/>
        <v>7724</v>
      </c>
      <c r="AT204" s="147">
        <f t="shared" si="50"/>
        <v>2377</v>
      </c>
      <c r="AU204" s="147">
        <f t="shared" si="50"/>
        <v>2950</v>
      </c>
      <c r="AV204" s="147">
        <f t="shared" si="50"/>
        <v>2968</v>
      </c>
      <c r="AW204" s="147">
        <f t="shared" si="50"/>
        <v>2717</v>
      </c>
      <c r="AX204" s="147">
        <f t="shared" si="50"/>
        <v>3011</v>
      </c>
      <c r="AY204" s="147">
        <f t="shared" si="50"/>
        <v>2310</v>
      </c>
      <c r="AZ204" s="147">
        <f t="shared" si="50"/>
        <v>2413</v>
      </c>
      <c r="BA204" s="147">
        <f t="shared" si="50"/>
        <v>2221</v>
      </c>
      <c r="BB204" s="157">
        <f t="shared" si="50"/>
        <v>2177</v>
      </c>
      <c r="BC204" s="147">
        <f t="shared" si="50"/>
        <v>2062</v>
      </c>
      <c r="BD204" s="147">
        <f t="shared" si="50"/>
        <v>2372</v>
      </c>
      <c r="BE204" s="147">
        <f t="shared" si="50"/>
        <v>0</v>
      </c>
      <c r="BF204" s="147">
        <f t="shared" si="50"/>
        <v>0</v>
      </c>
      <c r="BG204" s="147">
        <f t="shared" si="50"/>
        <v>0</v>
      </c>
      <c r="BH204" s="147">
        <f t="shared" si="50"/>
        <v>0</v>
      </c>
      <c r="BI204" s="147">
        <f t="shared" si="50"/>
        <v>0</v>
      </c>
      <c r="BJ204" s="147">
        <f t="shared" si="50"/>
        <v>0</v>
      </c>
      <c r="BK204" s="147">
        <f t="shared" si="50"/>
        <v>0</v>
      </c>
      <c r="BL204" s="147">
        <f t="shared" si="50"/>
        <v>0</v>
      </c>
      <c r="BM204" s="147">
        <f t="shared" si="50"/>
        <v>0</v>
      </c>
      <c r="BN204" s="147">
        <f t="shared" si="50"/>
        <v>0</v>
      </c>
      <c r="BO204" s="147">
        <f t="shared" si="50"/>
        <v>0</v>
      </c>
      <c r="BP204" s="147">
        <f t="shared" si="50"/>
        <v>0</v>
      </c>
      <c r="BQ204" s="147">
        <f t="shared" si="50"/>
        <v>0</v>
      </c>
      <c r="BR204" s="147">
        <f t="shared" si="50"/>
        <v>0</v>
      </c>
      <c r="BS204" s="147">
        <f t="shared" si="50"/>
        <v>0</v>
      </c>
    </row>
    <row r="205" spans="1:71" s="143" customFormat="1" ht="12.75" customHeight="1" x14ac:dyDescent="0.25">
      <c r="A205" s="158"/>
      <c r="B205" s="159"/>
      <c r="C205" s="159"/>
      <c r="D205" s="159"/>
      <c r="E205" s="159"/>
      <c r="F205" s="159"/>
      <c r="G205" s="159"/>
      <c r="H205" s="160"/>
      <c r="I205" s="160"/>
      <c r="J205" s="159"/>
      <c r="K205" s="159"/>
      <c r="L205" s="159"/>
      <c r="M205" s="159"/>
      <c r="N205" s="159"/>
      <c r="O205" s="160"/>
      <c r="P205" s="159"/>
      <c r="Q205" s="159"/>
      <c r="R205" s="160"/>
      <c r="S205" s="160"/>
      <c r="T205" s="160"/>
      <c r="U205" s="159"/>
      <c r="V205" s="160"/>
      <c r="W205" s="160"/>
      <c r="X205" s="159"/>
      <c r="Y205" s="159"/>
      <c r="Z205" s="160"/>
      <c r="AA205" s="160"/>
      <c r="AB205" s="159"/>
      <c r="AC205" s="159"/>
      <c r="AD205" s="159"/>
      <c r="AE205" s="159"/>
      <c r="AF205" s="159"/>
      <c r="AG205" s="159"/>
      <c r="AH205" s="159"/>
      <c r="AI205" s="159"/>
      <c r="AJ205" s="160"/>
      <c r="AK205" s="159"/>
      <c r="AL205" s="159"/>
      <c r="AM205" s="159"/>
      <c r="AN205" s="159"/>
      <c r="AO205" s="113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</row>
    <row r="206" spans="1:71" ht="12.75" customHeight="1" x14ac:dyDescent="0.25">
      <c r="A206" s="161"/>
      <c r="B206" s="162"/>
      <c r="C206" s="162"/>
      <c r="D206" s="162"/>
      <c r="E206" s="162"/>
      <c r="F206" s="162"/>
      <c r="G206" s="162"/>
      <c r="H206" s="163"/>
      <c r="I206" s="163"/>
      <c r="J206" s="162"/>
      <c r="K206" s="162"/>
      <c r="L206" s="162"/>
      <c r="M206" s="162"/>
      <c r="N206" s="162"/>
      <c r="O206" s="163"/>
      <c r="P206" s="83"/>
      <c r="Q206" s="83"/>
      <c r="R206" s="160"/>
      <c r="S206" s="160"/>
      <c r="T206" s="150"/>
      <c r="U206" s="149"/>
      <c r="V206" s="150"/>
      <c r="W206" s="150"/>
      <c r="X206" s="149"/>
      <c r="Y206" s="149"/>
      <c r="Z206" s="150"/>
      <c r="AA206" s="150"/>
      <c r="AB206" s="149"/>
      <c r="AC206" s="149"/>
      <c r="AD206" s="149"/>
      <c r="AE206" s="159"/>
      <c r="AF206" s="149"/>
      <c r="AG206" s="149"/>
      <c r="AH206" s="149"/>
      <c r="AI206" s="159"/>
      <c r="AJ206" s="150"/>
      <c r="AK206" s="149"/>
      <c r="AL206" s="149"/>
      <c r="AM206" s="149"/>
      <c r="AN206" s="149"/>
      <c r="AO206" s="45" t="s">
        <v>133</v>
      </c>
      <c r="AP206" s="46"/>
      <c r="AQ206" s="47" t="str">
        <f t="shared" ref="AQ206:BS206" si="51">AQ$11</f>
        <v>11-31-out-24</v>
      </c>
      <c r="AR206" s="46"/>
      <c r="AS206" s="46" t="e">
        <f t="shared" ca="1" si="51"/>
        <v>#NAME?</v>
      </c>
      <c r="AT206" s="10" t="e">
        <f t="shared" ca="1" si="51"/>
        <v>#NAME?</v>
      </c>
      <c r="AU206" s="10" t="e">
        <f t="shared" ca="1" si="51"/>
        <v>#NAME?</v>
      </c>
      <c r="AV206" s="10" t="e">
        <f t="shared" ca="1" si="51"/>
        <v>#NAME?</v>
      </c>
      <c r="AW206" s="10" t="e">
        <f t="shared" ca="1" si="51"/>
        <v>#NAME?</v>
      </c>
      <c r="AX206" s="10" t="e">
        <f t="shared" ca="1" si="51"/>
        <v>#NAME?</v>
      </c>
      <c r="AY206" s="10" t="e">
        <f t="shared" ca="1" si="51"/>
        <v>#NAME?</v>
      </c>
      <c r="AZ206" s="10" t="e">
        <f t="shared" ca="1" si="51"/>
        <v>#NAME?</v>
      </c>
      <c r="BA206" s="10" t="e">
        <f t="shared" ca="1" si="51"/>
        <v>#NAME?</v>
      </c>
      <c r="BB206" s="10" t="e">
        <f t="shared" ca="1" si="51"/>
        <v>#NAME?</v>
      </c>
      <c r="BC206" s="10" t="e">
        <f t="shared" ca="1" si="51"/>
        <v>#NAME?</v>
      </c>
      <c r="BD206" s="10" t="e">
        <f t="shared" ca="1" si="51"/>
        <v>#NAME?</v>
      </c>
      <c r="BE206" s="10" t="e">
        <f t="shared" ca="1" si="51"/>
        <v>#NAME?</v>
      </c>
      <c r="BF206" s="10" t="e">
        <f t="shared" ca="1" si="51"/>
        <v>#NAME?</v>
      </c>
      <c r="BG206" s="10" t="e">
        <f t="shared" ca="1" si="51"/>
        <v>#NAME?</v>
      </c>
      <c r="BH206" s="10" t="e">
        <f t="shared" ca="1" si="51"/>
        <v>#NAME?</v>
      </c>
      <c r="BI206" s="10" t="e">
        <f t="shared" ca="1" si="51"/>
        <v>#NAME?</v>
      </c>
      <c r="BJ206" s="10" t="e">
        <f t="shared" ca="1" si="51"/>
        <v>#NAME?</v>
      </c>
      <c r="BK206" s="10" t="e">
        <f t="shared" ca="1" si="51"/>
        <v>#NAME?</v>
      </c>
      <c r="BL206" s="10" t="e">
        <f t="shared" ca="1" si="51"/>
        <v>#NAME?</v>
      </c>
      <c r="BM206" s="10" t="e">
        <f t="shared" ca="1" si="51"/>
        <v>#NAME?</v>
      </c>
      <c r="BN206" s="10" t="e">
        <f t="shared" ca="1" si="51"/>
        <v>#NAME?</v>
      </c>
      <c r="BO206" s="10" t="e">
        <f t="shared" ca="1" si="51"/>
        <v>#NAME?</v>
      </c>
      <c r="BP206" s="10" t="e">
        <f t="shared" ca="1" si="51"/>
        <v>#NAME?</v>
      </c>
      <c r="BQ206" s="10" t="e">
        <f t="shared" ca="1" si="51"/>
        <v>#NAME?</v>
      </c>
      <c r="BR206" s="10" t="e">
        <f t="shared" ca="1" si="51"/>
        <v>#NAME?</v>
      </c>
      <c r="BS206" s="10" t="e">
        <f t="shared" ca="1" si="51"/>
        <v>#NAME?</v>
      </c>
    </row>
    <row r="207" spans="1:71" ht="12.75" customHeight="1" x14ac:dyDescent="0.25">
      <c r="A207" s="161"/>
      <c r="B207" s="162"/>
      <c r="C207" s="162"/>
      <c r="D207" s="162"/>
      <c r="E207" s="162"/>
      <c r="F207" s="162"/>
      <c r="G207" s="162"/>
      <c r="H207" s="163"/>
      <c r="I207" s="163"/>
      <c r="J207" s="162"/>
      <c r="K207" s="162"/>
      <c r="L207" s="162"/>
      <c r="M207" s="162"/>
      <c r="N207" s="162"/>
      <c r="O207" s="163"/>
      <c r="P207" s="83"/>
      <c r="Q207" s="83"/>
      <c r="R207" s="160"/>
      <c r="S207" s="160"/>
      <c r="T207" s="150"/>
      <c r="U207" s="149"/>
      <c r="V207" s="150"/>
      <c r="W207" s="150"/>
      <c r="X207" s="149"/>
      <c r="Y207" s="149"/>
      <c r="Z207" s="150"/>
      <c r="AA207" s="150"/>
      <c r="AB207" s="149"/>
      <c r="AC207" s="149"/>
      <c r="AD207" s="149"/>
      <c r="AE207" s="159"/>
      <c r="AF207" s="149"/>
      <c r="AG207" s="149"/>
      <c r="AH207" s="149"/>
      <c r="AI207" s="159"/>
      <c r="AJ207" s="150"/>
      <c r="AK207" s="149"/>
      <c r="AL207" s="149"/>
      <c r="AM207" s="149"/>
      <c r="AN207" s="149"/>
      <c r="AO207" s="164" t="s">
        <v>110</v>
      </c>
      <c r="AP207" s="165"/>
      <c r="AQ207" s="164"/>
      <c r="AR207" s="165"/>
      <c r="AS207" s="165"/>
      <c r="AT207" s="33"/>
      <c r="AU207" s="33"/>
      <c r="AV207" s="87">
        <v>29320</v>
      </c>
      <c r="AW207" s="87">
        <v>27105</v>
      </c>
      <c r="AX207" s="87">
        <v>29422</v>
      </c>
      <c r="AY207" s="87">
        <v>30120</v>
      </c>
      <c r="AZ207" s="110">
        <v>33239</v>
      </c>
      <c r="BA207" s="87">
        <v>30478</v>
      </c>
      <c r="BB207" s="87">
        <v>30445</v>
      </c>
      <c r="BC207" s="87">
        <v>30688</v>
      </c>
      <c r="BD207" s="87">
        <v>31766</v>
      </c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</row>
    <row r="208" spans="1:71" ht="12.75" customHeight="1" x14ac:dyDescent="0.25">
      <c r="A208" s="161"/>
      <c r="B208" s="162"/>
      <c r="C208" s="162"/>
      <c r="D208" s="162"/>
      <c r="E208" s="162"/>
      <c r="F208" s="162"/>
      <c r="G208" s="162"/>
      <c r="H208" s="163"/>
      <c r="I208" s="163"/>
      <c r="J208" s="162"/>
      <c r="K208" s="162"/>
      <c r="L208" s="162"/>
      <c r="M208" s="162"/>
      <c r="N208" s="162"/>
      <c r="O208" s="163"/>
      <c r="P208" s="83"/>
      <c r="Q208" s="83"/>
      <c r="R208" s="160"/>
      <c r="S208" s="160"/>
      <c r="T208" s="150"/>
      <c r="U208" s="149"/>
      <c r="V208" s="150"/>
      <c r="W208" s="150"/>
      <c r="X208" s="149"/>
      <c r="Y208" s="149"/>
      <c r="Z208" s="150"/>
      <c r="AA208" s="150"/>
      <c r="AB208" s="149"/>
      <c r="AC208" s="149"/>
      <c r="AD208" s="149"/>
      <c r="AE208" s="159"/>
      <c r="AF208" s="149"/>
      <c r="AG208" s="149"/>
      <c r="AH208" s="149"/>
      <c r="AI208" s="159"/>
      <c r="AJ208" s="150"/>
      <c r="AK208" s="149"/>
      <c r="AL208" s="149"/>
      <c r="AM208" s="149"/>
      <c r="AN208" s="149"/>
      <c r="AO208" s="164" t="s">
        <v>134</v>
      </c>
      <c r="AP208" s="165"/>
      <c r="AQ208" s="164"/>
      <c r="AR208" s="165"/>
      <c r="AS208" s="165"/>
      <c r="AT208" s="33"/>
      <c r="AU208" s="33"/>
      <c r="AV208" s="87">
        <v>514</v>
      </c>
      <c r="AW208" s="87">
        <v>412</v>
      </c>
      <c r="AX208" s="87">
        <v>574</v>
      </c>
      <c r="AY208" s="87">
        <v>449</v>
      </c>
      <c r="AZ208" s="110">
        <v>473</v>
      </c>
      <c r="BA208" s="87">
        <v>180</v>
      </c>
      <c r="BB208" s="87">
        <v>777</v>
      </c>
      <c r="BC208" s="87">
        <v>496</v>
      </c>
      <c r="BD208" s="87">
        <v>842</v>
      </c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</row>
    <row r="209" spans="1:71" ht="12.75" customHeight="1" x14ac:dyDescent="0.2">
      <c r="A209" s="161"/>
      <c r="B209" s="162"/>
      <c r="C209" s="162"/>
      <c r="D209" s="162"/>
      <c r="E209" s="162"/>
      <c r="F209" s="162"/>
      <c r="G209" s="162"/>
      <c r="H209" s="163"/>
      <c r="I209" s="163"/>
      <c r="J209" s="162"/>
      <c r="K209" s="162"/>
      <c r="L209" s="162"/>
      <c r="M209" s="162"/>
      <c r="N209" s="162"/>
      <c r="O209" s="163"/>
      <c r="P209" s="83"/>
      <c r="Q209" s="83"/>
      <c r="R209" s="160"/>
      <c r="S209" s="160"/>
      <c r="T209" s="150"/>
      <c r="U209" s="149"/>
      <c r="V209" s="150"/>
      <c r="W209" s="150"/>
      <c r="X209" s="149"/>
      <c r="Y209" s="149"/>
      <c r="Z209" s="150"/>
      <c r="AA209" s="150"/>
      <c r="AB209" s="149"/>
      <c r="AC209" s="149"/>
      <c r="AD209" s="149"/>
      <c r="AE209" s="159"/>
      <c r="AF209" s="149"/>
      <c r="AG209" s="149"/>
      <c r="AH209" s="149"/>
      <c r="AI209" s="159"/>
      <c r="AJ209" s="150"/>
      <c r="AK209" s="149"/>
      <c r="AL209" s="149"/>
      <c r="AM209" s="149"/>
      <c r="AN209" s="149"/>
      <c r="AO209" s="164" t="s">
        <v>111</v>
      </c>
      <c r="AP209" s="166"/>
      <c r="AQ209" s="151">
        <v>100</v>
      </c>
      <c r="AR209" s="166"/>
      <c r="AS209" s="167">
        <f t="shared" ref="AS209:AS226" si="52">IF(AQ209="","",(SUM(AQ209,AN209)))</f>
        <v>100</v>
      </c>
      <c r="AT209" s="54">
        <v>30</v>
      </c>
      <c r="AU209" s="55">
        <v>30</v>
      </c>
      <c r="AV209" s="55">
        <v>0</v>
      </c>
      <c r="AW209" s="111">
        <v>0</v>
      </c>
      <c r="AX209" s="111">
        <v>0</v>
      </c>
      <c r="AY209" s="111">
        <v>0</v>
      </c>
      <c r="AZ209" s="112">
        <v>0</v>
      </c>
      <c r="BA209" s="111">
        <v>0</v>
      </c>
      <c r="BB209" s="111">
        <v>0</v>
      </c>
      <c r="BC209" s="111">
        <v>0</v>
      </c>
      <c r="BD209" s="111">
        <v>0</v>
      </c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11"/>
      <c r="BR209" s="111"/>
      <c r="BS209" s="111"/>
    </row>
    <row r="210" spans="1:71" ht="12.75" customHeight="1" x14ac:dyDescent="0.2">
      <c r="A210" s="161"/>
      <c r="B210" s="162"/>
      <c r="C210" s="162"/>
      <c r="D210" s="162"/>
      <c r="E210" s="162"/>
      <c r="F210" s="162"/>
      <c r="G210" s="162"/>
      <c r="H210" s="163"/>
      <c r="I210" s="163"/>
      <c r="J210" s="162"/>
      <c r="K210" s="162"/>
      <c r="L210" s="162"/>
      <c r="M210" s="162"/>
      <c r="N210" s="162"/>
      <c r="O210" s="163"/>
      <c r="P210" s="83"/>
      <c r="Q210" s="83"/>
      <c r="R210" s="160"/>
      <c r="S210" s="160"/>
      <c r="T210" s="150"/>
      <c r="U210" s="149"/>
      <c r="V210" s="150"/>
      <c r="W210" s="150"/>
      <c r="X210" s="149"/>
      <c r="Y210" s="149"/>
      <c r="Z210" s="150"/>
      <c r="AA210" s="150"/>
      <c r="AB210" s="149"/>
      <c r="AC210" s="149"/>
      <c r="AD210" s="149"/>
      <c r="AE210" s="159"/>
      <c r="AF210" s="149"/>
      <c r="AG210" s="149"/>
      <c r="AH210" s="149"/>
      <c r="AI210" s="159"/>
      <c r="AJ210" s="150"/>
      <c r="AK210" s="149"/>
      <c r="AL210" s="149"/>
      <c r="AM210" s="149"/>
      <c r="AN210" s="149"/>
      <c r="AO210" s="164" t="s">
        <v>114</v>
      </c>
      <c r="AP210" s="166"/>
      <c r="AQ210" s="151">
        <v>150</v>
      </c>
      <c r="AR210" s="166"/>
      <c r="AS210" s="167">
        <f>IF(AQ210="","",(SUM(AQ210,AN210)))</f>
        <v>150</v>
      </c>
      <c r="AT210" s="54">
        <v>165</v>
      </c>
      <c r="AU210" s="55">
        <v>200</v>
      </c>
      <c r="AV210" s="55">
        <v>15</v>
      </c>
      <c r="AW210" s="111">
        <v>19</v>
      </c>
      <c r="AX210" s="111">
        <v>14</v>
      </c>
      <c r="AY210" s="111">
        <v>15</v>
      </c>
      <c r="AZ210" s="112">
        <v>17</v>
      </c>
      <c r="BA210" s="111">
        <v>12</v>
      </c>
      <c r="BB210" s="111">
        <v>21</v>
      </c>
      <c r="BC210" s="111">
        <v>9</v>
      </c>
      <c r="BD210" s="111">
        <v>17</v>
      </c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</row>
    <row r="211" spans="1:71" ht="12.75" customHeight="1" x14ac:dyDescent="0.2">
      <c r="A211" s="161"/>
      <c r="B211" s="162"/>
      <c r="C211" s="162"/>
      <c r="D211" s="162"/>
      <c r="E211" s="162"/>
      <c r="F211" s="162"/>
      <c r="G211" s="162"/>
      <c r="H211" s="163"/>
      <c r="I211" s="163"/>
      <c r="J211" s="162"/>
      <c r="K211" s="162"/>
      <c r="L211" s="162"/>
      <c r="M211" s="162"/>
      <c r="N211" s="162"/>
      <c r="O211" s="163"/>
      <c r="P211" s="83"/>
      <c r="Q211" s="83"/>
      <c r="R211" s="160"/>
      <c r="S211" s="160"/>
      <c r="T211" s="150"/>
      <c r="U211" s="149"/>
      <c r="V211" s="150"/>
      <c r="W211" s="150"/>
      <c r="X211" s="149"/>
      <c r="Y211" s="149"/>
      <c r="Z211" s="150"/>
      <c r="AA211" s="150"/>
      <c r="AB211" s="149"/>
      <c r="AC211" s="149"/>
      <c r="AD211" s="149"/>
      <c r="AE211" s="159"/>
      <c r="AF211" s="149"/>
      <c r="AG211" s="149"/>
      <c r="AH211" s="149"/>
      <c r="AI211" s="159"/>
      <c r="AJ211" s="150"/>
      <c r="AK211" s="149"/>
      <c r="AL211" s="149"/>
      <c r="AM211" s="149"/>
      <c r="AN211" s="149"/>
      <c r="AO211" s="164" t="s">
        <v>113</v>
      </c>
      <c r="AP211" s="166"/>
      <c r="AQ211" s="151">
        <v>48</v>
      </c>
      <c r="AR211" s="166"/>
      <c r="AS211" s="167">
        <f t="shared" si="52"/>
        <v>48</v>
      </c>
      <c r="AT211" s="54">
        <v>102</v>
      </c>
      <c r="AU211" s="55">
        <v>168</v>
      </c>
      <c r="AV211" s="55">
        <v>0</v>
      </c>
      <c r="AW211" s="111">
        <v>0</v>
      </c>
      <c r="AX211" s="111">
        <v>0</v>
      </c>
      <c r="AY211" s="111">
        <v>0</v>
      </c>
      <c r="AZ211" s="112">
        <v>0</v>
      </c>
      <c r="BA211" s="111">
        <v>0</v>
      </c>
      <c r="BB211" s="111">
        <v>0</v>
      </c>
      <c r="BC211" s="111">
        <v>0</v>
      </c>
      <c r="BD211" s="111">
        <v>0</v>
      </c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</row>
    <row r="212" spans="1:71" ht="12.75" customHeight="1" x14ac:dyDescent="0.2">
      <c r="A212" s="161"/>
      <c r="B212" s="162"/>
      <c r="C212" s="162"/>
      <c r="D212" s="162"/>
      <c r="E212" s="162"/>
      <c r="F212" s="162"/>
      <c r="G212" s="162"/>
      <c r="H212" s="163"/>
      <c r="I212" s="163"/>
      <c r="J212" s="162"/>
      <c r="K212" s="162"/>
      <c r="L212" s="162"/>
      <c r="M212" s="162"/>
      <c r="N212" s="162"/>
      <c r="O212" s="163"/>
      <c r="P212" s="83"/>
      <c r="Q212" s="83"/>
      <c r="R212" s="160"/>
      <c r="S212" s="160"/>
      <c r="T212" s="150"/>
      <c r="U212" s="149"/>
      <c r="V212" s="150"/>
      <c r="W212" s="150"/>
      <c r="X212" s="149"/>
      <c r="Y212" s="149"/>
      <c r="Z212" s="150"/>
      <c r="AA212" s="150"/>
      <c r="AB212" s="149"/>
      <c r="AC212" s="149"/>
      <c r="AD212" s="149"/>
      <c r="AE212" s="159"/>
      <c r="AF212" s="149"/>
      <c r="AG212" s="149"/>
      <c r="AH212" s="149"/>
      <c r="AI212" s="159"/>
      <c r="AJ212" s="150"/>
      <c r="AK212" s="149"/>
      <c r="AL212" s="149"/>
      <c r="AM212" s="149"/>
      <c r="AN212" s="149"/>
      <c r="AO212" s="164" t="s">
        <v>115</v>
      </c>
      <c r="AP212" s="168"/>
      <c r="AQ212" s="169"/>
      <c r="AR212" s="168"/>
      <c r="AS212" s="170" t="str">
        <f t="shared" si="52"/>
        <v/>
      </c>
      <c r="AT212" s="171"/>
      <c r="AU212" s="172"/>
      <c r="AV212" s="172">
        <v>64</v>
      </c>
      <c r="AW212" s="17">
        <v>32</v>
      </c>
      <c r="AX212" s="17">
        <v>41</v>
      </c>
      <c r="AY212" s="17">
        <v>49</v>
      </c>
      <c r="AZ212" s="17">
        <v>55</v>
      </c>
      <c r="BA212" s="17">
        <v>50</v>
      </c>
      <c r="BB212" s="17">
        <v>64</v>
      </c>
      <c r="BC212" s="17">
        <v>63</v>
      </c>
      <c r="BD212" s="17">
        <v>68</v>
      </c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</row>
    <row r="213" spans="1:71" ht="12.75" customHeight="1" x14ac:dyDescent="0.2">
      <c r="A213" s="161"/>
      <c r="B213" s="162"/>
      <c r="C213" s="162"/>
      <c r="D213" s="162"/>
      <c r="E213" s="162"/>
      <c r="F213" s="162"/>
      <c r="G213" s="162"/>
      <c r="H213" s="163"/>
      <c r="I213" s="163"/>
      <c r="J213" s="162"/>
      <c r="K213" s="162"/>
      <c r="L213" s="162"/>
      <c r="M213" s="162"/>
      <c r="N213" s="162"/>
      <c r="O213" s="163"/>
      <c r="P213" s="83"/>
      <c r="Q213" s="83"/>
      <c r="R213" s="160"/>
      <c r="S213" s="160"/>
      <c r="T213" s="150"/>
      <c r="U213" s="149"/>
      <c r="V213" s="150"/>
      <c r="W213" s="150"/>
      <c r="X213" s="149"/>
      <c r="Y213" s="149"/>
      <c r="Z213" s="150"/>
      <c r="AA213" s="150"/>
      <c r="AB213" s="149"/>
      <c r="AC213" s="149"/>
      <c r="AD213" s="149"/>
      <c r="AE213" s="159"/>
      <c r="AF213" s="149"/>
      <c r="AG213" s="149"/>
      <c r="AH213" s="149"/>
      <c r="AI213" s="159"/>
      <c r="AJ213" s="150"/>
      <c r="AK213" s="149"/>
      <c r="AL213" s="149"/>
      <c r="AM213" s="149"/>
      <c r="AN213" s="149"/>
      <c r="AO213" s="164" t="s">
        <v>135</v>
      </c>
      <c r="AP213" s="168"/>
      <c r="AQ213" s="169"/>
      <c r="AR213" s="168"/>
      <c r="AS213" s="170"/>
      <c r="AT213" s="171"/>
      <c r="AU213" s="172"/>
      <c r="AV213" s="172">
        <v>0</v>
      </c>
      <c r="AW213" s="17">
        <v>0</v>
      </c>
      <c r="AX213" s="17">
        <v>0</v>
      </c>
      <c r="AY213" s="17">
        <v>0</v>
      </c>
      <c r="AZ213" s="17">
        <v>0</v>
      </c>
      <c r="BA213" s="17">
        <v>0</v>
      </c>
      <c r="BB213" s="17">
        <v>0</v>
      </c>
      <c r="BC213" s="17">
        <v>0</v>
      </c>
      <c r="BD213" s="17">
        <v>0</v>
      </c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</row>
    <row r="214" spans="1:71" ht="12.75" customHeight="1" x14ac:dyDescent="0.2">
      <c r="A214" s="161"/>
      <c r="B214" s="162"/>
      <c r="C214" s="162"/>
      <c r="D214" s="162"/>
      <c r="E214" s="162"/>
      <c r="F214" s="162"/>
      <c r="G214" s="162"/>
      <c r="H214" s="163"/>
      <c r="I214" s="163"/>
      <c r="J214" s="162"/>
      <c r="K214" s="162"/>
      <c r="L214" s="162"/>
      <c r="M214" s="162"/>
      <c r="N214" s="162"/>
      <c r="O214" s="163"/>
      <c r="P214" s="83"/>
      <c r="Q214" s="83"/>
      <c r="R214" s="160"/>
      <c r="S214" s="160"/>
      <c r="T214" s="150"/>
      <c r="U214" s="149"/>
      <c r="V214" s="150"/>
      <c r="W214" s="150"/>
      <c r="X214" s="149"/>
      <c r="Y214" s="149"/>
      <c r="Z214" s="150"/>
      <c r="AA214" s="150"/>
      <c r="AB214" s="149"/>
      <c r="AC214" s="149"/>
      <c r="AD214" s="149"/>
      <c r="AE214" s="159"/>
      <c r="AF214" s="149"/>
      <c r="AG214" s="149"/>
      <c r="AH214" s="149"/>
      <c r="AI214" s="159"/>
      <c r="AJ214" s="150"/>
      <c r="AK214" s="149"/>
      <c r="AL214" s="149"/>
      <c r="AM214" s="149"/>
      <c r="AN214" s="149"/>
      <c r="AO214" s="164" t="s">
        <v>116</v>
      </c>
      <c r="AP214" s="168"/>
      <c r="AQ214" s="169"/>
      <c r="AR214" s="168"/>
      <c r="AS214" s="170"/>
      <c r="AT214" s="171"/>
      <c r="AU214" s="172"/>
      <c r="AV214" s="172">
        <v>479</v>
      </c>
      <c r="AW214" s="17">
        <v>499</v>
      </c>
      <c r="AX214" s="17">
        <v>693</v>
      </c>
      <c r="AY214" s="17">
        <v>579</v>
      </c>
      <c r="AZ214" s="17">
        <v>663</v>
      </c>
      <c r="BA214" s="17">
        <v>749</v>
      </c>
      <c r="BB214" s="17">
        <v>694</v>
      </c>
      <c r="BC214" s="17">
        <v>689</v>
      </c>
      <c r="BD214" s="17">
        <v>815</v>
      </c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</row>
    <row r="215" spans="1:71" ht="12.75" customHeight="1" x14ac:dyDescent="0.2">
      <c r="A215" s="161"/>
      <c r="B215" s="162"/>
      <c r="C215" s="162"/>
      <c r="D215" s="162"/>
      <c r="E215" s="162"/>
      <c r="F215" s="162"/>
      <c r="G215" s="162"/>
      <c r="H215" s="163"/>
      <c r="I215" s="163"/>
      <c r="J215" s="162"/>
      <c r="K215" s="162"/>
      <c r="L215" s="162"/>
      <c r="M215" s="162"/>
      <c r="N215" s="162"/>
      <c r="O215" s="163"/>
      <c r="P215" s="83"/>
      <c r="Q215" s="83"/>
      <c r="R215" s="160"/>
      <c r="S215" s="160"/>
      <c r="T215" s="150"/>
      <c r="U215" s="149"/>
      <c r="V215" s="150"/>
      <c r="W215" s="150"/>
      <c r="X215" s="149"/>
      <c r="Y215" s="149"/>
      <c r="Z215" s="150"/>
      <c r="AA215" s="150"/>
      <c r="AB215" s="149"/>
      <c r="AC215" s="149"/>
      <c r="AD215" s="149"/>
      <c r="AE215" s="159"/>
      <c r="AF215" s="149"/>
      <c r="AG215" s="149"/>
      <c r="AH215" s="149"/>
      <c r="AI215" s="159"/>
      <c r="AJ215" s="150"/>
      <c r="AK215" s="149"/>
      <c r="AL215" s="149"/>
      <c r="AM215" s="149"/>
      <c r="AN215" s="149"/>
      <c r="AO215" s="164" t="s">
        <v>117</v>
      </c>
      <c r="AP215" s="166"/>
      <c r="AQ215" s="151">
        <v>180</v>
      </c>
      <c r="AR215" s="166"/>
      <c r="AS215" s="167">
        <f t="shared" si="52"/>
        <v>180</v>
      </c>
      <c r="AT215" s="54">
        <v>190</v>
      </c>
      <c r="AU215" s="55">
        <v>84</v>
      </c>
      <c r="AV215" s="55">
        <v>14</v>
      </c>
      <c r="AW215" s="111">
        <v>21</v>
      </c>
      <c r="AX215" s="111">
        <v>21</v>
      </c>
      <c r="AY215" s="111">
        <v>15</v>
      </c>
      <c r="AZ215" s="112">
        <v>27</v>
      </c>
      <c r="BA215" s="111">
        <v>18</v>
      </c>
      <c r="BB215" s="111">
        <v>14</v>
      </c>
      <c r="BC215" s="111">
        <v>9</v>
      </c>
      <c r="BD215" s="111">
        <v>30</v>
      </c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</row>
    <row r="216" spans="1:71" ht="12.75" customHeight="1" x14ac:dyDescent="0.2">
      <c r="A216" s="161"/>
      <c r="B216" s="162"/>
      <c r="C216" s="162"/>
      <c r="D216" s="162"/>
      <c r="E216" s="162"/>
      <c r="F216" s="162"/>
      <c r="G216" s="162"/>
      <c r="H216" s="163"/>
      <c r="I216" s="163"/>
      <c r="J216" s="162"/>
      <c r="K216" s="162"/>
      <c r="L216" s="162"/>
      <c r="M216" s="162"/>
      <c r="N216" s="162"/>
      <c r="O216" s="163"/>
      <c r="P216" s="83"/>
      <c r="Q216" s="83"/>
      <c r="R216" s="160"/>
      <c r="S216" s="160"/>
      <c r="T216" s="150"/>
      <c r="U216" s="149"/>
      <c r="V216" s="150"/>
      <c r="W216" s="150"/>
      <c r="X216" s="149"/>
      <c r="Y216" s="149"/>
      <c r="Z216" s="150"/>
      <c r="AA216" s="150"/>
      <c r="AB216" s="149"/>
      <c r="AC216" s="149"/>
      <c r="AD216" s="149"/>
      <c r="AE216" s="159"/>
      <c r="AF216" s="149"/>
      <c r="AG216" s="149"/>
      <c r="AH216" s="149"/>
      <c r="AI216" s="159"/>
      <c r="AJ216" s="150"/>
      <c r="AK216" s="149"/>
      <c r="AL216" s="149"/>
      <c r="AM216" s="149"/>
      <c r="AN216" s="149"/>
      <c r="AO216" s="164" t="s">
        <v>118</v>
      </c>
      <c r="AP216" s="166"/>
      <c r="AQ216" s="151">
        <v>96</v>
      </c>
      <c r="AR216" s="166"/>
      <c r="AS216" s="167">
        <f t="shared" si="52"/>
        <v>96</v>
      </c>
      <c r="AT216" s="54">
        <v>153</v>
      </c>
      <c r="AU216" s="55">
        <v>210</v>
      </c>
      <c r="AV216" s="55">
        <v>47</v>
      </c>
      <c r="AW216" s="111">
        <v>33</v>
      </c>
      <c r="AX216" s="111">
        <v>35</v>
      </c>
      <c r="AY216" s="111">
        <v>47</v>
      </c>
      <c r="AZ216" s="112">
        <v>42</v>
      </c>
      <c r="BA216" s="111">
        <v>44</v>
      </c>
      <c r="BB216" s="111">
        <v>50</v>
      </c>
      <c r="BC216" s="111">
        <v>38</v>
      </c>
      <c r="BD216" s="111">
        <v>35</v>
      </c>
      <c r="BE216" s="111"/>
      <c r="BF216" s="111"/>
      <c r="BG216" s="111"/>
      <c r="BH216" s="111"/>
      <c r="BI216" s="111"/>
      <c r="BJ216" s="111"/>
      <c r="BK216" s="111"/>
      <c r="BL216" s="111"/>
      <c r="BM216" s="111"/>
      <c r="BN216" s="111"/>
      <c r="BO216" s="111"/>
      <c r="BP216" s="111"/>
      <c r="BQ216" s="111"/>
      <c r="BR216" s="111"/>
      <c r="BS216" s="111"/>
    </row>
    <row r="217" spans="1:71" ht="12.75" customHeight="1" x14ac:dyDescent="0.2">
      <c r="A217" s="161"/>
      <c r="B217" s="162"/>
      <c r="C217" s="162"/>
      <c r="D217" s="162"/>
      <c r="E217" s="162"/>
      <c r="F217" s="162"/>
      <c r="G217" s="162"/>
      <c r="H217" s="163"/>
      <c r="I217" s="163"/>
      <c r="J217" s="162"/>
      <c r="K217" s="162"/>
      <c r="L217" s="162"/>
      <c r="M217" s="162"/>
      <c r="N217" s="162"/>
      <c r="O217" s="163"/>
      <c r="P217" s="83"/>
      <c r="Q217" s="83"/>
      <c r="R217" s="160"/>
      <c r="S217" s="160"/>
      <c r="T217" s="150"/>
      <c r="U217" s="149"/>
      <c r="V217" s="150"/>
      <c r="W217" s="150"/>
      <c r="X217" s="149"/>
      <c r="Y217" s="149"/>
      <c r="Z217" s="150"/>
      <c r="AA217" s="150"/>
      <c r="AB217" s="149"/>
      <c r="AC217" s="149"/>
      <c r="AD217" s="149"/>
      <c r="AE217" s="159"/>
      <c r="AF217" s="149"/>
      <c r="AG217" s="149"/>
      <c r="AH217" s="149"/>
      <c r="AI217" s="159"/>
      <c r="AJ217" s="150"/>
      <c r="AK217" s="149"/>
      <c r="AL217" s="149"/>
      <c r="AM217" s="149"/>
      <c r="AN217" s="149"/>
      <c r="AO217" s="164" t="s">
        <v>119</v>
      </c>
      <c r="AP217" s="166"/>
      <c r="AQ217" s="151">
        <v>75</v>
      </c>
      <c r="AR217" s="166"/>
      <c r="AS217" s="167">
        <f t="shared" si="52"/>
        <v>75</v>
      </c>
      <c r="AT217" s="54">
        <v>16</v>
      </c>
      <c r="AU217" s="55">
        <v>18</v>
      </c>
      <c r="AV217" s="55">
        <v>0</v>
      </c>
      <c r="AW217" s="111">
        <v>0</v>
      </c>
      <c r="AX217" s="111">
        <v>1</v>
      </c>
      <c r="AY217" s="111">
        <v>3</v>
      </c>
      <c r="AZ217" s="111">
        <v>2</v>
      </c>
      <c r="BA217" s="111">
        <v>1</v>
      </c>
      <c r="BB217" s="111">
        <v>1</v>
      </c>
      <c r="BC217" s="111">
        <v>2</v>
      </c>
      <c r="BD217" s="111">
        <v>0</v>
      </c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</row>
    <row r="218" spans="1:71" ht="12.75" customHeight="1" x14ac:dyDescent="0.2">
      <c r="A218" s="161"/>
      <c r="B218" s="162"/>
      <c r="C218" s="162"/>
      <c r="D218" s="162"/>
      <c r="E218" s="162"/>
      <c r="F218" s="162"/>
      <c r="G218" s="162"/>
      <c r="H218" s="163"/>
      <c r="I218" s="163"/>
      <c r="J218" s="162"/>
      <c r="K218" s="162"/>
      <c r="L218" s="162"/>
      <c r="M218" s="162"/>
      <c r="N218" s="162"/>
      <c r="O218" s="163"/>
      <c r="P218" s="83"/>
      <c r="Q218" s="83"/>
      <c r="R218" s="160"/>
      <c r="S218" s="160"/>
      <c r="T218" s="150"/>
      <c r="U218" s="149"/>
      <c r="V218" s="150"/>
      <c r="W218" s="150"/>
      <c r="X218" s="149"/>
      <c r="Y218" s="149"/>
      <c r="Z218" s="150"/>
      <c r="AA218" s="150"/>
      <c r="AB218" s="149"/>
      <c r="AC218" s="149"/>
      <c r="AD218" s="149"/>
      <c r="AE218" s="159"/>
      <c r="AF218" s="149"/>
      <c r="AG218" s="149"/>
      <c r="AH218" s="149"/>
      <c r="AI218" s="159"/>
      <c r="AJ218" s="150"/>
      <c r="AK218" s="149"/>
      <c r="AL218" s="149"/>
      <c r="AM218" s="149"/>
      <c r="AN218" s="149"/>
      <c r="AO218" s="164" t="s">
        <v>121</v>
      </c>
      <c r="AP218" s="166"/>
      <c r="AQ218" s="151">
        <v>16</v>
      </c>
      <c r="AR218" s="166"/>
      <c r="AS218" s="167">
        <f t="shared" si="52"/>
        <v>16</v>
      </c>
      <c r="AT218" s="54">
        <v>38</v>
      </c>
      <c r="AU218" s="55">
        <v>50</v>
      </c>
      <c r="AV218" s="55">
        <v>1</v>
      </c>
      <c r="AW218" s="111">
        <v>0</v>
      </c>
      <c r="AX218" s="111">
        <v>0</v>
      </c>
      <c r="AY218" s="111">
        <v>0</v>
      </c>
      <c r="AZ218" s="111">
        <v>0</v>
      </c>
      <c r="BA218" s="111">
        <v>0</v>
      </c>
      <c r="BB218" s="111">
        <v>0</v>
      </c>
      <c r="BC218" s="111">
        <v>0</v>
      </c>
      <c r="BD218" s="111">
        <v>1</v>
      </c>
      <c r="BE218" s="111"/>
      <c r="BF218" s="111"/>
      <c r="BG218" s="111"/>
      <c r="BH218" s="111"/>
      <c r="BI218" s="111"/>
      <c r="BJ218" s="111"/>
      <c r="BK218" s="111"/>
      <c r="BL218" s="111"/>
      <c r="BM218" s="111"/>
      <c r="BN218" s="111"/>
      <c r="BO218" s="111"/>
      <c r="BP218" s="111"/>
      <c r="BQ218" s="111"/>
      <c r="BR218" s="111"/>
      <c r="BS218" s="111"/>
    </row>
    <row r="219" spans="1:71" ht="12.75" customHeight="1" x14ac:dyDescent="0.2">
      <c r="A219" s="161"/>
      <c r="B219" s="162"/>
      <c r="C219" s="162"/>
      <c r="D219" s="162"/>
      <c r="E219" s="162"/>
      <c r="F219" s="162"/>
      <c r="G219" s="162"/>
      <c r="H219" s="163"/>
      <c r="I219" s="163"/>
      <c r="J219" s="162"/>
      <c r="K219" s="162"/>
      <c r="L219" s="162"/>
      <c r="M219" s="162"/>
      <c r="N219" s="162"/>
      <c r="O219" s="163"/>
      <c r="P219" s="83"/>
      <c r="Q219" s="83"/>
      <c r="R219" s="160"/>
      <c r="S219" s="160"/>
      <c r="T219" s="150"/>
      <c r="U219" s="149"/>
      <c r="V219" s="150"/>
      <c r="W219" s="150"/>
      <c r="X219" s="149"/>
      <c r="Y219" s="149"/>
      <c r="Z219" s="150"/>
      <c r="AA219" s="150"/>
      <c r="AB219" s="149"/>
      <c r="AC219" s="149"/>
      <c r="AD219" s="149"/>
      <c r="AE219" s="159"/>
      <c r="AF219" s="149"/>
      <c r="AG219" s="149"/>
      <c r="AH219" s="149"/>
      <c r="AI219" s="159"/>
      <c r="AJ219" s="150"/>
      <c r="AK219" s="149"/>
      <c r="AL219" s="149"/>
      <c r="AM219" s="149"/>
      <c r="AN219" s="149"/>
      <c r="AO219" s="164" t="s">
        <v>123</v>
      </c>
      <c r="AP219" s="166"/>
      <c r="AQ219" s="151">
        <v>525</v>
      </c>
      <c r="AR219" s="166"/>
      <c r="AS219" s="167">
        <f>IF(AQ219="","",(SUM(AQ219,AN219)))</f>
        <v>525</v>
      </c>
      <c r="AT219" s="54">
        <v>60</v>
      </c>
      <c r="AU219" s="55">
        <v>150</v>
      </c>
      <c r="AV219" s="55">
        <v>22</v>
      </c>
      <c r="AW219" s="111">
        <v>7</v>
      </c>
      <c r="AX219" s="111">
        <v>6</v>
      </c>
      <c r="AY219" s="111">
        <v>9</v>
      </c>
      <c r="AZ219" s="111">
        <v>8</v>
      </c>
      <c r="BA219" s="111">
        <v>7</v>
      </c>
      <c r="BB219" s="111">
        <v>14</v>
      </c>
      <c r="BC219" s="111">
        <v>21</v>
      </c>
      <c r="BD219" s="111">
        <v>19</v>
      </c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</row>
    <row r="220" spans="1:71" ht="12.75" customHeight="1" x14ac:dyDescent="0.2">
      <c r="A220" s="161"/>
      <c r="B220" s="162"/>
      <c r="C220" s="162"/>
      <c r="D220" s="162"/>
      <c r="E220" s="162"/>
      <c r="F220" s="162"/>
      <c r="G220" s="162"/>
      <c r="H220" s="163"/>
      <c r="I220" s="163"/>
      <c r="J220" s="162"/>
      <c r="K220" s="162"/>
      <c r="L220" s="162"/>
      <c r="M220" s="162"/>
      <c r="N220" s="162"/>
      <c r="O220" s="163"/>
      <c r="P220" s="83"/>
      <c r="Q220" s="83"/>
      <c r="R220" s="160"/>
      <c r="S220" s="160"/>
      <c r="T220" s="150"/>
      <c r="U220" s="149"/>
      <c r="V220" s="150"/>
      <c r="W220" s="150"/>
      <c r="X220" s="149"/>
      <c r="Y220" s="149"/>
      <c r="Z220" s="150"/>
      <c r="AA220" s="150"/>
      <c r="AB220" s="149"/>
      <c r="AC220" s="149"/>
      <c r="AD220" s="149"/>
      <c r="AE220" s="159"/>
      <c r="AF220" s="149"/>
      <c r="AG220" s="149"/>
      <c r="AH220" s="149"/>
      <c r="AI220" s="159"/>
      <c r="AJ220" s="150"/>
      <c r="AK220" s="149"/>
      <c r="AL220" s="149"/>
      <c r="AM220" s="149"/>
      <c r="AN220" s="149"/>
      <c r="AO220" s="164" t="s">
        <v>122</v>
      </c>
      <c r="AP220" s="166"/>
      <c r="AQ220" s="151">
        <v>25</v>
      </c>
      <c r="AR220" s="166"/>
      <c r="AS220" s="167">
        <f t="shared" si="52"/>
        <v>25</v>
      </c>
      <c r="AT220" s="54">
        <v>38</v>
      </c>
      <c r="AU220" s="55">
        <v>50</v>
      </c>
      <c r="AV220" s="55">
        <v>0</v>
      </c>
      <c r="AW220" s="111">
        <v>0</v>
      </c>
      <c r="AX220" s="111">
        <v>0</v>
      </c>
      <c r="AY220" s="111">
        <v>0</v>
      </c>
      <c r="AZ220" s="111">
        <v>0</v>
      </c>
      <c r="BA220" s="111">
        <v>0</v>
      </c>
      <c r="BB220" s="111">
        <v>0</v>
      </c>
      <c r="BC220" s="111">
        <v>0</v>
      </c>
      <c r="BD220" s="111">
        <v>1</v>
      </c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</row>
    <row r="221" spans="1:71" ht="12.75" customHeight="1" x14ac:dyDescent="0.2">
      <c r="A221" s="161"/>
      <c r="B221" s="162"/>
      <c r="C221" s="162"/>
      <c r="D221" s="162"/>
      <c r="E221" s="162"/>
      <c r="F221" s="162"/>
      <c r="G221" s="162"/>
      <c r="H221" s="163"/>
      <c r="I221" s="163"/>
      <c r="J221" s="162"/>
      <c r="K221" s="162"/>
      <c r="L221" s="162"/>
      <c r="M221" s="162"/>
      <c r="N221" s="162"/>
      <c r="O221" s="163"/>
      <c r="P221" s="83"/>
      <c r="Q221" s="83"/>
      <c r="R221" s="160"/>
      <c r="S221" s="160"/>
      <c r="T221" s="150"/>
      <c r="U221" s="149"/>
      <c r="V221" s="150"/>
      <c r="W221" s="150"/>
      <c r="X221" s="149"/>
      <c r="Y221" s="149"/>
      <c r="Z221" s="150"/>
      <c r="AA221" s="150"/>
      <c r="AB221" s="149"/>
      <c r="AC221" s="149"/>
      <c r="AD221" s="149"/>
      <c r="AE221" s="159"/>
      <c r="AF221" s="149"/>
      <c r="AG221" s="149"/>
      <c r="AH221" s="149"/>
      <c r="AI221" s="159"/>
      <c r="AJ221" s="150"/>
      <c r="AK221" s="149"/>
      <c r="AL221" s="149"/>
      <c r="AM221" s="149"/>
      <c r="AN221" s="149"/>
      <c r="AO221" s="164" t="s">
        <v>124</v>
      </c>
      <c r="AP221" s="166"/>
      <c r="AQ221" s="151">
        <v>2175</v>
      </c>
      <c r="AR221" s="166"/>
      <c r="AS221" s="167">
        <f t="shared" si="52"/>
        <v>2175</v>
      </c>
      <c r="AT221" s="54">
        <v>95</v>
      </c>
      <c r="AU221" s="55">
        <v>25</v>
      </c>
      <c r="AV221" s="55">
        <v>3480</v>
      </c>
      <c r="AW221" s="111">
        <v>3184</v>
      </c>
      <c r="AX221" s="111">
        <v>2983</v>
      </c>
      <c r="AY221" s="111">
        <v>3275</v>
      </c>
      <c r="AZ221" s="111">
        <v>3873</v>
      </c>
      <c r="BA221" s="111">
        <v>3433</v>
      </c>
      <c r="BB221" s="111">
        <v>3270</v>
      </c>
      <c r="BC221" s="111">
        <v>3626</v>
      </c>
      <c r="BD221" s="111">
        <v>3697</v>
      </c>
      <c r="BE221" s="111"/>
      <c r="BF221" s="111"/>
      <c r="BG221" s="111"/>
      <c r="BH221" s="111"/>
      <c r="BI221" s="111"/>
      <c r="BJ221" s="111"/>
      <c r="BK221" s="111"/>
      <c r="BL221" s="111"/>
      <c r="BM221" s="111"/>
      <c r="BN221" s="111"/>
      <c r="BO221" s="111"/>
      <c r="BP221" s="111"/>
      <c r="BQ221" s="111"/>
      <c r="BR221" s="111"/>
      <c r="BS221" s="111"/>
    </row>
    <row r="222" spans="1:71" ht="12.75" customHeight="1" x14ac:dyDescent="0.2">
      <c r="A222" s="161"/>
      <c r="B222" s="162"/>
      <c r="C222" s="162"/>
      <c r="D222" s="162"/>
      <c r="E222" s="162"/>
      <c r="F222" s="162"/>
      <c r="G222" s="162"/>
      <c r="H222" s="163"/>
      <c r="I222" s="163"/>
      <c r="J222" s="162"/>
      <c r="K222" s="162"/>
      <c r="L222" s="162"/>
      <c r="M222" s="162"/>
      <c r="N222" s="162"/>
      <c r="O222" s="163"/>
      <c r="P222" s="83"/>
      <c r="Q222" s="83"/>
      <c r="R222" s="160"/>
      <c r="S222" s="160"/>
      <c r="T222" s="150"/>
      <c r="U222" s="149"/>
      <c r="V222" s="150"/>
      <c r="W222" s="150"/>
      <c r="X222" s="149"/>
      <c r="Y222" s="149"/>
      <c r="Z222" s="150"/>
      <c r="AA222" s="150"/>
      <c r="AB222" s="149"/>
      <c r="AC222" s="149"/>
      <c r="AD222" s="149"/>
      <c r="AE222" s="159"/>
      <c r="AF222" s="149"/>
      <c r="AG222" s="149"/>
      <c r="AH222" s="149"/>
      <c r="AI222" s="159"/>
      <c r="AJ222" s="150"/>
      <c r="AK222" s="149"/>
      <c r="AL222" s="149"/>
      <c r="AM222" s="149"/>
      <c r="AN222" s="149"/>
      <c r="AO222" s="164" t="s">
        <v>125</v>
      </c>
      <c r="AP222" s="166"/>
      <c r="AQ222" s="151">
        <v>495</v>
      </c>
      <c r="AR222" s="166"/>
      <c r="AS222" s="167">
        <f t="shared" si="52"/>
        <v>495</v>
      </c>
      <c r="AT222" s="54">
        <v>570</v>
      </c>
      <c r="AU222" s="55">
        <v>750</v>
      </c>
      <c r="AV222" s="55">
        <v>191</v>
      </c>
      <c r="AW222" s="111">
        <v>119</v>
      </c>
      <c r="AX222" s="111">
        <v>174</v>
      </c>
      <c r="AY222" s="111">
        <v>167</v>
      </c>
      <c r="AZ222" s="111">
        <v>207</v>
      </c>
      <c r="BA222" s="111">
        <v>118</v>
      </c>
      <c r="BB222" s="111">
        <v>140</v>
      </c>
      <c r="BC222" s="111">
        <v>149</v>
      </c>
      <c r="BD222" s="111">
        <v>203</v>
      </c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</row>
    <row r="223" spans="1:71" ht="12.75" customHeight="1" x14ac:dyDescent="0.2">
      <c r="A223" s="161"/>
      <c r="B223" s="162"/>
      <c r="C223" s="162"/>
      <c r="D223" s="162"/>
      <c r="E223" s="162"/>
      <c r="F223" s="162"/>
      <c r="G223" s="162"/>
      <c r="H223" s="163"/>
      <c r="I223" s="163"/>
      <c r="J223" s="162"/>
      <c r="K223" s="162"/>
      <c r="L223" s="162"/>
      <c r="M223" s="162"/>
      <c r="N223" s="162"/>
      <c r="O223" s="163"/>
      <c r="P223" s="83"/>
      <c r="Q223" s="83"/>
      <c r="R223" s="160"/>
      <c r="S223" s="160"/>
      <c r="T223" s="150"/>
      <c r="U223" s="149"/>
      <c r="V223" s="150"/>
      <c r="W223" s="150"/>
      <c r="X223" s="149"/>
      <c r="Y223" s="149"/>
      <c r="Z223" s="150"/>
      <c r="AA223" s="150"/>
      <c r="AB223" s="149"/>
      <c r="AC223" s="149"/>
      <c r="AD223" s="149"/>
      <c r="AE223" s="159"/>
      <c r="AF223" s="149"/>
      <c r="AG223" s="149"/>
      <c r="AH223" s="149"/>
      <c r="AI223" s="159"/>
      <c r="AJ223" s="150"/>
      <c r="AK223" s="149"/>
      <c r="AL223" s="149"/>
      <c r="AM223" s="149"/>
      <c r="AN223" s="149"/>
      <c r="AO223" s="164" t="s">
        <v>112</v>
      </c>
      <c r="AP223" s="166"/>
      <c r="AQ223" s="151">
        <v>0</v>
      </c>
      <c r="AR223" s="166"/>
      <c r="AS223" s="167">
        <f>IF(AQ223="","",(SUM(AQ223,AN223)))</f>
        <v>0</v>
      </c>
      <c r="AT223" s="54">
        <v>0</v>
      </c>
      <c r="AU223" s="55">
        <v>5</v>
      </c>
      <c r="AV223" s="55">
        <v>3</v>
      </c>
      <c r="AW223" s="111">
        <v>0</v>
      </c>
      <c r="AX223" s="111">
        <v>0</v>
      </c>
      <c r="AY223" s="111">
        <v>0</v>
      </c>
      <c r="AZ223" s="112">
        <v>0</v>
      </c>
      <c r="BA223" s="111">
        <v>0</v>
      </c>
      <c r="BB223" s="111">
        <v>0</v>
      </c>
      <c r="BC223" s="111">
        <v>0</v>
      </c>
      <c r="BD223" s="111">
        <v>0</v>
      </c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</row>
    <row r="224" spans="1:71" ht="12.75" customHeight="1" x14ac:dyDescent="0.2">
      <c r="A224" s="161"/>
      <c r="B224" s="162"/>
      <c r="C224" s="162"/>
      <c r="D224" s="162"/>
      <c r="E224" s="162"/>
      <c r="F224" s="162"/>
      <c r="G224" s="162"/>
      <c r="H224" s="163"/>
      <c r="I224" s="163"/>
      <c r="J224" s="162"/>
      <c r="K224" s="162"/>
      <c r="L224" s="162"/>
      <c r="M224" s="162"/>
      <c r="N224" s="162"/>
      <c r="O224" s="163"/>
      <c r="P224" s="83"/>
      <c r="Q224" s="83"/>
      <c r="R224" s="160"/>
      <c r="S224" s="160"/>
      <c r="T224" s="150"/>
      <c r="U224" s="149"/>
      <c r="V224" s="150"/>
      <c r="W224" s="150"/>
      <c r="X224" s="149"/>
      <c r="Y224" s="149"/>
      <c r="Z224" s="150"/>
      <c r="AA224" s="150"/>
      <c r="AB224" s="149"/>
      <c r="AC224" s="149"/>
      <c r="AD224" s="149"/>
      <c r="AE224" s="159"/>
      <c r="AF224" s="149"/>
      <c r="AG224" s="149"/>
      <c r="AH224" s="149"/>
      <c r="AI224" s="159"/>
      <c r="AJ224" s="150"/>
      <c r="AK224" s="149"/>
      <c r="AL224" s="149"/>
      <c r="AM224" s="149"/>
      <c r="AN224" s="149"/>
      <c r="AO224" s="164" t="s">
        <v>126</v>
      </c>
      <c r="AP224" s="166"/>
      <c r="AQ224" s="151">
        <v>855</v>
      </c>
      <c r="AR224" s="166"/>
      <c r="AS224" s="167">
        <f t="shared" si="52"/>
        <v>855</v>
      </c>
      <c r="AT224" s="54">
        <v>475</v>
      </c>
      <c r="AU224" s="55">
        <v>630</v>
      </c>
      <c r="AV224" s="55">
        <v>1147</v>
      </c>
      <c r="AW224" s="111">
        <v>1606</v>
      </c>
      <c r="AX224" s="111">
        <v>1731</v>
      </c>
      <c r="AY224" s="111">
        <v>1694</v>
      </c>
      <c r="AZ224" s="111">
        <v>987</v>
      </c>
      <c r="BA224" s="111">
        <v>1497</v>
      </c>
      <c r="BB224" s="111">
        <v>2059</v>
      </c>
      <c r="BC224" s="111">
        <v>2030</v>
      </c>
      <c r="BD224" s="111">
        <v>1757</v>
      </c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</row>
    <row r="225" spans="1:71" ht="12.75" customHeight="1" x14ac:dyDescent="0.2">
      <c r="A225" s="161"/>
      <c r="B225" s="162"/>
      <c r="C225" s="162"/>
      <c r="D225" s="162"/>
      <c r="E225" s="162"/>
      <c r="F225" s="162"/>
      <c r="G225" s="162"/>
      <c r="H225" s="163"/>
      <c r="I225" s="163"/>
      <c r="J225" s="162"/>
      <c r="K225" s="162"/>
      <c r="L225" s="162"/>
      <c r="M225" s="162"/>
      <c r="N225" s="162"/>
      <c r="O225" s="163"/>
      <c r="P225" s="83"/>
      <c r="Q225" s="83"/>
      <c r="R225" s="160"/>
      <c r="S225" s="160"/>
      <c r="T225" s="150"/>
      <c r="U225" s="149"/>
      <c r="V225" s="150"/>
      <c r="W225" s="150"/>
      <c r="X225" s="149"/>
      <c r="Y225" s="149"/>
      <c r="Z225" s="150"/>
      <c r="AA225" s="150"/>
      <c r="AB225" s="149"/>
      <c r="AC225" s="149"/>
      <c r="AD225" s="149"/>
      <c r="AE225" s="159"/>
      <c r="AF225" s="149"/>
      <c r="AG225" s="149"/>
      <c r="AH225" s="149"/>
      <c r="AI225" s="159"/>
      <c r="AJ225" s="150"/>
      <c r="AK225" s="149"/>
      <c r="AL225" s="149"/>
      <c r="AM225" s="149"/>
      <c r="AN225" s="149"/>
      <c r="AO225" s="164" t="s">
        <v>127</v>
      </c>
      <c r="AP225" s="166"/>
      <c r="AQ225" s="151">
        <v>150</v>
      </c>
      <c r="AR225" s="166"/>
      <c r="AS225" s="167">
        <f t="shared" si="52"/>
        <v>150</v>
      </c>
      <c r="AT225" s="54">
        <v>285</v>
      </c>
      <c r="AU225" s="55">
        <v>420</v>
      </c>
      <c r="AV225" s="55">
        <v>448</v>
      </c>
      <c r="AW225" s="111">
        <v>399</v>
      </c>
      <c r="AX225" s="111">
        <v>329</v>
      </c>
      <c r="AY225" s="111">
        <v>451</v>
      </c>
      <c r="AZ225" s="111">
        <v>406</v>
      </c>
      <c r="BA225" s="111">
        <v>369</v>
      </c>
      <c r="BB225" s="111">
        <v>514</v>
      </c>
      <c r="BC225" s="111">
        <v>478</v>
      </c>
      <c r="BD225" s="111">
        <v>468</v>
      </c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</row>
    <row r="226" spans="1:71" ht="12.75" customHeight="1" x14ac:dyDescent="0.2">
      <c r="A226" s="161"/>
      <c r="B226" s="162"/>
      <c r="C226" s="162"/>
      <c r="D226" s="162"/>
      <c r="E226" s="162"/>
      <c r="F226" s="162"/>
      <c r="G226" s="162"/>
      <c r="H226" s="163"/>
      <c r="I226" s="163"/>
      <c r="J226" s="162"/>
      <c r="K226" s="162"/>
      <c r="L226" s="162"/>
      <c r="M226" s="162"/>
      <c r="N226" s="162"/>
      <c r="O226" s="163"/>
      <c r="P226" s="83"/>
      <c r="Q226" s="83"/>
      <c r="R226" s="160"/>
      <c r="S226" s="160"/>
      <c r="T226" s="150"/>
      <c r="U226" s="149"/>
      <c r="V226" s="150"/>
      <c r="W226" s="150"/>
      <c r="X226" s="149"/>
      <c r="Y226" s="149"/>
      <c r="Z226" s="150"/>
      <c r="AA226" s="150"/>
      <c r="AB226" s="149"/>
      <c r="AC226" s="149"/>
      <c r="AD226" s="149"/>
      <c r="AE226" s="159"/>
      <c r="AF226" s="149"/>
      <c r="AG226" s="149"/>
      <c r="AH226" s="149"/>
      <c r="AI226" s="159"/>
      <c r="AJ226" s="150"/>
      <c r="AK226" s="149"/>
      <c r="AL226" s="149"/>
      <c r="AM226" s="149"/>
      <c r="AN226" s="149"/>
      <c r="AO226" s="164" t="s">
        <v>132</v>
      </c>
      <c r="AP226" s="166"/>
      <c r="AQ226" s="151">
        <v>100</v>
      </c>
      <c r="AR226" s="166"/>
      <c r="AS226" s="167">
        <f t="shared" si="52"/>
        <v>100</v>
      </c>
      <c r="AT226" s="54">
        <v>160</v>
      </c>
      <c r="AU226" s="55">
        <v>160</v>
      </c>
      <c r="AV226" s="55">
        <v>243</v>
      </c>
      <c r="AW226" s="111">
        <v>274</v>
      </c>
      <c r="AX226" s="111">
        <v>216</v>
      </c>
      <c r="AY226" s="111">
        <v>297</v>
      </c>
      <c r="AZ226" s="111">
        <v>266</v>
      </c>
      <c r="BA226" s="111">
        <v>236</v>
      </c>
      <c r="BB226" s="111">
        <v>308</v>
      </c>
      <c r="BC226" s="111">
        <v>305</v>
      </c>
      <c r="BD226" s="111">
        <v>337</v>
      </c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</row>
    <row r="227" spans="1:71" ht="12.75" customHeight="1" x14ac:dyDescent="0.2">
      <c r="A227" s="161"/>
      <c r="B227" s="162"/>
      <c r="C227" s="162"/>
      <c r="D227" s="162"/>
      <c r="E227" s="162"/>
      <c r="F227" s="162"/>
      <c r="G227" s="162"/>
      <c r="H227" s="163"/>
      <c r="I227" s="163"/>
      <c r="J227" s="162"/>
      <c r="K227" s="162"/>
      <c r="L227" s="162"/>
      <c r="M227" s="162"/>
      <c r="N227" s="162"/>
      <c r="O227" s="163"/>
      <c r="P227" s="83"/>
      <c r="Q227" s="83"/>
      <c r="R227" s="160"/>
      <c r="S227" s="160"/>
      <c r="T227" s="150"/>
      <c r="U227" s="149"/>
      <c r="V227" s="150"/>
      <c r="W227" s="150"/>
      <c r="X227" s="149"/>
      <c r="Y227" s="149"/>
      <c r="Z227" s="150"/>
      <c r="AA227" s="150"/>
      <c r="AB227" s="149"/>
      <c r="AC227" s="149"/>
      <c r="AD227" s="149"/>
      <c r="AE227" s="159"/>
      <c r="AF227" s="149"/>
      <c r="AG227" s="149"/>
      <c r="AH227" s="149"/>
      <c r="AI227" s="159"/>
      <c r="AJ227" s="150"/>
      <c r="AK227" s="149"/>
      <c r="AL227" s="149"/>
      <c r="AM227" s="149"/>
      <c r="AN227" s="149"/>
      <c r="AO227" s="164" t="s">
        <v>136</v>
      </c>
      <c r="AP227" s="166"/>
      <c r="AQ227" s="151"/>
      <c r="AR227" s="166"/>
      <c r="AS227" s="167"/>
      <c r="AT227" s="54"/>
      <c r="AU227" s="55"/>
      <c r="AV227" s="55">
        <v>440</v>
      </c>
      <c r="AW227" s="111">
        <v>382</v>
      </c>
      <c r="AX227" s="111">
        <v>375</v>
      </c>
      <c r="AY227" s="111">
        <v>355</v>
      </c>
      <c r="AZ227" s="111">
        <v>341</v>
      </c>
      <c r="BA227" s="111">
        <v>359</v>
      </c>
      <c r="BB227" s="111">
        <v>376</v>
      </c>
      <c r="BC227" s="111">
        <v>364</v>
      </c>
      <c r="BD227" s="111">
        <v>390</v>
      </c>
      <c r="BE227" s="111"/>
      <c r="BF227" s="111"/>
      <c r="BG227" s="111"/>
      <c r="BH227" s="111"/>
      <c r="BI227" s="111"/>
      <c r="BJ227" s="111"/>
      <c r="BK227" s="111"/>
      <c r="BL227" s="111"/>
      <c r="BM227" s="111"/>
      <c r="BN227" s="111"/>
      <c r="BO227" s="111"/>
      <c r="BP227" s="111"/>
      <c r="BQ227" s="111"/>
      <c r="BR227" s="111"/>
      <c r="BS227" s="111"/>
    </row>
    <row r="228" spans="1:71" ht="12.75" customHeight="1" x14ac:dyDescent="0.25">
      <c r="A228" s="161"/>
      <c r="B228" s="162"/>
      <c r="C228" s="162"/>
      <c r="D228" s="162"/>
      <c r="E228" s="162"/>
      <c r="F228" s="162"/>
      <c r="G228" s="162"/>
      <c r="H228" s="163"/>
      <c r="I228" s="163"/>
      <c r="J228" s="162"/>
      <c r="K228" s="162"/>
      <c r="L228" s="162"/>
      <c r="M228" s="162"/>
      <c r="N228" s="162"/>
      <c r="O228" s="163"/>
      <c r="P228" s="83"/>
      <c r="Q228" s="83"/>
      <c r="R228" s="160"/>
      <c r="S228" s="160"/>
      <c r="T228" s="150"/>
      <c r="U228" s="149"/>
      <c r="V228" s="150"/>
      <c r="W228" s="150"/>
      <c r="X228" s="149"/>
      <c r="Y228" s="149"/>
      <c r="Z228" s="150"/>
      <c r="AA228" s="150"/>
      <c r="AB228" s="149"/>
      <c r="AC228" s="149"/>
      <c r="AD228" s="149"/>
      <c r="AE228" s="159"/>
      <c r="AF228" s="149"/>
      <c r="AG228" s="149"/>
      <c r="AH228" s="149"/>
      <c r="AI228" s="159"/>
      <c r="AJ228" s="150"/>
      <c r="AK228" s="149"/>
      <c r="AL228" s="149"/>
      <c r="AM228" s="149"/>
      <c r="AN228" s="149"/>
      <c r="AO228" s="64" t="s">
        <v>129</v>
      </c>
      <c r="AP228" s="173"/>
      <c r="AQ228" s="157">
        <f>SUM(AQ207:AQ226)</f>
        <v>4990</v>
      </c>
      <c r="AR228" s="173"/>
      <c r="AS228" s="173">
        <f>SUM(AS207:AS227)</f>
        <v>4990</v>
      </c>
      <c r="AT228" s="173">
        <f t="shared" ref="AT228:BS228" si="53">SUM(AT207:AT227)</f>
        <v>2377</v>
      </c>
      <c r="AU228" s="173">
        <f t="shared" si="53"/>
        <v>2950</v>
      </c>
      <c r="AV228" s="173">
        <f t="shared" si="53"/>
        <v>36428</v>
      </c>
      <c r="AW228" s="173">
        <f t="shared" si="53"/>
        <v>34092</v>
      </c>
      <c r="AX228" s="173">
        <f t="shared" si="53"/>
        <v>36615</v>
      </c>
      <c r="AY228" s="173">
        <f t="shared" si="53"/>
        <v>37525</v>
      </c>
      <c r="AZ228" s="173">
        <f t="shared" si="53"/>
        <v>40606</v>
      </c>
      <c r="BA228" s="173">
        <f t="shared" si="53"/>
        <v>37551</v>
      </c>
      <c r="BB228" s="173">
        <f t="shared" si="53"/>
        <v>38747</v>
      </c>
      <c r="BC228" s="147">
        <f t="shared" si="53"/>
        <v>38967</v>
      </c>
      <c r="BD228" s="173">
        <f t="shared" si="53"/>
        <v>40446</v>
      </c>
      <c r="BE228" s="173">
        <f t="shared" si="53"/>
        <v>0</v>
      </c>
      <c r="BF228" s="173">
        <f t="shared" si="53"/>
        <v>0</v>
      </c>
      <c r="BG228" s="173">
        <f t="shared" si="53"/>
        <v>0</v>
      </c>
      <c r="BH228" s="173">
        <f t="shared" si="53"/>
        <v>0</v>
      </c>
      <c r="BI228" s="173">
        <f t="shared" si="53"/>
        <v>0</v>
      </c>
      <c r="BJ228" s="173">
        <f t="shared" si="53"/>
        <v>0</v>
      </c>
      <c r="BK228" s="173">
        <f t="shared" si="53"/>
        <v>0</v>
      </c>
      <c r="BL228" s="173">
        <f t="shared" si="53"/>
        <v>0</v>
      </c>
      <c r="BM228" s="173">
        <f t="shared" si="53"/>
        <v>0</v>
      </c>
      <c r="BN228" s="173">
        <f t="shared" si="53"/>
        <v>0</v>
      </c>
      <c r="BO228" s="173">
        <f t="shared" si="53"/>
        <v>0</v>
      </c>
      <c r="BP228" s="173">
        <f t="shared" si="53"/>
        <v>0</v>
      </c>
      <c r="BQ228" s="173">
        <f t="shared" si="53"/>
        <v>0</v>
      </c>
      <c r="BR228" s="173">
        <f t="shared" si="53"/>
        <v>0</v>
      </c>
      <c r="BS228" s="173">
        <f t="shared" si="53"/>
        <v>0</v>
      </c>
    </row>
    <row r="229" spans="1:71" ht="12.75" customHeight="1" x14ac:dyDescent="0.25">
      <c r="A229" s="161"/>
      <c r="B229" s="162"/>
      <c r="C229" s="162"/>
      <c r="D229" s="162"/>
      <c r="E229" s="162"/>
      <c r="F229" s="162"/>
      <c r="G229" s="162"/>
      <c r="H229" s="163"/>
      <c r="I229" s="163"/>
      <c r="J229" s="162"/>
      <c r="K229" s="162"/>
      <c r="L229" s="162"/>
      <c r="M229" s="162"/>
      <c r="N229" s="162"/>
      <c r="O229" s="163"/>
      <c r="P229" s="83"/>
      <c r="Q229" s="83"/>
      <c r="R229" s="160"/>
      <c r="S229" s="160"/>
      <c r="T229" s="150"/>
      <c r="U229" s="149"/>
      <c r="V229" s="150"/>
      <c r="W229" s="150"/>
      <c r="X229" s="149"/>
      <c r="Y229" s="149"/>
      <c r="Z229" s="150"/>
      <c r="AA229" s="150"/>
      <c r="AB229" s="149"/>
      <c r="AC229" s="149"/>
      <c r="AD229" s="149"/>
      <c r="AE229" s="159"/>
      <c r="AF229" s="149"/>
      <c r="AG229" s="149"/>
      <c r="AH229" s="149"/>
      <c r="AI229" s="159"/>
      <c r="AJ229" s="150"/>
      <c r="AK229" s="149"/>
      <c r="AL229" s="149"/>
      <c r="AM229" s="149"/>
      <c r="AN229" s="149"/>
      <c r="AO229" s="113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</row>
    <row r="230" spans="1:71" ht="12.75" customHeight="1" x14ac:dyDescent="0.25">
      <c r="A230" s="148"/>
      <c r="B230" s="149"/>
      <c r="C230" s="149"/>
      <c r="D230" s="149"/>
      <c r="E230" s="149"/>
      <c r="F230" s="149"/>
      <c r="G230" s="149"/>
      <c r="H230" s="150"/>
      <c r="I230" s="150"/>
      <c r="J230" s="149"/>
      <c r="K230" s="149"/>
      <c r="L230" s="149"/>
      <c r="M230" s="149"/>
      <c r="N230" s="149"/>
      <c r="O230" s="150"/>
      <c r="P230" s="149"/>
      <c r="Q230" s="149"/>
      <c r="R230" s="150"/>
      <c r="S230" s="150"/>
      <c r="T230" s="150"/>
      <c r="U230" s="149"/>
      <c r="V230" s="150"/>
      <c r="W230" s="150"/>
      <c r="X230" s="149"/>
      <c r="Y230" s="149"/>
      <c r="Z230" s="150"/>
      <c r="AA230" s="150"/>
      <c r="AB230" s="149"/>
      <c r="AC230" s="149"/>
      <c r="AD230" s="149"/>
      <c r="AE230" s="149"/>
      <c r="AF230" s="149"/>
      <c r="AG230" s="149"/>
      <c r="AH230" s="149"/>
      <c r="AI230" s="149"/>
      <c r="AJ230" s="150"/>
      <c r="AK230" s="149"/>
      <c r="AL230" s="149"/>
      <c r="AM230" s="149"/>
      <c r="AN230" s="149"/>
      <c r="AO230" s="45" t="s">
        <v>137</v>
      </c>
      <c r="AP230" s="46"/>
      <c r="AQ230" s="47" t="str">
        <f>AQ358</f>
        <v>11-31-out-24</v>
      </c>
      <c r="AR230" s="46"/>
      <c r="AS230" s="46" t="e">
        <f t="shared" ref="AS230:BS230" ca="1" si="54">AS$11</f>
        <v>#NAME?</v>
      </c>
      <c r="AT230" s="10" t="e">
        <f t="shared" ca="1" si="54"/>
        <v>#NAME?</v>
      </c>
      <c r="AU230" s="10" t="e">
        <f t="shared" ca="1" si="54"/>
        <v>#NAME?</v>
      </c>
      <c r="AV230" s="10" t="e">
        <f t="shared" ca="1" si="54"/>
        <v>#NAME?</v>
      </c>
      <c r="AW230" s="10" t="e">
        <f t="shared" ca="1" si="54"/>
        <v>#NAME?</v>
      </c>
      <c r="AX230" s="10" t="e">
        <f t="shared" ca="1" si="54"/>
        <v>#NAME?</v>
      </c>
      <c r="AY230" s="10" t="e">
        <f t="shared" ca="1" si="54"/>
        <v>#NAME?</v>
      </c>
      <c r="AZ230" s="10" t="e">
        <f t="shared" ca="1" si="54"/>
        <v>#NAME?</v>
      </c>
      <c r="BA230" s="10" t="e">
        <f t="shared" ca="1" si="54"/>
        <v>#NAME?</v>
      </c>
      <c r="BB230" s="10" t="e">
        <f t="shared" ca="1" si="54"/>
        <v>#NAME?</v>
      </c>
      <c r="BC230" s="10" t="e">
        <f t="shared" ca="1" si="54"/>
        <v>#NAME?</v>
      </c>
      <c r="BD230" s="10" t="e">
        <f t="shared" ca="1" si="54"/>
        <v>#NAME?</v>
      </c>
      <c r="BE230" s="10" t="e">
        <f t="shared" ca="1" si="54"/>
        <v>#NAME?</v>
      </c>
      <c r="BF230" s="10" t="e">
        <f t="shared" ca="1" si="54"/>
        <v>#NAME?</v>
      </c>
      <c r="BG230" s="10" t="e">
        <f t="shared" ca="1" si="54"/>
        <v>#NAME?</v>
      </c>
      <c r="BH230" s="10" t="e">
        <f t="shared" ca="1" si="54"/>
        <v>#NAME?</v>
      </c>
      <c r="BI230" s="10" t="e">
        <f t="shared" ca="1" si="54"/>
        <v>#NAME?</v>
      </c>
      <c r="BJ230" s="10" t="e">
        <f t="shared" ca="1" si="54"/>
        <v>#NAME?</v>
      </c>
      <c r="BK230" s="10" t="e">
        <f t="shared" ca="1" si="54"/>
        <v>#NAME?</v>
      </c>
      <c r="BL230" s="10" t="e">
        <f t="shared" ca="1" si="54"/>
        <v>#NAME?</v>
      </c>
      <c r="BM230" s="10" t="e">
        <f t="shared" ca="1" si="54"/>
        <v>#NAME?</v>
      </c>
      <c r="BN230" s="10" t="e">
        <f t="shared" ca="1" si="54"/>
        <v>#NAME?</v>
      </c>
      <c r="BO230" s="10" t="e">
        <f t="shared" ca="1" si="54"/>
        <v>#NAME?</v>
      </c>
      <c r="BP230" s="10" t="e">
        <f t="shared" ca="1" si="54"/>
        <v>#NAME?</v>
      </c>
      <c r="BQ230" s="10" t="e">
        <f t="shared" ca="1" si="54"/>
        <v>#NAME?</v>
      </c>
      <c r="BR230" s="10" t="e">
        <f t="shared" ca="1" si="54"/>
        <v>#NAME?</v>
      </c>
      <c r="BS230" s="10" t="e">
        <f t="shared" ca="1" si="54"/>
        <v>#NAME?</v>
      </c>
    </row>
    <row r="231" spans="1:71" ht="12.75" customHeight="1" x14ac:dyDescent="0.2">
      <c r="A231" s="148"/>
      <c r="B231" s="149"/>
      <c r="C231" s="149"/>
      <c r="D231" s="149"/>
      <c r="E231" s="149"/>
      <c r="F231" s="149"/>
      <c r="G231" s="149"/>
      <c r="H231" s="150"/>
      <c r="I231" s="150"/>
      <c r="J231" s="149"/>
      <c r="K231" s="149"/>
      <c r="L231" s="149"/>
      <c r="M231" s="149"/>
      <c r="N231" s="149"/>
      <c r="O231" s="150"/>
      <c r="P231" s="149"/>
      <c r="Q231" s="149"/>
      <c r="R231" s="150"/>
      <c r="S231" s="150"/>
      <c r="T231" s="150"/>
      <c r="U231" s="149"/>
      <c r="V231" s="150"/>
      <c r="W231" s="150"/>
      <c r="X231" s="149"/>
      <c r="Y231" s="149"/>
      <c r="Z231" s="150"/>
      <c r="AA231" s="150"/>
      <c r="AB231" s="149"/>
      <c r="AC231" s="149"/>
      <c r="AD231" s="149"/>
      <c r="AE231" s="149"/>
      <c r="AF231" s="149"/>
      <c r="AG231" s="149"/>
      <c r="AH231" s="149"/>
      <c r="AI231" s="149"/>
      <c r="AJ231" s="150"/>
      <c r="AK231" s="149"/>
      <c r="AL231" s="149"/>
      <c r="AM231" s="149"/>
      <c r="AN231" s="149"/>
      <c r="AO231" s="164" t="s">
        <v>138</v>
      </c>
      <c r="AP231" s="174"/>
      <c r="AQ231" s="151">
        <v>381</v>
      </c>
      <c r="AR231" s="174"/>
      <c r="AS231" s="175">
        <v>788</v>
      </c>
      <c r="AT231" s="18">
        <v>1114</v>
      </c>
      <c r="AU231" s="21">
        <v>1335</v>
      </c>
      <c r="AV231" s="18">
        <v>1099</v>
      </c>
      <c r="AW231" s="21">
        <v>991</v>
      </c>
      <c r="AX231" s="18">
        <v>1195</v>
      </c>
      <c r="AY231" s="18">
        <v>1264</v>
      </c>
      <c r="AZ231" s="18">
        <v>1364</v>
      </c>
      <c r="BA231" s="70">
        <v>1210</v>
      </c>
      <c r="BB231" s="70">
        <v>1215</v>
      </c>
      <c r="BC231" s="70">
        <v>1204</v>
      </c>
      <c r="BD231" s="70">
        <v>1075</v>
      </c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</row>
    <row r="232" spans="1:71" ht="12.75" customHeight="1" x14ac:dyDescent="0.2">
      <c r="A232" s="148"/>
      <c r="B232" s="149"/>
      <c r="C232" s="149"/>
      <c r="D232" s="149"/>
      <c r="E232" s="149"/>
      <c r="F232" s="149"/>
      <c r="G232" s="149"/>
      <c r="H232" s="150"/>
      <c r="I232" s="150"/>
      <c r="J232" s="149"/>
      <c r="K232" s="149"/>
      <c r="L232" s="149"/>
      <c r="M232" s="149"/>
      <c r="N232" s="149"/>
      <c r="O232" s="150"/>
      <c r="P232" s="149"/>
      <c r="Q232" s="149"/>
      <c r="R232" s="150"/>
      <c r="S232" s="150"/>
      <c r="T232" s="150"/>
      <c r="U232" s="149"/>
      <c r="V232" s="150"/>
      <c r="W232" s="150"/>
      <c r="X232" s="149"/>
      <c r="Y232" s="149"/>
      <c r="Z232" s="150"/>
      <c r="AA232" s="150"/>
      <c r="AB232" s="149"/>
      <c r="AC232" s="149"/>
      <c r="AD232" s="149"/>
      <c r="AE232" s="149"/>
      <c r="AF232" s="149"/>
      <c r="AG232" s="149"/>
      <c r="AH232" s="149"/>
      <c r="AI232" s="149"/>
      <c r="AJ232" s="150"/>
      <c r="AK232" s="149"/>
      <c r="AL232" s="149"/>
      <c r="AM232" s="149"/>
      <c r="AN232" s="149"/>
      <c r="AO232" s="164" t="s">
        <v>139</v>
      </c>
      <c r="AP232" s="174"/>
      <c r="AQ232" s="151">
        <v>1237</v>
      </c>
      <c r="AR232" s="174"/>
      <c r="AS232" s="167">
        <v>1644</v>
      </c>
      <c r="AT232" s="18">
        <v>1252</v>
      </c>
      <c r="AU232" s="18">
        <v>1127</v>
      </c>
      <c r="AV232" s="18">
        <v>1260</v>
      </c>
      <c r="AW232" s="18">
        <v>1224</v>
      </c>
      <c r="AX232" s="18">
        <v>1231</v>
      </c>
      <c r="AY232" s="18">
        <v>1184</v>
      </c>
      <c r="AZ232" s="18">
        <v>1200</v>
      </c>
      <c r="BA232" s="70">
        <v>1158</v>
      </c>
      <c r="BB232" s="70">
        <v>1143</v>
      </c>
      <c r="BC232" s="70">
        <v>1151</v>
      </c>
      <c r="BD232" s="70">
        <v>1519</v>
      </c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</row>
    <row r="233" spans="1:71" ht="12.75" customHeight="1" x14ac:dyDescent="0.25">
      <c r="A233" s="148"/>
      <c r="B233" s="149"/>
      <c r="C233" s="149"/>
      <c r="D233" s="149"/>
      <c r="E233" s="149"/>
      <c r="F233" s="149"/>
      <c r="G233" s="149"/>
      <c r="H233" s="150"/>
      <c r="I233" s="150"/>
      <c r="J233" s="149"/>
      <c r="K233" s="149"/>
      <c r="L233" s="149"/>
      <c r="M233" s="149"/>
      <c r="N233" s="149"/>
      <c r="O233" s="150"/>
      <c r="P233" s="149"/>
      <c r="Q233" s="149"/>
      <c r="R233" s="150"/>
      <c r="S233" s="150"/>
      <c r="T233" s="150"/>
      <c r="U233" s="149"/>
      <c r="V233" s="150"/>
      <c r="W233" s="150"/>
      <c r="X233" s="149"/>
      <c r="Y233" s="149"/>
      <c r="Z233" s="150"/>
      <c r="AA233" s="150"/>
      <c r="AB233" s="149"/>
      <c r="AC233" s="149"/>
      <c r="AD233" s="149"/>
      <c r="AE233" s="149"/>
      <c r="AF233" s="149"/>
      <c r="AG233" s="149"/>
      <c r="AH233" s="149"/>
      <c r="AI233" s="149"/>
      <c r="AJ233" s="150"/>
      <c r="AK233" s="149"/>
      <c r="AL233" s="149"/>
      <c r="AM233" s="149"/>
      <c r="AN233" s="149"/>
      <c r="AO233" s="176" t="s">
        <v>22</v>
      </c>
      <c r="AP233" s="65"/>
      <c r="AQ233" s="66">
        <f>SUM(AQ231:AQ232)</f>
        <v>1618</v>
      </c>
      <c r="AR233" s="65"/>
      <c r="AS233" s="65">
        <f t="shared" ref="AS233:BS233" si="55">SUM(AS231:AS232)</f>
        <v>2432</v>
      </c>
      <c r="AT233" s="37">
        <f t="shared" si="55"/>
        <v>2366</v>
      </c>
      <c r="AU233" s="37">
        <f t="shared" si="55"/>
        <v>2462</v>
      </c>
      <c r="AV233" s="37">
        <f t="shared" si="55"/>
        <v>2359</v>
      </c>
      <c r="AW233" s="37">
        <f t="shared" si="55"/>
        <v>2215</v>
      </c>
      <c r="AX233" s="37">
        <f t="shared" si="55"/>
        <v>2426</v>
      </c>
      <c r="AY233" s="37">
        <f t="shared" si="55"/>
        <v>2448</v>
      </c>
      <c r="AZ233" s="37">
        <f t="shared" si="55"/>
        <v>2564</v>
      </c>
      <c r="BA233" s="37">
        <f t="shared" si="55"/>
        <v>2368</v>
      </c>
      <c r="BB233" s="37">
        <f t="shared" si="55"/>
        <v>2358</v>
      </c>
      <c r="BC233" s="37">
        <f t="shared" si="55"/>
        <v>2355</v>
      </c>
      <c r="BD233" s="37">
        <f t="shared" si="55"/>
        <v>2594</v>
      </c>
      <c r="BE233" s="37">
        <f t="shared" si="55"/>
        <v>0</v>
      </c>
      <c r="BF233" s="37">
        <f t="shared" si="55"/>
        <v>0</v>
      </c>
      <c r="BG233" s="37">
        <f t="shared" si="55"/>
        <v>0</v>
      </c>
      <c r="BH233" s="37">
        <f t="shared" si="55"/>
        <v>0</v>
      </c>
      <c r="BI233" s="37">
        <f t="shared" si="55"/>
        <v>0</v>
      </c>
      <c r="BJ233" s="37">
        <f t="shared" si="55"/>
        <v>0</v>
      </c>
      <c r="BK233" s="37">
        <f t="shared" si="55"/>
        <v>0</v>
      </c>
      <c r="BL233" s="37">
        <f t="shared" si="55"/>
        <v>0</v>
      </c>
      <c r="BM233" s="37">
        <f t="shared" si="55"/>
        <v>0</v>
      </c>
      <c r="BN233" s="37">
        <f t="shared" si="55"/>
        <v>0</v>
      </c>
      <c r="BO233" s="37">
        <f t="shared" si="55"/>
        <v>0</v>
      </c>
      <c r="BP233" s="37">
        <f t="shared" si="55"/>
        <v>0</v>
      </c>
      <c r="BQ233" s="37">
        <f t="shared" si="55"/>
        <v>0</v>
      </c>
      <c r="BR233" s="37">
        <f t="shared" si="55"/>
        <v>0</v>
      </c>
      <c r="BS233" s="37">
        <f t="shared" si="55"/>
        <v>0</v>
      </c>
    </row>
    <row r="234" spans="1:71" ht="12.75" customHeight="1" x14ac:dyDescent="0.25">
      <c r="A234" s="148"/>
      <c r="B234" s="149"/>
      <c r="C234" s="149"/>
      <c r="D234" s="149"/>
      <c r="E234" s="149"/>
      <c r="F234" s="149"/>
      <c r="G234" s="149"/>
      <c r="H234" s="150"/>
      <c r="I234" s="150"/>
      <c r="J234" s="149"/>
      <c r="K234" s="149"/>
      <c r="L234" s="149"/>
      <c r="M234" s="149"/>
      <c r="N234" s="149"/>
      <c r="O234" s="150"/>
      <c r="P234" s="149"/>
      <c r="Q234" s="149"/>
      <c r="R234" s="150"/>
      <c r="S234" s="150"/>
      <c r="T234" s="150"/>
      <c r="U234" s="149"/>
      <c r="V234" s="150"/>
      <c r="W234" s="150"/>
      <c r="X234" s="149"/>
      <c r="Y234" s="149"/>
      <c r="Z234" s="150"/>
      <c r="AA234" s="150"/>
      <c r="AB234" s="149"/>
      <c r="AC234" s="149"/>
      <c r="AD234" s="149"/>
      <c r="AE234" s="149"/>
      <c r="AF234" s="149"/>
      <c r="AG234" s="149"/>
      <c r="AH234" s="149"/>
      <c r="AI234" s="149"/>
      <c r="AJ234" s="150"/>
      <c r="AK234" s="149"/>
      <c r="AL234" s="149"/>
      <c r="AM234" s="149"/>
      <c r="AN234" s="149"/>
      <c r="AO234" s="113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</row>
    <row r="235" spans="1:71" s="68" customFormat="1" ht="12.75" customHeight="1" x14ac:dyDescent="0.25">
      <c r="A235" s="177" t="s">
        <v>140</v>
      </c>
      <c r="B235" s="178"/>
      <c r="C235" s="179">
        <f>$C$11</f>
        <v>44531</v>
      </c>
      <c r="D235" s="178"/>
      <c r="E235" s="179" t="e">
        <f ca="1">$E$11</f>
        <v>#NAME?</v>
      </c>
      <c r="F235" s="179" t="e">
        <f ca="1">$F$11</f>
        <v>#NAME?</v>
      </c>
      <c r="G235" s="179" t="e">
        <f ca="1">$G$11</f>
        <v>#NAME?</v>
      </c>
      <c r="H235" s="179" t="e">
        <f ca="1">$H$11</f>
        <v>#NAME?</v>
      </c>
      <c r="I235" s="179" t="e">
        <f ca="1">$I$11</f>
        <v>#NAME?</v>
      </c>
      <c r="J235" s="179" t="e">
        <f ca="1">$J$11</f>
        <v>#NAME?</v>
      </c>
      <c r="K235" s="179" t="e">
        <f ca="1">$K$11</f>
        <v>#NAME?</v>
      </c>
      <c r="L235" s="179" t="e">
        <f ca="1">$L$11</f>
        <v>#NAME?</v>
      </c>
      <c r="M235" s="179" t="e">
        <f ca="1">$M$11</f>
        <v>#NAME?</v>
      </c>
      <c r="N235" s="179" t="e">
        <f ca="1">$N$11</f>
        <v>#NAME?</v>
      </c>
      <c r="O235" s="179" t="e">
        <f ca="1">$O$11</f>
        <v>#NAME?</v>
      </c>
      <c r="P235" s="179" t="e">
        <f ca="1">P355</f>
        <v>#NAME?</v>
      </c>
      <c r="Q235" s="178"/>
      <c r="R235" s="119" t="e">
        <f t="shared" ref="R235:AK235" ca="1" si="56">R11</f>
        <v>#NAME?</v>
      </c>
      <c r="S235" s="119" t="e">
        <f t="shared" ca="1" si="56"/>
        <v>#NAME?</v>
      </c>
      <c r="T235" s="119" t="e">
        <f t="shared" ca="1" si="56"/>
        <v>#NAME?</v>
      </c>
      <c r="U235" s="119" t="e">
        <f t="shared" ca="1" si="56"/>
        <v>#NAME?</v>
      </c>
      <c r="V235" s="119" t="e">
        <f t="shared" ca="1" si="56"/>
        <v>#NAME?</v>
      </c>
      <c r="W235" s="119" t="e">
        <f t="shared" ca="1" si="56"/>
        <v>#NAME?</v>
      </c>
      <c r="X235" s="119" t="e">
        <f t="shared" ca="1" si="56"/>
        <v>#NAME?</v>
      </c>
      <c r="Y235" s="119" t="e">
        <f t="shared" ca="1" si="56"/>
        <v>#NAME?</v>
      </c>
      <c r="Z235" s="119" t="e">
        <f t="shared" ca="1" si="56"/>
        <v>#NAME?</v>
      </c>
      <c r="AA235" s="119" t="e">
        <f t="shared" ca="1" si="56"/>
        <v>#NAME?</v>
      </c>
      <c r="AB235" s="119" t="e">
        <f t="shared" ca="1" si="56"/>
        <v>#NAME?</v>
      </c>
      <c r="AC235" s="119" t="e">
        <f t="shared" ca="1" si="56"/>
        <v>#NAME?</v>
      </c>
      <c r="AD235" s="119" t="e">
        <f t="shared" ca="1" si="56"/>
        <v>#NAME?</v>
      </c>
      <c r="AE235" s="119" t="e">
        <f t="shared" ca="1" si="56"/>
        <v>#NAME?</v>
      </c>
      <c r="AF235" s="119" t="e">
        <f t="shared" ca="1" si="56"/>
        <v>#NAME?</v>
      </c>
      <c r="AG235" s="119" t="e">
        <f t="shared" ca="1" si="56"/>
        <v>#NAME?</v>
      </c>
      <c r="AH235" s="119" t="e">
        <f t="shared" ca="1" si="56"/>
        <v>#NAME?</v>
      </c>
      <c r="AI235" s="119" t="e">
        <f t="shared" ca="1" si="56"/>
        <v>#NAME?</v>
      </c>
      <c r="AJ235" s="119" t="e">
        <f t="shared" ca="1" si="56"/>
        <v>#NAME?</v>
      </c>
      <c r="AK235" s="119" t="e">
        <f t="shared" ca="1" si="56"/>
        <v>#NAME?</v>
      </c>
      <c r="AL235" s="119" t="e">
        <f ca="1">AL$11</f>
        <v>#NAME?</v>
      </c>
      <c r="AM235" s="180"/>
      <c r="AN235" s="120" t="str">
        <f>AN$11</f>
        <v>1-10-out-24</v>
      </c>
      <c r="AO235" s="181" t="s">
        <v>141</v>
      </c>
      <c r="AP235" s="46"/>
      <c r="AQ235" s="47" t="str">
        <f>AQ$11</f>
        <v>11-31-out-24</v>
      </c>
      <c r="AR235" s="46"/>
      <c r="AS235" s="46" t="e">
        <f t="shared" ref="AS235:BS235" ca="1" si="57">AS$11</f>
        <v>#NAME?</v>
      </c>
      <c r="AT235" s="10" t="e">
        <f t="shared" ca="1" si="57"/>
        <v>#NAME?</v>
      </c>
      <c r="AU235" s="10" t="e">
        <f t="shared" ca="1" si="57"/>
        <v>#NAME?</v>
      </c>
      <c r="AV235" s="10" t="e">
        <f t="shared" ca="1" si="57"/>
        <v>#NAME?</v>
      </c>
      <c r="AW235" s="10" t="e">
        <f t="shared" ca="1" si="57"/>
        <v>#NAME?</v>
      </c>
      <c r="AX235" s="10" t="e">
        <f t="shared" ca="1" si="57"/>
        <v>#NAME?</v>
      </c>
      <c r="AY235" s="10" t="e">
        <f t="shared" ca="1" si="57"/>
        <v>#NAME?</v>
      </c>
      <c r="AZ235" s="10" t="e">
        <f t="shared" ca="1" si="57"/>
        <v>#NAME?</v>
      </c>
      <c r="BA235" s="10" t="e">
        <f t="shared" ca="1" si="57"/>
        <v>#NAME?</v>
      </c>
      <c r="BB235" s="47" t="e">
        <f t="shared" ca="1" si="57"/>
        <v>#NAME?</v>
      </c>
      <c r="BC235" s="10" t="e">
        <f t="shared" ca="1" si="57"/>
        <v>#NAME?</v>
      </c>
      <c r="BD235" s="10" t="e">
        <f t="shared" ca="1" si="57"/>
        <v>#NAME?</v>
      </c>
      <c r="BE235" s="10" t="e">
        <f t="shared" ca="1" si="57"/>
        <v>#NAME?</v>
      </c>
      <c r="BF235" s="10" t="e">
        <f t="shared" ca="1" si="57"/>
        <v>#NAME?</v>
      </c>
      <c r="BG235" s="10" t="e">
        <f t="shared" ca="1" si="57"/>
        <v>#NAME?</v>
      </c>
      <c r="BH235" s="10" t="e">
        <f t="shared" ca="1" si="57"/>
        <v>#NAME?</v>
      </c>
      <c r="BI235" s="10" t="e">
        <f t="shared" ca="1" si="57"/>
        <v>#NAME?</v>
      </c>
      <c r="BJ235" s="10" t="e">
        <f t="shared" ca="1" si="57"/>
        <v>#NAME?</v>
      </c>
      <c r="BK235" s="10" t="e">
        <f t="shared" ca="1" si="57"/>
        <v>#NAME?</v>
      </c>
      <c r="BL235" s="10" t="e">
        <f t="shared" ca="1" si="57"/>
        <v>#NAME?</v>
      </c>
      <c r="BM235" s="10" t="e">
        <f t="shared" ca="1" si="57"/>
        <v>#NAME?</v>
      </c>
      <c r="BN235" s="10" t="e">
        <f t="shared" ca="1" si="57"/>
        <v>#NAME?</v>
      </c>
      <c r="BO235" s="10" t="e">
        <f t="shared" ca="1" si="57"/>
        <v>#NAME?</v>
      </c>
      <c r="BP235" s="10" t="e">
        <f t="shared" ca="1" si="57"/>
        <v>#NAME?</v>
      </c>
      <c r="BQ235" s="10" t="e">
        <f t="shared" ca="1" si="57"/>
        <v>#NAME?</v>
      </c>
      <c r="BR235" s="10" t="e">
        <f t="shared" ca="1" si="57"/>
        <v>#NAME?</v>
      </c>
      <c r="BS235" s="10" t="e">
        <f t="shared" ca="1" si="57"/>
        <v>#NAME?</v>
      </c>
    </row>
    <row r="236" spans="1:71" ht="12.75" customHeight="1" x14ac:dyDescent="0.25">
      <c r="A236" s="182" t="s">
        <v>142</v>
      </c>
      <c r="B236" s="183" t="s">
        <v>143</v>
      </c>
      <c r="C236" s="128">
        <v>23</v>
      </c>
      <c r="D236" s="184" t="s">
        <v>143</v>
      </c>
      <c r="E236" s="128">
        <v>21</v>
      </c>
      <c r="F236" s="128">
        <v>6</v>
      </c>
      <c r="G236" s="128">
        <v>8</v>
      </c>
      <c r="H236" s="128">
        <v>22</v>
      </c>
      <c r="I236" s="126">
        <v>32</v>
      </c>
      <c r="J236" s="128">
        <v>51</v>
      </c>
      <c r="K236" s="128">
        <v>67</v>
      </c>
      <c r="L236" s="128">
        <v>80</v>
      </c>
      <c r="M236" s="128">
        <v>65</v>
      </c>
      <c r="N236" s="126">
        <v>84</v>
      </c>
      <c r="O236" s="128">
        <v>40</v>
      </c>
      <c r="P236" s="126">
        <v>76</v>
      </c>
      <c r="Q236" s="185" t="s">
        <v>143</v>
      </c>
      <c r="R236" s="186">
        <v>75</v>
      </c>
      <c r="S236" s="126">
        <v>23</v>
      </c>
      <c r="T236" s="126">
        <v>43</v>
      </c>
      <c r="U236" s="126">
        <v>42</v>
      </c>
      <c r="V236" s="126">
        <v>24</v>
      </c>
      <c r="W236" s="126">
        <v>38</v>
      </c>
      <c r="X236" s="126">
        <v>39</v>
      </c>
      <c r="Y236" s="126">
        <v>19</v>
      </c>
      <c r="Z236" s="126">
        <v>45</v>
      </c>
      <c r="AA236" s="126">
        <v>35</v>
      </c>
      <c r="AB236" s="126">
        <v>22</v>
      </c>
      <c r="AC236" s="126">
        <v>17</v>
      </c>
      <c r="AD236" s="126">
        <v>19</v>
      </c>
      <c r="AE236" s="126">
        <v>24</v>
      </c>
      <c r="AF236" s="126">
        <v>24</v>
      </c>
      <c r="AG236" s="126">
        <v>27</v>
      </c>
      <c r="AH236" s="126">
        <v>22</v>
      </c>
      <c r="AI236" s="126">
        <v>15</v>
      </c>
      <c r="AJ236" s="126">
        <v>26</v>
      </c>
      <c r="AK236" s="126">
        <v>26</v>
      </c>
      <c r="AL236" s="51">
        <v>17</v>
      </c>
      <c r="AM236" s="187"/>
      <c r="AN236" s="188">
        <v>10</v>
      </c>
      <c r="AO236" s="189" t="s">
        <v>142</v>
      </c>
      <c r="AP236" s="174"/>
      <c r="AQ236" s="190">
        <v>22</v>
      </c>
      <c r="AR236" s="174"/>
      <c r="AS236" s="167">
        <f t="shared" ref="AS236:AS241" si="58">IF(AQ236="","",(SUM(AQ236,AN236)))</f>
        <v>32</v>
      </c>
      <c r="AT236" s="18">
        <v>24</v>
      </c>
      <c r="AU236" s="21">
        <v>34</v>
      </c>
      <c r="AV236" s="21">
        <v>32</v>
      </c>
      <c r="AW236" s="21">
        <v>38</v>
      </c>
      <c r="AX236" s="21">
        <v>44</v>
      </c>
      <c r="AY236" s="21">
        <v>30</v>
      </c>
      <c r="AZ236" s="21">
        <v>33</v>
      </c>
      <c r="BA236" s="57">
        <v>27</v>
      </c>
      <c r="BB236" s="191">
        <v>19</v>
      </c>
      <c r="BC236" s="21">
        <v>8</v>
      </c>
      <c r="BD236" s="192">
        <v>24</v>
      </c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</row>
    <row r="237" spans="1:71" ht="12.75" customHeight="1" x14ac:dyDescent="0.25">
      <c r="A237" s="193" t="s">
        <v>144</v>
      </c>
      <c r="B237" s="183" t="s">
        <v>145</v>
      </c>
      <c r="C237" s="128">
        <v>105</v>
      </c>
      <c r="D237" s="184" t="s">
        <v>145</v>
      </c>
      <c r="E237" s="128">
        <v>81</v>
      </c>
      <c r="F237" s="128">
        <v>101</v>
      </c>
      <c r="G237" s="128">
        <v>133</v>
      </c>
      <c r="H237" s="128">
        <v>244</v>
      </c>
      <c r="I237" s="194">
        <v>283</v>
      </c>
      <c r="J237" s="128">
        <v>372</v>
      </c>
      <c r="K237" s="128">
        <v>377</v>
      </c>
      <c r="L237" s="128">
        <v>456</v>
      </c>
      <c r="M237" s="128">
        <v>462</v>
      </c>
      <c r="N237" s="194">
        <v>505</v>
      </c>
      <c r="O237" s="128">
        <v>503</v>
      </c>
      <c r="P237" s="194">
        <v>588</v>
      </c>
      <c r="Q237" s="195" t="s">
        <v>145</v>
      </c>
      <c r="R237" s="196">
        <v>615</v>
      </c>
      <c r="S237" s="194">
        <v>362</v>
      </c>
      <c r="T237" s="194">
        <v>328</v>
      </c>
      <c r="U237" s="194">
        <v>275</v>
      </c>
      <c r="V237" s="194">
        <v>257</v>
      </c>
      <c r="W237" s="194">
        <v>133</v>
      </c>
      <c r="X237" s="194">
        <v>204</v>
      </c>
      <c r="Y237" s="194">
        <v>237</v>
      </c>
      <c r="Z237" s="194">
        <v>262</v>
      </c>
      <c r="AA237" s="194">
        <v>242</v>
      </c>
      <c r="AB237" s="194">
        <v>241</v>
      </c>
      <c r="AC237" s="194">
        <v>177</v>
      </c>
      <c r="AD237" s="194">
        <v>185</v>
      </c>
      <c r="AE237" s="194">
        <v>165</v>
      </c>
      <c r="AF237" s="194">
        <v>188</v>
      </c>
      <c r="AG237" s="194">
        <v>251</v>
      </c>
      <c r="AH237" s="194">
        <v>255</v>
      </c>
      <c r="AI237" s="194">
        <v>165</v>
      </c>
      <c r="AJ237" s="194">
        <v>212</v>
      </c>
      <c r="AK237" s="194">
        <v>177</v>
      </c>
      <c r="AL237" s="197">
        <v>217</v>
      </c>
      <c r="AM237" s="187"/>
      <c r="AN237" s="198">
        <v>53</v>
      </c>
      <c r="AO237" s="199" t="s">
        <v>144</v>
      </c>
      <c r="AP237" s="174"/>
      <c r="AQ237" s="190">
        <v>100</v>
      </c>
      <c r="AR237" s="174"/>
      <c r="AS237" s="167">
        <f t="shared" si="58"/>
        <v>153</v>
      </c>
      <c r="AT237" s="18">
        <v>153</v>
      </c>
      <c r="AU237" s="21">
        <v>175</v>
      </c>
      <c r="AV237" s="21">
        <v>207</v>
      </c>
      <c r="AW237" s="21">
        <v>270</v>
      </c>
      <c r="AX237" s="21">
        <v>330</v>
      </c>
      <c r="AY237" s="21">
        <v>336</v>
      </c>
      <c r="AZ237" s="21">
        <v>325</v>
      </c>
      <c r="BA237" s="154">
        <v>290</v>
      </c>
      <c r="BB237" s="200">
        <v>245</v>
      </c>
      <c r="BC237" s="21">
        <v>251</v>
      </c>
      <c r="BD237" s="201">
        <v>347</v>
      </c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</row>
    <row r="238" spans="1:71" ht="12.75" customHeight="1" x14ac:dyDescent="0.25">
      <c r="A238" s="193" t="s">
        <v>146</v>
      </c>
      <c r="B238" s="183" t="s">
        <v>147</v>
      </c>
      <c r="C238" s="128">
        <v>172</v>
      </c>
      <c r="D238" s="184" t="s">
        <v>147</v>
      </c>
      <c r="E238" s="128">
        <v>273</v>
      </c>
      <c r="F238" s="128">
        <v>244</v>
      </c>
      <c r="G238" s="128">
        <v>478</v>
      </c>
      <c r="H238" s="128">
        <v>526</v>
      </c>
      <c r="I238" s="194">
        <v>472</v>
      </c>
      <c r="J238" s="128">
        <v>462</v>
      </c>
      <c r="K238" s="128">
        <v>473</v>
      </c>
      <c r="L238" s="128">
        <v>581</v>
      </c>
      <c r="M238" s="128">
        <v>570</v>
      </c>
      <c r="N238" s="194">
        <v>702</v>
      </c>
      <c r="O238" s="128">
        <v>644</v>
      </c>
      <c r="P238" s="194">
        <v>677</v>
      </c>
      <c r="Q238" s="202" t="s">
        <v>147</v>
      </c>
      <c r="R238" s="196">
        <v>822</v>
      </c>
      <c r="S238" s="194">
        <v>957</v>
      </c>
      <c r="T238" s="194">
        <v>1220</v>
      </c>
      <c r="U238" s="194">
        <v>973</v>
      </c>
      <c r="V238" s="194">
        <v>1026</v>
      </c>
      <c r="W238" s="194">
        <v>829</v>
      </c>
      <c r="X238" s="194">
        <v>935</v>
      </c>
      <c r="Y238" s="194">
        <v>983</v>
      </c>
      <c r="Z238" s="194">
        <v>984</v>
      </c>
      <c r="AA238" s="194">
        <v>991</v>
      </c>
      <c r="AB238" s="194">
        <v>848</v>
      </c>
      <c r="AC238" s="194">
        <v>792</v>
      </c>
      <c r="AD238" s="194">
        <v>921</v>
      </c>
      <c r="AE238" s="194">
        <v>974</v>
      </c>
      <c r="AF238" s="194">
        <v>1186</v>
      </c>
      <c r="AG238" s="194">
        <v>1160</v>
      </c>
      <c r="AH238" s="194">
        <v>1194</v>
      </c>
      <c r="AI238" s="194">
        <v>1403</v>
      </c>
      <c r="AJ238" s="194">
        <v>1513</v>
      </c>
      <c r="AK238" s="194">
        <v>1597</v>
      </c>
      <c r="AL238" s="197">
        <v>1719</v>
      </c>
      <c r="AM238" s="187"/>
      <c r="AN238" s="198">
        <v>523</v>
      </c>
      <c r="AO238" s="199" t="s">
        <v>146</v>
      </c>
      <c r="AP238" s="174"/>
      <c r="AQ238" s="190">
        <v>1027</v>
      </c>
      <c r="AR238" s="174"/>
      <c r="AS238" s="167">
        <f t="shared" si="58"/>
        <v>1550</v>
      </c>
      <c r="AT238" s="18">
        <v>1542</v>
      </c>
      <c r="AU238" s="21">
        <v>1466</v>
      </c>
      <c r="AV238" s="18">
        <v>1404</v>
      </c>
      <c r="AW238" s="18">
        <v>1259</v>
      </c>
      <c r="AX238" s="18">
        <v>1438</v>
      </c>
      <c r="AY238" s="18">
        <v>1446</v>
      </c>
      <c r="AZ238" s="18">
        <v>1350</v>
      </c>
      <c r="BA238" s="197">
        <v>1232</v>
      </c>
      <c r="BB238" s="198">
        <v>1378</v>
      </c>
      <c r="BC238" s="18">
        <v>1315</v>
      </c>
      <c r="BD238" s="203">
        <v>1483</v>
      </c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</row>
    <row r="239" spans="1:71" ht="12.75" customHeight="1" x14ac:dyDescent="0.25">
      <c r="A239" s="193" t="s">
        <v>148</v>
      </c>
      <c r="B239" s="183" t="s">
        <v>149</v>
      </c>
      <c r="C239" s="128">
        <v>151</v>
      </c>
      <c r="D239" s="184" t="s">
        <v>149</v>
      </c>
      <c r="E239" s="128">
        <v>288</v>
      </c>
      <c r="F239" s="128">
        <v>323</v>
      </c>
      <c r="G239" s="128">
        <v>578</v>
      </c>
      <c r="H239" s="128">
        <v>432</v>
      </c>
      <c r="I239" s="194">
        <v>379</v>
      </c>
      <c r="J239" s="128">
        <v>339</v>
      </c>
      <c r="K239" s="128">
        <v>289</v>
      </c>
      <c r="L239" s="128">
        <v>331</v>
      </c>
      <c r="M239" s="128">
        <v>403</v>
      </c>
      <c r="N239" s="194">
        <v>364</v>
      </c>
      <c r="O239" s="128">
        <v>492</v>
      </c>
      <c r="P239" s="194">
        <v>479</v>
      </c>
      <c r="Q239" s="204" t="s">
        <v>149</v>
      </c>
      <c r="R239" s="196">
        <v>448</v>
      </c>
      <c r="S239" s="194">
        <v>478</v>
      </c>
      <c r="T239" s="194">
        <v>612</v>
      </c>
      <c r="U239" s="194">
        <v>780</v>
      </c>
      <c r="V239" s="194">
        <v>905</v>
      </c>
      <c r="W239" s="194">
        <v>971</v>
      </c>
      <c r="X239" s="194">
        <v>858</v>
      </c>
      <c r="Y239" s="194">
        <v>781</v>
      </c>
      <c r="Z239" s="194">
        <v>812</v>
      </c>
      <c r="AA239" s="194">
        <v>930</v>
      </c>
      <c r="AB239" s="194">
        <v>987</v>
      </c>
      <c r="AC239" s="194">
        <v>1213</v>
      </c>
      <c r="AD239" s="194">
        <v>1246</v>
      </c>
      <c r="AE239" s="194">
        <v>1317</v>
      </c>
      <c r="AF239" s="194">
        <v>1016</v>
      </c>
      <c r="AG239" s="194">
        <v>1049</v>
      </c>
      <c r="AH239" s="194">
        <v>1039</v>
      </c>
      <c r="AI239" s="194">
        <v>558</v>
      </c>
      <c r="AJ239" s="194">
        <v>516</v>
      </c>
      <c r="AK239" s="194">
        <v>544</v>
      </c>
      <c r="AL239" s="197">
        <v>551</v>
      </c>
      <c r="AM239" s="187"/>
      <c r="AN239" s="198">
        <v>219</v>
      </c>
      <c r="AO239" s="199" t="s">
        <v>148</v>
      </c>
      <c r="AP239" s="174"/>
      <c r="AQ239" s="190">
        <v>454</v>
      </c>
      <c r="AR239" s="174"/>
      <c r="AS239" s="167">
        <f t="shared" si="58"/>
        <v>673</v>
      </c>
      <c r="AT239" s="18">
        <v>615</v>
      </c>
      <c r="AU239" s="21">
        <v>743</v>
      </c>
      <c r="AV239" s="21">
        <v>658</v>
      </c>
      <c r="AW239" s="21">
        <v>587</v>
      </c>
      <c r="AX239" s="21">
        <v>580</v>
      </c>
      <c r="AY239" s="21">
        <v>566</v>
      </c>
      <c r="AZ239" s="21">
        <v>819</v>
      </c>
      <c r="BA239" s="154">
        <v>785</v>
      </c>
      <c r="BB239" s="200">
        <v>687</v>
      </c>
      <c r="BC239" s="21">
        <v>726</v>
      </c>
      <c r="BD239" s="201">
        <v>708</v>
      </c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</row>
    <row r="240" spans="1:71" s="206" customFormat="1" ht="12.75" customHeight="1" x14ac:dyDescent="0.25">
      <c r="A240" s="193" t="s">
        <v>150</v>
      </c>
      <c r="B240" s="183" t="s">
        <v>151</v>
      </c>
      <c r="C240" s="128">
        <v>9</v>
      </c>
      <c r="D240" s="184" t="s">
        <v>151</v>
      </c>
      <c r="E240" s="128">
        <v>8</v>
      </c>
      <c r="F240" s="128">
        <v>44</v>
      </c>
      <c r="G240" s="128">
        <v>67</v>
      </c>
      <c r="H240" s="128">
        <v>63</v>
      </c>
      <c r="I240" s="194">
        <v>26</v>
      </c>
      <c r="J240" s="128">
        <v>26</v>
      </c>
      <c r="K240" s="128">
        <v>54</v>
      </c>
      <c r="L240" s="128">
        <v>91</v>
      </c>
      <c r="M240" s="128">
        <v>54</v>
      </c>
      <c r="N240" s="194">
        <v>73</v>
      </c>
      <c r="O240" s="128">
        <v>50</v>
      </c>
      <c r="P240" s="194">
        <v>18</v>
      </c>
      <c r="Q240" s="205" t="s">
        <v>151</v>
      </c>
      <c r="R240" s="196">
        <v>40</v>
      </c>
      <c r="S240" s="194">
        <v>66</v>
      </c>
      <c r="T240" s="194">
        <v>73</v>
      </c>
      <c r="U240" s="194">
        <v>139</v>
      </c>
      <c r="V240" s="194">
        <v>52</v>
      </c>
      <c r="W240" s="194">
        <v>94</v>
      </c>
      <c r="X240" s="194">
        <v>106</v>
      </c>
      <c r="Y240" s="194">
        <v>53</v>
      </c>
      <c r="Z240" s="194">
        <v>68</v>
      </c>
      <c r="AA240" s="194">
        <v>119</v>
      </c>
      <c r="AB240" s="194">
        <v>110</v>
      </c>
      <c r="AC240" s="194">
        <v>131</v>
      </c>
      <c r="AD240" s="194">
        <v>142</v>
      </c>
      <c r="AE240" s="194">
        <v>176</v>
      </c>
      <c r="AF240" s="194">
        <v>138</v>
      </c>
      <c r="AG240" s="194">
        <v>195</v>
      </c>
      <c r="AH240" s="194">
        <v>127</v>
      </c>
      <c r="AI240" s="194">
        <v>51</v>
      </c>
      <c r="AJ240" s="194">
        <v>39</v>
      </c>
      <c r="AK240" s="194">
        <v>50</v>
      </c>
      <c r="AL240" s="197">
        <v>14</v>
      </c>
      <c r="AM240" s="187"/>
      <c r="AN240" s="198">
        <v>9</v>
      </c>
      <c r="AO240" s="199" t="s">
        <v>150</v>
      </c>
      <c r="AP240" s="174"/>
      <c r="AQ240" s="190">
        <v>15</v>
      </c>
      <c r="AR240" s="174"/>
      <c r="AS240" s="167">
        <f t="shared" si="58"/>
        <v>24</v>
      </c>
      <c r="AT240" s="18">
        <v>32</v>
      </c>
      <c r="AU240" s="21">
        <v>44</v>
      </c>
      <c r="AV240" s="21">
        <v>58</v>
      </c>
      <c r="AW240" s="21">
        <v>61</v>
      </c>
      <c r="AX240" s="21">
        <v>34</v>
      </c>
      <c r="AY240" s="21">
        <v>70</v>
      </c>
      <c r="AZ240" s="21">
        <v>37</v>
      </c>
      <c r="BA240" s="154">
        <v>34</v>
      </c>
      <c r="BB240" s="200">
        <v>29</v>
      </c>
      <c r="BC240" s="21">
        <v>55</v>
      </c>
      <c r="BD240" s="201">
        <v>32</v>
      </c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</row>
    <row r="241" spans="1:71" ht="12.75" customHeight="1" x14ac:dyDescent="0.25">
      <c r="A241" s="193" t="s">
        <v>152</v>
      </c>
      <c r="B241" s="183" t="s">
        <v>153</v>
      </c>
      <c r="C241" s="128">
        <v>65</v>
      </c>
      <c r="D241" s="184" t="s">
        <v>153</v>
      </c>
      <c r="E241" s="128">
        <v>36</v>
      </c>
      <c r="F241" s="128">
        <v>83</v>
      </c>
      <c r="G241" s="128">
        <v>0</v>
      </c>
      <c r="H241" s="128">
        <v>0</v>
      </c>
      <c r="I241" s="128">
        <v>0</v>
      </c>
      <c r="J241" s="128">
        <v>0</v>
      </c>
      <c r="K241" s="128">
        <v>0</v>
      </c>
      <c r="L241" s="128">
        <v>0</v>
      </c>
      <c r="M241" s="128">
        <v>0</v>
      </c>
      <c r="N241" s="194">
        <v>0</v>
      </c>
      <c r="O241" s="128">
        <v>0</v>
      </c>
      <c r="P241" s="196">
        <v>0</v>
      </c>
      <c r="Q241" s="207" t="s">
        <v>153</v>
      </c>
      <c r="R241" s="208">
        <v>0</v>
      </c>
      <c r="S241" s="194">
        <v>0</v>
      </c>
      <c r="T241" s="194">
        <v>0</v>
      </c>
      <c r="U241" s="194">
        <v>1</v>
      </c>
      <c r="V241" s="194">
        <v>0</v>
      </c>
      <c r="W241" s="194">
        <v>0</v>
      </c>
      <c r="X241" s="194">
        <v>0</v>
      </c>
      <c r="Y241" s="194">
        <v>0</v>
      </c>
      <c r="Z241" s="194">
        <v>0</v>
      </c>
      <c r="AA241" s="194">
        <v>0</v>
      </c>
      <c r="AB241" s="194">
        <v>0</v>
      </c>
      <c r="AC241" s="194">
        <v>0</v>
      </c>
      <c r="AD241" s="194">
        <v>0</v>
      </c>
      <c r="AE241" s="194">
        <v>0</v>
      </c>
      <c r="AF241" s="194">
        <v>0</v>
      </c>
      <c r="AG241" s="194">
        <v>0</v>
      </c>
      <c r="AH241" s="194">
        <v>0</v>
      </c>
      <c r="AI241" s="194">
        <v>0</v>
      </c>
      <c r="AJ241" s="194">
        <v>0</v>
      </c>
      <c r="AK241" s="194">
        <v>0</v>
      </c>
      <c r="AL241" s="194">
        <v>0</v>
      </c>
      <c r="AM241" s="187"/>
      <c r="AN241" s="198">
        <v>0</v>
      </c>
      <c r="AO241" s="199" t="s">
        <v>152</v>
      </c>
      <c r="AP241" s="174"/>
      <c r="AQ241" s="190">
        <v>0</v>
      </c>
      <c r="AR241" s="174"/>
      <c r="AS241" s="167">
        <f t="shared" si="58"/>
        <v>0</v>
      </c>
      <c r="AT241" s="18">
        <v>0</v>
      </c>
      <c r="AU241" s="21">
        <v>0</v>
      </c>
      <c r="AV241" s="21">
        <v>0</v>
      </c>
      <c r="AW241" s="21">
        <v>0</v>
      </c>
      <c r="AX241" s="21">
        <v>0</v>
      </c>
      <c r="AY241" s="21">
        <v>0</v>
      </c>
      <c r="AZ241" s="21">
        <v>0</v>
      </c>
      <c r="BA241" s="154">
        <v>0</v>
      </c>
      <c r="BB241" s="200">
        <v>0</v>
      </c>
      <c r="BC241" s="21">
        <v>0</v>
      </c>
      <c r="BD241" s="201">
        <v>0</v>
      </c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</row>
    <row r="242" spans="1:71" ht="12.75" customHeight="1" x14ac:dyDescent="0.25">
      <c r="A242" s="209" t="s">
        <v>22</v>
      </c>
      <c r="B242" s="210"/>
      <c r="C242" s="211">
        <f>SUM(C236:C241)</f>
        <v>525</v>
      </c>
      <c r="D242" s="212"/>
      <c r="E242" s="211">
        <f t="shared" ref="E242:BP242" si="59">SUM(E236:E241)</f>
        <v>707</v>
      </c>
      <c r="F242" s="211">
        <f t="shared" si="59"/>
        <v>801</v>
      </c>
      <c r="G242" s="211">
        <f t="shared" si="59"/>
        <v>1264</v>
      </c>
      <c r="H242" s="211">
        <f t="shared" si="59"/>
        <v>1287</v>
      </c>
      <c r="I242" s="211">
        <f t="shared" si="59"/>
        <v>1192</v>
      </c>
      <c r="J242" s="211">
        <f t="shared" si="59"/>
        <v>1250</v>
      </c>
      <c r="K242" s="211">
        <f t="shared" si="59"/>
        <v>1260</v>
      </c>
      <c r="L242" s="211">
        <f t="shared" si="59"/>
        <v>1539</v>
      </c>
      <c r="M242" s="211">
        <f t="shared" si="59"/>
        <v>1554</v>
      </c>
      <c r="N242" s="211">
        <f t="shared" si="59"/>
        <v>1728</v>
      </c>
      <c r="O242" s="211">
        <f t="shared" si="59"/>
        <v>1729</v>
      </c>
      <c r="P242" s="211">
        <f t="shared" si="59"/>
        <v>1838</v>
      </c>
      <c r="Q242" s="213"/>
      <c r="R242" s="211">
        <f t="shared" si="59"/>
        <v>2000</v>
      </c>
      <c r="S242" s="211">
        <f t="shared" si="59"/>
        <v>1886</v>
      </c>
      <c r="T242" s="211">
        <f t="shared" si="59"/>
        <v>2276</v>
      </c>
      <c r="U242" s="211">
        <f t="shared" si="59"/>
        <v>2210</v>
      </c>
      <c r="V242" s="211">
        <f t="shared" si="59"/>
        <v>2264</v>
      </c>
      <c r="W242" s="211">
        <f t="shared" si="59"/>
        <v>2065</v>
      </c>
      <c r="X242" s="211">
        <f t="shared" si="59"/>
        <v>2142</v>
      </c>
      <c r="Y242" s="211">
        <f t="shared" si="59"/>
        <v>2073</v>
      </c>
      <c r="Z242" s="211">
        <f t="shared" si="59"/>
        <v>2171</v>
      </c>
      <c r="AA242" s="211">
        <f t="shared" si="59"/>
        <v>2317</v>
      </c>
      <c r="AB242" s="211">
        <f t="shared" si="59"/>
        <v>2208</v>
      </c>
      <c r="AC242" s="211">
        <f t="shared" si="59"/>
        <v>2330</v>
      </c>
      <c r="AD242" s="211">
        <f t="shared" si="59"/>
        <v>2513</v>
      </c>
      <c r="AE242" s="211">
        <f t="shared" si="59"/>
        <v>2656</v>
      </c>
      <c r="AF242" s="211">
        <f t="shared" si="59"/>
        <v>2552</v>
      </c>
      <c r="AG242" s="211">
        <f t="shared" si="59"/>
        <v>2682</v>
      </c>
      <c r="AH242" s="211">
        <f t="shared" si="59"/>
        <v>2637</v>
      </c>
      <c r="AI242" s="211">
        <f t="shared" si="59"/>
        <v>2192</v>
      </c>
      <c r="AJ242" s="211">
        <f t="shared" si="59"/>
        <v>2306</v>
      </c>
      <c r="AK242" s="211">
        <f t="shared" si="59"/>
        <v>2394</v>
      </c>
      <c r="AL242" s="211">
        <f t="shared" si="59"/>
        <v>2518</v>
      </c>
      <c r="AM242" s="214"/>
      <c r="AN242" s="215">
        <f t="shared" si="59"/>
        <v>814</v>
      </c>
      <c r="AO242" s="176" t="s">
        <v>22</v>
      </c>
      <c r="AP242" s="65"/>
      <c r="AQ242" s="66">
        <f t="shared" si="59"/>
        <v>1618</v>
      </c>
      <c r="AR242" s="65"/>
      <c r="AS242" s="65">
        <f t="shared" si="59"/>
        <v>2432</v>
      </c>
      <c r="AT242" s="37">
        <f t="shared" si="59"/>
        <v>2366</v>
      </c>
      <c r="AU242" s="37">
        <f t="shared" si="59"/>
        <v>2462</v>
      </c>
      <c r="AV242" s="37">
        <f t="shared" si="59"/>
        <v>2359</v>
      </c>
      <c r="AW242" s="37">
        <f t="shared" si="59"/>
        <v>2215</v>
      </c>
      <c r="AX242" s="37">
        <f t="shared" si="59"/>
        <v>2426</v>
      </c>
      <c r="AY242" s="37">
        <f t="shared" si="59"/>
        <v>2448</v>
      </c>
      <c r="AZ242" s="37">
        <f t="shared" si="59"/>
        <v>2564</v>
      </c>
      <c r="BA242" s="37">
        <f t="shared" si="59"/>
        <v>2368</v>
      </c>
      <c r="BB242" s="66">
        <f t="shared" si="59"/>
        <v>2358</v>
      </c>
      <c r="BC242" s="37">
        <f t="shared" si="59"/>
        <v>2355</v>
      </c>
      <c r="BD242" s="37">
        <f t="shared" si="59"/>
        <v>2594</v>
      </c>
      <c r="BE242" s="37">
        <f t="shared" si="59"/>
        <v>0</v>
      </c>
      <c r="BF242" s="37">
        <f t="shared" si="59"/>
        <v>0</v>
      </c>
      <c r="BG242" s="37">
        <f t="shared" si="59"/>
        <v>0</v>
      </c>
      <c r="BH242" s="37">
        <f t="shared" si="59"/>
        <v>0</v>
      </c>
      <c r="BI242" s="37">
        <f t="shared" si="59"/>
        <v>0</v>
      </c>
      <c r="BJ242" s="37">
        <f t="shared" si="59"/>
        <v>0</v>
      </c>
      <c r="BK242" s="37">
        <f t="shared" si="59"/>
        <v>0</v>
      </c>
      <c r="BL242" s="37">
        <f t="shared" si="59"/>
        <v>0</v>
      </c>
      <c r="BM242" s="37">
        <f t="shared" si="59"/>
        <v>0</v>
      </c>
      <c r="BN242" s="37">
        <f t="shared" si="59"/>
        <v>0</v>
      </c>
      <c r="BO242" s="37">
        <f t="shared" si="59"/>
        <v>0</v>
      </c>
      <c r="BP242" s="37">
        <f t="shared" si="59"/>
        <v>0</v>
      </c>
      <c r="BQ242" s="37">
        <f>SUM(BQ236:BQ241)</f>
        <v>0</v>
      </c>
      <c r="BR242" s="37">
        <f>SUM(BR236:BR241)</f>
        <v>0</v>
      </c>
      <c r="BS242" s="37">
        <f>SUM(BS236:BS241)</f>
        <v>0</v>
      </c>
    </row>
    <row r="243" spans="1:71" ht="12.75" customHeight="1" x14ac:dyDescent="0.25">
      <c r="A243" s="148"/>
      <c r="B243" s="149"/>
      <c r="C243" s="149"/>
      <c r="D243" s="149"/>
      <c r="E243" s="149"/>
      <c r="F243" s="149"/>
      <c r="G243" s="149"/>
      <c r="H243" s="150"/>
      <c r="I243" s="150"/>
      <c r="J243" s="149"/>
      <c r="K243" s="149"/>
      <c r="L243" s="149"/>
      <c r="M243" s="149"/>
      <c r="N243" s="149"/>
      <c r="O243" s="150"/>
      <c r="P243" s="149"/>
      <c r="Q243" s="149"/>
      <c r="R243" s="150"/>
      <c r="S243" s="150"/>
      <c r="T243" s="150"/>
      <c r="U243" s="149"/>
      <c r="V243" s="150"/>
      <c r="W243" s="150"/>
      <c r="X243" s="149"/>
      <c r="Y243" s="149"/>
      <c r="Z243" s="150"/>
      <c r="AA243" s="150"/>
      <c r="AB243" s="149"/>
      <c r="AC243" s="149"/>
      <c r="AD243" s="149"/>
      <c r="AE243" s="149"/>
      <c r="AF243" s="149"/>
      <c r="AG243" s="149"/>
      <c r="AH243" s="149"/>
      <c r="AI243" s="149"/>
      <c r="AJ243" s="150"/>
      <c r="AK243" s="149"/>
      <c r="AL243" s="149"/>
      <c r="AM243" s="149"/>
      <c r="AN243" s="149"/>
      <c r="AO243" s="113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</row>
    <row r="244" spans="1:71" s="97" customFormat="1" ht="12.75" customHeight="1" x14ac:dyDescent="0.2">
      <c r="AO244" s="45" t="s">
        <v>154</v>
      </c>
      <c r="AP244" s="98"/>
      <c r="AQ244" s="98"/>
      <c r="AR244" s="46"/>
      <c r="AS244" s="90" t="e">
        <f t="shared" ref="AS244:BS244" ca="1" si="60">AS$11</f>
        <v>#NAME?</v>
      </c>
      <c r="AT244" s="46" t="e">
        <f t="shared" ca="1" si="60"/>
        <v>#NAME?</v>
      </c>
      <c r="AU244" s="10" t="e">
        <f t="shared" ca="1" si="60"/>
        <v>#NAME?</v>
      </c>
      <c r="AV244" s="10" t="e">
        <f t="shared" ca="1" si="60"/>
        <v>#NAME?</v>
      </c>
      <c r="AW244" s="10" t="e">
        <f t="shared" ca="1" si="60"/>
        <v>#NAME?</v>
      </c>
      <c r="AX244" s="10" t="e">
        <f t="shared" ca="1" si="60"/>
        <v>#NAME?</v>
      </c>
      <c r="AY244" s="10" t="e">
        <f t="shared" ca="1" si="60"/>
        <v>#NAME?</v>
      </c>
      <c r="AZ244" s="10" t="e">
        <f t="shared" ca="1" si="60"/>
        <v>#NAME?</v>
      </c>
      <c r="BA244" s="10" t="e">
        <f t="shared" ca="1" si="60"/>
        <v>#NAME?</v>
      </c>
      <c r="BB244" s="47" t="e">
        <f t="shared" ca="1" si="60"/>
        <v>#NAME?</v>
      </c>
      <c r="BC244" s="10" t="e">
        <f t="shared" ca="1" si="60"/>
        <v>#NAME?</v>
      </c>
      <c r="BD244" s="10" t="e">
        <f t="shared" ca="1" si="60"/>
        <v>#NAME?</v>
      </c>
      <c r="BE244" s="10" t="e">
        <f t="shared" ca="1" si="60"/>
        <v>#NAME?</v>
      </c>
      <c r="BF244" s="10" t="e">
        <f t="shared" ca="1" si="60"/>
        <v>#NAME?</v>
      </c>
      <c r="BG244" s="10" t="e">
        <f t="shared" ca="1" si="60"/>
        <v>#NAME?</v>
      </c>
      <c r="BH244" s="10" t="e">
        <f t="shared" ca="1" si="60"/>
        <v>#NAME?</v>
      </c>
      <c r="BI244" s="10" t="e">
        <f t="shared" ca="1" si="60"/>
        <v>#NAME?</v>
      </c>
      <c r="BJ244" s="10" t="e">
        <f t="shared" ca="1" si="60"/>
        <v>#NAME?</v>
      </c>
      <c r="BK244" s="10" t="e">
        <f t="shared" ca="1" si="60"/>
        <v>#NAME?</v>
      </c>
      <c r="BL244" s="10" t="e">
        <f t="shared" ca="1" si="60"/>
        <v>#NAME?</v>
      </c>
      <c r="BM244" s="10" t="e">
        <f t="shared" ca="1" si="60"/>
        <v>#NAME?</v>
      </c>
      <c r="BN244" s="10" t="e">
        <f t="shared" ca="1" si="60"/>
        <v>#NAME?</v>
      </c>
      <c r="BO244" s="10" t="e">
        <f t="shared" ca="1" si="60"/>
        <v>#NAME?</v>
      </c>
      <c r="BP244" s="10" t="e">
        <f t="shared" ca="1" si="60"/>
        <v>#NAME?</v>
      </c>
      <c r="BQ244" s="10" t="e">
        <f t="shared" ca="1" si="60"/>
        <v>#NAME?</v>
      </c>
      <c r="BR244" s="10" t="e">
        <f t="shared" ca="1" si="60"/>
        <v>#NAME?</v>
      </c>
      <c r="BS244" s="10" t="e">
        <f t="shared" ca="1" si="60"/>
        <v>#NAME?</v>
      </c>
    </row>
    <row r="245" spans="1:71" s="97" customFormat="1" ht="12.75" customHeight="1" x14ac:dyDescent="0.2">
      <c r="AO245" s="48" t="s">
        <v>155</v>
      </c>
      <c r="AR245" s="49"/>
      <c r="AS245" s="92"/>
      <c r="AT245" s="49"/>
      <c r="AU245" s="93">
        <v>266</v>
      </c>
      <c r="AV245" s="99">
        <v>0</v>
      </c>
      <c r="AW245" s="100">
        <v>1</v>
      </c>
      <c r="AX245" s="100">
        <v>0</v>
      </c>
      <c r="AY245" s="100">
        <v>0</v>
      </c>
      <c r="AZ245" s="100">
        <v>0</v>
      </c>
      <c r="BA245" s="100">
        <v>0</v>
      </c>
      <c r="BB245" s="101">
        <v>0</v>
      </c>
      <c r="BC245" s="86">
        <v>0</v>
      </c>
      <c r="BD245" s="87">
        <v>0</v>
      </c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</row>
    <row r="246" spans="1:71" s="97" customFormat="1" ht="12.75" customHeight="1" x14ac:dyDescent="0.2">
      <c r="AO246" s="48" t="s">
        <v>74</v>
      </c>
      <c r="AR246" s="49"/>
      <c r="AS246" s="92"/>
      <c r="AT246" s="49"/>
      <c r="AU246" s="93">
        <v>266</v>
      </c>
      <c r="AV246" s="99">
        <v>65</v>
      </c>
      <c r="AW246" s="100">
        <v>44</v>
      </c>
      <c r="AX246" s="100">
        <v>80</v>
      </c>
      <c r="AY246" s="100">
        <v>150</v>
      </c>
      <c r="AZ246" s="100">
        <v>125</v>
      </c>
      <c r="BA246" s="100">
        <v>162</v>
      </c>
      <c r="BB246" s="101">
        <v>148</v>
      </c>
      <c r="BC246" s="86">
        <v>200</v>
      </c>
      <c r="BD246" s="87">
        <v>109</v>
      </c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</row>
    <row r="247" spans="1:71" s="97" customFormat="1" ht="12.75" customHeight="1" x14ac:dyDescent="0.2">
      <c r="AO247" s="48" t="s">
        <v>62</v>
      </c>
      <c r="AR247" s="49"/>
      <c r="AS247" s="92"/>
      <c r="AT247" s="49"/>
      <c r="AU247" s="93">
        <v>266</v>
      </c>
      <c r="AV247" s="99">
        <v>0</v>
      </c>
      <c r="AW247" s="100">
        <v>0</v>
      </c>
      <c r="AX247" s="100">
        <v>0</v>
      </c>
      <c r="AY247" s="100">
        <v>0</v>
      </c>
      <c r="AZ247" s="100">
        <v>0</v>
      </c>
      <c r="BA247" s="100">
        <v>0</v>
      </c>
      <c r="BB247" s="101">
        <v>0</v>
      </c>
      <c r="BC247" s="86">
        <v>0</v>
      </c>
      <c r="BD247" s="87">
        <v>0</v>
      </c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</row>
    <row r="248" spans="1:71" s="97" customFormat="1" ht="12.75" customHeight="1" x14ac:dyDescent="0.2">
      <c r="AO248" s="48" t="s">
        <v>156</v>
      </c>
      <c r="AR248" s="49"/>
      <c r="AS248" s="92"/>
      <c r="AT248" s="49"/>
      <c r="AU248" s="93">
        <v>266</v>
      </c>
      <c r="AV248" s="124">
        <v>1514</v>
      </c>
      <c r="AW248" s="216">
        <v>1402</v>
      </c>
      <c r="AX248" s="216">
        <v>1447</v>
      </c>
      <c r="AY248" s="216">
        <v>1429</v>
      </c>
      <c r="AZ248" s="216">
        <v>1478</v>
      </c>
      <c r="BA248" s="216">
        <v>1344</v>
      </c>
      <c r="BB248" s="217">
        <v>1473</v>
      </c>
      <c r="BC248" s="111">
        <v>1359</v>
      </c>
      <c r="BD248" s="87">
        <v>1571</v>
      </c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</row>
    <row r="249" spans="1:71" s="97" customFormat="1" ht="12.75" customHeight="1" x14ac:dyDescent="0.2">
      <c r="AO249" s="48" t="s">
        <v>157</v>
      </c>
      <c r="AR249" s="49"/>
      <c r="AS249" s="92"/>
      <c r="AT249" s="49"/>
      <c r="AU249" s="93">
        <v>266</v>
      </c>
      <c r="AV249" s="99">
        <v>0</v>
      </c>
      <c r="AW249" s="100">
        <v>1</v>
      </c>
      <c r="AX249" s="100">
        <v>0</v>
      </c>
      <c r="AY249" s="100">
        <v>0</v>
      </c>
      <c r="AZ249" s="100">
        <v>0</v>
      </c>
      <c r="BA249" s="100">
        <v>3</v>
      </c>
      <c r="BB249" s="101">
        <v>6</v>
      </c>
      <c r="BC249" s="86">
        <v>7</v>
      </c>
      <c r="BD249" s="87">
        <v>2</v>
      </c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</row>
    <row r="250" spans="1:71" s="97" customFormat="1" ht="12.75" customHeight="1" x14ac:dyDescent="0.2">
      <c r="AO250" s="48" t="s">
        <v>158</v>
      </c>
      <c r="AR250" s="49"/>
      <c r="AS250" s="92"/>
      <c r="AT250" s="49"/>
      <c r="AU250" s="93">
        <v>266</v>
      </c>
      <c r="AV250" s="99">
        <v>334</v>
      </c>
      <c r="AW250" s="100">
        <v>293</v>
      </c>
      <c r="AX250" s="100">
        <v>356</v>
      </c>
      <c r="AY250" s="100">
        <v>356</v>
      </c>
      <c r="AZ250" s="100">
        <v>301</v>
      </c>
      <c r="BA250" s="100">
        <v>273</v>
      </c>
      <c r="BB250" s="101">
        <v>306</v>
      </c>
      <c r="BC250" s="86">
        <v>330</v>
      </c>
      <c r="BD250" s="87">
        <v>322</v>
      </c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</row>
    <row r="251" spans="1:71" s="97" customFormat="1" ht="12.75" customHeight="1" x14ac:dyDescent="0.2">
      <c r="AO251" s="48" t="s">
        <v>159</v>
      </c>
      <c r="AR251" s="49"/>
      <c r="AS251" s="92"/>
      <c r="AT251" s="49"/>
      <c r="AU251" s="93">
        <v>266</v>
      </c>
      <c r="AV251" s="99">
        <v>240</v>
      </c>
      <c r="AW251" s="100">
        <v>227</v>
      </c>
      <c r="AX251" s="100">
        <v>239</v>
      </c>
      <c r="AY251" s="100">
        <v>239</v>
      </c>
      <c r="AZ251" s="100">
        <v>267</v>
      </c>
      <c r="BA251" s="100">
        <v>292</v>
      </c>
      <c r="BB251" s="101">
        <v>257</v>
      </c>
      <c r="BC251" s="86">
        <v>267</v>
      </c>
      <c r="BD251" s="87">
        <v>240</v>
      </c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</row>
    <row r="252" spans="1:71" s="97" customFormat="1" ht="12.75" customHeight="1" x14ac:dyDescent="0.2">
      <c r="AO252" s="48" t="s">
        <v>61</v>
      </c>
      <c r="AR252" s="49"/>
      <c r="AS252" s="92"/>
      <c r="AT252" s="49"/>
      <c r="AU252" s="93">
        <v>266</v>
      </c>
      <c r="AV252" s="99">
        <v>2</v>
      </c>
      <c r="AW252" s="100">
        <v>0</v>
      </c>
      <c r="AX252" s="100">
        <v>0</v>
      </c>
      <c r="AY252" s="100">
        <v>1</v>
      </c>
      <c r="AZ252" s="100">
        <v>0</v>
      </c>
      <c r="BA252" s="100">
        <v>0</v>
      </c>
      <c r="BB252" s="101">
        <v>0</v>
      </c>
      <c r="BC252" s="86">
        <v>2</v>
      </c>
      <c r="BD252" s="87">
        <v>0</v>
      </c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</row>
    <row r="253" spans="1:71" s="97" customFormat="1" ht="12.75" customHeight="1" x14ac:dyDescent="0.2">
      <c r="AO253" s="48" t="s">
        <v>89</v>
      </c>
      <c r="AR253" s="49"/>
      <c r="AS253" s="92"/>
      <c r="AT253" s="49"/>
      <c r="AU253" s="93">
        <v>266</v>
      </c>
      <c r="AV253" s="99">
        <v>0</v>
      </c>
      <c r="AW253" s="100">
        <v>0</v>
      </c>
      <c r="AX253" s="100">
        <v>2</v>
      </c>
      <c r="AY253" s="100">
        <v>2</v>
      </c>
      <c r="AZ253" s="100">
        <v>0</v>
      </c>
      <c r="BA253" s="100">
        <v>0</v>
      </c>
      <c r="BB253" s="101">
        <v>1</v>
      </c>
      <c r="BC253" s="86">
        <v>0</v>
      </c>
      <c r="BD253" s="87">
        <v>0</v>
      </c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</row>
    <row r="254" spans="1:71" s="97" customFormat="1" ht="12.75" customHeight="1" x14ac:dyDescent="0.2">
      <c r="AO254" s="48" t="s">
        <v>160</v>
      </c>
      <c r="AR254" s="49"/>
      <c r="AS254" s="92"/>
      <c r="AT254" s="49"/>
      <c r="AU254" s="93">
        <v>266</v>
      </c>
      <c r="AV254" s="99">
        <v>204</v>
      </c>
      <c r="AW254" s="100">
        <v>247</v>
      </c>
      <c r="AX254" s="100">
        <v>297</v>
      </c>
      <c r="AY254" s="100">
        <v>269</v>
      </c>
      <c r="AZ254" s="100">
        <v>390</v>
      </c>
      <c r="BA254" s="100">
        <v>294</v>
      </c>
      <c r="BB254" s="101">
        <v>166</v>
      </c>
      <c r="BC254" s="86">
        <v>185</v>
      </c>
      <c r="BD254" s="87">
        <v>349</v>
      </c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</row>
    <row r="255" spans="1:71" s="97" customFormat="1" ht="12.75" customHeight="1" x14ac:dyDescent="0.2">
      <c r="AO255" s="48" t="s">
        <v>161</v>
      </c>
      <c r="AR255" s="49"/>
      <c r="AS255" s="92"/>
      <c r="AT255" s="49"/>
      <c r="AU255" s="93">
        <v>266</v>
      </c>
      <c r="AV255" s="99">
        <v>0</v>
      </c>
      <c r="AW255" s="100">
        <v>0</v>
      </c>
      <c r="AX255" s="100">
        <v>5</v>
      </c>
      <c r="AY255" s="100">
        <v>2</v>
      </c>
      <c r="AZ255" s="100">
        <v>3</v>
      </c>
      <c r="BA255" s="100">
        <v>0</v>
      </c>
      <c r="BB255" s="101">
        <v>1</v>
      </c>
      <c r="BC255" s="86">
        <v>5</v>
      </c>
      <c r="BD255" s="87">
        <v>1</v>
      </c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</row>
    <row r="256" spans="1:71" s="97" customFormat="1" ht="12.75" customHeight="1" x14ac:dyDescent="0.2">
      <c r="AO256" s="64" t="s">
        <v>22</v>
      </c>
      <c r="AP256" s="104"/>
      <c r="AQ256" s="104"/>
      <c r="AR256" s="94"/>
      <c r="AS256" s="95">
        <f>IFERROR((#REF!/#REF!),0)</f>
        <v>0</v>
      </c>
      <c r="AT256" s="94">
        <f>IFERROR((#REF!/#REF!),0)</f>
        <v>0</v>
      </c>
      <c r="AU256" s="96">
        <f>IFERROR((#REF!/#REF!),0)</f>
        <v>0</v>
      </c>
      <c r="AV256" s="37">
        <f t="shared" ref="AV256:BC256" si="61">SUM(AV245:AV255)</f>
        <v>2359</v>
      </c>
      <c r="AW256" s="37">
        <f t="shared" si="61"/>
        <v>2215</v>
      </c>
      <c r="AX256" s="37">
        <f t="shared" si="61"/>
        <v>2426</v>
      </c>
      <c r="AY256" s="37">
        <f t="shared" si="61"/>
        <v>2448</v>
      </c>
      <c r="AZ256" s="37">
        <f t="shared" si="61"/>
        <v>2564</v>
      </c>
      <c r="BA256" s="37">
        <f t="shared" si="61"/>
        <v>2368</v>
      </c>
      <c r="BB256" s="66">
        <f t="shared" si="61"/>
        <v>2358</v>
      </c>
      <c r="BC256" s="37">
        <f t="shared" si="61"/>
        <v>2355</v>
      </c>
      <c r="BD256" s="37">
        <f t="shared" ref="BD256:BS256" si="62">SUM(BD245:BD255)</f>
        <v>2594</v>
      </c>
      <c r="BE256" s="37">
        <f t="shared" si="62"/>
        <v>0</v>
      </c>
      <c r="BF256" s="37">
        <f t="shared" si="62"/>
        <v>0</v>
      </c>
      <c r="BG256" s="37">
        <f t="shared" si="62"/>
        <v>0</v>
      </c>
      <c r="BH256" s="37">
        <f t="shared" si="62"/>
        <v>0</v>
      </c>
      <c r="BI256" s="37">
        <f t="shared" si="62"/>
        <v>0</v>
      </c>
      <c r="BJ256" s="37">
        <f t="shared" si="62"/>
        <v>0</v>
      </c>
      <c r="BK256" s="37">
        <f t="shared" si="62"/>
        <v>0</v>
      </c>
      <c r="BL256" s="37">
        <f t="shared" si="62"/>
        <v>0</v>
      </c>
      <c r="BM256" s="37">
        <f t="shared" si="62"/>
        <v>0</v>
      </c>
      <c r="BN256" s="37">
        <f t="shared" si="62"/>
        <v>0</v>
      </c>
      <c r="BO256" s="37">
        <f t="shared" si="62"/>
        <v>0</v>
      </c>
      <c r="BP256" s="37">
        <f t="shared" si="62"/>
        <v>0</v>
      </c>
      <c r="BQ256" s="37">
        <f t="shared" si="62"/>
        <v>0</v>
      </c>
      <c r="BR256" s="37">
        <f t="shared" si="62"/>
        <v>0</v>
      </c>
      <c r="BS256" s="37">
        <f t="shared" si="62"/>
        <v>0</v>
      </c>
    </row>
    <row r="257" spans="1:71" s="97" customFormat="1" ht="12.75" customHeight="1" x14ac:dyDescent="0.2"/>
    <row r="258" spans="1:71" ht="12.75" customHeight="1" x14ac:dyDescent="0.25">
      <c r="A258" s="82"/>
      <c r="B258" s="83"/>
      <c r="C258" s="83"/>
      <c r="D258" s="83"/>
      <c r="E258" s="83"/>
      <c r="F258" s="83"/>
      <c r="G258" s="83"/>
      <c r="H258" s="84"/>
      <c r="I258" s="84"/>
      <c r="J258" s="83"/>
      <c r="K258" s="83"/>
      <c r="L258" s="83"/>
      <c r="M258" s="83"/>
      <c r="N258" s="83"/>
      <c r="O258" s="84"/>
      <c r="P258" s="83"/>
      <c r="Q258" s="83"/>
      <c r="R258" s="84"/>
      <c r="S258" s="84"/>
      <c r="T258" s="84"/>
      <c r="U258" s="83"/>
      <c r="V258" s="84"/>
      <c r="W258" s="84"/>
      <c r="X258" s="83"/>
      <c r="Y258" s="83"/>
      <c r="Z258" s="84"/>
      <c r="AA258" s="84"/>
      <c r="AB258" s="83"/>
      <c r="AC258" s="83"/>
      <c r="AD258" s="83"/>
      <c r="AE258" s="83"/>
      <c r="AF258" s="83"/>
      <c r="AG258" s="83"/>
      <c r="AH258" s="83"/>
      <c r="AI258" s="83"/>
      <c r="AJ258" s="84"/>
      <c r="AK258" s="83"/>
      <c r="AL258" s="83"/>
      <c r="AM258" s="83"/>
      <c r="AN258" s="83"/>
      <c r="AO258" s="45" t="s">
        <v>162</v>
      </c>
      <c r="AP258" s="88"/>
      <c r="AQ258" s="89"/>
      <c r="AR258" s="46"/>
      <c r="AS258" s="90" t="e">
        <f t="shared" ref="AS258:BS258" ca="1" si="63">AS$11</f>
        <v>#NAME?</v>
      </c>
      <c r="AT258" s="46" t="e">
        <f t="shared" ca="1" si="63"/>
        <v>#NAME?</v>
      </c>
      <c r="AU258" s="10" t="e">
        <f t="shared" ca="1" si="63"/>
        <v>#NAME?</v>
      </c>
      <c r="AV258" s="10" t="e">
        <f t="shared" ca="1" si="63"/>
        <v>#NAME?</v>
      </c>
      <c r="AW258" s="10" t="e">
        <f t="shared" ca="1" si="63"/>
        <v>#NAME?</v>
      </c>
      <c r="AX258" s="10" t="e">
        <f t="shared" ca="1" si="63"/>
        <v>#NAME?</v>
      </c>
      <c r="AY258" s="10" t="e">
        <f t="shared" ca="1" si="63"/>
        <v>#NAME?</v>
      </c>
      <c r="AZ258" s="10" t="e">
        <f t="shared" ca="1" si="63"/>
        <v>#NAME?</v>
      </c>
      <c r="BA258" s="10" t="e">
        <f t="shared" ca="1" si="63"/>
        <v>#NAME?</v>
      </c>
      <c r="BB258" s="10" t="e">
        <f t="shared" ca="1" si="63"/>
        <v>#NAME?</v>
      </c>
      <c r="BC258" s="10" t="e">
        <f t="shared" ca="1" si="63"/>
        <v>#NAME?</v>
      </c>
      <c r="BD258" s="10" t="e">
        <f t="shared" ca="1" si="63"/>
        <v>#NAME?</v>
      </c>
      <c r="BE258" s="10" t="e">
        <f t="shared" ca="1" si="63"/>
        <v>#NAME?</v>
      </c>
      <c r="BF258" s="10" t="e">
        <f t="shared" ca="1" si="63"/>
        <v>#NAME?</v>
      </c>
      <c r="BG258" s="10" t="e">
        <f t="shared" ca="1" si="63"/>
        <v>#NAME?</v>
      </c>
      <c r="BH258" s="10" t="e">
        <f t="shared" ca="1" si="63"/>
        <v>#NAME?</v>
      </c>
      <c r="BI258" s="10" t="e">
        <f t="shared" ca="1" si="63"/>
        <v>#NAME?</v>
      </c>
      <c r="BJ258" s="10" t="e">
        <f t="shared" ca="1" si="63"/>
        <v>#NAME?</v>
      </c>
      <c r="BK258" s="10" t="e">
        <f t="shared" ca="1" si="63"/>
        <v>#NAME?</v>
      </c>
      <c r="BL258" s="10" t="e">
        <f t="shared" ca="1" si="63"/>
        <v>#NAME?</v>
      </c>
      <c r="BM258" s="10" t="e">
        <f t="shared" ca="1" si="63"/>
        <v>#NAME?</v>
      </c>
      <c r="BN258" s="10" t="e">
        <f t="shared" ca="1" si="63"/>
        <v>#NAME?</v>
      </c>
      <c r="BO258" s="10" t="e">
        <f t="shared" ca="1" si="63"/>
        <v>#NAME?</v>
      </c>
      <c r="BP258" s="10" t="e">
        <f t="shared" ca="1" si="63"/>
        <v>#NAME?</v>
      </c>
      <c r="BQ258" s="10" t="e">
        <f t="shared" ca="1" si="63"/>
        <v>#NAME?</v>
      </c>
      <c r="BR258" s="10" t="e">
        <f t="shared" ca="1" si="63"/>
        <v>#NAME?</v>
      </c>
      <c r="BS258" s="10" t="e">
        <f t="shared" ca="1" si="63"/>
        <v>#NAME?</v>
      </c>
    </row>
    <row r="259" spans="1:71" ht="12.75" customHeight="1" x14ac:dyDescent="0.25">
      <c r="A259" s="82"/>
      <c r="B259" s="83"/>
      <c r="C259" s="83"/>
      <c r="D259" s="83"/>
      <c r="E259" s="83"/>
      <c r="F259" s="83"/>
      <c r="G259" s="83"/>
      <c r="H259" s="84"/>
      <c r="I259" s="84"/>
      <c r="J259" s="83"/>
      <c r="K259" s="83"/>
      <c r="L259" s="83"/>
      <c r="M259" s="83"/>
      <c r="N259" s="83"/>
      <c r="O259" s="84"/>
      <c r="P259" s="83"/>
      <c r="Q259" s="83"/>
      <c r="R259" s="84"/>
      <c r="S259" s="84"/>
      <c r="T259" s="84"/>
      <c r="U259" s="83"/>
      <c r="V259" s="84"/>
      <c r="W259" s="84"/>
      <c r="X259" s="83"/>
      <c r="Y259" s="83"/>
      <c r="Z259" s="84"/>
      <c r="AA259" s="84"/>
      <c r="AB259" s="83"/>
      <c r="AC259" s="83"/>
      <c r="AD259" s="83"/>
      <c r="AE259" s="83"/>
      <c r="AF259" s="83"/>
      <c r="AG259" s="83"/>
      <c r="AH259" s="83"/>
      <c r="AI259" s="83"/>
      <c r="AJ259" s="84"/>
      <c r="AK259" s="83"/>
      <c r="AL259" s="83"/>
      <c r="AM259" s="83"/>
      <c r="AN259" s="83"/>
      <c r="AO259" s="91" t="s">
        <v>163</v>
      </c>
      <c r="AP259" s="88"/>
      <c r="AQ259" s="89"/>
      <c r="AR259" s="49"/>
      <c r="AS259" s="92"/>
      <c r="AT259" s="49"/>
      <c r="AU259" s="93">
        <v>266</v>
      </c>
      <c r="AV259" s="93">
        <v>271</v>
      </c>
      <c r="AW259" s="93">
        <v>249</v>
      </c>
      <c r="AX259" s="93">
        <v>271</v>
      </c>
      <c r="AY259" s="93">
        <v>274</v>
      </c>
      <c r="AZ259" s="93">
        <v>251</v>
      </c>
      <c r="BA259" s="93">
        <v>263</v>
      </c>
      <c r="BB259" s="93">
        <v>255</v>
      </c>
      <c r="BC259" s="93">
        <v>297</v>
      </c>
      <c r="BD259" s="93">
        <v>271</v>
      </c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</row>
    <row r="260" spans="1:71" ht="12.75" customHeight="1" x14ac:dyDescent="0.25">
      <c r="A260" s="82"/>
      <c r="B260" s="83"/>
      <c r="C260" s="83"/>
      <c r="D260" s="83"/>
      <c r="E260" s="83"/>
      <c r="F260" s="83"/>
      <c r="G260" s="83"/>
      <c r="H260" s="84"/>
      <c r="I260" s="84"/>
      <c r="J260" s="83"/>
      <c r="K260" s="83"/>
      <c r="L260" s="83"/>
      <c r="M260" s="83"/>
      <c r="N260" s="83"/>
      <c r="O260" s="84"/>
      <c r="P260" s="83"/>
      <c r="Q260" s="83"/>
      <c r="R260" s="84"/>
      <c r="S260" s="84"/>
      <c r="T260" s="84"/>
      <c r="U260" s="83"/>
      <c r="V260" s="84"/>
      <c r="W260" s="84"/>
      <c r="X260" s="83"/>
      <c r="Y260" s="83"/>
      <c r="Z260" s="84"/>
      <c r="AA260" s="84"/>
      <c r="AB260" s="83"/>
      <c r="AC260" s="83"/>
      <c r="AD260" s="83"/>
      <c r="AE260" s="83"/>
      <c r="AF260" s="83"/>
      <c r="AG260" s="83"/>
      <c r="AH260" s="83"/>
      <c r="AI260" s="83"/>
      <c r="AJ260" s="84"/>
      <c r="AK260" s="83"/>
      <c r="AL260" s="83"/>
      <c r="AM260" s="83"/>
      <c r="AN260" s="83"/>
      <c r="AO260" s="91" t="s">
        <v>164</v>
      </c>
      <c r="AP260" s="88"/>
      <c r="AQ260" s="89"/>
      <c r="AR260" s="49"/>
      <c r="AS260" s="92"/>
      <c r="AT260" s="49"/>
      <c r="AU260" s="93">
        <v>688</v>
      </c>
      <c r="AV260" s="93">
        <v>745</v>
      </c>
      <c r="AW260" s="93">
        <v>679</v>
      </c>
      <c r="AX260" s="93">
        <v>767</v>
      </c>
      <c r="AY260" s="93">
        <v>718</v>
      </c>
      <c r="AZ260" s="93">
        <v>686</v>
      </c>
      <c r="BA260" s="93">
        <v>722</v>
      </c>
      <c r="BB260" s="93">
        <v>682</v>
      </c>
      <c r="BC260" s="93">
        <v>748</v>
      </c>
      <c r="BD260" s="93">
        <v>691</v>
      </c>
      <c r="BE260" s="93"/>
      <c r="BF260" s="93"/>
      <c r="BG260" s="93"/>
      <c r="BH260" s="93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93"/>
    </row>
    <row r="261" spans="1:71" ht="12.75" customHeight="1" x14ac:dyDescent="0.25">
      <c r="A261" s="82"/>
      <c r="B261" s="83"/>
      <c r="C261" s="83"/>
      <c r="D261" s="83"/>
      <c r="E261" s="83"/>
      <c r="F261" s="83"/>
      <c r="G261" s="83"/>
      <c r="H261" s="84"/>
      <c r="I261" s="84"/>
      <c r="J261" s="83"/>
      <c r="K261" s="83"/>
      <c r="L261" s="83"/>
      <c r="M261" s="83"/>
      <c r="N261" s="83"/>
      <c r="O261" s="84"/>
      <c r="P261" s="83"/>
      <c r="Q261" s="83"/>
      <c r="R261" s="84"/>
      <c r="S261" s="84"/>
      <c r="T261" s="84"/>
      <c r="U261" s="83"/>
      <c r="V261" s="84"/>
      <c r="W261" s="84"/>
      <c r="X261" s="83"/>
      <c r="Y261" s="83"/>
      <c r="Z261" s="84"/>
      <c r="AA261" s="84"/>
      <c r="AB261" s="83"/>
      <c r="AC261" s="83"/>
      <c r="AD261" s="83"/>
      <c r="AE261" s="83"/>
      <c r="AF261" s="83"/>
      <c r="AG261" s="83"/>
      <c r="AH261" s="83"/>
      <c r="AI261" s="83"/>
      <c r="AJ261" s="84"/>
      <c r="AK261" s="83"/>
      <c r="AL261" s="83"/>
      <c r="AM261" s="83"/>
      <c r="AN261" s="83"/>
      <c r="AO261" s="64" t="s">
        <v>165</v>
      </c>
      <c r="AP261" s="88"/>
      <c r="AQ261" s="89"/>
      <c r="AR261" s="94"/>
      <c r="AS261" s="95">
        <f t="shared" ref="AS261:BS261" si="64">IFERROR((AS259/AS260),0)</f>
        <v>0</v>
      </c>
      <c r="AT261" s="94">
        <f t="shared" si="64"/>
        <v>0</v>
      </c>
      <c r="AU261" s="96">
        <f t="shared" si="64"/>
        <v>0.38662790697674421</v>
      </c>
      <c r="AV261" s="96">
        <f t="shared" si="64"/>
        <v>0.36375838926174497</v>
      </c>
      <c r="AW261" s="96">
        <f t="shared" si="64"/>
        <v>0.36671575846833576</v>
      </c>
      <c r="AX261" s="96">
        <f t="shared" si="64"/>
        <v>0.35332464146023468</v>
      </c>
      <c r="AY261" s="96">
        <f t="shared" si="64"/>
        <v>0.38161559888579388</v>
      </c>
      <c r="AZ261" s="96">
        <f t="shared" si="64"/>
        <v>0.36588921282798836</v>
      </c>
      <c r="BA261" s="96">
        <f t="shared" si="64"/>
        <v>0.36426592797783935</v>
      </c>
      <c r="BB261" s="96">
        <f t="shared" si="64"/>
        <v>0.37390029325513197</v>
      </c>
      <c r="BC261" s="96">
        <f t="shared" si="64"/>
        <v>0.39705882352941174</v>
      </c>
      <c r="BD261" s="96">
        <f t="shared" si="64"/>
        <v>0.3921852387843705</v>
      </c>
      <c r="BE261" s="96">
        <f t="shared" si="64"/>
        <v>0</v>
      </c>
      <c r="BF261" s="96">
        <f t="shared" si="64"/>
        <v>0</v>
      </c>
      <c r="BG261" s="96">
        <f t="shared" si="64"/>
        <v>0</v>
      </c>
      <c r="BH261" s="96">
        <f t="shared" si="64"/>
        <v>0</v>
      </c>
      <c r="BI261" s="96">
        <f t="shared" si="64"/>
        <v>0</v>
      </c>
      <c r="BJ261" s="96">
        <f t="shared" si="64"/>
        <v>0</v>
      </c>
      <c r="BK261" s="96">
        <f t="shared" si="64"/>
        <v>0</v>
      </c>
      <c r="BL261" s="96">
        <f t="shared" si="64"/>
        <v>0</v>
      </c>
      <c r="BM261" s="96">
        <f t="shared" si="64"/>
        <v>0</v>
      </c>
      <c r="BN261" s="96">
        <f t="shared" si="64"/>
        <v>0</v>
      </c>
      <c r="BO261" s="96">
        <f t="shared" si="64"/>
        <v>0</v>
      </c>
      <c r="BP261" s="96">
        <f t="shared" si="64"/>
        <v>0</v>
      </c>
      <c r="BQ261" s="96">
        <f t="shared" si="64"/>
        <v>0</v>
      </c>
      <c r="BR261" s="96">
        <f t="shared" si="64"/>
        <v>0</v>
      </c>
      <c r="BS261" s="96">
        <f t="shared" si="64"/>
        <v>0</v>
      </c>
    </row>
    <row r="262" spans="1:71" ht="9" customHeight="1" x14ac:dyDescent="0.25">
      <c r="A262" s="82"/>
      <c r="B262" s="83"/>
      <c r="C262" s="83"/>
      <c r="D262" s="83"/>
      <c r="E262" s="83"/>
      <c r="F262" s="83"/>
      <c r="G262" s="83"/>
      <c r="H262" s="84"/>
      <c r="I262" s="84"/>
      <c r="J262" s="83"/>
      <c r="K262" s="83"/>
      <c r="L262" s="83"/>
      <c r="M262" s="83"/>
      <c r="N262" s="83"/>
      <c r="O262" s="84"/>
      <c r="P262" s="83"/>
      <c r="Q262" s="83"/>
      <c r="R262" s="84"/>
      <c r="S262" s="84"/>
      <c r="T262" s="84"/>
      <c r="U262" s="83"/>
      <c r="V262" s="84"/>
      <c r="W262" s="84"/>
      <c r="X262" s="83"/>
      <c r="Y262" s="83"/>
      <c r="Z262" s="84"/>
      <c r="AA262" s="84"/>
      <c r="AB262" s="83"/>
      <c r="AC262" s="83"/>
      <c r="AD262" s="83"/>
      <c r="AE262" s="83"/>
      <c r="AF262" s="83"/>
      <c r="AG262" s="83"/>
      <c r="AH262" s="83"/>
      <c r="AI262" s="83"/>
      <c r="AJ262" s="84"/>
      <c r="AK262" s="83"/>
      <c r="AL262" s="83"/>
      <c r="AM262" s="83"/>
      <c r="AN262" s="83"/>
      <c r="AO262" s="82"/>
      <c r="AP262" s="83"/>
      <c r="AQ262" s="83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  <c r="BH262" s="84"/>
      <c r="BI262" s="84"/>
      <c r="BJ262" s="84"/>
      <c r="BK262" s="84"/>
      <c r="BL262" s="84"/>
      <c r="BM262" s="84"/>
      <c r="BN262" s="84"/>
      <c r="BO262" s="84"/>
      <c r="BP262" s="84"/>
      <c r="BQ262" s="84"/>
      <c r="BR262" s="84"/>
      <c r="BS262" s="84"/>
    </row>
    <row r="263" spans="1:71" ht="18.75" customHeight="1" x14ac:dyDescent="0.25">
      <c r="A263" s="82"/>
      <c r="B263" s="83"/>
      <c r="C263" s="83"/>
      <c r="D263" s="83"/>
      <c r="E263" s="83"/>
      <c r="F263" s="83"/>
      <c r="G263" s="83"/>
      <c r="H263" s="84"/>
      <c r="I263" s="84"/>
      <c r="J263" s="83"/>
      <c r="K263" s="83"/>
      <c r="L263" s="83"/>
      <c r="M263" s="83"/>
      <c r="N263" s="83"/>
      <c r="O263" s="84"/>
      <c r="P263" s="83"/>
      <c r="Q263" s="83"/>
      <c r="R263" s="84"/>
      <c r="S263" s="84"/>
      <c r="T263" s="84"/>
      <c r="U263" s="83"/>
      <c r="V263" s="84"/>
      <c r="W263" s="84"/>
      <c r="X263" s="83"/>
      <c r="Y263" s="83"/>
      <c r="Z263" s="84"/>
      <c r="AA263" s="84"/>
      <c r="AB263" s="83"/>
      <c r="AC263" s="83"/>
      <c r="AD263" s="83"/>
      <c r="AE263" s="83"/>
      <c r="AF263" s="83"/>
      <c r="AG263" s="83"/>
      <c r="AH263" s="83"/>
      <c r="AI263" s="83"/>
      <c r="AJ263" s="84"/>
      <c r="AK263" s="83"/>
      <c r="AL263" s="83"/>
      <c r="AM263" s="83"/>
      <c r="AN263" s="83"/>
      <c r="AO263" s="540" t="s">
        <v>166</v>
      </c>
      <c r="AP263" s="541"/>
      <c r="AQ263" s="541"/>
      <c r="AR263" s="542"/>
      <c r="AS263" s="90" t="e">
        <f t="shared" ref="AS263:BS263" ca="1" si="65">AS$11</f>
        <v>#NAME?</v>
      </c>
      <c r="AT263" s="46" t="e">
        <f t="shared" ca="1" si="65"/>
        <v>#NAME?</v>
      </c>
      <c r="AU263" s="10" t="e">
        <f t="shared" ca="1" si="65"/>
        <v>#NAME?</v>
      </c>
      <c r="AV263" s="10" t="e">
        <f t="shared" ca="1" si="65"/>
        <v>#NAME?</v>
      </c>
      <c r="AW263" s="10" t="e">
        <f t="shared" ca="1" si="65"/>
        <v>#NAME?</v>
      </c>
      <c r="AX263" s="10" t="e">
        <f t="shared" ca="1" si="65"/>
        <v>#NAME?</v>
      </c>
      <c r="AY263" s="10" t="e">
        <f t="shared" ca="1" si="65"/>
        <v>#NAME?</v>
      </c>
      <c r="AZ263" s="10" t="e">
        <f t="shared" ca="1" si="65"/>
        <v>#NAME?</v>
      </c>
      <c r="BA263" s="10" t="e">
        <f t="shared" ca="1" si="65"/>
        <v>#NAME?</v>
      </c>
      <c r="BB263" s="10" t="e">
        <f t="shared" ca="1" si="65"/>
        <v>#NAME?</v>
      </c>
      <c r="BC263" s="10" t="e">
        <f t="shared" ca="1" si="65"/>
        <v>#NAME?</v>
      </c>
      <c r="BD263" s="10" t="e">
        <f t="shared" ca="1" si="65"/>
        <v>#NAME?</v>
      </c>
      <c r="BE263" s="10" t="e">
        <f t="shared" ca="1" si="65"/>
        <v>#NAME?</v>
      </c>
      <c r="BF263" s="10" t="e">
        <f t="shared" ca="1" si="65"/>
        <v>#NAME?</v>
      </c>
      <c r="BG263" s="10" t="e">
        <f t="shared" ca="1" si="65"/>
        <v>#NAME?</v>
      </c>
      <c r="BH263" s="10" t="e">
        <f t="shared" ca="1" si="65"/>
        <v>#NAME?</v>
      </c>
      <c r="BI263" s="10" t="e">
        <f t="shared" ca="1" si="65"/>
        <v>#NAME?</v>
      </c>
      <c r="BJ263" s="10" t="e">
        <f t="shared" ca="1" si="65"/>
        <v>#NAME?</v>
      </c>
      <c r="BK263" s="10" t="e">
        <f t="shared" ca="1" si="65"/>
        <v>#NAME?</v>
      </c>
      <c r="BL263" s="10" t="e">
        <f t="shared" ca="1" si="65"/>
        <v>#NAME?</v>
      </c>
      <c r="BM263" s="10" t="e">
        <f t="shared" ca="1" si="65"/>
        <v>#NAME?</v>
      </c>
      <c r="BN263" s="10" t="e">
        <f t="shared" ca="1" si="65"/>
        <v>#NAME?</v>
      </c>
      <c r="BO263" s="10" t="e">
        <f t="shared" ca="1" si="65"/>
        <v>#NAME?</v>
      </c>
      <c r="BP263" s="10" t="e">
        <f t="shared" ca="1" si="65"/>
        <v>#NAME?</v>
      </c>
      <c r="BQ263" s="10" t="e">
        <f t="shared" ca="1" si="65"/>
        <v>#NAME?</v>
      </c>
      <c r="BR263" s="10" t="e">
        <f t="shared" ca="1" si="65"/>
        <v>#NAME?</v>
      </c>
      <c r="BS263" s="10" t="e">
        <f t="shared" ca="1" si="65"/>
        <v>#NAME?</v>
      </c>
    </row>
    <row r="264" spans="1:71" ht="12.75" customHeight="1" x14ac:dyDescent="0.25">
      <c r="A264" s="82"/>
      <c r="B264" s="83"/>
      <c r="C264" s="83"/>
      <c r="D264" s="83"/>
      <c r="E264" s="83"/>
      <c r="F264" s="83"/>
      <c r="G264" s="83"/>
      <c r="H264" s="84"/>
      <c r="I264" s="84"/>
      <c r="J264" s="83"/>
      <c r="K264" s="83"/>
      <c r="L264" s="83"/>
      <c r="M264" s="83"/>
      <c r="N264" s="83"/>
      <c r="O264" s="84"/>
      <c r="P264" s="83"/>
      <c r="Q264" s="83"/>
      <c r="R264" s="84"/>
      <c r="S264" s="84"/>
      <c r="T264" s="84"/>
      <c r="U264" s="83"/>
      <c r="V264" s="84"/>
      <c r="W264" s="84"/>
      <c r="X264" s="83"/>
      <c r="Y264" s="83"/>
      <c r="Z264" s="84"/>
      <c r="AA264" s="84"/>
      <c r="AB264" s="83"/>
      <c r="AC264" s="83"/>
      <c r="AD264" s="83"/>
      <c r="AE264" s="83"/>
      <c r="AF264" s="83"/>
      <c r="AG264" s="83"/>
      <c r="AH264" s="83"/>
      <c r="AI264" s="83"/>
      <c r="AJ264" s="84"/>
      <c r="AK264" s="83"/>
      <c r="AL264" s="83"/>
      <c r="AM264" s="83"/>
      <c r="AN264" s="83"/>
      <c r="AO264" s="91" t="s">
        <v>167</v>
      </c>
      <c r="AP264" s="88"/>
      <c r="AQ264" s="89"/>
      <c r="AR264" s="49"/>
      <c r="AS264" s="92"/>
      <c r="AT264" s="49"/>
      <c r="AU264" s="93">
        <v>5</v>
      </c>
      <c r="AV264" s="93">
        <v>6</v>
      </c>
      <c r="AW264" s="93">
        <v>4</v>
      </c>
      <c r="AX264" s="93">
        <v>5</v>
      </c>
      <c r="AY264" s="93">
        <v>5</v>
      </c>
      <c r="AZ264" s="93">
        <v>8</v>
      </c>
      <c r="BA264" s="93">
        <v>5</v>
      </c>
      <c r="BB264" s="93">
        <v>3</v>
      </c>
      <c r="BC264" s="93">
        <v>6</v>
      </c>
      <c r="BD264" s="93" t="s">
        <v>168</v>
      </c>
      <c r="BE264" s="93"/>
      <c r="BF264" s="93"/>
      <c r="BG264" s="93"/>
      <c r="BH264" s="93"/>
      <c r="BI264" s="93"/>
      <c r="BJ264" s="93"/>
      <c r="BK264" s="93"/>
      <c r="BL264" s="93"/>
      <c r="BM264" s="93"/>
      <c r="BN264" s="93"/>
      <c r="BO264" s="93"/>
      <c r="BP264" s="93"/>
      <c r="BQ264" s="93"/>
      <c r="BR264" s="93"/>
      <c r="BS264" s="93"/>
    </row>
    <row r="265" spans="1:71" ht="12.75" customHeight="1" x14ac:dyDescent="0.25">
      <c r="A265" s="82"/>
      <c r="B265" s="83"/>
      <c r="C265" s="83"/>
      <c r="D265" s="83"/>
      <c r="E265" s="83"/>
      <c r="F265" s="83"/>
      <c r="G265" s="83"/>
      <c r="H265" s="84"/>
      <c r="I265" s="84"/>
      <c r="J265" s="83"/>
      <c r="K265" s="83"/>
      <c r="L265" s="83"/>
      <c r="M265" s="83"/>
      <c r="N265" s="83"/>
      <c r="O265" s="84"/>
      <c r="P265" s="83"/>
      <c r="Q265" s="83"/>
      <c r="R265" s="84"/>
      <c r="S265" s="84"/>
      <c r="T265" s="84"/>
      <c r="U265" s="83"/>
      <c r="V265" s="84"/>
      <c r="W265" s="84"/>
      <c r="X265" s="83"/>
      <c r="Y265" s="83"/>
      <c r="Z265" s="84"/>
      <c r="AA265" s="84"/>
      <c r="AB265" s="83"/>
      <c r="AC265" s="83"/>
      <c r="AD265" s="83"/>
      <c r="AE265" s="83"/>
      <c r="AF265" s="83"/>
      <c r="AG265" s="83"/>
      <c r="AH265" s="83"/>
      <c r="AI265" s="83"/>
      <c r="AJ265" s="84"/>
      <c r="AK265" s="83"/>
      <c r="AL265" s="83"/>
      <c r="AM265" s="83"/>
      <c r="AN265" s="83"/>
      <c r="AO265" s="82"/>
      <c r="AP265" s="83"/>
      <c r="AQ265" s="83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  <c r="BH265" s="84"/>
      <c r="BI265" s="84"/>
      <c r="BJ265" s="84"/>
      <c r="BK265" s="84"/>
      <c r="BL265" s="84"/>
      <c r="BM265" s="84"/>
      <c r="BN265" s="84"/>
      <c r="BO265" s="84"/>
      <c r="BP265" s="84"/>
      <c r="BQ265" s="84"/>
      <c r="BR265" s="84"/>
      <c r="BS265" s="84"/>
    </row>
    <row r="266" spans="1:71" ht="12.75" customHeight="1" x14ac:dyDescent="0.25">
      <c r="A266" s="82"/>
      <c r="B266" s="83"/>
      <c r="C266" s="83"/>
      <c r="D266" s="83"/>
      <c r="E266" s="83"/>
      <c r="F266" s="83"/>
      <c r="G266" s="83"/>
      <c r="H266" s="84"/>
      <c r="I266" s="84"/>
      <c r="J266" s="83"/>
      <c r="K266" s="83"/>
      <c r="L266" s="83"/>
      <c r="M266" s="83"/>
      <c r="N266" s="83"/>
      <c r="O266" s="84"/>
      <c r="P266" s="83"/>
      <c r="Q266" s="83"/>
      <c r="R266" s="84"/>
      <c r="S266" s="84"/>
      <c r="T266" s="84"/>
      <c r="U266" s="83"/>
      <c r="V266" s="84"/>
      <c r="W266" s="84"/>
      <c r="X266" s="83"/>
      <c r="Y266" s="83"/>
      <c r="Z266" s="84"/>
      <c r="AA266" s="84"/>
      <c r="AB266" s="83"/>
      <c r="AC266" s="83"/>
      <c r="AD266" s="83"/>
      <c r="AE266" s="83"/>
      <c r="AF266" s="83"/>
      <c r="AG266" s="83"/>
      <c r="AH266" s="83"/>
      <c r="AI266" s="83"/>
      <c r="AJ266" s="84"/>
      <c r="AK266" s="83"/>
      <c r="AL266" s="83"/>
      <c r="AM266" s="83"/>
      <c r="AN266" s="83"/>
      <c r="AO266" s="218" t="s">
        <v>169</v>
      </c>
      <c r="AP266" s="88"/>
      <c r="AQ266" s="89"/>
      <c r="AR266" s="46"/>
      <c r="AS266" s="90" t="e">
        <f t="shared" ref="AS266:BS266" ca="1" si="66">AS$11</f>
        <v>#NAME?</v>
      </c>
      <c r="AT266" s="46" t="e">
        <f t="shared" ca="1" si="66"/>
        <v>#NAME?</v>
      </c>
      <c r="AU266" s="10" t="e">
        <f t="shared" ca="1" si="66"/>
        <v>#NAME?</v>
      </c>
      <c r="AV266" s="10" t="e">
        <f t="shared" ca="1" si="66"/>
        <v>#NAME?</v>
      </c>
      <c r="AW266" s="10" t="e">
        <f t="shared" ca="1" si="66"/>
        <v>#NAME?</v>
      </c>
      <c r="AX266" s="10" t="e">
        <f t="shared" ca="1" si="66"/>
        <v>#NAME?</v>
      </c>
      <c r="AY266" s="10" t="e">
        <f t="shared" ca="1" si="66"/>
        <v>#NAME?</v>
      </c>
      <c r="AZ266" s="10" t="e">
        <f t="shared" ca="1" si="66"/>
        <v>#NAME?</v>
      </c>
      <c r="BA266" s="10" t="e">
        <f t="shared" ca="1" si="66"/>
        <v>#NAME?</v>
      </c>
      <c r="BB266" s="10" t="e">
        <f t="shared" ca="1" si="66"/>
        <v>#NAME?</v>
      </c>
      <c r="BC266" s="10" t="e">
        <f t="shared" ca="1" si="66"/>
        <v>#NAME?</v>
      </c>
      <c r="BD266" s="10" t="e">
        <f t="shared" ca="1" si="66"/>
        <v>#NAME?</v>
      </c>
      <c r="BE266" s="10" t="e">
        <f t="shared" ca="1" si="66"/>
        <v>#NAME?</v>
      </c>
      <c r="BF266" s="10" t="e">
        <f t="shared" ca="1" si="66"/>
        <v>#NAME?</v>
      </c>
      <c r="BG266" s="10" t="e">
        <f t="shared" ca="1" si="66"/>
        <v>#NAME?</v>
      </c>
      <c r="BH266" s="10" t="e">
        <f t="shared" ca="1" si="66"/>
        <v>#NAME?</v>
      </c>
      <c r="BI266" s="10" t="e">
        <f t="shared" ca="1" si="66"/>
        <v>#NAME?</v>
      </c>
      <c r="BJ266" s="10" t="e">
        <f t="shared" ca="1" si="66"/>
        <v>#NAME?</v>
      </c>
      <c r="BK266" s="10" t="e">
        <f t="shared" ca="1" si="66"/>
        <v>#NAME?</v>
      </c>
      <c r="BL266" s="10" t="e">
        <f t="shared" ca="1" si="66"/>
        <v>#NAME?</v>
      </c>
      <c r="BM266" s="10" t="e">
        <f t="shared" ca="1" si="66"/>
        <v>#NAME?</v>
      </c>
      <c r="BN266" s="10" t="e">
        <f t="shared" ca="1" si="66"/>
        <v>#NAME?</v>
      </c>
      <c r="BO266" s="10" t="e">
        <f t="shared" ca="1" si="66"/>
        <v>#NAME?</v>
      </c>
      <c r="BP266" s="10" t="e">
        <f t="shared" ca="1" si="66"/>
        <v>#NAME?</v>
      </c>
      <c r="BQ266" s="10" t="e">
        <f t="shared" ca="1" si="66"/>
        <v>#NAME?</v>
      </c>
      <c r="BR266" s="10" t="e">
        <f t="shared" ca="1" si="66"/>
        <v>#NAME?</v>
      </c>
      <c r="BS266" s="10" t="e">
        <f t="shared" ca="1" si="66"/>
        <v>#NAME?</v>
      </c>
    </row>
    <row r="267" spans="1:71" ht="12.75" customHeight="1" x14ac:dyDescent="0.25">
      <c r="A267" s="82"/>
      <c r="B267" s="83"/>
      <c r="C267" s="83"/>
      <c r="D267" s="83"/>
      <c r="E267" s="83"/>
      <c r="F267" s="83"/>
      <c r="G267" s="83"/>
      <c r="H267" s="84"/>
      <c r="I267" s="84"/>
      <c r="J267" s="83"/>
      <c r="K267" s="83"/>
      <c r="L267" s="83"/>
      <c r="M267" s="83"/>
      <c r="N267" s="83"/>
      <c r="O267" s="84"/>
      <c r="P267" s="83"/>
      <c r="Q267" s="83"/>
      <c r="R267" s="84"/>
      <c r="S267" s="84"/>
      <c r="T267" s="84"/>
      <c r="U267" s="83"/>
      <c r="V267" s="84"/>
      <c r="W267" s="84"/>
      <c r="X267" s="83"/>
      <c r="Y267" s="83"/>
      <c r="Z267" s="84"/>
      <c r="AA267" s="84"/>
      <c r="AB267" s="83"/>
      <c r="AC267" s="83"/>
      <c r="AD267" s="83"/>
      <c r="AE267" s="83"/>
      <c r="AF267" s="83"/>
      <c r="AG267" s="83"/>
      <c r="AH267" s="83"/>
      <c r="AI267" s="83"/>
      <c r="AJ267" s="84"/>
      <c r="AK267" s="83"/>
      <c r="AL267" s="83"/>
      <c r="AM267" s="83"/>
      <c r="AN267" s="83"/>
      <c r="AO267" s="91" t="s">
        <v>42</v>
      </c>
      <c r="AP267" s="88"/>
      <c r="AQ267" s="89"/>
      <c r="AR267" s="49"/>
      <c r="AS267" s="92"/>
      <c r="AT267" s="49"/>
      <c r="AU267" s="93">
        <v>0</v>
      </c>
      <c r="AV267" s="93">
        <v>1</v>
      </c>
      <c r="AW267" s="93">
        <v>0</v>
      </c>
      <c r="AX267" s="93">
        <v>0</v>
      </c>
      <c r="AY267" s="93">
        <v>0</v>
      </c>
      <c r="AZ267" s="93">
        <v>0</v>
      </c>
      <c r="BA267" s="93">
        <v>0</v>
      </c>
      <c r="BB267" s="93">
        <v>0</v>
      </c>
      <c r="BC267" s="93">
        <v>0</v>
      </c>
      <c r="BD267" s="93">
        <v>0</v>
      </c>
      <c r="BE267" s="93"/>
      <c r="BF267" s="93"/>
      <c r="BG267" s="93"/>
      <c r="BH267" s="93"/>
      <c r="BI267" s="93"/>
      <c r="BJ267" s="93"/>
      <c r="BK267" s="93"/>
      <c r="BL267" s="93"/>
      <c r="BM267" s="93"/>
      <c r="BN267" s="93"/>
      <c r="BO267" s="93"/>
      <c r="BP267" s="93"/>
      <c r="BQ267" s="93"/>
      <c r="BR267" s="93"/>
      <c r="BS267" s="93"/>
    </row>
    <row r="268" spans="1:71" ht="12.75" customHeight="1" x14ac:dyDescent="0.25">
      <c r="A268" s="82"/>
      <c r="B268" s="83"/>
      <c r="C268" s="83"/>
      <c r="D268" s="83"/>
      <c r="E268" s="83"/>
      <c r="F268" s="83"/>
      <c r="G268" s="83"/>
      <c r="H268" s="84"/>
      <c r="I268" s="84"/>
      <c r="J268" s="83"/>
      <c r="K268" s="83"/>
      <c r="L268" s="83"/>
      <c r="M268" s="83"/>
      <c r="N268" s="83"/>
      <c r="O268" s="84"/>
      <c r="P268" s="83"/>
      <c r="Q268" s="83"/>
      <c r="R268" s="84"/>
      <c r="S268" s="84"/>
      <c r="T268" s="84"/>
      <c r="U268" s="83"/>
      <c r="V268" s="84"/>
      <c r="W268" s="84"/>
      <c r="X268" s="83"/>
      <c r="Y268" s="83"/>
      <c r="Z268" s="84"/>
      <c r="AA268" s="84"/>
      <c r="AB268" s="83"/>
      <c r="AC268" s="83"/>
      <c r="AD268" s="83"/>
      <c r="AE268" s="83"/>
      <c r="AF268" s="83"/>
      <c r="AG268" s="83"/>
      <c r="AH268" s="83"/>
      <c r="AI268" s="83"/>
      <c r="AJ268" s="84"/>
      <c r="AK268" s="83"/>
      <c r="AL268" s="83"/>
      <c r="AM268" s="83"/>
      <c r="AN268" s="83"/>
      <c r="AO268" s="91" t="s">
        <v>74</v>
      </c>
      <c r="AP268" s="88"/>
      <c r="AQ268" s="89"/>
      <c r="AR268" s="49"/>
      <c r="AS268" s="92"/>
      <c r="AT268" s="49"/>
      <c r="AU268" s="93">
        <v>0</v>
      </c>
      <c r="AV268" s="93">
        <v>0</v>
      </c>
      <c r="AW268" s="93">
        <v>1</v>
      </c>
      <c r="AX268" s="93">
        <v>1</v>
      </c>
      <c r="AY268" s="93">
        <v>2</v>
      </c>
      <c r="AZ268" s="93">
        <v>0</v>
      </c>
      <c r="BA268" s="93">
        <v>0</v>
      </c>
      <c r="BB268" s="93">
        <v>0</v>
      </c>
      <c r="BC268" s="93">
        <v>0</v>
      </c>
      <c r="BD268" s="93">
        <v>1</v>
      </c>
      <c r="BE268" s="93"/>
      <c r="BF268" s="93"/>
      <c r="BG268" s="93"/>
      <c r="BH268" s="93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93"/>
    </row>
    <row r="269" spans="1:71" ht="12.75" customHeight="1" x14ac:dyDescent="0.25">
      <c r="A269" s="82"/>
      <c r="B269" s="83"/>
      <c r="C269" s="83"/>
      <c r="D269" s="83"/>
      <c r="E269" s="83"/>
      <c r="F269" s="83"/>
      <c r="G269" s="83"/>
      <c r="H269" s="84"/>
      <c r="I269" s="84"/>
      <c r="J269" s="83"/>
      <c r="K269" s="83"/>
      <c r="L269" s="83"/>
      <c r="M269" s="83"/>
      <c r="N269" s="83"/>
      <c r="O269" s="84"/>
      <c r="P269" s="83"/>
      <c r="Q269" s="83"/>
      <c r="R269" s="84"/>
      <c r="S269" s="84"/>
      <c r="T269" s="84"/>
      <c r="U269" s="83"/>
      <c r="V269" s="84"/>
      <c r="W269" s="84"/>
      <c r="X269" s="83"/>
      <c r="Y269" s="83"/>
      <c r="Z269" s="84"/>
      <c r="AA269" s="84"/>
      <c r="AB269" s="83"/>
      <c r="AC269" s="83"/>
      <c r="AD269" s="83"/>
      <c r="AE269" s="83"/>
      <c r="AF269" s="83"/>
      <c r="AG269" s="83"/>
      <c r="AH269" s="83"/>
      <c r="AI269" s="83"/>
      <c r="AJ269" s="84"/>
      <c r="AK269" s="83"/>
      <c r="AL269" s="83"/>
      <c r="AM269" s="83"/>
      <c r="AN269" s="83"/>
      <c r="AO269" s="91" t="s">
        <v>58</v>
      </c>
      <c r="AP269" s="88"/>
      <c r="AQ269" s="89"/>
      <c r="AR269" s="49"/>
      <c r="AS269" s="92"/>
      <c r="AT269" s="49"/>
      <c r="AU269" s="93">
        <v>1</v>
      </c>
      <c r="AV269" s="93">
        <v>0</v>
      </c>
      <c r="AW269" s="93">
        <v>3</v>
      </c>
      <c r="AX269" s="93">
        <v>0</v>
      </c>
      <c r="AY269" s="93">
        <v>1</v>
      </c>
      <c r="AZ269" s="93">
        <v>2</v>
      </c>
      <c r="BA269" s="93">
        <v>0</v>
      </c>
      <c r="BB269" s="93">
        <v>0</v>
      </c>
      <c r="BC269" s="93">
        <v>0</v>
      </c>
      <c r="BD269" s="93">
        <v>1</v>
      </c>
      <c r="BE269" s="93"/>
      <c r="BF269" s="93"/>
      <c r="BG269" s="93"/>
      <c r="BH269" s="93"/>
      <c r="BI269" s="93"/>
      <c r="BJ269" s="93"/>
      <c r="BK269" s="93"/>
      <c r="BL269" s="93"/>
      <c r="BM269" s="93"/>
      <c r="BN269" s="93"/>
      <c r="BO269" s="93"/>
      <c r="BP269" s="93"/>
      <c r="BQ269" s="93"/>
      <c r="BR269" s="93"/>
      <c r="BS269" s="93"/>
    </row>
    <row r="270" spans="1:71" ht="12.75" customHeight="1" x14ac:dyDescent="0.25">
      <c r="A270" s="82"/>
      <c r="B270" s="83"/>
      <c r="C270" s="83"/>
      <c r="D270" s="83"/>
      <c r="E270" s="83"/>
      <c r="F270" s="83"/>
      <c r="G270" s="83"/>
      <c r="H270" s="84"/>
      <c r="I270" s="84"/>
      <c r="J270" s="83"/>
      <c r="K270" s="83"/>
      <c r="L270" s="83"/>
      <c r="M270" s="83"/>
      <c r="N270" s="83"/>
      <c r="O270" s="84"/>
      <c r="P270" s="83"/>
      <c r="Q270" s="83"/>
      <c r="R270" s="84"/>
      <c r="S270" s="84"/>
      <c r="T270" s="84"/>
      <c r="U270" s="83"/>
      <c r="V270" s="84"/>
      <c r="W270" s="84"/>
      <c r="X270" s="83"/>
      <c r="Y270" s="83"/>
      <c r="Z270" s="84"/>
      <c r="AA270" s="84"/>
      <c r="AB270" s="83"/>
      <c r="AC270" s="83"/>
      <c r="AD270" s="83"/>
      <c r="AE270" s="83"/>
      <c r="AF270" s="83"/>
      <c r="AG270" s="83"/>
      <c r="AH270" s="83"/>
      <c r="AI270" s="83"/>
      <c r="AJ270" s="84"/>
      <c r="AK270" s="83"/>
      <c r="AL270" s="83"/>
      <c r="AM270" s="83"/>
      <c r="AN270" s="83"/>
      <c r="AO270" s="91" t="s">
        <v>44</v>
      </c>
      <c r="AP270" s="88"/>
      <c r="AQ270" s="89"/>
      <c r="AR270" s="49"/>
      <c r="AS270" s="92"/>
      <c r="AT270" s="49"/>
      <c r="AU270" s="93">
        <v>0</v>
      </c>
      <c r="AV270" s="93">
        <v>0</v>
      </c>
      <c r="AW270" s="93">
        <v>0</v>
      </c>
      <c r="AX270" s="93">
        <v>1</v>
      </c>
      <c r="AY270" s="93">
        <v>0</v>
      </c>
      <c r="AZ270" s="93">
        <v>0</v>
      </c>
      <c r="BA270" s="93">
        <v>0</v>
      </c>
      <c r="BB270" s="93">
        <v>0</v>
      </c>
      <c r="BC270" s="93">
        <v>0</v>
      </c>
      <c r="BD270" s="93">
        <v>0</v>
      </c>
      <c r="BE270" s="93"/>
      <c r="BF270" s="93"/>
      <c r="BG270" s="93"/>
      <c r="BH270" s="93"/>
      <c r="BI270" s="93"/>
      <c r="BJ270" s="93"/>
      <c r="BK270" s="93"/>
      <c r="BL270" s="93"/>
      <c r="BM270" s="93"/>
      <c r="BN270" s="93"/>
      <c r="BO270" s="93"/>
      <c r="BP270" s="93"/>
      <c r="BQ270" s="93"/>
      <c r="BR270" s="93"/>
      <c r="BS270" s="93"/>
    </row>
    <row r="271" spans="1:71" ht="12.75" customHeight="1" x14ac:dyDescent="0.25">
      <c r="A271" s="82"/>
      <c r="B271" s="83"/>
      <c r="C271" s="83"/>
      <c r="D271" s="83"/>
      <c r="E271" s="83"/>
      <c r="F271" s="83"/>
      <c r="G271" s="83"/>
      <c r="H271" s="84"/>
      <c r="I271" s="84"/>
      <c r="J271" s="83"/>
      <c r="K271" s="83"/>
      <c r="L271" s="83"/>
      <c r="M271" s="83"/>
      <c r="N271" s="83"/>
      <c r="O271" s="84"/>
      <c r="P271" s="83"/>
      <c r="Q271" s="83"/>
      <c r="R271" s="84"/>
      <c r="S271" s="84"/>
      <c r="T271" s="84"/>
      <c r="U271" s="83"/>
      <c r="V271" s="84"/>
      <c r="W271" s="84"/>
      <c r="X271" s="83"/>
      <c r="Y271" s="83"/>
      <c r="Z271" s="84"/>
      <c r="AA271" s="84"/>
      <c r="AB271" s="83"/>
      <c r="AC271" s="83"/>
      <c r="AD271" s="83"/>
      <c r="AE271" s="83"/>
      <c r="AF271" s="83"/>
      <c r="AG271" s="83"/>
      <c r="AH271" s="83"/>
      <c r="AI271" s="83"/>
      <c r="AJ271" s="84"/>
      <c r="AK271" s="83"/>
      <c r="AL271" s="83"/>
      <c r="AM271" s="83"/>
      <c r="AN271" s="83"/>
      <c r="AO271" s="64" t="s">
        <v>22</v>
      </c>
      <c r="AP271" s="88"/>
      <c r="AQ271" s="89"/>
      <c r="AR271" s="65"/>
      <c r="AS271" s="219">
        <f t="shared" ref="AS271:BS271" si="67">SUM(AS267:AS270)</f>
        <v>0</v>
      </c>
      <c r="AT271" s="65">
        <f t="shared" si="67"/>
        <v>0</v>
      </c>
      <c r="AU271" s="37">
        <f t="shared" si="67"/>
        <v>1</v>
      </c>
      <c r="AV271" s="37">
        <f t="shared" si="67"/>
        <v>1</v>
      </c>
      <c r="AW271" s="37">
        <f t="shared" si="67"/>
        <v>4</v>
      </c>
      <c r="AX271" s="37">
        <f t="shared" si="67"/>
        <v>2</v>
      </c>
      <c r="AY271" s="37">
        <f t="shared" si="67"/>
        <v>3</v>
      </c>
      <c r="AZ271" s="37">
        <f t="shared" si="67"/>
        <v>2</v>
      </c>
      <c r="BA271" s="37">
        <f t="shared" si="67"/>
        <v>0</v>
      </c>
      <c r="BB271" s="37">
        <f t="shared" si="67"/>
        <v>0</v>
      </c>
      <c r="BC271" s="37">
        <f t="shared" si="67"/>
        <v>0</v>
      </c>
      <c r="BD271" s="37">
        <f t="shared" si="67"/>
        <v>2</v>
      </c>
      <c r="BE271" s="37">
        <f t="shared" si="67"/>
        <v>0</v>
      </c>
      <c r="BF271" s="37">
        <f t="shared" si="67"/>
        <v>0</v>
      </c>
      <c r="BG271" s="37">
        <f t="shared" si="67"/>
        <v>0</v>
      </c>
      <c r="BH271" s="37">
        <f t="shared" si="67"/>
        <v>0</v>
      </c>
      <c r="BI271" s="37">
        <f t="shared" si="67"/>
        <v>0</v>
      </c>
      <c r="BJ271" s="37">
        <f t="shared" si="67"/>
        <v>0</v>
      </c>
      <c r="BK271" s="37">
        <f t="shared" si="67"/>
        <v>0</v>
      </c>
      <c r="BL271" s="37">
        <f t="shared" si="67"/>
        <v>0</v>
      </c>
      <c r="BM271" s="37">
        <f t="shared" si="67"/>
        <v>0</v>
      </c>
      <c r="BN271" s="37">
        <f t="shared" si="67"/>
        <v>0</v>
      </c>
      <c r="BO271" s="37">
        <f t="shared" si="67"/>
        <v>0</v>
      </c>
      <c r="BP271" s="37">
        <f t="shared" si="67"/>
        <v>0</v>
      </c>
      <c r="BQ271" s="37">
        <f t="shared" si="67"/>
        <v>0</v>
      </c>
      <c r="BR271" s="37">
        <f t="shared" si="67"/>
        <v>0</v>
      </c>
      <c r="BS271" s="37">
        <f t="shared" si="67"/>
        <v>0</v>
      </c>
    </row>
    <row r="272" spans="1:71" ht="12.75" customHeight="1" x14ac:dyDescent="0.25">
      <c r="A272" s="82"/>
      <c r="B272" s="83"/>
      <c r="C272" s="83"/>
      <c r="D272" s="83"/>
      <c r="E272" s="83"/>
      <c r="F272" s="83"/>
      <c r="G272" s="83"/>
      <c r="H272" s="84"/>
      <c r="I272" s="84"/>
      <c r="J272" s="83"/>
      <c r="K272" s="83"/>
      <c r="L272" s="83"/>
      <c r="M272" s="83"/>
      <c r="N272" s="83"/>
      <c r="O272" s="84"/>
      <c r="P272" s="83"/>
      <c r="Q272" s="83"/>
      <c r="R272" s="84"/>
      <c r="S272" s="84"/>
      <c r="T272" s="84"/>
      <c r="U272" s="83"/>
      <c r="V272" s="84"/>
      <c r="W272" s="84"/>
      <c r="X272" s="83"/>
      <c r="Y272" s="83"/>
      <c r="Z272" s="84"/>
      <c r="AA272" s="84"/>
      <c r="AB272" s="83"/>
      <c r="AC272" s="83"/>
      <c r="AD272" s="83"/>
      <c r="AE272" s="83"/>
      <c r="AF272" s="83"/>
      <c r="AG272" s="83"/>
      <c r="AH272" s="83"/>
      <c r="AI272" s="83"/>
      <c r="AJ272" s="84"/>
      <c r="AK272" s="83"/>
      <c r="AL272" s="83"/>
      <c r="AM272" s="83"/>
      <c r="AN272" s="83"/>
      <c r="AO272" s="82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</row>
    <row r="273" spans="1:71" ht="12.75" hidden="1" customHeight="1" x14ac:dyDescent="0.25">
      <c r="A273" s="82"/>
      <c r="B273" s="83"/>
      <c r="C273" s="83"/>
      <c r="D273" s="83"/>
      <c r="E273" s="83"/>
      <c r="F273" s="83"/>
      <c r="G273" s="83"/>
      <c r="H273" s="84"/>
      <c r="I273" s="84"/>
      <c r="J273" s="83"/>
      <c r="K273" s="83"/>
      <c r="L273" s="83"/>
      <c r="M273" s="83"/>
      <c r="N273" s="83"/>
      <c r="O273" s="84"/>
      <c r="P273" s="83"/>
      <c r="Q273" s="83"/>
      <c r="R273" s="84"/>
      <c r="S273" s="84"/>
      <c r="T273" s="84"/>
      <c r="U273" s="83"/>
      <c r="V273" s="84"/>
      <c r="W273" s="84"/>
      <c r="X273" s="83"/>
      <c r="Y273" s="83"/>
      <c r="Z273" s="84"/>
      <c r="AA273" s="84"/>
      <c r="AB273" s="83"/>
      <c r="AC273" s="83"/>
      <c r="AD273" s="83"/>
      <c r="AE273" s="83"/>
      <c r="AF273" s="83"/>
      <c r="AG273" s="83"/>
      <c r="AH273" s="83"/>
      <c r="AI273" s="83"/>
      <c r="AJ273" s="84"/>
      <c r="AK273" s="83"/>
      <c r="AL273" s="83"/>
      <c r="AM273" s="83"/>
      <c r="AN273" s="83"/>
      <c r="AO273" s="218" t="s">
        <v>170</v>
      </c>
      <c r="AP273" s="114"/>
      <c r="AQ273" s="114"/>
      <c r="AR273" s="90"/>
      <c r="AS273" s="90" t="e">
        <f t="shared" ref="AS273:BS273" ca="1" si="68">AS$11</f>
        <v>#NAME?</v>
      </c>
      <c r="AT273" s="46" t="e">
        <f t="shared" ca="1" si="68"/>
        <v>#NAME?</v>
      </c>
      <c r="AU273" s="10" t="e">
        <f t="shared" ca="1" si="68"/>
        <v>#NAME?</v>
      </c>
      <c r="AV273" s="10" t="e">
        <f t="shared" ca="1" si="68"/>
        <v>#NAME?</v>
      </c>
      <c r="AW273" s="10" t="e">
        <f t="shared" ca="1" si="68"/>
        <v>#NAME?</v>
      </c>
      <c r="AX273" s="10" t="e">
        <f t="shared" ca="1" si="68"/>
        <v>#NAME?</v>
      </c>
      <c r="AY273" s="10" t="e">
        <f t="shared" ca="1" si="68"/>
        <v>#NAME?</v>
      </c>
      <c r="AZ273" s="10" t="e">
        <f t="shared" ca="1" si="68"/>
        <v>#NAME?</v>
      </c>
      <c r="BA273" s="10" t="e">
        <f t="shared" ca="1" si="68"/>
        <v>#NAME?</v>
      </c>
      <c r="BB273" s="10" t="e">
        <f t="shared" ca="1" si="68"/>
        <v>#NAME?</v>
      </c>
      <c r="BC273" s="10" t="e">
        <f t="shared" ca="1" si="68"/>
        <v>#NAME?</v>
      </c>
      <c r="BD273" s="10" t="e">
        <f t="shared" ca="1" si="68"/>
        <v>#NAME?</v>
      </c>
      <c r="BE273" s="10" t="e">
        <f t="shared" ca="1" si="68"/>
        <v>#NAME?</v>
      </c>
      <c r="BF273" s="10" t="e">
        <f t="shared" ca="1" si="68"/>
        <v>#NAME?</v>
      </c>
      <c r="BG273" s="10" t="e">
        <f t="shared" ca="1" si="68"/>
        <v>#NAME?</v>
      </c>
      <c r="BH273" s="10" t="e">
        <f t="shared" ca="1" si="68"/>
        <v>#NAME?</v>
      </c>
      <c r="BI273" s="10" t="e">
        <f t="shared" ca="1" si="68"/>
        <v>#NAME?</v>
      </c>
      <c r="BJ273" s="10" t="e">
        <f t="shared" ca="1" si="68"/>
        <v>#NAME?</v>
      </c>
      <c r="BK273" s="10" t="e">
        <f t="shared" ca="1" si="68"/>
        <v>#NAME?</v>
      </c>
      <c r="BL273" s="10" t="e">
        <f t="shared" ca="1" si="68"/>
        <v>#NAME?</v>
      </c>
      <c r="BM273" s="10" t="e">
        <f t="shared" ca="1" si="68"/>
        <v>#NAME?</v>
      </c>
      <c r="BN273" s="10" t="e">
        <f t="shared" ca="1" si="68"/>
        <v>#NAME?</v>
      </c>
      <c r="BO273" s="10" t="e">
        <f t="shared" ca="1" si="68"/>
        <v>#NAME?</v>
      </c>
      <c r="BP273" s="10" t="e">
        <f t="shared" ca="1" si="68"/>
        <v>#NAME?</v>
      </c>
      <c r="BQ273" s="10" t="e">
        <f t="shared" ca="1" si="68"/>
        <v>#NAME?</v>
      </c>
      <c r="BR273" s="10" t="e">
        <f t="shared" ca="1" si="68"/>
        <v>#NAME?</v>
      </c>
      <c r="BS273" s="10" t="e">
        <f t="shared" ca="1" si="68"/>
        <v>#NAME?</v>
      </c>
    </row>
    <row r="274" spans="1:71" s="143" customFormat="1" ht="12.75" hidden="1" customHeight="1" x14ac:dyDescent="0.25">
      <c r="A274" s="220"/>
      <c r="B274" s="221"/>
      <c r="C274" s="221"/>
      <c r="D274" s="221"/>
      <c r="E274" s="221"/>
      <c r="F274" s="221"/>
      <c r="G274" s="221"/>
      <c r="H274" s="222"/>
      <c r="I274" s="222"/>
      <c r="J274" s="221"/>
      <c r="K274" s="221"/>
      <c r="L274" s="221"/>
      <c r="M274" s="221"/>
      <c r="N274" s="221"/>
      <c r="O274" s="222"/>
      <c r="P274" s="221"/>
      <c r="Q274" s="221"/>
      <c r="R274" s="222"/>
      <c r="S274" s="222"/>
      <c r="T274" s="222"/>
      <c r="U274" s="221"/>
      <c r="V274" s="222"/>
      <c r="W274" s="222"/>
      <c r="X274" s="221"/>
      <c r="Y274" s="221"/>
      <c r="Z274" s="222"/>
      <c r="AA274" s="222"/>
      <c r="AB274" s="221"/>
      <c r="AC274" s="221"/>
      <c r="AD274" s="221"/>
      <c r="AE274" s="221"/>
      <c r="AF274" s="221"/>
      <c r="AG274" s="221"/>
      <c r="AH274" s="221"/>
      <c r="AI274" s="221"/>
      <c r="AJ274" s="222"/>
      <c r="AK274" s="221"/>
      <c r="AL274" s="221"/>
      <c r="AM274" s="221"/>
      <c r="AN274" s="221"/>
      <c r="AO274" s="91" t="s">
        <v>42</v>
      </c>
      <c r="AP274" s="223"/>
      <c r="AQ274" s="223"/>
      <c r="AR274" s="92"/>
      <c r="AS274" s="92"/>
      <c r="AT274" s="49"/>
      <c r="AU274" s="93">
        <v>38</v>
      </c>
      <c r="AV274" s="93">
        <v>48</v>
      </c>
      <c r="AW274" s="93">
        <v>51</v>
      </c>
      <c r="AX274" s="93">
        <v>50</v>
      </c>
      <c r="AY274" s="93">
        <v>57</v>
      </c>
      <c r="AZ274" s="93">
        <v>40</v>
      </c>
      <c r="BA274" s="93">
        <v>51</v>
      </c>
      <c r="BB274" s="93">
        <v>60</v>
      </c>
      <c r="BC274" s="93">
        <v>56</v>
      </c>
      <c r="BD274" s="93"/>
      <c r="BE274" s="93"/>
      <c r="BF274" s="93"/>
      <c r="BG274" s="93"/>
      <c r="BH274" s="93"/>
      <c r="BI274" s="93"/>
      <c r="BJ274" s="93"/>
      <c r="BK274" s="93"/>
      <c r="BL274" s="93"/>
      <c r="BM274" s="93"/>
      <c r="BN274" s="93"/>
      <c r="BO274" s="93"/>
      <c r="BP274" s="93"/>
      <c r="BQ274" s="93"/>
      <c r="BR274" s="93"/>
      <c r="BS274" s="93"/>
    </row>
    <row r="275" spans="1:71" s="143" customFormat="1" ht="12.75" hidden="1" customHeight="1" x14ac:dyDescent="0.25">
      <c r="A275" s="220"/>
      <c r="B275" s="221"/>
      <c r="C275" s="221"/>
      <c r="D275" s="221"/>
      <c r="E275" s="221"/>
      <c r="F275" s="221"/>
      <c r="G275" s="221"/>
      <c r="H275" s="222"/>
      <c r="I275" s="222"/>
      <c r="J275" s="221"/>
      <c r="K275" s="221"/>
      <c r="L275" s="221"/>
      <c r="M275" s="221"/>
      <c r="N275" s="221"/>
      <c r="O275" s="222"/>
      <c r="P275" s="221"/>
      <c r="Q275" s="221"/>
      <c r="R275" s="222"/>
      <c r="S275" s="222"/>
      <c r="T275" s="222"/>
      <c r="U275" s="221"/>
      <c r="V275" s="222"/>
      <c r="W275" s="222"/>
      <c r="X275" s="221"/>
      <c r="Y275" s="221"/>
      <c r="Z275" s="222"/>
      <c r="AA275" s="222"/>
      <c r="AB275" s="221"/>
      <c r="AC275" s="221"/>
      <c r="AD275" s="221"/>
      <c r="AE275" s="221"/>
      <c r="AF275" s="221"/>
      <c r="AG275" s="221"/>
      <c r="AH275" s="221"/>
      <c r="AI275" s="221"/>
      <c r="AJ275" s="222"/>
      <c r="AK275" s="221"/>
      <c r="AL275" s="221"/>
      <c r="AM275" s="221"/>
      <c r="AN275" s="221"/>
      <c r="AO275" s="91" t="s">
        <v>74</v>
      </c>
      <c r="AP275" s="223"/>
      <c r="AQ275" s="223"/>
      <c r="AR275" s="92"/>
      <c r="AS275" s="92"/>
      <c r="AT275" s="49"/>
      <c r="AU275" s="93">
        <v>72</v>
      </c>
      <c r="AV275" s="93">
        <v>101</v>
      </c>
      <c r="AW275" s="93">
        <v>97</v>
      </c>
      <c r="AX275" s="93">
        <v>107</v>
      </c>
      <c r="AY275" s="93">
        <v>97</v>
      </c>
      <c r="AZ275" s="93">
        <v>105</v>
      </c>
      <c r="BA275" s="93">
        <v>98</v>
      </c>
      <c r="BB275" s="93">
        <v>92</v>
      </c>
      <c r="BC275" s="93">
        <v>101</v>
      </c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93"/>
    </row>
    <row r="276" spans="1:71" s="143" customFormat="1" ht="12.75" hidden="1" customHeight="1" x14ac:dyDescent="0.25">
      <c r="A276" s="220"/>
      <c r="B276" s="221"/>
      <c r="C276" s="221"/>
      <c r="D276" s="221"/>
      <c r="E276" s="221"/>
      <c r="F276" s="221"/>
      <c r="G276" s="221"/>
      <c r="H276" s="222"/>
      <c r="I276" s="222"/>
      <c r="J276" s="221"/>
      <c r="K276" s="221"/>
      <c r="L276" s="221"/>
      <c r="M276" s="221"/>
      <c r="N276" s="221"/>
      <c r="O276" s="222"/>
      <c r="P276" s="221"/>
      <c r="Q276" s="221"/>
      <c r="R276" s="222"/>
      <c r="S276" s="222"/>
      <c r="T276" s="222"/>
      <c r="U276" s="221"/>
      <c r="V276" s="222"/>
      <c r="W276" s="222"/>
      <c r="X276" s="221"/>
      <c r="Y276" s="221"/>
      <c r="Z276" s="222"/>
      <c r="AA276" s="222"/>
      <c r="AB276" s="221"/>
      <c r="AC276" s="221"/>
      <c r="AD276" s="221"/>
      <c r="AE276" s="221"/>
      <c r="AF276" s="221"/>
      <c r="AG276" s="221"/>
      <c r="AH276" s="221"/>
      <c r="AI276" s="221"/>
      <c r="AJ276" s="222"/>
      <c r="AK276" s="221"/>
      <c r="AL276" s="221"/>
      <c r="AM276" s="221"/>
      <c r="AN276" s="221"/>
      <c r="AO276" s="91" t="s">
        <v>171</v>
      </c>
      <c r="AP276" s="223"/>
      <c r="AQ276" s="223"/>
      <c r="AR276" s="92"/>
      <c r="AS276" s="92"/>
      <c r="AT276" s="49"/>
      <c r="AU276" s="93">
        <v>11</v>
      </c>
      <c r="AV276" s="93">
        <v>5</v>
      </c>
      <c r="AW276" s="93">
        <v>15</v>
      </c>
      <c r="AX276" s="93">
        <v>13</v>
      </c>
      <c r="AY276" s="93">
        <v>9</v>
      </c>
      <c r="AZ276" s="93">
        <v>8</v>
      </c>
      <c r="BA276" s="93">
        <v>7</v>
      </c>
      <c r="BB276" s="93">
        <v>8</v>
      </c>
      <c r="BC276" s="93">
        <v>10</v>
      </c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</row>
    <row r="277" spans="1:71" s="143" customFormat="1" ht="12.75" hidden="1" customHeight="1" x14ac:dyDescent="0.25">
      <c r="A277" s="220"/>
      <c r="B277" s="221"/>
      <c r="C277" s="221"/>
      <c r="D277" s="221"/>
      <c r="E277" s="221"/>
      <c r="F277" s="221"/>
      <c r="G277" s="221"/>
      <c r="H277" s="222"/>
      <c r="I277" s="222"/>
      <c r="J277" s="221"/>
      <c r="K277" s="221"/>
      <c r="L277" s="221"/>
      <c r="M277" s="221"/>
      <c r="N277" s="221"/>
      <c r="O277" s="222"/>
      <c r="P277" s="221"/>
      <c r="Q277" s="221"/>
      <c r="R277" s="222"/>
      <c r="S277" s="222"/>
      <c r="T277" s="222"/>
      <c r="U277" s="221"/>
      <c r="V277" s="222"/>
      <c r="W277" s="222"/>
      <c r="X277" s="221"/>
      <c r="Y277" s="221"/>
      <c r="Z277" s="222"/>
      <c r="AA277" s="222"/>
      <c r="AB277" s="221"/>
      <c r="AC277" s="221"/>
      <c r="AD277" s="221"/>
      <c r="AE277" s="221"/>
      <c r="AF277" s="221"/>
      <c r="AG277" s="221"/>
      <c r="AH277" s="221"/>
      <c r="AI277" s="221"/>
      <c r="AJ277" s="222"/>
      <c r="AK277" s="221"/>
      <c r="AL277" s="221"/>
      <c r="AM277" s="221"/>
      <c r="AN277" s="221"/>
      <c r="AO277" s="91" t="s">
        <v>41</v>
      </c>
      <c r="AP277" s="223"/>
      <c r="AQ277" s="223"/>
      <c r="AR277" s="92"/>
      <c r="AS277" s="92"/>
      <c r="AT277" s="49"/>
      <c r="AU277" s="93">
        <v>36</v>
      </c>
      <c r="AV277" s="93">
        <v>9</v>
      </c>
      <c r="AW277" s="93">
        <v>3</v>
      </c>
      <c r="AX277" s="93">
        <v>0</v>
      </c>
      <c r="AY277" s="93">
        <v>0</v>
      </c>
      <c r="AZ277" s="93">
        <v>4</v>
      </c>
      <c r="BA277" s="93">
        <v>2</v>
      </c>
      <c r="BB277" s="93">
        <v>0</v>
      </c>
      <c r="BC277" s="93">
        <v>2</v>
      </c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93"/>
    </row>
    <row r="278" spans="1:71" s="143" customFormat="1" ht="12.75" hidden="1" customHeight="1" x14ac:dyDescent="0.25">
      <c r="A278" s="220"/>
      <c r="B278" s="221"/>
      <c r="C278" s="221"/>
      <c r="D278" s="221"/>
      <c r="E278" s="221"/>
      <c r="F278" s="221"/>
      <c r="G278" s="221"/>
      <c r="H278" s="222"/>
      <c r="I278" s="222"/>
      <c r="J278" s="221"/>
      <c r="K278" s="221"/>
      <c r="L278" s="221"/>
      <c r="M278" s="221"/>
      <c r="N278" s="221"/>
      <c r="O278" s="222"/>
      <c r="P278" s="221"/>
      <c r="Q278" s="221"/>
      <c r="R278" s="222"/>
      <c r="S278" s="222"/>
      <c r="T278" s="222"/>
      <c r="U278" s="221"/>
      <c r="V278" s="222"/>
      <c r="W278" s="222"/>
      <c r="X278" s="221"/>
      <c r="Y278" s="221"/>
      <c r="Z278" s="222"/>
      <c r="AA278" s="222"/>
      <c r="AB278" s="221"/>
      <c r="AC278" s="221"/>
      <c r="AD278" s="221"/>
      <c r="AE278" s="221"/>
      <c r="AF278" s="221"/>
      <c r="AG278" s="221"/>
      <c r="AH278" s="221"/>
      <c r="AI278" s="221"/>
      <c r="AJ278" s="222"/>
      <c r="AK278" s="221"/>
      <c r="AL278" s="221"/>
      <c r="AM278" s="221"/>
      <c r="AN278" s="221"/>
      <c r="AO278" s="91" t="s">
        <v>62</v>
      </c>
      <c r="AP278" s="223"/>
      <c r="AQ278" s="223"/>
      <c r="AR278" s="92"/>
      <c r="AS278" s="92"/>
      <c r="AT278" s="49"/>
      <c r="AU278" s="93">
        <v>0</v>
      </c>
      <c r="AV278" s="93">
        <v>0</v>
      </c>
      <c r="AW278" s="93">
        <v>0</v>
      </c>
      <c r="AX278" s="93">
        <v>0</v>
      </c>
      <c r="AY278" s="93">
        <v>0</v>
      </c>
      <c r="AZ278" s="93">
        <v>0</v>
      </c>
      <c r="BA278" s="93">
        <v>0</v>
      </c>
      <c r="BB278" s="93">
        <v>0</v>
      </c>
      <c r="BC278" s="93">
        <v>0</v>
      </c>
      <c r="BD278" s="93"/>
      <c r="BE278" s="93"/>
      <c r="BF278" s="93"/>
      <c r="BG278" s="93"/>
      <c r="BH278" s="93"/>
      <c r="BI278" s="93"/>
      <c r="BJ278" s="93"/>
      <c r="BK278" s="93"/>
      <c r="BL278" s="93"/>
      <c r="BM278" s="93"/>
      <c r="BN278" s="93"/>
      <c r="BO278" s="93"/>
      <c r="BP278" s="93"/>
      <c r="BQ278" s="93"/>
      <c r="BR278" s="93"/>
      <c r="BS278" s="93"/>
    </row>
    <row r="279" spans="1:71" s="143" customFormat="1" ht="12.75" hidden="1" customHeight="1" x14ac:dyDescent="0.25">
      <c r="A279" s="220"/>
      <c r="B279" s="221"/>
      <c r="C279" s="221"/>
      <c r="D279" s="221"/>
      <c r="E279" s="221"/>
      <c r="F279" s="221"/>
      <c r="G279" s="221"/>
      <c r="H279" s="222"/>
      <c r="I279" s="222"/>
      <c r="J279" s="221"/>
      <c r="K279" s="221"/>
      <c r="L279" s="221"/>
      <c r="M279" s="221"/>
      <c r="N279" s="221"/>
      <c r="O279" s="222"/>
      <c r="P279" s="221"/>
      <c r="Q279" s="221"/>
      <c r="R279" s="222"/>
      <c r="S279" s="222"/>
      <c r="T279" s="222"/>
      <c r="U279" s="221"/>
      <c r="V279" s="222"/>
      <c r="W279" s="222"/>
      <c r="X279" s="221"/>
      <c r="Y279" s="221"/>
      <c r="Z279" s="222"/>
      <c r="AA279" s="222"/>
      <c r="AB279" s="221"/>
      <c r="AC279" s="221"/>
      <c r="AD279" s="221"/>
      <c r="AE279" s="221"/>
      <c r="AF279" s="221"/>
      <c r="AG279" s="221"/>
      <c r="AH279" s="221"/>
      <c r="AI279" s="221"/>
      <c r="AJ279" s="222"/>
      <c r="AK279" s="221"/>
      <c r="AL279" s="221"/>
      <c r="AM279" s="221"/>
      <c r="AN279" s="221"/>
      <c r="AO279" s="91" t="s">
        <v>44</v>
      </c>
      <c r="AP279" s="223"/>
      <c r="AQ279" s="223"/>
      <c r="AR279" s="92"/>
      <c r="AS279" s="92"/>
      <c r="AT279" s="49"/>
      <c r="AU279" s="93">
        <v>8</v>
      </c>
      <c r="AV279" s="93">
        <v>8</v>
      </c>
      <c r="AW279" s="93">
        <v>11</v>
      </c>
      <c r="AX279" s="93">
        <v>10</v>
      </c>
      <c r="AY279" s="93">
        <v>7</v>
      </c>
      <c r="AZ279" s="93">
        <v>9</v>
      </c>
      <c r="BA279" s="93">
        <v>7</v>
      </c>
      <c r="BB279" s="93">
        <v>5</v>
      </c>
      <c r="BC279" s="93">
        <v>7</v>
      </c>
      <c r="BD279" s="93"/>
      <c r="BE279" s="93"/>
      <c r="BF279" s="93"/>
      <c r="BG279" s="93"/>
      <c r="BH279" s="93"/>
      <c r="BI279" s="93"/>
      <c r="BJ279" s="93"/>
      <c r="BK279" s="93"/>
      <c r="BL279" s="93"/>
      <c r="BM279" s="93"/>
      <c r="BN279" s="93"/>
      <c r="BO279" s="93"/>
      <c r="BP279" s="93"/>
      <c r="BQ279" s="93"/>
      <c r="BR279" s="93"/>
      <c r="BS279" s="93"/>
    </row>
    <row r="280" spans="1:71" s="143" customFormat="1" ht="12.75" hidden="1" customHeight="1" x14ac:dyDescent="0.25">
      <c r="A280" s="220"/>
      <c r="B280" s="221"/>
      <c r="C280" s="221"/>
      <c r="D280" s="221"/>
      <c r="E280" s="221"/>
      <c r="F280" s="221"/>
      <c r="G280" s="221"/>
      <c r="H280" s="222"/>
      <c r="I280" s="222"/>
      <c r="J280" s="221"/>
      <c r="K280" s="221"/>
      <c r="L280" s="221"/>
      <c r="M280" s="221"/>
      <c r="N280" s="221"/>
      <c r="O280" s="222"/>
      <c r="P280" s="221"/>
      <c r="Q280" s="221"/>
      <c r="R280" s="222"/>
      <c r="S280" s="222"/>
      <c r="T280" s="222"/>
      <c r="U280" s="221"/>
      <c r="V280" s="222"/>
      <c r="W280" s="222"/>
      <c r="X280" s="221"/>
      <c r="Y280" s="221"/>
      <c r="Z280" s="222"/>
      <c r="AA280" s="222"/>
      <c r="AB280" s="221"/>
      <c r="AC280" s="221"/>
      <c r="AD280" s="221"/>
      <c r="AE280" s="221"/>
      <c r="AF280" s="221"/>
      <c r="AG280" s="221"/>
      <c r="AH280" s="221"/>
      <c r="AI280" s="221"/>
      <c r="AJ280" s="222"/>
      <c r="AK280" s="221"/>
      <c r="AL280" s="221"/>
      <c r="AM280" s="221"/>
      <c r="AN280" s="221"/>
      <c r="AO280" s="91" t="s">
        <v>59</v>
      </c>
      <c r="AP280" s="223"/>
      <c r="AQ280" s="223"/>
      <c r="AR280" s="92"/>
      <c r="AS280" s="92"/>
      <c r="AT280" s="49"/>
      <c r="AU280" s="93">
        <v>0</v>
      </c>
      <c r="AV280" s="93">
        <v>0</v>
      </c>
      <c r="AW280" s="93">
        <v>0</v>
      </c>
      <c r="AX280" s="93">
        <v>0</v>
      </c>
      <c r="AY280" s="93">
        <v>0</v>
      </c>
      <c r="AZ280" s="93">
        <v>0</v>
      </c>
      <c r="BA280" s="93">
        <v>0</v>
      </c>
      <c r="BB280" s="93">
        <v>0</v>
      </c>
      <c r="BC280" s="93">
        <v>0</v>
      </c>
      <c r="BD280" s="93"/>
      <c r="BE280" s="93"/>
      <c r="BF280" s="93"/>
      <c r="BG280" s="93"/>
      <c r="BH280" s="93"/>
      <c r="BI280" s="93"/>
      <c r="BJ280" s="93"/>
      <c r="BK280" s="93"/>
      <c r="BL280" s="93"/>
      <c r="BM280" s="93"/>
      <c r="BN280" s="93"/>
      <c r="BO280" s="93"/>
      <c r="BP280" s="93"/>
      <c r="BQ280" s="93"/>
      <c r="BR280" s="93"/>
      <c r="BS280" s="93"/>
    </row>
    <row r="281" spans="1:71" s="143" customFormat="1" ht="12.75" hidden="1" customHeight="1" x14ac:dyDescent="0.25">
      <c r="A281" s="220"/>
      <c r="B281" s="221"/>
      <c r="C281" s="221"/>
      <c r="D281" s="221"/>
      <c r="E281" s="221"/>
      <c r="F281" s="221"/>
      <c r="G281" s="221"/>
      <c r="H281" s="222"/>
      <c r="I281" s="222"/>
      <c r="J281" s="221"/>
      <c r="K281" s="221"/>
      <c r="L281" s="221"/>
      <c r="M281" s="221"/>
      <c r="N281" s="221"/>
      <c r="O281" s="222"/>
      <c r="P281" s="221"/>
      <c r="Q281" s="221"/>
      <c r="R281" s="222"/>
      <c r="S281" s="222"/>
      <c r="T281" s="222"/>
      <c r="U281" s="221"/>
      <c r="V281" s="222"/>
      <c r="W281" s="222"/>
      <c r="X281" s="221"/>
      <c r="Y281" s="221"/>
      <c r="Z281" s="222"/>
      <c r="AA281" s="222"/>
      <c r="AB281" s="221"/>
      <c r="AC281" s="221"/>
      <c r="AD281" s="221"/>
      <c r="AE281" s="221"/>
      <c r="AF281" s="221"/>
      <c r="AG281" s="221"/>
      <c r="AH281" s="221"/>
      <c r="AI281" s="221"/>
      <c r="AJ281" s="222"/>
      <c r="AK281" s="221"/>
      <c r="AL281" s="221"/>
      <c r="AM281" s="221"/>
      <c r="AN281" s="221"/>
      <c r="AO281" s="91" t="s">
        <v>172</v>
      </c>
      <c r="AP281" s="223"/>
      <c r="AQ281" s="223"/>
      <c r="AR281" s="92"/>
      <c r="AS281" s="92"/>
      <c r="AT281" s="49"/>
      <c r="AU281" s="93">
        <v>0</v>
      </c>
      <c r="AV281" s="93">
        <v>0</v>
      </c>
      <c r="AW281" s="93">
        <v>0</v>
      </c>
      <c r="AX281" s="93">
        <v>0</v>
      </c>
      <c r="AY281" s="93">
        <v>0</v>
      </c>
      <c r="AZ281" s="93">
        <v>0</v>
      </c>
      <c r="BA281" s="93">
        <v>0</v>
      </c>
      <c r="BB281" s="93">
        <v>0</v>
      </c>
      <c r="BC281" s="93">
        <v>0</v>
      </c>
      <c r="BD281" s="93"/>
      <c r="BE281" s="93"/>
      <c r="BF281" s="93"/>
      <c r="BG281" s="93"/>
      <c r="BH281" s="93"/>
      <c r="BI281" s="93"/>
      <c r="BJ281" s="93"/>
      <c r="BK281" s="93"/>
      <c r="BL281" s="93"/>
      <c r="BM281" s="93"/>
      <c r="BN281" s="93"/>
      <c r="BO281" s="93"/>
      <c r="BP281" s="93"/>
      <c r="BQ281" s="93"/>
      <c r="BR281" s="93"/>
      <c r="BS281" s="93"/>
    </row>
    <row r="282" spans="1:71" s="143" customFormat="1" ht="12.75" hidden="1" customHeight="1" x14ac:dyDescent="0.25">
      <c r="A282" s="220"/>
      <c r="B282" s="221"/>
      <c r="C282" s="221"/>
      <c r="D282" s="221"/>
      <c r="E282" s="221"/>
      <c r="F282" s="221"/>
      <c r="G282" s="221"/>
      <c r="H282" s="222"/>
      <c r="I282" s="222"/>
      <c r="J282" s="221"/>
      <c r="K282" s="221"/>
      <c r="L282" s="221"/>
      <c r="M282" s="221"/>
      <c r="N282" s="221"/>
      <c r="O282" s="222"/>
      <c r="P282" s="221"/>
      <c r="Q282" s="221"/>
      <c r="R282" s="222"/>
      <c r="S282" s="222"/>
      <c r="T282" s="222"/>
      <c r="U282" s="221"/>
      <c r="V282" s="222"/>
      <c r="W282" s="222"/>
      <c r="X282" s="221"/>
      <c r="Y282" s="221"/>
      <c r="Z282" s="222"/>
      <c r="AA282" s="222"/>
      <c r="AB282" s="221"/>
      <c r="AC282" s="221"/>
      <c r="AD282" s="221"/>
      <c r="AE282" s="221"/>
      <c r="AF282" s="221"/>
      <c r="AG282" s="221"/>
      <c r="AH282" s="221"/>
      <c r="AI282" s="221"/>
      <c r="AJ282" s="222"/>
      <c r="AK282" s="221"/>
      <c r="AL282" s="221"/>
      <c r="AM282" s="221"/>
      <c r="AN282" s="221"/>
      <c r="AO282" s="91" t="s">
        <v>173</v>
      </c>
      <c r="AP282" s="223"/>
      <c r="AQ282" s="223"/>
      <c r="AR282" s="92"/>
      <c r="AS282" s="92"/>
      <c r="AT282" s="49"/>
      <c r="AU282" s="93">
        <v>0</v>
      </c>
      <c r="AV282" s="93">
        <v>0</v>
      </c>
      <c r="AW282" s="93">
        <v>0</v>
      </c>
      <c r="AX282" s="93">
        <v>0</v>
      </c>
      <c r="AY282" s="93">
        <v>0</v>
      </c>
      <c r="AZ282" s="93">
        <v>0</v>
      </c>
      <c r="BA282" s="93">
        <v>0</v>
      </c>
      <c r="BB282" s="93">
        <v>0</v>
      </c>
      <c r="BC282" s="93">
        <v>0</v>
      </c>
      <c r="BD282" s="93"/>
      <c r="BE282" s="93"/>
      <c r="BF282" s="93"/>
      <c r="BG282" s="93"/>
      <c r="BH282" s="93"/>
      <c r="BI282" s="93"/>
      <c r="BJ282" s="93"/>
      <c r="BK282" s="93"/>
      <c r="BL282" s="93"/>
      <c r="BM282" s="93"/>
      <c r="BN282" s="93"/>
      <c r="BO282" s="93"/>
      <c r="BP282" s="93"/>
      <c r="BQ282" s="93"/>
      <c r="BR282" s="93"/>
      <c r="BS282" s="93"/>
    </row>
    <row r="283" spans="1:71" s="143" customFormat="1" ht="12.75" hidden="1" customHeight="1" x14ac:dyDescent="0.25">
      <c r="A283" s="220"/>
      <c r="B283" s="221"/>
      <c r="C283" s="221"/>
      <c r="D283" s="221"/>
      <c r="E283" s="221"/>
      <c r="F283" s="221"/>
      <c r="G283" s="221"/>
      <c r="H283" s="222"/>
      <c r="I283" s="222"/>
      <c r="J283" s="221"/>
      <c r="K283" s="221"/>
      <c r="L283" s="221"/>
      <c r="M283" s="221"/>
      <c r="N283" s="221"/>
      <c r="O283" s="222"/>
      <c r="P283" s="221"/>
      <c r="Q283" s="221"/>
      <c r="R283" s="222"/>
      <c r="S283" s="222"/>
      <c r="T283" s="222"/>
      <c r="U283" s="221"/>
      <c r="V283" s="222"/>
      <c r="W283" s="222"/>
      <c r="X283" s="221"/>
      <c r="Y283" s="221"/>
      <c r="Z283" s="222"/>
      <c r="AA283" s="222"/>
      <c r="AB283" s="221"/>
      <c r="AC283" s="221"/>
      <c r="AD283" s="221"/>
      <c r="AE283" s="221"/>
      <c r="AF283" s="221"/>
      <c r="AG283" s="221"/>
      <c r="AH283" s="221"/>
      <c r="AI283" s="221"/>
      <c r="AJ283" s="222"/>
      <c r="AK283" s="221"/>
      <c r="AL283" s="221"/>
      <c r="AM283" s="221"/>
      <c r="AN283" s="221"/>
      <c r="AO283" s="91" t="s">
        <v>61</v>
      </c>
      <c r="AP283" s="223"/>
      <c r="AQ283" s="223"/>
      <c r="AR283" s="92"/>
      <c r="AS283" s="92"/>
      <c r="AT283" s="49"/>
      <c r="AU283" s="93">
        <v>0</v>
      </c>
      <c r="AV283" s="93">
        <v>0</v>
      </c>
      <c r="AW283" s="93">
        <v>0</v>
      </c>
      <c r="AX283" s="93">
        <v>0</v>
      </c>
      <c r="AY283" s="93">
        <v>0</v>
      </c>
      <c r="AZ283" s="93">
        <v>0</v>
      </c>
      <c r="BA283" s="93">
        <v>0</v>
      </c>
      <c r="BB283" s="93">
        <v>0</v>
      </c>
      <c r="BC283" s="93">
        <v>0</v>
      </c>
      <c r="BD283" s="93"/>
      <c r="BE283" s="93"/>
      <c r="BF283" s="93"/>
      <c r="BG283" s="93"/>
      <c r="BH283" s="93"/>
      <c r="BI283" s="93"/>
      <c r="BJ283" s="93"/>
      <c r="BK283" s="93"/>
      <c r="BL283" s="93"/>
      <c r="BM283" s="93"/>
      <c r="BN283" s="93"/>
      <c r="BO283" s="93"/>
      <c r="BP283" s="93"/>
      <c r="BQ283" s="93"/>
      <c r="BR283" s="93"/>
      <c r="BS283" s="93"/>
    </row>
    <row r="284" spans="1:71" s="143" customFormat="1" ht="12.75" hidden="1" customHeight="1" x14ac:dyDescent="0.25">
      <c r="A284" s="220"/>
      <c r="B284" s="221"/>
      <c r="C284" s="221"/>
      <c r="D284" s="221"/>
      <c r="E284" s="221"/>
      <c r="F284" s="221"/>
      <c r="G284" s="221"/>
      <c r="H284" s="222"/>
      <c r="I284" s="222"/>
      <c r="J284" s="221"/>
      <c r="K284" s="221"/>
      <c r="L284" s="221"/>
      <c r="M284" s="221"/>
      <c r="N284" s="221"/>
      <c r="O284" s="222"/>
      <c r="P284" s="221"/>
      <c r="Q284" s="221"/>
      <c r="R284" s="222"/>
      <c r="S284" s="222"/>
      <c r="T284" s="222"/>
      <c r="U284" s="221"/>
      <c r="V284" s="222"/>
      <c r="W284" s="222"/>
      <c r="X284" s="221"/>
      <c r="Y284" s="221"/>
      <c r="Z284" s="222"/>
      <c r="AA284" s="222"/>
      <c r="AB284" s="221"/>
      <c r="AC284" s="221"/>
      <c r="AD284" s="221"/>
      <c r="AE284" s="221"/>
      <c r="AF284" s="221"/>
      <c r="AG284" s="221"/>
      <c r="AH284" s="221"/>
      <c r="AI284" s="221"/>
      <c r="AJ284" s="222"/>
      <c r="AK284" s="221"/>
      <c r="AL284" s="221"/>
      <c r="AM284" s="221"/>
      <c r="AN284" s="221"/>
      <c r="AO284" s="91" t="s">
        <v>58</v>
      </c>
      <c r="AP284" s="223"/>
      <c r="AQ284" s="223"/>
      <c r="AR284" s="92"/>
      <c r="AS284" s="92"/>
      <c r="AT284" s="49"/>
      <c r="AU284" s="93">
        <v>68</v>
      </c>
      <c r="AV284" s="93">
        <v>95</v>
      </c>
      <c r="AW284" s="93">
        <v>93</v>
      </c>
      <c r="AX284" s="93">
        <v>90</v>
      </c>
      <c r="AY284" s="93">
        <v>94</v>
      </c>
      <c r="AZ284" s="93">
        <v>91</v>
      </c>
      <c r="BA284" s="93">
        <v>91</v>
      </c>
      <c r="BB284" s="93">
        <v>93</v>
      </c>
      <c r="BC284" s="93">
        <v>84</v>
      </c>
      <c r="BD284" s="93"/>
      <c r="BE284" s="93"/>
      <c r="BF284" s="93"/>
      <c r="BG284" s="93"/>
      <c r="BH284" s="93"/>
      <c r="BI284" s="93"/>
      <c r="BJ284" s="93"/>
      <c r="BK284" s="93"/>
      <c r="BL284" s="93"/>
      <c r="BM284" s="93"/>
      <c r="BN284" s="93"/>
      <c r="BO284" s="93"/>
      <c r="BP284" s="93"/>
      <c r="BQ284" s="93"/>
      <c r="BR284" s="93"/>
      <c r="BS284" s="93"/>
    </row>
    <row r="285" spans="1:71" s="143" customFormat="1" ht="12.75" hidden="1" customHeight="1" x14ac:dyDescent="0.25">
      <c r="A285" s="220"/>
      <c r="B285" s="221"/>
      <c r="C285" s="221"/>
      <c r="D285" s="221"/>
      <c r="E285" s="221"/>
      <c r="F285" s="221"/>
      <c r="G285" s="221"/>
      <c r="H285" s="222"/>
      <c r="I285" s="222"/>
      <c r="J285" s="221"/>
      <c r="K285" s="221"/>
      <c r="L285" s="221"/>
      <c r="M285" s="221"/>
      <c r="N285" s="221"/>
      <c r="O285" s="222"/>
      <c r="P285" s="221"/>
      <c r="Q285" s="221"/>
      <c r="R285" s="222"/>
      <c r="S285" s="222"/>
      <c r="T285" s="222"/>
      <c r="U285" s="221"/>
      <c r="V285" s="222"/>
      <c r="W285" s="222"/>
      <c r="X285" s="221"/>
      <c r="Y285" s="221"/>
      <c r="Z285" s="222"/>
      <c r="AA285" s="222"/>
      <c r="AB285" s="221"/>
      <c r="AC285" s="221"/>
      <c r="AD285" s="221"/>
      <c r="AE285" s="221"/>
      <c r="AF285" s="221"/>
      <c r="AG285" s="221"/>
      <c r="AH285" s="221"/>
      <c r="AI285" s="221"/>
      <c r="AJ285" s="222"/>
      <c r="AK285" s="221"/>
      <c r="AL285" s="221"/>
      <c r="AM285" s="221"/>
      <c r="AN285" s="221"/>
      <c r="AO285" s="91" t="s">
        <v>43</v>
      </c>
      <c r="AP285" s="223"/>
      <c r="AQ285" s="223"/>
      <c r="AR285" s="92"/>
      <c r="AS285" s="92"/>
      <c r="AT285" s="49"/>
      <c r="AU285" s="93">
        <v>6</v>
      </c>
      <c r="AV285" s="93">
        <v>6</v>
      </c>
      <c r="AW285" s="93">
        <v>6</v>
      </c>
      <c r="AX285" s="93">
        <v>6</v>
      </c>
      <c r="AY285" s="93">
        <v>6</v>
      </c>
      <c r="AZ285" s="93">
        <v>6</v>
      </c>
      <c r="BA285" s="93">
        <v>6</v>
      </c>
      <c r="BB285" s="93">
        <v>6</v>
      </c>
      <c r="BC285" s="93">
        <v>6</v>
      </c>
      <c r="BD285" s="93"/>
      <c r="BE285" s="93"/>
      <c r="BF285" s="93"/>
      <c r="BG285" s="93"/>
      <c r="BH285" s="93"/>
      <c r="BI285" s="93"/>
      <c r="BJ285" s="93"/>
      <c r="BK285" s="93"/>
      <c r="BL285" s="93"/>
      <c r="BM285" s="93"/>
      <c r="BN285" s="93"/>
      <c r="BO285" s="93"/>
      <c r="BP285" s="93"/>
      <c r="BQ285" s="93"/>
      <c r="BR285" s="93"/>
      <c r="BS285" s="93"/>
    </row>
    <row r="286" spans="1:71" ht="12.75" hidden="1" customHeight="1" x14ac:dyDescent="0.25">
      <c r="A286" s="82"/>
      <c r="B286" s="83"/>
      <c r="C286" s="83"/>
      <c r="D286" s="83"/>
      <c r="E286" s="83"/>
      <c r="F286" s="83"/>
      <c r="G286" s="83"/>
      <c r="H286" s="84"/>
      <c r="I286" s="84"/>
      <c r="J286" s="83"/>
      <c r="K286" s="83"/>
      <c r="L286" s="83"/>
      <c r="M286" s="83"/>
      <c r="N286" s="83"/>
      <c r="O286" s="84"/>
      <c r="P286" s="83"/>
      <c r="Q286" s="83"/>
      <c r="R286" s="84"/>
      <c r="S286" s="84"/>
      <c r="T286" s="84"/>
      <c r="U286" s="83"/>
      <c r="V286" s="84"/>
      <c r="W286" s="84"/>
      <c r="X286" s="83"/>
      <c r="Y286" s="83"/>
      <c r="Z286" s="84"/>
      <c r="AA286" s="84"/>
      <c r="AB286" s="83"/>
      <c r="AC286" s="83"/>
      <c r="AD286" s="83"/>
      <c r="AE286" s="83"/>
      <c r="AF286" s="83"/>
      <c r="AG286" s="83"/>
      <c r="AH286" s="83"/>
      <c r="AI286" s="83"/>
      <c r="AJ286" s="84"/>
      <c r="AK286" s="83"/>
      <c r="AL286" s="83"/>
      <c r="AM286" s="83"/>
      <c r="AN286" s="83"/>
      <c r="AO286" s="64" t="s">
        <v>174</v>
      </c>
      <c r="AP286" s="114"/>
      <c r="AQ286" s="114"/>
      <c r="AR286" s="219"/>
      <c r="AS286" s="219">
        <f t="shared" ref="AS286:BS286" si="69">SUM(AS274:AS285)</f>
        <v>0</v>
      </c>
      <c r="AT286" s="65">
        <f t="shared" si="69"/>
        <v>0</v>
      </c>
      <c r="AU286" s="37">
        <f t="shared" si="69"/>
        <v>239</v>
      </c>
      <c r="AV286" s="37">
        <f t="shared" si="69"/>
        <v>272</v>
      </c>
      <c r="AW286" s="37">
        <f t="shared" si="69"/>
        <v>276</v>
      </c>
      <c r="AX286" s="37">
        <f t="shared" si="69"/>
        <v>276</v>
      </c>
      <c r="AY286" s="37">
        <f t="shared" si="69"/>
        <v>270</v>
      </c>
      <c r="AZ286" s="37">
        <f t="shared" si="69"/>
        <v>263</v>
      </c>
      <c r="BA286" s="37">
        <f t="shared" si="69"/>
        <v>262</v>
      </c>
      <c r="BB286" s="37">
        <f t="shared" si="69"/>
        <v>264</v>
      </c>
      <c r="BC286" s="37">
        <f t="shared" si="69"/>
        <v>266</v>
      </c>
      <c r="BD286" s="37">
        <f t="shared" si="69"/>
        <v>0</v>
      </c>
      <c r="BE286" s="37">
        <f t="shared" si="69"/>
        <v>0</v>
      </c>
      <c r="BF286" s="37">
        <f t="shared" si="69"/>
        <v>0</v>
      </c>
      <c r="BG286" s="37">
        <f t="shared" si="69"/>
        <v>0</v>
      </c>
      <c r="BH286" s="37">
        <f t="shared" si="69"/>
        <v>0</v>
      </c>
      <c r="BI286" s="37">
        <f t="shared" si="69"/>
        <v>0</v>
      </c>
      <c r="BJ286" s="37">
        <f t="shared" si="69"/>
        <v>0</v>
      </c>
      <c r="BK286" s="37">
        <f t="shared" si="69"/>
        <v>0</v>
      </c>
      <c r="BL286" s="37">
        <f t="shared" si="69"/>
        <v>0</v>
      </c>
      <c r="BM286" s="37">
        <f t="shared" si="69"/>
        <v>0</v>
      </c>
      <c r="BN286" s="37">
        <f t="shared" si="69"/>
        <v>0</v>
      </c>
      <c r="BO286" s="37">
        <f t="shared" si="69"/>
        <v>0</v>
      </c>
      <c r="BP286" s="37">
        <f t="shared" si="69"/>
        <v>0</v>
      </c>
      <c r="BQ286" s="37">
        <f t="shared" si="69"/>
        <v>0</v>
      </c>
      <c r="BR286" s="37">
        <f t="shared" si="69"/>
        <v>0</v>
      </c>
      <c r="BS286" s="37">
        <f t="shared" si="69"/>
        <v>0</v>
      </c>
    </row>
    <row r="287" spans="1:71" ht="12.75" hidden="1" customHeight="1" x14ac:dyDescent="0.25">
      <c r="A287" s="82"/>
      <c r="B287" s="83"/>
      <c r="C287" s="83"/>
      <c r="D287" s="83"/>
      <c r="E287" s="83"/>
      <c r="F287" s="83"/>
      <c r="G287" s="83"/>
      <c r="H287" s="84"/>
      <c r="I287" s="84"/>
      <c r="J287" s="83"/>
      <c r="K287" s="83"/>
      <c r="L287" s="83"/>
      <c r="M287" s="83"/>
      <c r="N287" s="83"/>
      <c r="O287" s="84"/>
      <c r="P287" s="83"/>
      <c r="Q287" s="83"/>
      <c r="R287" s="84"/>
      <c r="S287" s="84"/>
      <c r="T287" s="84"/>
      <c r="U287" s="83"/>
      <c r="V287" s="84"/>
      <c r="W287" s="84"/>
      <c r="X287" s="83"/>
      <c r="Y287" s="83"/>
      <c r="Z287" s="84"/>
      <c r="AA287" s="84"/>
      <c r="AB287" s="83"/>
      <c r="AC287" s="83"/>
      <c r="AD287" s="83"/>
      <c r="AE287" s="83"/>
      <c r="AF287" s="83"/>
      <c r="AG287" s="83"/>
      <c r="AH287" s="83"/>
      <c r="AI287" s="83"/>
      <c r="AJ287" s="84"/>
      <c r="AK287" s="83"/>
      <c r="AL287" s="83"/>
      <c r="AM287" s="83"/>
      <c r="AN287" s="83"/>
      <c r="AO287" s="82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</row>
    <row r="288" spans="1:71" ht="12.75" hidden="1" customHeight="1" x14ac:dyDescent="0.25">
      <c r="A288" s="82"/>
      <c r="B288" s="83"/>
      <c r="C288" s="83"/>
      <c r="D288" s="83"/>
      <c r="E288" s="83"/>
      <c r="F288" s="83"/>
      <c r="G288" s="83"/>
      <c r="H288" s="84"/>
      <c r="I288" s="84"/>
      <c r="J288" s="83"/>
      <c r="K288" s="83"/>
      <c r="L288" s="83"/>
      <c r="M288" s="83"/>
      <c r="N288" s="83"/>
      <c r="O288" s="84"/>
      <c r="P288" s="83"/>
      <c r="Q288" s="83"/>
      <c r="R288" s="84"/>
      <c r="S288" s="84"/>
      <c r="T288" s="84"/>
      <c r="U288" s="83"/>
      <c r="V288" s="84"/>
      <c r="W288" s="84"/>
      <c r="X288" s="83"/>
      <c r="Y288" s="83"/>
      <c r="Z288" s="84"/>
      <c r="AA288" s="84"/>
      <c r="AB288" s="83"/>
      <c r="AC288" s="83"/>
      <c r="AD288" s="83"/>
      <c r="AE288" s="83"/>
      <c r="AF288" s="83"/>
      <c r="AG288" s="83"/>
      <c r="AH288" s="83"/>
      <c r="AI288" s="83"/>
      <c r="AJ288" s="84"/>
      <c r="AK288" s="83"/>
      <c r="AL288" s="83"/>
      <c r="AM288" s="83"/>
      <c r="AN288" s="83"/>
      <c r="AO288" s="218" t="s">
        <v>175</v>
      </c>
      <c r="AP288" s="114"/>
      <c r="AQ288" s="114"/>
      <c r="AR288" s="90"/>
      <c r="AS288" s="90" t="e">
        <f t="shared" ref="AS288:BS288" ca="1" si="70">AS$11</f>
        <v>#NAME?</v>
      </c>
      <c r="AT288" s="46" t="e">
        <f t="shared" ca="1" si="70"/>
        <v>#NAME?</v>
      </c>
      <c r="AU288" s="10" t="e">
        <f t="shared" ca="1" si="70"/>
        <v>#NAME?</v>
      </c>
      <c r="AV288" s="10" t="e">
        <f t="shared" ca="1" si="70"/>
        <v>#NAME?</v>
      </c>
      <c r="AW288" s="10" t="e">
        <f t="shared" ca="1" si="70"/>
        <v>#NAME?</v>
      </c>
      <c r="AX288" s="10" t="e">
        <f t="shared" ca="1" si="70"/>
        <v>#NAME?</v>
      </c>
      <c r="AY288" s="10" t="e">
        <f t="shared" ca="1" si="70"/>
        <v>#NAME?</v>
      </c>
      <c r="AZ288" s="10" t="e">
        <f t="shared" ca="1" si="70"/>
        <v>#NAME?</v>
      </c>
      <c r="BA288" s="10" t="e">
        <f t="shared" ca="1" si="70"/>
        <v>#NAME?</v>
      </c>
      <c r="BB288" s="10" t="e">
        <f t="shared" ca="1" si="70"/>
        <v>#NAME?</v>
      </c>
      <c r="BC288" s="10" t="e">
        <f t="shared" ca="1" si="70"/>
        <v>#NAME?</v>
      </c>
      <c r="BD288" s="10" t="e">
        <f t="shared" ca="1" si="70"/>
        <v>#NAME?</v>
      </c>
      <c r="BE288" s="10" t="e">
        <f t="shared" ca="1" si="70"/>
        <v>#NAME?</v>
      </c>
      <c r="BF288" s="10" t="e">
        <f t="shared" ca="1" si="70"/>
        <v>#NAME?</v>
      </c>
      <c r="BG288" s="10" t="e">
        <f t="shared" ca="1" si="70"/>
        <v>#NAME?</v>
      </c>
      <c r="BH288" s="10" t="e">
        <f t="shared" ca="1" si="70"/>
        <v>#NAME?</v>
      </c>
      <c r="BI288" s="10" t="e">
        <f t="shared" ca="1" si="70"/>
        <v>#NAME?</v>
      </c>
      <c r="BJ288" s="10" t="e">
        <f t="shared" ca="1" si="70"/>
        <v>#NAME?</v>
      </c>
      <c r="BK288" s="10" t="e">
        <f t="shared" ca="1" si="70"/>
        <v>#NAME?</v>
      </c>
      <c r="BL288" s="10" t="e">
        <f t="shared" ca="1" si="70"/>
        <v>#NAME?</v>
      </c>
      <c r="BM288" s="10" t="e">
        <f t="shared" ca="1" si="70"/>
        <v>#NAME?</v>
      </c>
      <c r="BN288" s="10" t="e">
        <f t="shared" ca="1" si="70"/>
        <v>#NAME?</v>
      </c>
      <c r="BO288" s="10" t="e">
        <f t="shared" ca="1" si="70"/>
        <v>#NAME?</v>
      </c>
      <c r="BP288" s="10" t="e">
        <f t="shared" ca="1" si="70"/>
        <v>#NAME?</v>
      </c>
      <c r="BQ288" s="10" t="e">
        <f t="shared" ca="1" si="70"/>
        <v>#NAME?</v>
      </c>
      <c r="BR288" s="10" t="e">
        <f t="shared" ca="1" si="70"/>
        <v>#NAME?</v>
      </c>
      <c r="BS288" s="10" t="e">
        <f t="shared" ca="1" si="70"/>
        <v>#NAME?</v>
      </c>
    </row>
    <row r="289" spans="1:71" s="143" customFormat="1" ht="12.75" hidden="1" customHeight="1" x14ac:dyDescent="0.25">
      <c r="A289" s="82"/>
      <c r="B289" s="83"/>
      <c r="C289" s="83"/>
      <c r="D289" s="83"/>
      <c r="E289" s="83"/>
      <c r="F289" s="83"/>
      <c r="G289" s="83"/>
      <c r="H289" s="84"/>
      <c r="I289" s="84"/>
      <c r="J289" s="83"/>
      <c r="K289" s="83"/>
      <c r="L289" s="83"/>
      <c r="M289" s="83"/>
      <c r="N289" s="83"/>
      <c r="O289" s="84"/>
      <c r="P289" s="83"/>
      <c r="Q289" s="83"/>
      <c r="R289" s="84"/>
      <c r="S289" s="84"/>
      <c r="T289" s="84"/>
      <c r="U289" s="83"/>
      <c r="V289" s="84"/>
      <c r="W289" s="84"/>
      <c r="X289" s="83"/>
      <c r="Y289" s="83"/>
      <c r="Z289" s="84"/>
      <c r="AA289" s="84"/>
      <c r="AB289" s="83"/>
      <c r="AC289" s="83"/>
      <c r="AD289" s="83"/>
      <c r="AE289" s="83"/>
      <c r="AF289" s="83"/>
      <c r="AG289" s="83"/>
      <c r="AH289" s="83"/>
      <c r="AI289" s="83"/>
      <c r="AJ289" s="84"/>
      <c r="AK289" s="83"/>
      <c r="AL289" s="83"/>
      <c r="AM289" s="83"/>
      <c r="AN289" s="83"/>
      <c r="AO289" s="91" t="s">
        <v>42</v>
      </c>
      <c r="AP289" s="114"/>
      <c r="AQ289" s="114"/>
      <c r="AR289" s="92"/>
      <c r="AS289" s="92"/>
      <c r="AT289" s="49"/>
      <c r="AU289" s="93">
        <v>228</v>
      </c>
      <c r="AV289" s="93">
        <v>223</v>
      </c>
      <c r="AW289" s="93">
        <v>198</v>
      </c>
      <c r="AX289" s="93">
        <v>221</v>
      </c>
      <c r="AY289" s="93">
        <v>217</v>
      </c>
      <c r="AZ289" s="93">
        <v>211</v>
      </c>
      <c r="BA289" s="93">
        <v>212</v>
      </c>
      <c r="BB289" s="93">
        <v>195</v>
      </c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3"/>
      <c r="BN289" s="93"/>
      <c r="BO289" s="93"/>
      <c r="BP289" s="93"/>
      <c r="BQ289" s="93"/>
      <c r="BR289" s="93"/>
      <c r="BS289" s="93"/>
    </row>
    <row r="290" spans="1:71" s="143" customFormat="1" ht="12.75" hidden="1" customHeight="1" x14ac:dyDescent="0.25">
      <c r="A290" s="82"/>
      <c r="B290" s="83"/>
      <c r="C290" s="83"/>
      <c r="D290" s="83"/>
      <c r="E290" s="83"/>
      <c r="F290" s="83"/>
      <c r="G290" s="83"/>
      <c r="H290" s="84"/>
      <c r="I290" s="84"/>
      <c r="J290" s="83"/>
      <c r="K290" s="83"/>
      <c r="L290" s="83"/>
      <c r="M290" s="83"/>
      <c r="N290" s="83"/>
      <c r="O290" s="84"/>
      <c r="P290" s="83"/>
      <c r="Q290" s="83"/>
      <c r="R290" s="84"/>
      <c r="S290" s="84"/>
      <c r="T290" s="84"/>
      <c r="U290" s="83"/>
      <c r="V290" s="84"/>
      <c r="W290" s="84"/>
      <c r="X290" s="83"/>
      <c r="Y290" s="83"/>
      <c r="Z290" s="84"/>
      <c r="AA290" s="84"/>
      <c r="AB290" s="83"/>
      <c r="AC290" s="83"/>
      <c r="AD290" s="83"/>
      <c r="AE290" s="83"/>
      <c r="AF290" s="83"/>
      <c r="AG290" s="83"/>
      <c r="AH290" s="83"/>
      <c r="AI290" s="83"/>
      <c r="AJ290" s="84"/>
      <c r="AK290" s="83"/>
      <c r="AL290" s="83"/>
      <c r="AM290" s="83"/>
      <c r="AN290" s="83"/>
      <c r="AO290" s="91" t="s">
        <v>74</v>
      </c>
      <c r="AP290" s="114"/>
      <c r="AQ290" s="114"/>
      <c r="AR290" s="92"/>
      <c r="AS290" s="92"/>
      <c r="AT290" s="49"/>
      <c r="AU290" s="93">
        <v>106</v>
      </c>
      <c r="AV290" s="93">
        <v>107</v>
      </c>
      <c r="AW290" s="93">
        <v>95</v>
      </c>
      <c r="AX290" s="93">
        <v>110</v>
      </c>
      <c r="AY290" s="93">
        <v>117</v>
      </c>
      <c r="AZ290" s="93">
        <v>80</v>
      </c>
      <c r="BA290" s="93">
        <v>94</v>
      </c>
      <c r="BB290" s="93">
        <v>81</v>
      </c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3"/>
      <c r="BN290" s="93"/>
      <c r="BO290" s="93"/>
      <c r="BP290" s="93"/>
      <c r="BQ290" s="93"/>
      <c r="BR290" s="93"/>
      <c r="BS290" s="93"/>
    </row>
    <row r="291" spans="1:71" s="143" customFormat="1" ht="12.75" hidden="1" customHeight="1" x14ac:dyDescent="0.25">
      <c r="A291" s="82"/>
      <c r="B291" s="83"/>
      <c r="C291" s="83"/>
      <c r="D291" s="83"/>
      <c r="E291" s="83"/>
      <c r="F291" s="83"/>
      <c r="G291" s="83"/>
      <c r="H291" s="84"/>
      <c r="I291" s="84"/>
      <c r="J291" s="83"/>
      <c r="K291" s="83"/>
      <c r="L291" s="83"/>
      <c r="M291" s="83"/>
      <c r="N291" s="83"/>
      <c r="O291" s="84"/>
      <c r="P291" s="83"/>
      <c r="Q291" s="83"/>
      <c r="R291" s="84"/>
      <c r="S291" s="84"/>
      <c r="T291" s="84"/>
      <c r="U291" s="83"/>
      <c r="V291" s="84"/>
      <c r="W291" s="84"/>
      <c r="X291" s="83"/>
      <c r="Y291" s="83"/>
      <c r="Z291" s="84"/>
      <c r="AA291" s="84"/>
      <c r="AB291" s="83"/>
      <c r="AC291" s="83"/>
      <c r="AD291" s="83"/>
      <c r="AE291" s="83"/>
      <c r="AF291" s="83"/>
      <c r="AG291" s="83"/>
      <c r="AH291" s="83"/>
      <c r="AI291" s="83"/>
      <c r="AJ291" s="84"/>
      <c r="AK291" s="83"/>
      <c r="AL291" s="83"/>
      <c r="AM291" s="83"/>
      <c r="AN291" s="83"/>
      <c r="AO291" s="91" t="s">
        <v>171</v>
      </c>
      <c r="AP291" s="114"/>
      <c r="AQ291" s="114"/>
      <c r="AR291" s="92"/>
      <c r="AS291" s="92"/>
      <c r="AT291" s="49"/>
      <c r="AU291" s="93">
        <v>10</v>
      </c>
      <c r="AV291" s="93">
        <v>16</v>
      </c>
      <c r="AW291" s="93">
        <v>6</v>
      </c>
      <c r="AX291" s="93">
        <v>10</v>
      </c>
      <c r="AY291" s="93">
        <v>8</v>
      </c>
      <c r="AZ291" s="93">
        <v>9</v>
      </c>
      <c r="BA291" s="93">
        <v>11</v>
      </c>
      <c r="BB291" s="93">
        <v>24</v>
      </c>
      <c r="BC291" s="93"/>
      <c r="BD291" s="93"/>
      <c r="BE291" s="93"/>
      <c r="BF291" s="93"/>
      <c r="BG291" s="93"/>
      <c r="BH291" s="93"/>
      <c r="BI291" s="93"/>
      <c r="BJ291" s="93"/>
      <c r="BK291" s="93"/>
      <c r="BL291" s="93"/>
      <c r="BM291" s="93"/>
      <c r="BN291" s="93"/>
      <c r="BO291" s="93"/>
      <c r="BP291" s="93"/>
      <c r="BQ291" s="93"/>
      <c r="BR291" s="93"/>
      <c r="BS291" s="93"/>
    </row>
    <row r="292" spans="1:71" s="143" customFormat="1" ht="12.75" hidden="1" customHeight="1" x14ac:dyDescent="0.25">
      <c r="A292" s="82"/>
      <c r="B292" s="83"/>
      <c r="C292" s="83"/>
      <c r="D292" s="83"/>
      <c r="E292" s="83"/>
      <c r="F292" s="83"/>
      <c r="G292" s="83"/>
      <c r="H292" s="84"/>
      <c r="I292" s="84"/>
      <c r="J292" s="83"/>
      <c r="K292" s="83"/>
      <c r="L292" s="83"/>
      <c r="M292" s="83"/>
      <c r="N292" s="83"/>
      <c r="O292" s="84"/>
      <c r="P292" s="83"/>
      <c r="Q292" s="83"/>
      <c r="R292" s="84"/>
      <c r="S292" s="84"/>
      <c r="T292" s="84"/>
      <c r="U292" s="83"/>
      <c r="V292" s="84"/>
      <c r="W292" s="84"/>
      <c r="X292" s="83"/>
      <c r="Y292" s="83"/>
      <c r="Z292" s="84"/>
      <c r="AA292" s="84"/>
      <c r="AB292" s="83"/>
      <c r="AC292" s="83"/>
      <c r="AD292" s="83"/>
      <c r="AE292" s="83"/>
      <c r="AF292" s="83"/>
      <c r="AG292" s="83"/>
      <c r="AH292" s="83"/>
      <c r="AI292" s="83"/>
      <c r="AJ292" s="84"/>
      <c r="AK292" s="83"/>
      <c r="AL292" s="83"/>
      <c r="AM292" s="83"/>
      <c r="AN292" s="83"/>
      <c r="AO292" s="91" t="s">
        <v>41</v>
      </c>
      <c r="AP292" s="114"/>
      <c r="AQ292" s="114"/>
      <c r="AR292" s="92"/>
      <c r="AS292" s="92"/>
      <c r="AT292" s="49"/>
      <c r="AU292" s="93">
        <v>0</v>
      </c>
      <c r="AV292" s="93">
        <v>0</v>
      </c>
      <c r="AW292" s="93">
        <v>0</v>
      </c>
      <c r="AX292" s="93">
        <v>0</v>
      </c>
      <c r="AY292" s="93">
        <v>0</v>
      </c>
      <c r="AZ292" s="93">
        <v>0</v>
      </c>
      <c r="BA292" s="93">
        <v>0</v>
      </c>
      <c r="BB292" s="93">
        <v>1</v>
      </c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3"/>
      <c r="BN292" s="93"/>
      <c r="BO292" s="93"/>
      <c r="BP292" s="93"/>
      <c r="BQ292" s="93"/>
      <c r="BR292" s="93"/>
      <c r="BS292" s="93"/>
    </row>
    <row r="293" spans="1:71" s="143" customFormat="1" ht="12.75" hidden="1" customHeight="1" x14ac:dyDescent="0.25">
      <c r="A293" s="82"/>
      <c r="B293" s="83"/>
      <c r="C293" s="83"/>
      <c r="D293" s="83"/>
      <c r="E293" s="83"/>
      <c r="F293" s="83"/>
      <c r="G293" s="83"/>
      <c r="H293" s="84"/>
      <c r="I293" s="84"/>
      <c r="J293" s="83"/>
      <c r="K293" s="83"/>
      <c r="L293" s="83"/>
      <c r="M293" s="83"/>
      <c r="N293" s="83"/>
      <c r="O293" s="84"/>
      <c r="P293" s="83"/>
      <c r="Q293" s="83"/>
      <c r="R293" s="84"/>
      <c r="S293" s="84"/>
      <c r="T293" s="84"/>
      <c r="U293" s="83"/>
      <c r="V293" s="84"/>
      <c r="W293" s="84"/>
      <c r="X293" s="83"/>
      <c r="Y293" s="83"/>
      <c r="Z293" s="84"/>
      <c r="AA293" s="84"/>
      <c r="AB293" s="83"/>
      <c r="AC293" s="83"/>
      <c r="AD293" s="83"/>
      <c r="AE293" s="83"/>
      <c r="AF293" s="83"/>
      <c r="AG293" s="83"/>
      <c r="AH293" s="83"/>
      <c r="AI293" s="83"/>
      <c r="AJ293" s="84"/>
      <c r="AK293" s="83"/>
      <c r="AL293" s="83"/>
      <c r="AM293" s="83"/>
      <c r="AN293" s="83"/>
      <c r="AO293" s="91" t="s">
        <v>62</v>
      </c>
      <c r="AP293" s="114"/>
      <c r="AQ293" s="114"/>
      <c r="AR293" s="92"/>
      <c r="AS293" s="92"/>
      <c r="AT293" s="49"/>
      <c r="AU293" s="93">
        <v>15</v>
      </c>
      <c r="AV293" s="93">
        <v>27</v>
      </c>
      <c r="AW293" s="93">
        <v>30</v>
      </c>
      <c r="AX293" s="93">
        <v>30</v>
      </c>
      <c r="AY293" s="93">
        <v>18</v>
      </c>
      <c r="AZ293" s="93">
        <v>41</v>
      </c>
      <c r="BA293" s="93">
        <v>31</v>
      </c>
      <c r="BB293" s="93">
        <v>23</v>
      </c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  <c r="BN293" s="93"/>
      <c r="BO293" s="93"/>
      <c r="BP293" s="93"/>
      <c r="BQ293" s="93"/>
      <c r="BR293" s="93"/>
      <c r="BS293" s="93"/>
    </row>
    <row r="294" spans="1:71" s="143" customFormat="1" ht="12.75" hidden="1" customHeight="1" x14ac:dyDescent="0.25">
      <c r="A294" s="82"/>
      <c r="B294" s="83"/>
      <c r="C294" s="83"/>
      <c r="D294" s="83"/>
      <c r="E294" s="83"/>
      <c r="F294" s="83"/>
      <c r="G294" s="83"/>
      <c r="H294" s="84"/>
      <c r="I294" s="84"/>
      <c r="J294" s="83"/>
      <c r="K294" s="83"/>
      <c r="L294" s="83"/>
      <c r="M294" s="83"/>
      <c r="N294" s="83"/>
      <c r="O294" s="84"/>
      <c r="P294" s="83"/>
      <c r="Q294" s="83"/>
      <c r="R294" s="84"/>
      <c r="S294" s="84"/>
      <c r="T294" s="84"/>
      <c r="U294" s="83"/>
      <c r="V294" s="84"/>
      <c r="W294" s="84"/>
      <c r="X294" s="83"/>
      <c r="Y294" s="83"/>
      <c r="Z294" s="84"/>
      <c r="AA294" s="84"/>
      <c r="AB294" s="83"/>
      <c r="AC294" s="83"/>
      <c r="AD294" s="83"/>
      <c r="AE294" s="83"/>
      <c r="AF294" s="83"/>
      <c r="AG294" s="83"/>
      <c r="AH294" s="83"/>
      <c r="AI294" s="83"/>
      <c r="AJ294" s="84"/>
      <c r="AK294" s="83"/>
      <c r="AL294" s="83"/>
      <c r="AM294" s="83"/>
      <c r="AN294" s="83"/>
      <c r="AO294" s="91" t="s">
        <v>44</v>
      </c>
      <c r="AP294" s="114"/>
      <c r="AQ294" s="114"/>
      <c r="AR294" s="92"/>
      <c r="AS294" s="92"/>
      <c r="AT294" s="49"/>
      <c r="AU294" s="93">
        <v>8</v>
      </c>
      <c r="AV294" s="93">
        <v>7</v>
      </c>
      <c r="AW294" s="93">
        <v>8</v>
      </c>
      <c r="AX294" s="93">
        <v>19</v>
      </c>
      <c r="AY294" s="93">
        <v>16</v>
      </c>
      <c r="AZ294" s="93">
        <v>9</v>
      </c>
      <c r="BA294" s="93">
        <v>8</v>
      </c>
      <c r="BB294" s="93">
        <v>10</v>
      </c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3"/>
      <c r="BN294" s="93"/>
      <c r="BO294" s="93"/>
      <c r="BP294" s="93"/>
      <c r="BQ294" s="93"/>
      <c r="BR294" s="93"/>
      <c r="BS294" s="93"/>
    </row>
    <row r="295" spans="1:71" s="143" customFormat="1" ht="12.75" hidden="1" customHeight="1" x14ac:dyDescent="0.25">
      <c r="A295" s="82"/>
      <c r="B295" s="83"/>
      <c r="C295" s="83"/>
      <c r="D295" s="83"/>
      <c r="E295" s="83"/>
      <c r="F295" s="83"/>
      <c r="G295" s="83"/>
      <c r="H295" s="84"/>
      <c r="I295" s="84"/>
      <c r="J295" s="83"/>
      <c r="K295" s="83"/>
      <c r="L295" s="83"/>
      <c r="M295" s="83"/>
      <c r="N295" s="83"/>
      <c r="O295" s="84"/>
      <c r="P295" s="83"/>
      <c r="Q295" s="83"/>
      <c r="R295" s="84"/>
      <c r="S295" s="84"/>
      <c r="T295" s="84"/>
      <c r="U295" s="83"/>
      <c r="V295" s="84"/>
      <c r="W295" s="84"/>
      <c r="X295" s="83"/>
      <c r="Y295" s="83"/>
      <c r="Z295" s="84"/>
      <c r="AA295" s="84"/>
      <c r="AB295" s="83"/>
      <c r="AC295" s="83"/>
      <c r="AD295" s="83"/>
      <c r="AE295" s="83"/>
      <c r="AF295" s="83"/>
      <c r="AG295" s="83"/>
      <c r="AH295" s="83"/>
      <c r="AI295" s="83"/>
      <c r="AJ295" s="84"/>
      <c r="AK295" s="83"/>
      <c r="AL295" s="83"/>
      <c r="AM295" s="83"/>
      <c r="AN295" s="83"/>
      <c r="AO295" s="91" t="s">
        <v>59</v>
      </c>
      <c r="AP295" s="114"/>
      <c r="AQ295" s="114"/>
      <c r="AR295" s="92"/>
      <c r="AS295" s="92"/>
      <c r="AT295" s="49"/>
      <c r="AU295" s="93">
        <v>35</v>
      </c>
      <c r="AV295" s="93">
        <v>42</v>
      </c>
      <c r="AW295" s="93">
        <v>39</v>
      </c>
      <c r="AX295" s="93">
        <v>42</v>
      </c>
      <c r="AY295" s="93">
        <v>30</v>
      </c>
      <c r="AZ295" s="93">
        <v>26</v>
      </c>
      <c r="BA295" s="93">
        <v>46</v>
      </c>
      <c r="BB295" s="93">
        <v>31</v>
      </c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93"/>
    </row>
    <row r="296" spans="1:71" s="143" customFormat="1" ht="12.75" hidden="1" customHeight="1" x14ac:dyDescent="0.25">
      <c r="A296" s="82"/>
      <c r="B296" s="83"/>
      <c r="C296" s="83"/>
      <c r="D296" s="83"/>
      <c r="E296" s="83"/>
      <c r="F296" s="83"/>
      <c r="G296" s="83"/>
      <c r="H296" s="84"/>
      <c r="I296" s="84"/>
      <c r="J296" s="83"/>
      <c r="K296" s="83"/>
      <c r="L296" s="83"/>
      <c r="M296" s="83"/>
      <c r="N296" s="83"/>
      <c r="O296" s="84"/>
      <c r="P296" s="83"/>
      <c r="Q296" s="83"/>
      <c r="R296" s="84"/>
      <c r="S296" s="84"/>
      <c r="T296" s="84"/>
      <c r="U296" s="83"/>
      <c r="V296" s="84"/>
      <c r="W296" s="84"/>
      <c r="X296" s="83"/>
      <c r="Y296" s="83"/>
      <c r="Z296" s="84"/>
      <c r="AA296" s="84"/>
      <c r="AB296" s="83"/>
      <c r="AC296" s="83"/>
      <c r="AD296" s="83"/>
      <c r="AE296" s="83"/>
      <c r="AF296" s="83"/>
      <c r="AG296" s="83"/>
      <c r="AH296" s="83"/>
      <c r="AI296" s="83"/>
      <c r="AJ296" s="84"/>
      <c r="AK296" s="83"/>
      <c r="AL296" s="83"/>
      <c r="AM296" s="83"/>
      <c r="AN296" s="83"/>
      <c r="AO296" s="91" t="s">
        <v>172</v>
      </c>
      <c r="AP296" s="114"/>
      <c r="AQ296" s="114"/>
      <c r="AR296" s="92"/>
      <c r="AS296" s="92"/>
      <c r="AT296" s="49"/>
      <c r="AU296" s="93">
        <v>0</v>
      </c>
      <c r="AV296" s="93">
        <v>1</v>
      </c>
      <c r="AW296" s="93">
        <v>0</v>
      </c>
      <c r="AX296" s="93">
        <v>0</v>
      </c>
      <c r="AY296" s="93">
        <v>0</v>
      </c>
      <c r="AZ296" s="93">
        <v>0</v>
      </c>
      <c r="BA296" s="93">
        <v>0</v>
      </c>
      <c r="BB296" s="93">
        <v>0</v>
      </c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3"/>
      <c r="BN296" s="93"/>
      <c r="BO296" s="93"/>
      <c r="BP296" s="93"/>
      <c r="BQ296" s="93"/>
      <c r="BR296" s="93"/>
      <c r="BS296" s="93"/>
    </row>
    <row r="297" spans="1:71" s="143" customFormat="1" ht="12.75" hidden="1" customHeight="1" x14ac:dyDescent="0.25">
      <c r="A297" s="82"/>
      <c r="B297" s="83"/>
      <c r="C297" s="83"/>
      <c r="D297" s="83"/>
      <c r="E297" s="83"/>
      <c r="F297" s="83"/>
      <c r="G297" s="83"/>
      <c r="H297" s="84"/>
      <c r="I297" s="84"/>
      <c r="J297" s="83"/>
      <c r="K297" s="83"/>
      <c r="L297" s="83"/>
      <c r="M297" s="83"/>
      <c r="N297" s="83"/>
      <c r="O297" s="84"/>
      <c r="P297" s="83"/>
      <c r="Q297" s="83"/>
      <c r="R297" s="84"/>
      <c r="S297" s="84"/>
      <c r="T297" s="84"/>
      <c r="U297" s="83"/>
      <c r="V297" s="84"/>
      <c r="W297" s="84"/>
      <c r="X297" s="83"/>
      <c r="Y297" s="83"/>
      <c r="Z297" s="84"/>
      <c r="AA297" s="84"/>
      <c r="AB297" s="83"/>
      <c r="AC297" s="83"/>
      <c r="AD297" s="83"/>
      <c r="AE297" s="83"/>
      <c r="AF297" s="83"/>
      <c r="AG297" s="83"/>
      <c r="AH297" s="83"/>
      <c r="AI297" s="83"/>
      <c r="AJ297" s="84"/>
      <c r="AK297" s="83"/>
      <c r="AL297" s="83"/>
      <c r="AM297" s="83"/>
      <c r="AN297" s="83"/>
      <c r="AO297" s="91" t="s">
        <v>173</v>
      </c>
      <c r="AP297" s="114"/>
      <c r="AQ297" s="114"/>
      <c r="AR297" s="92"/>
      <c r="AS297" s="92"/>
      <c r="AT297" s="49"/>
      <c r="AU297" s="93">
        <v>7</v>
      </c>
      <c r="AV297" s="93">
        <v>5</v>
      </c>
      <c r="AW297" s="93">
        <v>1</v>
      </c>
      <c r="AX297" s="93">
        <v>10</v>
      </c>
      <c r="AY297" s="93">
        <v>6</v>
      </c>
      <c r="AZ297" s="93">
        <v>3</v>
      </c>
      <c r="BA297" s="93">
        <v>8</v>
      </c>
      <c r="BB297" s="93">
        <v>4</v>
      </c>
      <c r="BC297" s="93"/>
      <c r="BD297" s="93"/>
      <c r="BE297" s="93"/>
      <c r="BF297" s="93"/>
      <c r="BG297" s="93"/>
      <c r="BH297" s="93"/>
      <c r="BI297" s="93"/>
      <c r="BJ297" s="93"/>
      <c r="BK297" s="93"/>
      <c r="BL297" s="93"/>
      <c r="BM297" s="93"/>
      <c r="BN297" s="93"/>
      <c r="BO297" s="93"/>
      <c r="BP297" s="93"/>
      <c r="BQ297" s="93"/>
      <c r="BR297" s="93"/>
      <c r="BS297" s="93"/>
    </row>
    <row r="298" spans="1:71" s="143" customFormat="1" ht="12.75" hidden="1" customHeight="1" x14ac:dyDescent="0.25">
      <c r="A298" s="82"/>
      <c r="B298" s="83"/>
      <c r="C298" s="83"/>
      <c r="D298" s="83"/>
      <c r="E298" s="83"/>
      <c r="F298" s="83"/>
      <c r="G298" s="83"/>
      <c r="H298" s="84"/>
      <c r="I298" s="84"/>
      <c r="J298" s="83"/>
      <c r="K298" s="83"/>
      <c r="L298" s="83"/>
      <c r="M298" s="83"/>
      <c r="N298" s="83"/>
      <c r="O298" s="84"/>
      <c r="P298" s="83"/>
      <c r="Q298" s="83"/>
      <c r="R298" s="84"/>
      <c r="S298" s="84"/>
      <c r="T298" s="84"/>
      <c r="U298" s="83"/>
      <c r="V298" s="84"/>
      <c r="W298" s="84"/>
      <c r="X298" s="83"/>
      <c r="Y298" s="83"/>
      <c r="Z298" s="84"/>
      <c r="AA298" s="84"/>
      <c r="AB298" s="83"/>
      <c r="AC298" s="83"/>
      <c r="AD298" s="83"/>
      <c r="AE298" s="83"/>
      <c r="AF298" s="83"/>
      <c r="AG298" s="83"/>
      <c r="AH298" s="83"/>
      <c r="AI298" s="83"/>
      <c r="AJ298" s="84"/>
      <c r="AK298" s="83"/>
      <c r="AL298" s="83"/>
      <c r="AM298" s="83"/>
      <c r="AN298" s="83"/>
      <c r="AO298" s="91" t="s">
        <v>61</v>
      </c>
      <c r="AP298" s="114"/>
      <c r="AQ298" s="114"/>
      <c r="AR298" s="92"/>
      <c r="AS298" s="92"/>
      <c r="AT298" s="49"/>
      <c r="AU298" s="93">
        <v>17</v>
      </c>
      <c r="AV298" s="93">
        <v>17</v>
      </c>
      <c r="AW298" s="93">
        <v>18</v>
      </c>
      <c r="AX298" s="93">
        <v>15</v>
      </c>
      <c r="AY298" s="93">
        <v>16</v>
      </c>
      <c r="AZ298" s="93">
        <v>18</v>
      </c>
      <c r="BA298" s="93">
        <v>12</v>
      </c>
      <c r="BB298" s="93">
        <v>28</v>
      </c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3"/>
      <c r="BN298" s="93"/>
      <c r="BO298" s="93"/>
      <c r="BP298" s="93"/>
      <c r="BQ298" s="93"/>
      <c r="BR298" s="93"/>
      <c r="BS298" s="93"/>
    </row>
    <row r="299" spans="1:71" s="143" customFormat="1" ht="12.75" hidden="1" customHeight="1" x14ac:dyDescent="0.25">
      <c r="A299" s="82"/>
      <c r="B299" s="83"/>
      <c r="C299" s="83"/>
      <c r="D299" s="83"/>
      <c r="E299" s="83"/>
      <c r="F299" s="83"/>
      <c r="G299" s="83"/>
      <c r="H299" s="84"/>
      <c r="I299" s="84"/>
      <c r="J299" s="83"/>
      <c r="K299" s="83"/>
      <c r="L299" s="83"/>
      <c r="M299" s="83"/>
      <c r="N299" s="83"/>
      <c r="O299" s="84"/>
      <c r="P299" s="83"/>
      <c r="Q299" s="83"/>
      <c r="R299" s="84"/>
      <c r="S299" s="84"/>
      <c r="T299" s="84"/>
      <c r="U299" s="83"/>
      <c r="V299" s="84"/>
      <c r="W299" s="84"/>
      <c r="X299" s="83"/>
      <c r="Y299" s="83"/>
      <c r="Z299" s="84"/>
      <c r="AA299" s="84"/>
      <c r="AB299" s="83"/>
      <c r="AC299" s="83"/>
      <c r="AD299" s="83"/>
      <c r="AE299" s="83"/>
      <c r="AF299" s="83"/>
      <c r="AG299" s="83"/>
      <c r="AH299" s="83"/>
      <c r="AI299" s="83"/>
      <c r="AJ299" s="84"/>
      <c r="AK299" s="83"/>
      <c r="AL299" s="83"/>
      <c r="AM299" s="83"/>
      <c r="AN299" s="83"/>
      <c r="AO299" s="91" t="s">
        <v>58</v>
      </c>
      <c r="AP299" s="114"/>
      <c r="AQ299" s="114"/>
      <c r="AR299" s="92"/>
      <c r="AS299" s="92"/>
      <c r="AT299" s="49"/>
      <c r="AU299" s="93">
        <v>23</v>
      </c>
      <c r="AV299" s="93">
        <v>28</v>
      </c>
      <c r="AW299" s="93">
        <v>8</v>
      </c>
      <c r="AX299" s="93">
        <v>34</v>
      </c>
      <c r="AY299" s="93">
        <v>15</v>
      </c>
      <c r="AZ299" s="93">
        <v>26</v>
      </c>
      <c r="BA299" s="93">
        <v>38</v>
      </c>
      <c r="BB299" s="93">
        <v>21</v>
      </c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</row>
    <row r="300" spans="1:71" s="143" customFormat="1" ht="12.75" hidden="1" customHeight="1" x14ac:dyDescent="0.25">
      <c r="A300" s="82"/>
      <c r="B300" s="83"/>
      <c r="C300" s="83"/>
      <c r="D300" s="83"/>
      <c r="E300" s="83"/>
      <c r="F300" s="83"/>
      <c r="G300" s="83"/>
      <c r="H300" s="84"/>
      <c r="I300" s="84"/>
      <c r="J300" s="83"/>
      <c r="K300" s="83"/>
      <c r="L300" s="83"/>
      <c r="M300" s="83"/>
      <c r="N300" s="83"/>
      <c r="O300" s="84"/>
      <c r="P300" s="83"/>
      <c r="Q300" s="83"/>
      <c r="R300" s="84"/>
      <c r="S300" s="84"/>
      <c r="T300" s="84"/>
      <c r="U300" s="83"/>
      <c r="V300" s="84"/>
      <c r="W300" s="84"/>
      <c r="X300" s="83"/>
      <c r="Y300" s="83"/>
      <c r="Z300" s="84"/>
      <c r="AA300" s="84"/>
      <c r="AB300" s="83"/>
      <c r="AC300" s="83"/>
      <c r="AD300" s="83"/>
      <c r="AE300" s="83"/>
      <c r="AF300" s="83"/>
      <c r="AG300" s="83"/>
      <c r="AH300" s="83"/>
      <c r="AI300" s="83"/>
      <c r="AJ300" s="84"/>
      <c r="AK300" s="83"/>
      <c r="AL300" s="83"/>
      <c r="AM300" s="83"/>
      <c r="AN300" s="83"/>
      <c r="AO300" s="91" t="s">
        <v>43</v>
      </c>
      <c r="AP300" s="114"/>
      <c r="AQ300" s="114"/>
      <c r="AR300" s="92"/>
      <c r="AS300" s="92"/>
      <c r="AT300" s="49"/>
      <c r="AU300" s="93">
        <v>0</v>
      </c>
      <c r="AV300" s="93">
        <v>0</v>
      </c>
      <c r="AW300" s="93">
        <v>0</v>
      </c>
      <c r="AX300" s="93">
        <v>0</v>
      </c>
      <c r="AY300" s="93">
        <v>0</v>
      </c>
      <c r="AZ300" s="93">
        <v>0</v>
      </c>
      <c r="BA300" s="93">
        <v>0</v>
      </c>
      <c r="BB300" s="93">
        <v>0</v>
      </c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3"/>
      <c r="BN300" s="93"/>
      <c r="BO300" s="93"/>
      <c r="BP300" s="93"/>
      <c r="BQ300" s="93"/>
      <c r="BR300" s="93"/>
      <c r="BS300" s="93"/>
    </row>
    <row r="301" spans="1:71" ht="12.75" hidden="1" customHeight="1" x14ac:dyDescent="0.25">
      <c r="A301" s="82"/>
      <c r="B301" s="83"/>
      <c r="C301" s="83"/>
      <c r="D301" s="83"/>
      <c r="E301" s="83"/>
      <c r="F301" s="83"/>
      <c r="G301" s="83"/>
      <c r="H301" s="84"/>
      <c r="I301" s="84"/>
      <c r="J301" s="83"/>
      <c r="K301" s="83"/>
      <c r="L301" s="83"/>
      <c r="M301" s="83"/>
      <c r="N301" s="83"/>
      <c r="O301" s="84"/>
      <c r="P301" s="83"/>
      <c r="Q301" s="83"/>
      <c r="R301" s="84"/>
      <c r="S301" s="84"/>
      <c r="T301" s="84"/>
      <c r="U301" s="83"/>
      <c r="V301" s="84"/>
      <c r="W301" s="84"/>
      <c r="X301" s="83"/>
      <c r="Y301" s="83"/>
      <c r="Z301" s="84"/>
      <c r="AA301" s="84"/>
      <c r="AB301" s="83"/>
      <c r="AC301" s="83"/>
      <c r="AD301" s="83"/>
      <c r="AE301" s="83"/>
      <c r="AF301" s="83"/>
      <c r="AG301" s="83"/>
      <c r="AH301" s="83"/>
      <c r="AI301" s="83"/>
      <c r="AJ301" s="84"/>
      <c r="AK301" s="83"/>
      <c r="AL301" s="83"/>
      <c r="AM301" s="83"/>
      <c r="AN301" s="83"/>
      <c r="AO301" s="64" t="s">
        <v>174</v>
      </c>
      <c r="AP301" s="114"/>
      <c r="AQ301" s="114"/>
      <c r="AR301" s="219"/>
      <c r="AS301" s="219">
        <f>SUM(AS289:AS300)</f>
        <v>0</v>
      </c>
      <c r="AT301" s="65">
        <f t="shared" ref="AT301:BS301" si="71">SUM(AT289:AT300)</f>
        <v>0</v>
      </c>
      <c r="AU301" s="37">
        <f t="shared" si="71"/>
        <v>449</v>
      </c>
      <c r="AV301" s="37">
        <f t="shared" si="71"/>
        <v>473</v>
      </c>
      <c r="AW301" s="37">
        <f t="shared" si="71"/>
        <v>403</v>
      </c>
      <c r="AX301" s="37">
        <f t="shared" si="71"/>
        <v>491</v>
      </c>
      <c r="AY301" s="37">
        <f t="shared" si="71"/>
        <v>443</v>
      </c>
      <c r="AZ301" s="37">
        <f t="shared" si="71"/>
        <v>423</v>
      </c>
      <c r="BA301" s="37">
        <f t="shared" si="71"/>
        <v>460</v>
      </c>
      <c r="BB301" s="37">
        <f t="shared" si="71"/>
        <v>418</v>
      </c>
      <c r="BC301" s="37">
        <f t="shared" si="71"/>
        <v>0</v>
      </c>
      <c r="BD301" s="37">
        <f t="shared" si="71"/>
        <v>0</v>
      </c>
      <c r="BE301" s="37">
        <f t="shared" si="71"/>
        <v>0</v>
      </c>
      <c r="BF301" s="37">
        <f t="shared" si="71"/>
        <v>0</v>
      </c>
      <c r="BG301" s="37">
        <f t="shared" si="71"/>
        <v>0</v>
      </c>
      <c r="BH301" s="37">
        <f t="shared" si="71"/>
        <v>0</v>
      </c>
      <c r="BI301" s="37">
        <f t="shared" si="71"/>
        <v>0</v>
      </c>
      <c r="BJ301" s="37">
        <f t="shared" si="71"/>
        <v>0</v>
      </c>
      <c r="BK301" s="37">
        <f t="shared" si="71"/>
        <v>0</v>
      </c>
      <c r="BL301" s="37">
        <f t="shared" si="71"/>
        <v>0</v>
      </c>
      <c r="BM301" s="37">
        <f t="shared" si="71"/>
        <v>0</v>
      </c>
      <c r="BN301" s="37">
        <f t="shared" si="71"/>
        <v>0</v>
      </c>
      <c r="BO301" s="37">
        <f t="shared" si="71"/>
        <v>0</v>
      </c>
      <c r="BP301" s="37">
        <f t="shared" si="71"/>
        <v>0</v>
      </c>
      <c r="BQ301" s="37">
        <f t="shared" si="71"/>
        <v>0</v>
      </c>
      <c r="BR301" s="37">
        <f t="shared" si="71"/>
        <v>0</v>
      </c>
      <c r="BS301" s="37">
        <f t="shared" si="71"/>
        <v>0</v>
      </c>
    </row>
    <row r="302" spans="1:71" ht="12.75" hidden="1" customHeight="1" x14ac:dyDescent="0.25">
      <c r="A302" s="224"/>
      <c r="B302" s="225"/>
      <c r="C302" s="225"/>
      <c r="D302" s="225"/>
      <c r="E302" s="225"/>
      <c r="F302" s="225"/>
      <c r="G302" s="225"/>
      <c r="H302" s="226"/>
      <c r="I302" s="226"/>
      <c r="J302" s="225"/>
      <c r="K302" s="225"/>
      <c r="L302" s="225"/>
      <c r="M302" s="225"/>
      <c r="N302" s="225"/>
      <c r="O302" s="226"/>
      <c r="P302" s="225"/>
      <c r="Q302" s="225"/>
      <c r="R302" s="226"/>
      <c r="S302" s="226"/>
      <c r="T302" s="226"/>
      <c r="U302" s="225"/>
      <c r="V302" s="226"/>
      <c r="W302" s="226"/>
      <c r="X302" s="225"/>
      <c r="Y302" s="225"/>
      <c r="Z302" s="226"/>
      <c r="AA302" s="226"/>
      <c r="AB302" s="225"/>
      <c r="AC302" s="225"/>
      <c r="AD302" s="225"/>
      <c r="AE302" s="225"/>
      <c r="AF302" s="225"/>
      <c r="AG302" s="225"/>
      <c r="AH302" s="225"/>
      <c r="AI302" s="225"/>
      <c r="AJ302" s="226"/>
      <c r="AK302" s="225"/>
      <c r="AL302" s="225"/>
      <c r="AM302" s="225"/>
      <c r="AN302" s="225"/>
      <c r="AO302" s="224"/>
      <c r="AP302" s="225"/>
      <c r="AQ302" s="225"/>
      <c r="AR302" s="225"/>
      <c r="AS302" s="225"/>
      <c r="AT302" s="225"/>
      <c r="AU302" s="225"/>
      <c r="AV302" s="225"/>
      <c r="AW302" s="225"/>
      <c r="AX302" s="225"/>
      <c r="AY302" s="225"/>
      <c r="AZ302" s="225"/>
      <c r="BA302" s="225"/>
      <c r="BB302" s="225"/>
      <c r="BC302" s="225"/>
      <c r="BD302" s="225"/>
      <c r="BE302" s="225"/>
      <c r="BF302" s="225"/>
      <c r="BG302" s="225"/>
      <c r="BH302" s="225"/>
      <c r="BI302" s="225"/>
      <c r="BJ302" s="225"/>
      <c r="BK302" s="225"/>
      <c r="BL302" s="225"/>
      <c r="BM302" s="225"/>
      <c r="BN302" s="225"/>
      <c r="BO302" s="225"/>
      <c r="BP302" s="225"/>
      <c r="BQ302" s="225"/>
      <c r="BR302" s="225"/>
      <c r="BS302" s="225"/>
    </row>
    <row r="303" spans="1:71" s="143" customFormat="1" ht="12.75" hidden="1" customHeight="1" x14ac:dyDescent="0.25">
      <c r="A303" s="148"/>
      <c r="B303" s="149"/>
      <c r="C303" s="149"/>
      <c r="D303" s="149"/>
      <c r="E303" s="149"/>
      <c r="F303" s="149"/>
      <c r="G303" s="149"/>
      <c r="H303" s="150"/>
      <c r="I303" s="150"/>
      <c r="J303" s="149"/>
      <c r="K303" s="149"/>
      <c r="L303" s="149"/>
      <c r="M303" s="149"/>
      <c r="N303" s="149"/>
      <c r="O303" s="150"/>
      <c r="P303" s="149"/>
      <c r="Q303" s="149"/>
      <c r="R303" s="150"/>
      <c r="S303" s="150"/>
      <c r="T303" s="150"/>
      <c r="U303" s="149"/>
      <c r="V303" s="150"/>
      <c r="W303" s="150"/>
      <c r="X303" s="149"/>
      <c r="Y303" s="149"/>
      <c r="Z303" s="150"/>
      <c r="AA303" s="150"/>
      <c r="AB303" s="149"/>
      <c r="AC303" s="149"/>
      <c r="AD303" s="149"/>
      <c r="AE303" s="149"/>
      <c r="AF303" s="149"/>
      <c r="AG303" s="149"/>
      <c r="AH303" s="149"/>
      <c r="AI303" s="149"/>
      <c r="AJ303" s="150"/>
      <c r="AK303" s="149"/>
      <c r="AL303" s="149"/>
      <c r="AM303" s="149"/>
      <c r="AN303" s="149"/>
      <c r="AO303" s="45" t="s">
        <v>176</v>
      </c>
      <c r="AP303" s="46"/>
      <c r="AQ303" s="47" t="str">
        <f t="shared" ref="AQ303:BS303" si="72">AQ$11</f>
        <v>11-31-out-24</v>
      </c>
      <c r="AR303" s="90"/>
      <c r="AS303" s="46" t="e">
        <f t="shared" ca="1" si="72"/>
        <v>#NAME?</v>
      </c>
      <c r="AT303" s="10" t="e">
        <f t="shared" ca="1" si="72"/>
        <v>#NAME?</v>
      </c>
      <c r="AU303" s="10" t="e">
        <f t="shared" ca="1" si="72"/>
        <v>#NAME?</v>
      </c>
      <c r="AV303" s="10" t="e">
        <f t="shared" ca="1" si="72"/>
        <v>#NAME?</v>
      </c>
      <c r="AW303" s="10" t="e">
        <f t="shared" ca="1" si="72"/>
        <v>#NAME?</v>
      </c>
      <c r="AX303" s="10" t="e">
        <f t="shared" ca="1" si="72"/>
        <v>#NAME?</v>
      </c>
      <c r="AY303" s="10" t="e">
        <f t="shared" ca="1" si="72"/>
        <v>#NAME?</v>
      </c>
      <c r="AZ303" s="10" t="e">
        <f t="shared" ca="1" si="72"/>
        <v>#NAME?</v>
      </c>
      <c r="BA303" s="10" t="e">
        <f t="shared" ca="1" si="72"/>
        <v>#NAME?</v>
      </c>
      <c r="BB303" s="10" t="e">
        <f t="shared" ca="1" si="72"/>
        <v>#NAME?</v>
      </c>
      <c r="BC303" s="10" t="e">
        <f t="shared" ca="1" si="72"/>
        <v>#NAME?</v>
      </c>
      <c r="BD303" s="10" t="e">
        <f t="shared" ca="1" si="72"/>
        <v>#NAME?</v>
      </c>
      <c r="BE303" s="10" t="e">
        <f t="shared" ca="1" si="72"/>
        <v>#NAME?</v>
      </c>
      <c r="BF303" s="10" t="e">
        <f t="shared" ca="1" si="72"/>
        <v>#NAME?</v>
      </c>
      <c r="BG303" s="10" t="e">
        <f t="shared" ca="1" si="72"/>
        <v>#NAME?</v>
      </c>
      <c r="BH303" s="10" t="e">
        <f t="shared" ca="1" si="72"/>
        <v>#NAME?</v>
      </c>
      <c r="BI303" s="10" t="e">
        <f t="shared" ca="1" si="72"/>
        <v>#NAME?</v>
      </c>
      <c r="BJ303" s="10" t="e">
        <f t="shared" ca="1" si="72"/>
        <v>#NAME?</v>
      </c>
      <c r="BK303" s="10" t="e">
        <f t="shared" ca="1" si="72"/>
        <v>#NAME?</v>
      </c>
      <c r="BL303" s="10" t="e">
        <f t="shared" ca="1" si="72"/>
        <v>#NAME?</v>
      </c>
      <c r="BM303" s="10" t="e">
        <f t="shared" ca="1" si="72"/>
        <v>#NAME?</v>
      </c>
      <c r="BN303" s="10" t="e">
        <f t="shared" ca="1" si="72"/>
        <v>#NAME?</v>
      </c>
      <c r="BO303" s="10" t="e">
        <f t="shared" ca="1" si="72"/>
        <v>#NAME?</v>
      </c>
      <c r="BP303" s="10" t="e">
        <f t="shared" ca="1" si="72"/>
        <v>#NAME?</v>
      </c>
      <c r="BQ303" s="10" t="e">
        <f t="shared" ca="1" si="72"/>
        <v>#NAME?</v>
      </c>
      <c r="BR303" s="10" t="e">
        <f t="shared" ca="1" si="72"/>
        <v>#NAME?</v>
      </c>
      <c r="BS303" s="10" t="e">
        <f t="shared" ca="1" si="72"/>
        <v>#NAME?</v>
      </c>
    </row>
    <row r="304" spans="1:71" s="143" customFormat="1" ht="12.75" hidden="1" customHeight="1" x14ac:dyDescent="0.2">
      <c r="A304" s="148"/>
      <c r="B304" s="149"/>
      <c r="C304" s="149"/>
      <c r="D304" s="149"/>
      <c r="E304" s="149"/>
      <c r="F304" s="149"/>
      <c r="G304" s="149"/>
      <c r="H304" s="150"/>
      <c r="I304" s="150"/>
      <c r="J304" s="149"/>
      <c r="K304" s="149"/>
      <c r="L304" s="149"/>
      <c r="M304" s="149"/>
      <c r="N304" s="149"/>
      <c r="O304" s="150"/>
      <c r="P304" s="149"/>
      <c r="Q304" s="149"/>
      <c r="R304" s="150"/>
      <c r="S304" s="150"/>
      <c r="T304" s="150"/>
      <c r="U304" s="149"/>
      <c r="V304" s="150"/>
      <c r="W304" s="150"/>
      <c r="X304" s="149"/>
      <c r="Y304" s="149"/>
      <c r="Z304" s="150"/>
      <c r="AA304" s="150"/>
      <c r="AB304" s="149"/>
      <c r="AC304" s="149"/>
      <c r="AD304" s="149"/>
      <c r="AE304" s="149"/>
      <c r="AF304" s="149"/>
      <c r="AG304" s="149"/>
      <c r="AH304" s="149"/>
      <c r="AI304" s="149"/>
      <c r="AJ304" s="150"/>
      <c r="AK304" s="149"/>
      <c r="AL304" s="149"/>
      <c r="AM304" s="149"/>
      <c r="AN304" s="149"/>
      <c r="AO304" s="164" t="s">
        <v>111</v>
      </c>
      <c r="AP304" s="166"/>
      <c r="AQ304" s="151">
        <v>0</v>
      </c>
      <c r="AR304" s="227"/>
      <c r="AS304" s="167">
        <f t="shared" ref="AS304:AS319" si="73">IF(AQ304="","",(SUM(AQ304,AN304)))</f>
        <v>0</v>
      </c>
      <c r="AT304" s="54">
        <v>0</v>
      </c>
      <c r="AU304" s="55">
        <v>0</v>
      </c>
      <c r="AV304" s="55">
        <v>0</v>
      </c>
      <c r="AW304" s="111">
        <v>0</v>
      </c>
      <c r="AX304" s="111">
        <v>0</v>
      </c>
      <c r="AY304" s="111">
        <v>0</v>
      </c>
      <c r="AZ304" s="111">
        <v>0</v>
      </c>
      <c r="BA304" s="111">
        <v>0</v>
      </c>
      <c r="BB304" s="111">
        <v>0</v>
      </c>
      <c r="BC304" s="111">
        <v>0</v>
      </c>
      <c r="BD304" s="111"/>
      <c r="BE304" s="111"/>
      <c r="BF304" s="111"/>
      <c r="BG304" s="111"/>
      <c r="BH304" s="111"/>
      <c r="BI304" s="111"/>
      <c r="BJ304" s="111"/>
      <c r="BK304" s="111"/>
      <c r="BL304" s="111"/>
      <c r="BM304" s="111"/>
      <c r="BN304" s="111"/>
      <c r="BO304" s="111"/>
      <c r="BP304" s="111"/>
      <c r="BQ304" s="111"/>
      <c r="BR304" s="111"/>
      <c r="BS304" s="111"/>
    </row>
    <row r="305" spans="1:71" s="143" customFormat="1" ht="12.75" hidden="1" customHeight="1" x14ac:dyDescent="0.2">
      <c r="A305" s="148"/>
      <c r="B305" s="149"/>
      <c r="C305" s="149"/>
      <c r="D305" s="149"/>
      <c r="E305" s="149"/>
      <c r="F305" s="149"/>
      <c r="G305" s="149"/>
      <c r="H305" s="150"/>
      <c r="I305" s="150"/>
      <c r="J305" s="149"/>
      <c r="K305" s="149"/>
      <c r="L305" s="149"/>
      <c r="M305" s="149"/>
      <c r="N305" s="149"/>
      <c r="O305" s="150"/>
      <c r="P305" s="149"/>
      <c r="Q305" s="149"/>
      <c r="R305" s="150"/>
      <c r="S305" s="150"/>
      <c r="T305" s="150"/>
      <c r="U305" s="149"/>
      <c r="V305" s="150"/>
      <c r="W305" s="150"/>
      <c r="X305" s="149"/>
      <c r="Y305" s="149"/>
      <c r="Z305" s="150"/>
      <c r="AA305" s="150"/>
      <c r="AB305" s="149"/>
      <c r="AC305" s="149"/>
      <c r="AD305" s="149"/>
      <c r="AE305" s="149"/>
      <c r="AF305" s="149"/>
      <c r="AG305" s="149"/>
      <c r="AH305" s="149"/>
      <c r="AI305" s="149"/>
      <c r="AJ305" s="150"/>
      <c r="AK305" s="149"/>
      <c r="AL305" s="149"/>
      <c r="AM305" s="149"/>
      <c r="AN305" s="149"/>
      <c r="AO305" s="164" t="s">
        <v>112</v>
      </c>
      <c r="AP305" s="166"/>
      <c r="AQ305" s="151">
        <v>100</v>
      </c>
      <c r="AR305" s="227"/>
      <c r="AS305" s="167">
        <f t="shared" si="73"/>
        <v>100</v>
      </c>
      <c r="AT305" s="54">
        <v>30</v>
      </c>
      <c r="AU305" s="55">
        <v>30</v>
      </c>
      <c r="AV305" s="55">
        <v>30</v>
      </c>
      <c r="AW305" s="111">
        <v>29</v>
      </c>
      <c r="AX305" s="111">
        <v>34</v>
      </c>
      <c r="AY305" s="111">
        <v>32</v>
      </c>
      <c r="AZ305" s="111">
        <v>33</v>
      </c>
      <c r="BA305" s="111">
        <v>35</v>
      </c>
      <c r="BB305" s="111">
        <v>32</v>
      </c>
      <c r="BC305" s="111">
        <v>35</v>
      </c>
      <c r="BD305" s="111"/>
      <c r="BE305" s="111"/>
      <c r="BF305" s="111"/>
      <c r="BG305" s="111"/>
      <c r="BH305" s="111"/>
      <c r="BI305" s="111"/>
      <c r="BJ305" s="111"/>
      <c r="BK305" s="111"/>
      <c r="BL305" s="111"/>
      <c r="BM305" s="111"/>
      <c r="BN305" s="111"/>
      <c r="BO305" s="111"/>
      <c r="BP305" s="111"/>
      <c r="BQ305" s="111"/>
      <c r="BR305" s="111"/>
      <c r="BS305" s="111"/>
    </row>
    <row r="306" spans="1:71" s="143" customFormat="1" ht="12.75" hidden="1" customHeight="1" x14ac:dyDescent="0.2">
      <c r="A306" s="148"/>
      <c r="B306" s="149"/>
      <c r="C306" s="149"/>
      <c r="D306" s="149"/>
      <c r="E306" s="149"/>
      <c r="F306" s="149"/>
      <c r="G306" s="149"/>
      <c r="H306" s="150"/>
      <c r="I306" s="150"/>
      <c r="J306" s="149"/>
      <c r="K306" s="149"/>
      <c r="L306" s="149"/>
      <c r="M306" s="149"/>
      <c r="N306" s="149"/>
      <c r="O306" s="150"/>
      <c r="P306" s="149"/>
      <c r="Q306" s="149"/>
      <c r="R306" s="150"/>
      <c r="S306" s="150"/>
      <c r="T306" s="150"/>
      <c r="U306" s="149"/>
      <c r="V306" s="150"/>
      <c r="W306" s="150"/>
      <c r="X306" s="149"/>
      <c r="Y306" s="149"/>
      <c r="Z306" s="150"/>
      <c r="AA306" s="150"/>
      <c r="AB306" s="149"/>
      <c r="AC306" s="149"/>
      <c r="AD306" s="149"/>
      <c r="AE306" s="149"/>
      <c r="AF306" s="149"/>
      <c r="AG306" s="149"/>
      <c r="AH306" s="149"/>
      <c r="AI306" s="149"/>
      <c r="AJ306" s="150"/>
      <c r="AK306" s="149"/>
      <c r="AL306" s="149"/>
      <c r="AM306" s="149"/>
      <c r="AN306" s="149"/>
      <c r="AO306" s="164" t="s">
        <v>113</v>
      </c>
      <c r="AP306" s="166"/>
      <c r="AQ306" s="151">
        <v>0</v>
      </c>
      <c r="AR306" s="227"/>
      <c r="AS306" s="167">
        <f t="shared" si="73"/>
        <v>0</v>
      </c>
      <c r="AT306" s="54">
        <v>0</v>
      </c>
      <c r="AU306" s="55">
        <v>5</v>
      </c>
      <c r="AV306" s="55">
        <v>5</v>
      </c>
      <c r="AW306" s="111">
        <v>5</v>
      </c>
      <c r="AX306" s="111">
        <v>3</v>
      </c>
      <c r="AY306" s="111">
        <v>0</v>
      </c>
      <c r="AZ306" s="111">
        <v>3</v>
      </c>
      <c r="BA306" s="111">
        <v>1</v>
      </c>
      <c r="BB306" s="111">
        <v>1</v>
      </c>
      <c r="BC306" s="111">
        <v>5</v>
      </c>
      <c r="BD306" s="111"/>
      <c r="BE306" s="111"/>
      <c r="BF306" s="111"/>
      <c r="BG306" s="111"/>
      <c r="BH306" s="111"/>
      <c r="BI306" s="111"/>
      <c r="BJ306" s="111"/>
      <c r="BK306" s="111"/>
      <c r="BL306" s="111"/>
      <c r="BM306" s="111"/>
      <c r="BN306" s="111"/>
      <c r="BO306" s="111"/>
      <c r="BP306" s="111"/>
      <c r="BQ306" s="111"/>
      <c r="BR306" s="111"/>
      <c r="BS306" s="111"/>
    </row>
    <row r="307" spans="1:71" s="143" customFormat="1" ht="12.75" hidden="1" customHeight="1" x14ac:dyDescent="0.2">
      <c r="A307" s="148"/>
      <c r="B307" s="149"/>
      <c r="C307" s="149"/>
      <c r="D307" s="149"/>
      <c r="E307" s="149"/>
      <c r="F307" s="149"/>
      <c r="G307" s="149"/>
      <c r="H307" s="150"/>
      <c r="I307" s="150"/>
      <c r="J307" s="149"/>
      <c r="K307" s="149"/>
      <c r="L307" s="149"/>
      <c r="M307" s="149"/>
      <c r="N307" s="149"/>
      <c r="O307" s="150"/>
      <c r="P307" s="149"/>
      <c r="Q307" s="149"/>
      <c r="R307" s="150"/>
      <c r="S307" s="150"/>
      <c r="T307" s="150"/>
      <c r="U307" s="149"/>
      <c r="V307" s="150"/>
      <c r="W307" s="150"/>
      <c r="X307" s="149"/>
      <c r="Y307" s="149"/>
      <c r="Z307" s="150"/>
      <c r="AA307" s="150"/>
      <c r="AB307" s="149"/>
      <c r="AC307" s="149"/>
      <c r="AD307" s="149"/>
      <c r="AE307" s="149"/>
      <c r="AF307" s="149"/>
      <c r="AG307" s="149"/>
      <c r="AH307" s="149"/>
      <c r="AI307" s="149"/>
      <c r="AJ307" s="150"/>
      <c r="AK307" s="149"/>
      <c r="AL307" s="149"/>
      <c r="AM307" s="149"/>
      <c r="AN307" s="149"/>
      <c r="AO307" s="164" t="s">
        <v>114</v>
      </c>
      <c r="AP307" s="166"/>
      <c r="AQ307" s="151">
        <v>48</v>
      </c>
      <c r="AR307" s="227"/>
      <c r="AS307" s="167">
        <f t="shared" si="73"/>
        <v>48</v>
      </c>
      <c r="AT307" s="54">
        <v>102</v>
      </c>
      <c r="AU307" s="55">
        <v>168</v>
      </c>
      <c r="AV307" s="55">
        <v>114</v>
      </c>
      <c r="AW307" s="111">
        <v>78</v>
      </c>
      <c r="AX307" s="111">
        <v>91</v>
      </c>
      <c r="AY307" s="111">
        <v>100</v>
      </c>
      <c r="AZ307" s="111">
        <v>89</v>
      </c>
      <c r="BA307" s="111">
        <v>92</v>
      </c>
      <c r="BB307" s="111">
        <v>82</v>
      </c>
      <c r="BC307" s="111">
        <v>75</v>
      </c>
      <c r="BD307" s="111"/>
      <c r="BE307" s="111"/>
      <c r="BF307" s="111"/>
      <c r="BG307" s="111"/>
      <c r="BH307" s="111"/>
      <c r="BI307" s="111"/>
      <c r="BJ307" s="111"/>
      <c r="BK307" s="111"/>
      <c r="BL307" s="111"/>
      <c r="BM307" s="111"/>
      <c r="BN307" s="111"/>
      <c r="BO307" s="111"/>
      <c r="BP307" s="111"/>
      <c r="BQ307" s="111"/>
      <c r="BR307" s="111"/>
      <c r="BS307" s="111"/>
    </row>
    <row r="308" spans="1:71" s="143" customFormat="1" ht="12.75" hidden="1" customHeight="1" x14ac:dyDescent="0.2">
      <c r="A308" s="148"/>
      <c r="B308" s="149"/>
      <c r="C308" s="149"/>
      <c r="D308" s="149"/>
      <c r="E308" s="149"/>
      <c r="F308" s="149"/>
      <c r="G308" s="149"/>
      <c r="H308" s="150"/>
      <c r="I308" s="150"/>
      <c r="J308" s="149"/>
      <c r="K308" s="149"/>
      <c r="L308" s="149"/>
      <c r="M308" s="149"/>
      <c r="N308" s="149"/>
      <c r="O308" s="150"/>
      <c r="P308" s="149"/>
      <c r="Q308" s="149"/>
      <c r="R308" s="150"/>
      <c r="S308" s="150"/>
      <c r="T308" s="150"/>
      <c r="U308" s="149"/>
      <c r="V308" s="150"/>
      <c r="W308" s="150"/>
      <c r="X308" s="149"/>
      <c r="Y308" s="149"/>
      <c r="Z308" s="150"/>
      <c r="AA308" s="150"/>
      <c r="AB308" s="149"/>
      <c r="AC308" s="149"/>
      <c r="AD308" s="149"/>
      <c r="AE308" s="149"/>
      <c r="AF308" s="149"/>
      <c r="AG308" s="149"/>
      <c r="AH308" s="149"/>
      <c r="AI308" s="149"/>
      <c r="AJ308" s="150"/>
      <c r="AK308" s="149"/>
      <c r="AL308" s="149"/>
      <c r="AM308" s="149"/>
      <c r="AN308" s="149"/>
      <c r="AO308" s="164" t="s">
        <v>115</v>
      </c>
      <c r="AP308" s="166"/>
      <c r="AQ308" s="151">
        <v>150</v>
      </c>
      <c r="AR308" s="227"/>
      <c r="AS308" s="167">
        <f t="shared" si="73"/>
        <v>150</v>
      </c>
      <c r="AT308" s="54">
        <v>165</v>
      </c>
      <c r="AU308" s="55">
        <v>200</v>
      </c>
      <c r="AV308" s="55">
        <v>200</v>
      </c>
      <c r="AW308" s="111">
        <v>181</v>
      </c>
      <c r="AX308" s="111">
        <v>240</v>
      </c>
      <c r="AY308" s="111">
        <v>160</v>
      </c>
      <c r="AZ308" s="111">
        <v>150</v>
      </c>
      <c r="BA308" s="111">
        <v>143</v>
      </c>
      <c r="BB308" s="111">
        <v>140</v>
      </c>
      <c r="BC308" s="111">
        <v>153</v>
      </c>
      <c r="BD308" s="111"/>
      <c r="BE308" s="111"/>
      <c r="BF308" s="111"/>
      <c r="BG308" s="111"/>
      <c r="BH308" s="111"/>
      <c r="BI308" s="111"/>
      <c r="BJ308" s="111"/>
      <c r="BK308" s="111"/>
      <c r="BL308" s="111"/>
      <c r="BM308" s="111"/>
      <c r="BN308" s="111"/>
      <c r="BO308" s="111"/>
      <c r="BP308" s="111"/>
      <c r="BQ308" s="111"/>
      <c r="BR308" s="111"/>
      <c r="BS308" s="111"/>
    </row>
    <row r="309" spans="1:71" s="143" customFormat="1" ht="12.75" hidden="1" customHeight="1" x14ac:dyDescent="0.2">
      <c r="A309" s="148"/>
      <c r="B309" s="149"/>
      <c r="C309" s="149"/>
      <c r="D309" s="149"/>
      <c r="E309" s="149"/>
      <c r="F309" s="149"/>
      <c r="G309" s="149"/>
      <c r="H309" s="150"/>
      <c r="I309" s="150"/>
      <c r="J309" s="149"/>
      <c r="K309" s="149"/>
      <c r="L309" s="149"/>
      <c r="M309" s="149"/>
      <c r="N309" s="149"/>
      <c r="O309" s="150"/>
      <c r="P309" s="149"/>
      <c r="Q309" s="149"/>
      <c r="R309" s="150"/>
      <c r="S309" s="150"/>
      <c r="T309" s="150"/>
      <c r="U309" s="149"/>
      <c r="V309" s="150"/>
      <c r="W309" s="150"/>
      <c r="X309" s="149"/>
      <c r="Y309" s="149"/>
      <c r="Z309" s="150"/>
      <c r="AA309" s="150"/>
      <c r="AB309" s="149"/>
      <c r="AC309" s="149"/>
      <c r="AD309" s="149"/>
      <c r="AE309" s="149"/>
      <c r="AF309" s="149"/>
      <c r="AG309" s="149"/>
      <c r="AH309" s="149"/>
      <c r="AI309" s="149"/>
      <c r="AJ309" s="150"/>
      <c r="AK309" s="149"/>
      <c r="AL309" s="149"/>
      <c r="AM309" s="149"/>
      <c r="AN309" s="149"/>
      <c r="AO309" s="164" t="s">
        <v>117</v>
      </c>
      <c r="AP309" s="166"/>
      <c r="AQ309" s="151">
        <v>180</v>
      </c>
      <c r="AR309" s="227"/>
      <c r="AS309" s="167">
        <f t="shared" si="73"/>
        <v>180</v>
      </c>
      <c r="AT309" s="54">
        <v>190</v>
      </c>
      <c r="AU309" s="55">
        <v>84</v>
      </c>
      <c r="AV309" s="55">
        <v>87</v>
      </c>
      <c r="AW309" s="111">
        <v>19</v>
      </c>
      <c r="AX309" s="111">
        <v>4</v>
      </c>
      <c r="AY309" s="111">
        <v>12</v>
      </c>
      <c r="AZ309" s="111">
        <v>27</v>
      </c>
      <c r="BA309" s="111">
        <v>10</v>
      </c>
      <c r="BB309" s="111">
        <v>5</v>
      </c>
      <c r="BC309" s="111">
        <v>0</v>
      </c>
      <c r="BD309" s="111"/>
      <c r="BE309" s="111"/>
      <c r="BF309" s="111"/>
      <c r="BG309" s="111"/>
      <c r="BH309" s="111"/>
      <c r="BI309" s="111"/>
      <c r="BJ309" s="111"/>
      <c r="BK309" s="111"/>
      <c r="BL309" s="111"/>
      <c r="BM309" s="111"/>
      <c r="BN309" s="111"/>
      <c r="BO309" s="111"/>
      <c r="BP309" s="111"/>
      <c r="BQ309" s="111"/>
      <c r="BR309" s="111"/>
      <c r="BS309" s="111"/>
    </row>
    <row r="310" spans="1:71" s="143" customFormat="1" ht="12.75" hidden="1" customHeight="1" x14ac:dyDescent="0.2">
      <c r="A310" s="148"/>
      <c r="B310" s="149"/>
      <c r="C310" s="149"/>
      <c r="D310" s="149"/>
      <c r="E310" s="149"/>
      <c r="F310" s="149"/>
      <c r="G310" s="149"/>
      <c r="H310" s="150"/>
      <c r="I310" s="150"/>
      <c r="J310" s="149"/>
      <c r="K310" s="149"/>
      <c r="L310" s="149"/>
      <c r="M310" s="149"/>
      <c r="N310" s="149"/>
      <c r="O310" s="150"/>
      <c r="P310" s="149"/>
      <c r="Q310" s="149"/>
      <c r="R310" s="150"/>
      <c r="S310" s="150"/>
      <c r="T310" s="150"/>
      <c r="U310" s="149"/>
      <c r="V310" s="150"/>
      <c r="W310" s="150"/>
      <c r="X310" s="149"/>
      <c r="Y310" s="149"/>
      <c r="Z310" s="150"/>
      <c r="AA310" s="150"/>
      <c r="AB310" s="149"/>
      <c r="AC310" s="149"/>
      <c r="AD310" s="149"/>
      <c r="AE310" s="149"/>
      <c r="AF310" s="149"/>
      <c r="AG310" s="149"/>
      <c r="AH310" s="149"/>
      <c r="AI310" s="149"/>
      <c r="AJ310" s="150"/>
      <c r="AK310" s="149"/>
      <c r="AL310" s="149"/>
      <c r="AM310" s="149"/>
      <c r="AN310" s="149"/>
      <c r="AO310" s="164" t="s">
        <v>118</v>
      </c>
      <c r="AP310" s="166"/>
      <c r="AQ310" s="151">
        <v>96</v>
      </c>
      <c r="AR310" s="227"/>
      <c r="AS310" s="167">
        <f t="shared" si="73"/>
        <v>96</v>
      </c>
      <c r="AT310" s="54">
        <v>153</v>
      </c>
      <c r="AU310" s="55">
        <v>210</v>
      </c>
      <c r="AV310" s="55">
        <v>171</v>
      </c>
      <c r="AW310" s="111">
        <v>145</v>
      </c>
      <c r="AX310" s="111">
        <v>152</v>
      </c>
      <c r="AY310" s="111">
        <v>159</v>
      </c>
      <c r="AZ310" s="111">
        <v>131</v>
      </c>
      <c r="BA310" s="111">
        <v>126</v>
      </c>
      <c r="BB310" s="111">
        <v>141</v>
      </c>
      <c r="BC310" s="111">
        <v>125</v>
      </c>
      <c r="BD310" s="111"/>
      <c r="BE310" s="111"/>
      <c r="BF310" s="111"/>
      <c r="BG310" s="111"/>
      <c r="BH310" s="111"/>
      <c r="BI310" s="111"/>
      <c r="BJ310" s="111"/>
      <c r="BK310" s="111"/>
      <c r="BL310" s="111"/>
      <c r="BM310" s="111"/>
      <c r="BN310" s="111"/>
      <c r="BO310" s="111"/>
      <c r="BP310" s="111"/>
      <c r="BQ310" s="111"/>
      <c r="BR310" s="111"/>
      <c r="BS310" s="111"/>
    </row>
    <row r="311" spans="1:71" s="143" customFormat="1" ht="12.75" hidden="1" customHeight="1" x14ac:dyDescent="0.2">
      <c r="A311" s="148"/>
      <c r="B311" s="149"/>
      <c r="C311" s="149"/>
      <c r="D311" s="149"/>
      <c r="E311" s="149"/>
      <c r="F311" s="149"/>
      <c r="G311" s="149"/>
      <c r="H311" s="150"/>
      <c r="I311" s="150"/>
      <c r="J311" s="149"/>
      <c r="K311" s="149"/>
      <c r="L311" s="149"/>
      <c r="M311" s="149"/>
      <c r="N311" s="149"/>
      <c r="O311" s="150"/>
      <c r="P311" s="149"/>
      <c r="Q311" s="149"/>
      <c r="R311" s="150"/>
      <c r="S311" s="150"/>
      <c r="T311" s="150"/>
      <c r="U311" s="149"/>
      <c r="V311" s="150"/>
      <c r="W311" s="150"/>
      <c r="X311" s="149"/>
      <c r="Y311" s="149"/>
      <c r="Z311" s="150"/>
      <c r="AA311" s="150"/>
      <c r="AB311" s="149"/>
      <c r="AC311" s="149"/>
      <c r="AD311" s="149"/>
      <c r="AE311" s="149"/>
      <c r="AF311" s="149"/>
      <c r="AG311" s="149"/>
      <c r="AH311" s="149"/>
      <c r="AI311" s="149"/>
      <c r="AJ311" s="150"/>
      <c r="AK311" s="149"/>
      <c r="AL311" s="149"/>
      <c r="AM311" s="149"/>
      <c r="AN311" s="149"/>
      <c r="AO311" s="164" t="s">
        <v>119</v>
      </c>
      <c r="AP311" s="166"/>
      <c r="AQ311" s="151">
        <v>75</v>
      </c>
      <c r="AR311" s="227"/>
      <c r="AS311" s="167">
        <f t="shared" si="73"/>
        <v>75</v>
      </c>
      <c r="AT311" s="54">
        <v>16</v>
      </c>
      <c r="AU311" s="55">
        <v>18</v>
      </c>
      <c r="AV311" s="55">
        <v>18</v>
      </c>
      <c r="AW311" s="111">
        <v>6</v>
      </c>
      <c r="AX311" s="111">
        <v>0</v>
      </c>
      <c r="AY311" s="111">
        <v>5</v>
      </c>
      <c r="AZ311" s="111">
        <v>7</v>
      </c>
      <c r="BA311" s="111">
        <v>6</v>
      </c>
      <c r="BB311" s="111">
        <v>4</v>
      </c>
      <c r="BC311" s="111">
        <v>6</v>
      </c>
      <c r="BD311" s="111"/>
      <c r="BE311" s="111"/>
      <c r="BF311" s="111"/>
      <c r="BG311" s="111"/>
      <c r="BH311" s="111"/>
      <c r="BI311" s="111"/>
      <c r="BJ311" s="111"/>
      <c r="BK311" s="111"/>
      <c r="BL311" s="111"/>
      <c r="BM311" s="111"/>
      <c r="BN311" s="111"/>
      <c r="BO311" s="111"/>
      <c r="BP311" s="111"/>
      <c r="BQ311" s="111"/>
      <c r="BR311" s="111"/>
      <c r="BS311" s="111"/>
    </row>
    <row r="312" spans="1:71" s="143" customFormat="1" ht="12.75" hidden="1" customHeight="1" x14ac:dyDescent="0.2">
      <c r="A312" s="148"/>
      <c r="B312" s="149"/>
      <c r="C312" s="149"/>
      <c r="D312" s="149"/>
      <c r="E312" s="149"/>
      <c r="F312" s="149"/>
      <c r="G312" s="149"/>
      <c r="H312" s="150"/>
      <c r="I312" s="150"/>
      <c r="J312" s="149"/>
      <c r="K312" s="149"/>
      <c r="L312" s="149"/>
      <c r="M312" s="149"/>
      <c r="N312" s="149"/>
      <c r="O312" s="150"/>
      <c r="P312" s="149"/>
      <c r="Q312" s="149"/>
      <c r="R312" s="150"/>
      <c r="S312" s="150"/>
      <c r="T312" s="150"/>
      <c r="U312" s="149"/>
      <c r="V312" s="150"/>
      <c r="W312" s="150"/>
      <c r="X312" s="149"/>
      <c r="Y312" s="149"/>
      <c r="Z312" s="150"/>
      <c r="AA312" s="150"/>
      <c r="AB312" s="149"/>
      <c r="AC312" s="149"/>
      <c r="AD312" s="149"/>
      <c r="AE312" s="149"/>
      <c r="AF312" s="149"/>
      <c r="AG312" s="149"/>
      <c r="AH312" s="149"/>
      <c r="AI312" s="149"/>
      <c r="AJ312" s="150"/>
      <c r="AK312" s="149"/>
      <c r="AL312" s="149"/>
      <c r="AM312" s="149"/>
      <c r="AN312" s="149"/>
      <c r="AO312" s="164" t="s">
        <v>121</v>
      </c>
      <c r="AP312" s="166"/>
      <c r="AQ312" s="151">
        <v>16</v>
      </c>
      <c r="AR312" s="227"/>
      <c r="AS312" s="167">
        <f t="shared" si="73"/>
        <v>16</v>
      </c>
      <c r="AT312" s="54">
        <v>38</v>
      </c>
      <c r="AU312" s="55">
        <v>50</v>
      </c>
      <c r="AV312" s="55">
        <v>52</v>
      </c>
      <c r="AW312" s="111">
        <v>34</v>
      </c>
      <c r="AX312" s="111">
        <v>33</v>
      </c>
      <c r="AY312" s="111">
        <v>34</v>
      </c>
      <c r="AZ312" s="111">
        <v>44</v>
      </c>
      <c r="BA312" s="111">
        <v>32</v>
      </c>
      <c r="BB312" s="111">
        <v>38</v>
      </c>
      <c r="BC312" s="111">
        <v>40</v>
      </c>
      <c r="BD312" s="111"/>
      <c r="BE312" s="111"/>
      <c r="BF312" s="111"/>
      <c r="BG312" s="111"/>
      <c r="BH312" s="111"/>
      <c r="BI312" s="111"/>
      <c r="BJ312" s="111"/>
      <c r="BK312" s="111"/>
      <c r="BL312" s="111"/>
      <c r="BM312" s="111"/>
      <c r="BN312" s="111"/>
      <c r="BO312" s="111"/>
      <c r="BP312" s="111"/>
      <c r="BQ312" s="111"/>
      <c r="BR312" s="111"/>
      <c r="BS312" s="111"/>
    </row>
    <row r="313" spans="1:71" s="143" customFormat="1" ht="12.75" hidden="1" customHeight="1" x14ac:dyDescent="0.2">
      <c r="A313" s="148"/>
      <c r="B313" s="149"/>
      <c r="C313" s="149"/>
      <c r="D313" s="149"/>
      <c r="E313" s="149"/>
      <c r="F313" s="149"/>
      <c r="G313" s="149"/>
      <c r="H313" s="150"/>
      <c r="I313" s="150"/>
      <c r="J313" s="149"/>
      <c r="K313" s="149"/>
      <c r="L313" s="149"/>
      <c r="M313" s="149"/>
      <c r="N313" s="149"/>
      <c r="O313" s="150"/>
      <c r="P313" s="149"/>
      <c r="Q313" s="149"/>
      <c r="R313" s="150"/>
      <c r="S313" s="150"/>
      <c r="T313" s="150"/>
      <c r="U313" s="149"/>
      <c r="V313" s="150"/>
      <c r="W313" s="150"/>
      <c r="X313" s="149"/>
      <c r="Y313" s="149"/>
      <c r="Z313" s="150"/>
      <c r="AA313" s="150"/>
      <c r="AB313" s="149"/>
      <c r="AC313" s="149"/>
      <c r="AD313" s="149"/>
      <c r="AE313" s="149"/>
      <c r="AF313" s="149"/>
      <c r="AG313" s="149"/>
      <c r="AH313" s="149"/>
      <c r="AI313" s="149"/>
      <c r="AJ313" s="150"/>
      <c r="AK313" s="149"/>
      <c r="AL313" s="149"/>
      <c r="AM313" s="149"/>
      <c r="AN313" s="149"/>
      <c r="AO313" s="164" t="s">
        <v>122</v>
      </c>
      <c r="AP313" s="166"/>
      <c r="AQ313" s="151">
        <v>25</v>
      </c>
      <c r="AR313" s="227"/>
      <c r="AS313" s="167">
        <f t="shared" si="73"/>
        <v>25</v>
      </c>
      <c r="AT313" s="54">
        <v>38</v>
      </c>
      <c r="AU313" s="55">
        <v>50</v>
      </c>
      <c r="AV313" s="55">
        <v>52</v>
      </c>
      <c r="AW313" s="111">
        <v>40</v>
      </c>
      <c r="AX313" s="111">
        <v>43</v>
      </c>
      <c r="AY313" s="111">
        <v>33</v>
      </c>
      <c r="AZ313" s="111">
        <v>45</v>
      </c>
      <c r="BA313" s="111">
        <v>35</v>
      </c>
      <c r="BB313" s="111">
        <v>41</v>
      </c>
      <c r="BC313" s="111">
        <v>40</v>
      </c>
      <c r="BD313" s="111"/>
      <c r="BE313" s="111"/>
      <c r="BF313" s="111"/>
      <c r="BG313" s="111"/>
      <c r="BH313" s="111"/>
      <c r="BI313" s="111"/>
      <c r="BJ313" s="111"/>
      <c r="BK313" s="111"/>
      <c r="BL313" s="111"/>
      <c r="BM313" s="111"/>
      <c r="BN313" s="111"/>
      <c r="BO313" s="111"/>
      <c r="BP313" s="111"/>
      <c r="BQ313" s="111"/>
      <c r="BR313" s="111"/>
      <c r="BS313" s="111"/>
    </row>
    <row r="314" spans="1:71" s="143" customFormat="1" ht="12.75" hidden="1" customHeight="1" x14ac:dyDescent="0.2">
      <c r="A314" s="148"/>
      <c r="B314" s="149"/>
      <c r="C314" s="149"/>
      <c r="D314" s="149"/>
      <c r="E314" s="149"/>
      <c r="F314" s="149"/>
      <c r="G314" s="149"/>
      <c r="H314" s="150"/>
      <c r="I314" s="150"/>
      <c r="J314" s="149"/>
      <c r="K314" s="149"/>
      <c r="L314" s="149"/>
      <c r="M314" s="149"/>
      <c r="N314" s="149"/>
      <c r="O314" s="150"/>
      <c r="P314" s="149"/>
      <c r="Q314" s="149"/>
      <c r="R314" s="150"/>
      <c r="S314" s="150"/>
      <c r="T314" s="150"/>
      <c r="U314" s="149"/>
      <c r="V314" s="150"/>
      <c r="W314" s="150"/>
      <c r="X314" s="149"/>
      <c r="Y314" s="149"/>
      <c r="Z314" s="150"/>
      <c r="AA314" s="150"/>
      <c r="AB314" s="149"/>
      <c r="AC314" s="149"/>
      <c r="AD314" s="149"/>
      <c r="AE314" s="149"/>
      <c r="AF314" s="149"/>
      <c r="AG314" s="149"/>
      <c r="AH314" s="149"/>
      <c r="AI314" s="149"/>
      <c r="AJ314" s="150"/>
      <c r="AK314" s="149"/>
      <c r="AL314" s="149"/>
      <c r="AM314" s="149"/>
      <c r="AN314" s="149"/>
      <c r="AO314" s="164" t="s">
        <v>123</v>
      </c>
      <c r="AP314" s="166"/>
      <c r="AQ314" s="151">
        <v>525</v>
      </c>
      <c r="AR314" s="227"/>
      <c r="AS314" s="167">
        <f t="shared" si="73"/>
        <v>525</v>
      </c>
      <c r="AT314" s="54">
        <v>60</v>
      </c>
      <c r="AU314" s="55">
        <v>150</v>
      </c>
      <c r="AV314" s="55">
        <v>120</v>
      </c>
      <c r="AW314" s="111">
        <v>36</v>
      </c>
      <c r="AX314" s="111">
        <v>69</v>
      </c>
      <c r="AY314" s="111">
        <v>99</v>
      </c>
      <c r="AZ314" s="111">
        <v>68</v>
      </c>
      <c r="BA314" s="111">
        <v>87</v>
      </c>
      <c r="BB314" s="111">
        <v>88</v>
      </c>
      <c r="BC314" s="111">
        <v>74</v>
      </c>
      <c r="BD314" s="111"/>
      <c r="BE314" s="111"/>
      <c r="BF314" s="111"/>
      <c r="BG314" s="111"/>
      <c r="BH314" s="111"/>
      <c r="BI314" s="111"/>
      <c r="BJ314" s="111"/>
      <c r="BK314" s="111"/>
      <c r="BL314" s="111"/>
      <c r="BM314" s="111"/>
      <c r="BN314" s="111"/>
      <c r="BO314" s="111"/>
      <c r="BP314" s="111"/>
      <c r="BQ314" s="111"/>
      <c r="BR314" s="111"/>
      <c r="BS314" s="111"/>
    </row>
    <row r="315" spans="1:71" s="143" customFormat="1" ht="12.75" hidden="1" customHeight="1" x14ac:dyDescent="0.2">
      <c r="A315" s="148"/>
      <c r="B315" s="149"/>
      <c r="C315" s="149"/>
      <c r="D315" s="149"/>
      <c r="E315" s="149"/>
      <c r="F315" s="149"/>
      <c r="G315" s="149"/>
      <c r="H315" s="150"/>
      <c r="I315" s="150"/>
      <c r="J315" s="149"/>
      <c r="K315" s="149"/>
      <c r="L315" s="149"/>
      <c r="M315" s="149"/>
      <c r="N315" s="149"/>
      <c r="O315" s="150"/>
      <c r="P315" s="149"/>
      <c r="Q315" s="149"/>
      <c r="R315" s="150"/>
      <c r="S315" s="150"/>
      <c r="T315" s="150"/>
      <c r="U315" s="149"/>
      <c r="V315" s="150"/>
      <c r="W315" s="150"/>
      <c r="X315" s="149"/>
      <c r="Y315" s="149"/>
      <c r="Z315" s="150"/>
      <c r="AA315" s="150"/>
      <c r="AB315" s="149"/>
      <c r="AC315" s="149"/>
      <c r="AD315" s="149"/>
      <c r="AE315" s="149"/>
      <c r="AF315" s="149"/>
      <c r="AG315" s="149"/>
      <c r="AH315" s="149"/>
      <c r="AI315" s="149"/>
      <c r="AJ315" s="150"/>
      <c r="AK315" s="149"/>
      <c r="AL315" s="149"/>
      <c r="AM315" s="149"/>
      <c r="AN315" s="149"/>
      <c r="AO315" s="164" t="s">
        <v>124</v>
      </c>
      <c r="AP315" s="166"/>
      <c r="AQ315" s="151">
        <v>2175</v>
      </c>
      <c r="AR315" s="227"/>
      <c r="AS315" s="167">
        <f t="shared" si="73"/>
        <v>2175</v>
      </c>
      <c r="AT315" s="54">
        <v>95</v>
      </c>
      <c r="AU315" s="55">
        <v>25</v>
      </c>
      <c r="AV315" s="55">
        <v>45</v>
      </c>
      <c r="AW315" s="111">
        <v>38</v>
      </c>
      <c r="AX315" s="111">
        <v>44</v>
      </c>
      <c r="AY315" s="111">
        <v>15</v>
      </c>
      <c r="AZ315" s="111">
        <v>33</v>
      </c>
      <c r="BA315" s="111">
        <v>23</v>
      </c>
      <c r="BB315" s="111">
        <v>17</v>
      </c>
      <c r="BC315" s="111">
        <v>9</v>
      </c>
      <c r="BD315" s="111"/>
      <c r="BE315" s="111"/>
      <c r="BF315" s="111"/>
      <c r="BG315" s="111"/>
      <c r="BH315" s="111"/>
      <c r="BI315" s="111"/>
      <c r="BJ315" s="111"/>
      <c r="BK315" s="111"/>
      <c r="BL315" s="111"/>
      <c r="BM315" s="111"/>
      <c r="BN315" s="111"/>
      <c r="BO315" s="111"/>
      <c r="BP315" s="111"/>
      <c r="BQ315" s="111"/>
      <c r="BR315" s="111"/>
      <c r="BS315" s="111"/>
    </row>
    <row r="316" spans="1:71" s="143" customFormat="1" ht="12.75" hidden="1" customHeight="1" x14ac:dyDescent="0.2">
      <c r="A316" s="148"/>
      <c r="B316" s="149"/>
      <c r="C316" s="149"/>
      <c r="D316" s="149"/>
      <c r="E316" s="149"/>
      <c r="F316" s="149"/>
      <c r="G316" s="149"/>
      <c r="H316" s="150"/>
      <c r="I316" s="150"/>
      <c r="J316" s="149"/>
      <c r="K316" s="149"/>
      <c r="L316" s="149"/>
      <c r="M316" s="149"/>
      <c r="N316" s="149"/>
      <c r="O316" s="150"/>
      <c r="P316" s="149"/>
      <c r="Q316" s="149"/>
      <c r="R316" s="150"/>
      <c r="S316" s="150"/>
      <c r="T316" s="150"/>
      <c r="U316" s="149"/>
      <c r="V316" s="150"/>
      <c r="W316" s="150"/>
      <c r="X316" s="149"/>
      <c r="Y316" s="149"/>
      <c r="Z316" s="150"/>
      <c r="AA316" s="150"/>
      <c r="AB316" s="149"/>
      <c r="AC316" s="149"/>
      <c r="AD316" s="149"/>
      <c r="AE316" s="149"/>
      <c r="AF316" s="149"/>
      <c r="AG316" s="149"/>
      <c r="AH316" s="149"/>
      <c r="AI316" s="149"/>
      <c r="AJ316" s="150"/>
      <c r="AK316" s="149"/>
      <c r="AL316" s="149"/>
      <c r="AM316" s="149"/>
      <c r="AN316" s="149"/>
      <c r="AO316" s="164" t="s">
        <v>125</v>
      </c>
      <c r="AP316" s="166"/>
      <c r="AQ316" s="151">
        <v>495</v>
      </c>
      <c r="AR316" s="227"/>
      <c r="AS316" s="167">
        <f t="shared" si="73"/>
        <v>495</v>
      </c>
      <c r="AT316" s="54">
        <v>570</v>
      </c>
      <c r="AU316" s="55">
        <v>750</v>
      </c>
      <c r="AV316" s="55">
        <v>704</v>
      </c>
      <c r="AW316" s="111">
        <v>560</v>
      </c>
      <c r="AX316" s="111">
        <v>597</v>
      </c>
      <c r="AY316" s="111">
        <v>572</v>
      </c>
      <c r="AZ316" s="111">
        <v>518</v>
      </c>
      <c r="BA316" s="111">
        <v>634</v>
      </c>
      <c r="BB316" s="111">
        <v>654</v>
      </c>
      <c r="BC316" s="111">
        <v>602</v>
      </c>
      <c r="BD316" s="111"/>
      <c r="BE316" s="111"/>
      <c r="BF316" s="111"/>
      <c r="BG316" s="111"/>
      <c r="BH316" s="111"/>
      <c r="BI316" s="111"/>
      <c r="BJ316" s="111"/>
      <c r="BK316" s="111"/>
      <c r="BL316" s="111"/>
      <c r="BM316" s="111"/>
      <c r="BN316" s="111"/>
      <c r="BO316" s="111"/>
      <c r="BP316" s="111"/>
      <c r="BQ316" s="111"/>
      <c r="BR316" s="111"/>
      <c r="BS316" s="111"/>
    </row>
    <row r="317" spans="1:71" s="143" customFormat="1" ht="12.75" hidden="1" customHeight="1" x14ac:dyDescent="0.2">
      <c r="A317" s="148"/>
      <c r="B317" s="149"/>
      <c r="C317" s="149"/>
      <c r="D317" s="149"/>
      <c r="E317" s="149"/>
      <c r="F317" s="149"/>
      <c r="G317" s="149"/>
      <c r="H317" s="150"/>
      <c r="I317" s="150"/>
      <c r="J317" s="149"/>
      <c r="K317" s="149"/>
      <c r="L317" s="149"/>
      <c r="M317" s="149"/>
      <c r="N317" s="149"/>
      <c r="O317" s="150"/>
      <c r="P317" s="149"/>
      <c r="Q317" s="149"/>
      <c r="R317" s="150"/>
      <c r="S317" s="150"/>
      <c r="T317" s="150"/>
      <c r="U317" s="149"/>
      <c r="V317" s="150"/>
      <c r="W317" s="150"/>
      <c r="X317" s="149"/>
      <c r="Y317" s="149"/>
      <c r="Z317" s="150"/>
      <c r="AA317" s="150"/>
      <c r="AB317" s="149"/>
      <c r="AC317" s="149"/>
      <c r="AD317" s="149"/>
      <c r="AE317" s="149"/>
      <c r="AF317" s="149"/>
      <c r="AG317" s="149"/>
      <c r="AH317" s="149"/>
      <c r="AI317" s="149"/>
      <c r="AJ317" s="150"/>
      <c r="AK317" s="149"/>
      <c r="AL317" s="149"/>
      <c r="AM317" s="149"/>
      <c r="AN317" s="149"/>
      <c r="AO317" s="164" t="s">
        <v>126</v>
      </c>
      <c r="AP317" s="166"/>
      <c r="AQ317" s="151">
        <v>855</v>
      </c>
      <c r="AR317" s="227"/>
      <c r="AS317" s="167">
        <f t="shared" si="73"/>
        <v>855</v>
      </c>
      <c r="AT317" s="54">
        <v>475</v>
      </c>
      <c r="AU317" s="55">
        <v>630</v>
      </c>
      <c r="AV317" s="55">
        <v>770</v>
      </c>
      <c r="AW317" s="111">
        <v>475</v>
      </c>
      <c r="AX317" s="111">
        <v>329</v>
      </c>
      <c r="AY317" s="111">
        <v>346</v>
      </c>
      <c r="AZ317" s="111">
        <v>320</v>
      </c>
      <c r="BA317" s="111">
        <v>302</v>
      </c>
      <c r="BB317" s="111">
        <v>357</v>
      </c>
      <c r="BC317" s="111">
        <v>330</v>
      </c>
      <c r="BD317" s="111"/>
      <c r="BE317" s="111"/>
      <c r="BF317" s="111"/>
      <c r="BG317" s="111"/>
      <c r="BH317" s="111"/>
      <c r="BI317" s="111"/>
      <c r="BJ317" s="111"/>
      <c r="BK317" s="111"/>
      <c r="BL317" s="111"/>
      <c r="BM317" s="111"/>
      <c r="BN317" s="111"/>
      <c r="BO317" s="111"/>
      <c r="BP317" s="111"/>
      <c r="BQ317" s="111"/>
      <c r="BR317" s="111"/>
      <c r="BS317" s="111"/>
    </row>
    <row r="318" spans="1:71" s="143" customFormat="1" ht="12.75" hidden="1" customHeight="1" x14ac:dyDescent="0.2">
      <c r="A318" s="148"/>
      <c r="B318" s="149"/>
      <c r="C318" s="149"/>
      <c r="D318" s="149"/>
      <c r="E318" s="149"/>
      <c r="F318" s="149"/>
      <c r="G318" s="149"/>
      <c r="H318" s="150"/>
      <c r="I318" s="150"/>
      <c r="J318" s="149"/>
      <c r="K318" s="149"/>
      <c r="L318" s="149"/>
      <c r="M318" s="149"/>
      <c r="N318" s="149"/>
      <c r="O318" s="150"/>
      <c r="P318" s="149"/>
      <c r="Q318" s="149"/>
      <c r="R318" s="150"/>
      <c r="S318" s="150"/>
      <c r="T318" s="150"/>
      <c r="U318" s="149"/>
      <c r="V318" s="150"/>
      <c r="W318" s="150"/>
      <c r="X318" s="149"/>
      <c r="Y318" s="149"/>
      <c r="Z318" s="150"/>
      <c r="AA318" s="150"/>
      <c r="AB318" s="149"/>
      <c r="AC318" s="149"/>
      <c r="AD318" s="149"/>
      <c r="AE318" s="149"/>
      <c r="AF318" s="149"/>
      <c r="AG318" s="149"/>
      <c r="AH318" s="149"/>
      <c r="AI318" s="149"/>
      <c r="AJ318" s="150"/>
      <c r="AK318" s="149"/>
      <c r="AL318" s="149"/>
      <c r="AM318" s="149"/>
      <c r="AN318" s="149"/>
      <c r="AO318" s="164" t="s">
        <v>127</v>
      </c>
      <c r="AP318" s="166"/>
      <c r="AQ318" s="151">
        <v>150</v>
      </c>
      <c r="AR318" s="227"/>
      <c r="AS318" s="167">
        <f t="shared" si="73"/>
        <v>150</v>
      </c>
      <c r="AT318" s="54">
        <v>285</v>
      </c>
      <c r="AU318" s="55">
        <v>420</v>
      </c>
      <c r="AV318" s="55">
        <v>440</v>
      </c>
      <c r="AW318" s="111">
        <v>89</v>
      </c>
      <c r="AX318" s="111">
        <v>140</v>
      </c>
      <c r="AY318" s="111">
        <v>171</v>
      </c>
      <c r="AZ318" s="111">
        <v>132</v>
      </c>
      <c r="BA318" s="111">
        <v>200</v>
      </c>
      <c r="BB318" s="111">
        <v>232</v>
      </c>
      <c r="BC318" s="111">
        <v>229</v>
      </c>
      <c r="BD318" s="111"/>
      <c r="BE318" s="111"/>
      <c r="BF318" s="111"/>
      <c r="BG318" s="111"/>
      <c r="BH318" s="111"/>
      <c r="BI318" s="111"/>
      <c r="BJ318" s="111"/>
      <c r="BK318" s="111"/>
      <c r="BL318" s="111"/>
      <c r="BM318" s="111"/>
      <c r="BN318" s="111"/>
      <c r="BO318" s="111"/>
      <c r="BP318" s="111"/>
      <c r="BQ318" s="111"/>
      <c r="BR318" s="111"/>
      <c r="BS318" s="111"/>
    </row>
    <row r="319" spans="1:71" s="143" customFormat="1" ht="12.75" hidden="1" customHeight="1" x14ac:dyDescent="0.2">
      <c r="A319" s="148"/>
      <c r="B319" s="149"/>
      <c r="C319" s="149"/>
      <c r="D319" s="149"/>
      <c r="E319" s="149"/>
      <c r="F319" s="149"/>
      <c r="G319" s="149"/>
      <c r="H319" s="150"/>
      <c r="I319" s="150"/>
      <c r="J319" s="149"/>
      <c r="K319" s="149"/>
      <c r="L319" s="149"/>
      <c r="M319" s="149"/>
      <c r="N319" s="149"/>
      <c r="O319" s="150"/>
      <c r="P319" s="149"/>
      <c r="Q319" s="149"/>
      <c r="R319" s="150"/>
      <c r="S319" s="150"/>
      <c r="T319" s="150"/>
      <c r="U319" s="149"/>
      <c r="V319" s="150"/>
      <c r="W319" s="150"/>
      <c r="X319" s="149"/>
      <c r="Y319" s="149"/>
      <c r="Z319" s="150"/>
      <c r="AA319" s="150"/>
      <c r="AB319" s="149"/>
      <c r="AC319" s="149"/>
      <c r="AD319" s="149"/>
      <c r="AE319" s="149"/>
      <c r="AF319" s="149"/>
      <c r="AG319" s="149"/>
      <c r="AH319" s="149"/>
      <c r="AI319" s="149"/>
      <c r="AJ319" s="150"/>
      <c r="AK319" s="149"/>
      <c r="AL319" s="149"/>
      <c r="AM319" s="149"/>
      <c r="AN319" s="149"/>
      <c r="AO319" s="164" t="s">
        <v>132</v>
      </c>
      <c r="AP319" s="166"/>
      <c r="AQ319" s="151">
        <v>100</v>
      </c>
      <c r="AR319" s="227"/>
      <c r="AS319" s="167">
        <f t="shared" si="73"/>
        <v>100</v>
      </c>
      <c r="AT319" s="54">
        <v>160</v>
      </c>
      <c r="AU319" s="55">
        <v>160</v>
      </c>
      <c r="AV319" s="55">
        <v>160</v>
      </c>
      <c r="AW319" s="111">
        <v>154</v>
      </c>
      <c r="AX319" s="111">
        <v>160</v>
      </c>
      <c r="AY319" s="111">
        <v>176</v>
      </c>
      <c r="AZ319" s="111">
        <v>186</v>
      </c>
      <c r="BA319" s="111">
        <v>191</v>
      </c>
      <c r="BB319" s="111">
        <v>195</v>
      </c>
      <c r="BC319" s="111">
        <v>196</v>
      </c>
      <c r="BD319" s="111"/>
      <c r="BE319" s="111"/>
      <c r="BF319" s="111"/>
      <c r="BG319" s="111"/>
      <c r="BH319" s="111"/>
      <c r="BI319" s="111"/>
      <c r="BJ319" s="111"/>
      <c r="BK319" s="111"/>
      <c r="BL319" s="111"/>
      <c r="BM319" s="111"/>
      <c r="BN319" s="111"/>
      <c r="BO319" s="111"/>
      <c r="BP319" s="111"/>
      <c r="BQ319" s="111"/>
      <c r="BR319" s="111"/>
      <c r="BS319" s="111"/>
    </row>
    <row r="320" spans="1:71" s="143" customFormat="1" ht="12.75" hidden="1" customHeight="1" x14ac:dyDescent="0.25">
      <c r="A320" s="148"/>
      <c r="B320" s="149"/>
      <c r="C320" s="149"/>
      <c r="D320" s="149"/>
      <c r="E320" s="149"/>
      <c r="F320" s="149"/>
      <c r="G320" s="149"/>
      <c r="H320" s="150"/>
      <c r="I320" s="150"/>
      <c r="J320" s="149"/>
      <c r="K320" s="149"/>
      <c r="L320" s="149"/>
      <c r="M320" s="149"/>
      <c r="N320" s="149"/>
      <c r="O320" s="150"/>
      <c r="P320" s="149"/>
      <c r="Q320" s="149"/>
      <c r="R320" s="150"/>
      <c r="S320" s="150"/>
      <c r="T320" s="150"/>
      <c r="U320" s="149"/>
      <c r="V320" s="150"/>
      <c r="W320" s="150"/>
      <c r="X320" s="149"/>
      <c r="Y320" s="149"/>
      <c r="Z320" s="150"/>
      <c r="AA320" s="150"/>
      <c r="AB320" s="149"/>
      <c r="AC320" s="149"/>
      <c r="AD320" s="149"/>
      <c r="AE320" s="149"/>
      <c r="AF320" s="149"/>
      <c r="AG320" s="149"/>
      <c r="AH320" s="149"/>
      <c r="AI320" s="149"/>
      <c r="AJ320" s="150"/>
      <c r="AK320" s="149"/>
      <c r="AL320" s="149"/>
      <c r="AM320" s="149"/>
      <c r="AN320" s="149"/>
      <c r="AO320" s="64" t="s">
        <v>129</v>
      </c>
      <c r="AP320" s="173"/>
      <c r="AQ320" s="157">
        <f>SUM(AQ304:AQ319)</f>
        <v>4990</v>
      </c>
      <c r="AR320" s="228"/>
      <c r="AS320" s="173">
        <f>SUM(AS304:AS319)</f>
        <v>4990</v>
      </c>
      <c r="AT320" s="147">
        <f t="shared" ref="AT320:BS320" si="74">SUM(AT304:AT319)</f>
        <v>2377</v>
      </c>
      <c r="AU320" s="147">
        <f t="shared" si="74"/>
        <v>2950</v>
      </c>
      <c r="AV320" s="147">
        <f t="shared" si="74"/>
        <v>2968</v>
      </c>
      <c r="AW320" s="147">
        <f t="shared" si="74"/>
        <v>1889</v>
      </c>
      <c r="AX320" s="147">
        <f t="shared" si="74"/>
        <v>1939</v>
      </c>
      <c r="AY320" s="147">
        <f t="shared" si="74"/>
        <v>1914</v>
      </c>
      <c r="AZ320" s="147">
        <f t="shared" si="74"/>
        <v>1786</v>
      </c>
      <c r="BA320" s="147">
        <f t="shared" si="74"/>
        <v>1917</v>
      </c>
      <c r="BB320" s="147">
        <f t="shared" si="74"/>
        <v>2027</v>
      </c>
      <c r="BC320" s="147">
        <f t="shared" si="74"/>
        <v>1919</v>
      </c>
      <c r="BD320" s="147">
        <f t="shared" si="74"/>
        <v>0</v>
      </c>
      <c r="BE320" s="147">
        <f t="shared" si="74"/>
        <v>0</v>
      </c>
      <c r="BF320" s="147">
        <f t="shared" si="74"/>
        <v>0</v>
      </c>
      <c r="BG320" s="147">
        <f t="shared" si="74"/>
        <v>0</v>
      </c>
      <c r="BH320" s="147">
        <f t="shared" si="74"/>
        <v>0</v>
      </c>
      <c r="BI320" s="147">
        <f t="shared" si="74"/>
        <v>0</v>
      </c>
      <c r="BJ320" s="147">
        <f t="shared" si="74"/>
        <v>0</v>
      </c>
      <c r="BK320" s="147">
        <f t="shared" si="74"/>
        <v>0</v>
      </c>
      <c r="BL320" s="147">
        <f t="shared" si="74"/>
        <v>0</v>
      </c>
      <c r="BM320" s="147">
        <f t="shared" si="74"/>
        <v>0</v>
      </c>
      <c r="BN320" s="147">
        <f t="shared" si="74"/>
        <v>0</v>
      </c>
      <c r="BO320" s="147">
        <f t="shared" si="74"/>
        <v>0</v>
      </c>
      <c r="BP320" s="147">
        <f t="shared" si="74"/>
        <v>0</v>
      </c>
      <c r="BQ320" s="147">
        <f t="shared" si="74"/>
        <v>0</v>
      </c>
      <c r="BR320" s="147">
        <f t="shared" si="74"/>
        <v>0</v>
      </c>
      <c r="BS320" s="147">
        <f t="shared" si="74"/>
        <v>0</v>
      </c>
    </row>
    <row r="321" spans="1:71" s="143" customFormat="1" ht="12.75" hidden="1" customHeight="1" x14ac:dyDescent="0.25">
      <c r="A321" s="148"/>
      <c r="B321" s="149"/>
      <c r="C321" s="149"/>
      <c r="D321" s="149"/>
      <c r="E321" s="149"/>
      <c r="F321" s="149"/>
      <c r="G321" s="149"/>
      <c r="H321" s="150"/>
      <c r="I321" s="150"/>
      <c r="J321" s="149"/>
      <c r="K321" s="149"/>
      <c r="L321" s="149"/>
      <c r="M321" s="149"/>
      <c r="N321" s="149"/>
      <c r="O321" s="150"/>
      <c r="P321" s="149"/>
      <c r="Q321" s="149"/>
      <c r="R321" s="150"/>
      <c r="S321" s="150"/>
      <c r="T321" s="150"/>
      <c r="U321" s="149"/>
      <c r="V321" s="150"/>
      <c r="W321" s="150"/>
      <c r="X321" s="149"/>
      <c r="Y321" s="149"/>
      <c r="Z321" s="150"/>
      <c r="AA321" s="150"/>
      <c r="AB321" s="149"/>
      <c r="AC321" s="149"/>
      <c r="AD321" s="149"/>
      <c r="AE321" s="149"/>
      <c r="AF321" s="149"/>
      <c r="AG321" s="149"/>
      <c r="AH321" s="149"/>
      <c r="AI321" s="149"/>
      <c r="AJ321" s="150"/>
      <c r="AK321" s="149"/>
      <c r="AL321" s="149"/>
      <c r="AM321" s="149"/>
      <c r="AN321" s="149"/>
      <c r="AO321" s="113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</row>
    <row r="322" spans="1:71" s="143" customFormat="1" ht="12.75" hidden="1" customHeight="1" x14ac:dyDescent="0.25">
      <c r="A322" s="148"/>
      <c r="B322" s="149"/>
      <c r="C322" s="149"/>
      <c r="D322" s="149"/>
      <c r="E322" s="149"/>
      <c r="F322" s="149"/>
      <c r="G322" s="149"/>
      <c r="H322" s="150"/>
      <c r="I322" s="150"/>
      <c r="J322" s="149"/>
      <c r="K322" s="149"/>
      <c r="L322" s="149"/>
      <c r="M322" s="149"/>
      <c r="N322" s="149"/>
      <c r="O322" s="150"/>
      <c r="P322" s="149"/>
      <c r="Q322" s="149"/>
      <c r="R322" s="150"/>
      <c r="S322" s="150"/>
      <c r="T322" s="150"/>
      <c r="U322" s="149"/>
      <c r="V322" s="150"/>
      <c r="W322" s="150"/>
      <c r="X322" s="149"/>
      <c r="Y322" s="149"/>
      <c r="Z322" s="150"/>
      <c r="AA322" s="150"/>
      <c r="AB322" s="149"/>
      <c r="AC322" s="149"/>
      <c r="AD322" s="149"/>
      <c r="AE322" s="149"/>
      <c r="AF322" s="149"/>
      <c r="AG322" s="149"/>
      <c r="AH322" s="149"/>
      <c r="AI322" s="149"/>
      <c r="AJ322" s="150"/>
      <c r="AK322" s="149"/>
      <c r="AL322" s="149"/>
      <c r="AM322" s="149"/>
      <c r="AN322" s="149"/>
      <c r="AO322" s="45" t="s">
        <v>177</v>
      </c>
      <c r="AP322" s="46"/>
      <c r="AQ322" s="47" t="str">
        <f t="shared" ref="AQ322:BS322" si="75">AQ$11</f>
        <v>11-31-out-24</v>
      </c>
      <c r="AR322" s="90"/>
      <c r="AS322" s="46" t="e">
        <f t="shared" ca="1" si="75"/>
        <v>#NAME?</v>
      </c>
      <c r="AT322" s="10" t="e">
        <f t="shared" ca="1" si="75"/>
        <v>#NAME?</v>
      </c>
      <c r="AU322" s="10" t="e">
        <f t="shared" ca="1" si="75"/>
        <v>#NAME?</v>
      </c>
      <c r="AV322" s="10" t="e">
        <f t="shared" ca="1" si="75"/>
        <v>#NAME?</v>
      </c>
      <c r="AW322" s="10" t="e">
        <f t="shared" ca="1" si="75"/>
        <v>#NAME?</v>
      </c>
      <c r="AX322" s="10" t="e">
        <f t="shared" ca="1" si="75"/>
        <v>#NAME?</v>
      </c>
      <c r="AY322" s="10" t="e">
        <f t="shared" ca="1" si="75"/>
        <v>#NAME?</v>
      </c>
      <c r="AZ322" s="10" t="e">
        <f t="shared" ca="1" si="75"/>
        <v>#NAME?</v>
      </c>
      <c r="BA322" s="10" t="e">
        <f t="shared" ca="1" si="75"/>
        <v>#NAME?</v>
      </c>
      <c r="BB322" s="10" t="e">
        <f t="shared" ca="1" si="75"/>
        <v>#NAME?</v>
      </c>
      <c r="BC322" s="10" t="e">
        <f t="shared" ca="1" si="75"/>
        <v>#NAME?</v>
      </c>
      <c r="BD322" s="10" t="e">
        <f t="shared" ca="1" si="75"/>
        <v>#NAME?</v>
      </c>
      <c r="BE322" s="10" t="e">
        <f t="shared" ca="1" si="75"/>
        <v>#NAME?</v>
      </c>
      <c r="BF322" s="10" t="e">
        <f t="shared" ca="1" si="75"/>
        <v>#NAME?</v>
      </c>
      <c r="BG322" s="10" t="e">
        <f t="shared" ca="1" si="75"/>
        <v>#NAME?</v>
      </c>
      <c r="BH322" s="10" t="e">
        <f t="shared" ca="1" si="75"/>
        <v>#NAME?</v>
      </c>
      <c r="BI322" s="10" t="e">
        <f t="shared" ca="1" si="75"/>
        <v>#NAME?</v>
      </c>
      <c r="BJ322" s="10" t="e">
        <f t="shared" ca="1" si="75"/>
        <v>#NAME?</v>
      </c>
      <c r="BK322" s="10" t="e">
        <f t="shared" ca="1" si="75"/>
        <v>#NAME?</v>
      </c>
      <c r="BL322" s="10" t="e">
        <f t="shared" ca="1" si="75"/>
        <v>#NAME?</v>
      </c>
      <c r="BM322" s="10" t="e">
        <f t="shared" ca="1" si="75"/>
        <v>#NAME?</v>
      </c>
      <c r="BN322" s="10" t="e">
        <f t="shared" ca="1" si="75"/>
        <v>#NAME?</v>
      </c>
      <c r="BO322" s="10" t="e">
        <f t="shared" ca="1" si="75"/>
        <v>#NAME?</v>
      </c>
      <c r="BP322" s="10" t="e">
        <f t="shared" ca="1" si="75"/>
        <v>#NAME?</v>
      </c>
      <c r="BQ322" s="10" t="e">
        <f t="shared" ca="1" si="75"/>
        <v>#NAME?</v>
      </c>
      <c r="BR322" s="10" t="e">
        <f t="shared" ca="1" si="75"/>
        <v>#NAME?</v>
      </c>
      <c r="BS322" s="10" t="e">
        <f t="shared" ca="1" si="75"/>
        <v>#NAME?</v>
      </c>
    </row>
    <row r="323" spans="1:71" s="143" customFormat="1" ht="12.75" hidden="1" customHeight="1" x14ac:dyDescent="0.2">
      <c r="A323" s="148"/>
      <c r="B323" s="149"/>
      <c r="C323" s="149"/>
      <c r="D323" s="149"/>
      <c r="E323" s="149"/>
      <c r="F323" s="149"/>
      <c r="G323" s="149"/>
      <c r="H323" s="150"/>
      <c r="I323" s="150"/>
      <c r="J323" s="149"/>
      <c r="K323" s="149"/>
      <c r="L323" s="149"/>
      <c r="M323" s="149"/>
      <c r="N323" s="149"/>
      <c r="O323" s="150"/>
      <c r="P323" s="149"/>
      <c r="Q323" s="149"/>
      <c r="R323" s="150"/>
      <c r="S323" s="150"/>
      <c r="T323" s="150"/>
      <c r="U323" s="149"/>
      <c r="V323" s="150"/>
      <c r="W323" s="150"/>
      <c r="X323" s="149"/>
      <c r="Y323" s="149"/>
      <c r="Z323" s="150"/>
      <c r="AA323" s="150"/>
      <c r="AB323" s="149"/>
      <c r="AC323" s="149"/>
      <c r="AD323" s="149"/>
      <c r="AE323" s="149"/>
      <c r="AF323" s="149"/>
      <c r="AG323" s="149"/>
      <c r="AH323" s="149"/>
      <c r="AI323" s="149"/>
      <c r="AJ323" s="150"/>
      <c r="AK323" s="149"/>
      <c r="AL323" s="148"/>
      <c r="AM323" s="148"/>
      <c r="AN323" s="148"/>
      <c r="AO323" s="164" t="s">
        <v>111</v>
      </c>
      <c r="AP323" s="229"/>
      <c r="AQ323" s="230">
        <f>IF(AQ164="","Aguardando...",IFERROR(((AQ304-AQ164)/AQ304),0))</f>
        <v>0</v>
      </c>
      <c r="AR323" s="231"/>
      <c r="AS323" s="232">
        <f t="shared" ref="AS323:BS327" si="76">IF(AS164="","Aguardando...",IFERROR(((AS304-AS164)/AS304),0))</f>
        <v>0</v>
      </c>
      <c r="AT323" s="233">
        <f t="shared" si="76"/>
        <v>0</v>
      </c>
      <c r="AU323" s="233">
        <f t="shared" si="76"/>
        <v>0</v>
      </c>
      <c r="AV323" s="233">
        <f t="shared" si="76"/>
        <v>0</v>
      </c>
      <c r="AW323" s="233">
        <f t="shared" si="76"/>
        <v>0</v>
      </c>
      <c r="AX323" s="233">
        <f t="shared" si="76"/>
        <v>0</v>
      </c>
      <c r="AY323" s="233">
        <f t="shared" si="76"/>
        <v>0</v>
      </c>
      <c r="AZ323" s="233">
        <f t="shared" si="76"/>
        <v>0</v>
      </c>
      <c r="BA323" s="233">
        <f t="shared" si="76"/>
        <v>0</v>
      </c>
      <c r="BB323" s="233">
        <f t="shared" si="76"/>
        <v>0</v>
      </c>
      <c r="BC323" s="233">
        <f t="shared" si="76"/>
        <v>0</v>
      </c>
      <c r="BD323" s="233">
        <f t="shared" si="76"/>
        <v>0</v>
      </c>
      <c r="BE323" s="233" t="str">
        <f t="shared" si="76"/>
        <v>Aguardando...</v>
      </c>
      <c r="BF323" s="233" t="str">
        <f t="shared" si="76"/>
        <v>Aguardando...</v>
      </c>
      <c r="BG323" s="233" t="str">
        <f t="shared" si="76"/>
        <v>Aguardando...</v>
      </c>
      <c r="BH323" s="233" t="str">
        <f t="shared" si="76"/>
        <v>Aguardando...</v>
      </c>
      <c r="BI323" s="233" t="str">
        <f t="shared" si="76"/>
        <v>Aguardando...</v>
      </c>
      <c r="BJ323" s="233" t="str">
        <f t="shared" si="76"/>
        <v>Aguardando...</v>
      </c>
      <c r="BK323" s="233" t="str">
        <f t="shared" si="76"/>
        <v>Aguardando...</v>
      </c>
      <c r="BL323" s="233" t="str">
        <f t="shared" si="76"/>
        <v>Aguardando...</v>
      </c>
      <c r="BM323" s="233" t="str">
        <f t="shared" si="76"/>
        <v>Aguardando...</v>
      </c>
      <c r="BN323" s="233" t="str">
        <f t="shared" si="76"/>
        <v>Aguardando...</v>
      </c>
      <c r="BO323" s="233" t="str">
        <f t="shared" si="76"/>
        <v>Aguardando...</v>
      </c>
      <c r="BP323" s="233" t="str">
        <f t="shared" si="76"/>
        <v>Aguardando...</v>
      </c>
      <c r="BQ323" s="233" t="str">
        <f t="shared" si="76"/>
        <v>Aguardando...</v>
      </c>
      <c r="BR323" s="233" t="str">
        <f t="shared" si="76"/>
        <v>Aguardando...</v>
      </c>
      <c r="BS323" s="233" t="str">
        <f t="shared" si="76"/>
        <v>Aguardando...</v>
      </c>
    </row>
    <row r="324" spans="1:71" s="143" customFormat="1" ht="12.75" hidden="1" customHeight="1" x14ac:dyDescent="0.2">
      <c r="A324" s="148"/>
      <c r="B324" s="149"/>
      <c r="C324" s="149"/>
      <c r="D324" s="149"/>
      <c r="E324" s="149"/>
      <c r="F324" s="149"/>
      <c r="G324" s="149"/>
      <c r="H324" s="150"/>
      <c r="I324" s="150"/>
      <c r="J324" s="149"/>
      <c r="K324" s="149"/>
      <c r="L324" s="149"/>
      <c r="M324" s="149"/>
      <c r="N324" s="149"/>
      <c r="O324" s="150"/>
      <c r="P324" s="149"/>
      <c r="Q324" s="149"/>
      <c r="R324" s="150"/>
      <c r="S324" s="150"/>
      <c r="T324" s="150"/>
      <c r="U324" s="149"/>
      <c r="V324" s="150"/>
      <c r="W324" s="150"/>
      <c r="X324" s="149"/>
      <c r="Y324" s="149"/>
      <c r="Z324" s="150"/>
      <c r="AA324" s="150"/>
      <c r="AB324" s="149"/>
      <c r="AC324" s="149"/>
      <c r="AD324" s="149"/>
      <c r="AE324" s="149"/>
      <c r="AF324" s="149"/>
      <c r="AG324" s="149"/>
      <c r="AH324" s="149"/>
      <c r="AI324" s="149"/>
      <c r="AJ324" s="150"/>
      <c r="AK324" s="149"/>
      <c r="AL324" s="148"/>
      <c r="AM324" s="148"/>
      <c r="AN324" s="148"/>
      <c r="AO324" s="164" t="s">
        <v>112</v>
      </c>
      <c r="AP324" s="229"/>
      <c r="AQ324" s="230">
        <f>IF(AQ165="","Aguardando...",IFERROR(((AQ305-AQ165)/AQ305),0))</f>
        <v>0.75</v>
      </c>
      <c r="AR324" s="231"/>
      <c r="AS324" s="232">
        <f t="shared" si="76"/>
        <v>0.52</v>
      </c>
      <c r="AT324" s="233">
        <f t="shared" si="76"/>
        <v>0.33333333333333331</v>
      </c>
      <c r="AU324" s="233">
        <f t="shared" si="76"/>
        <v>0.56666666666666665</v>
      </c>
      <c r="AV324" s="233">
        <f t="shared" si="76"/>
        <v>0.4</v>
      </c>
      <c r="AW324" s="233">
        <f t="shared" si="76"/>
        <v>0.37931034482758619</v>
      </c>
      <c r="AX324" s="233">
        <f t="shared" si="76"/>
        <v>0.41176470588235292</v>
      </c>
      <c r="AY324" s="233">
        <f t="shared" si="76"/>
        <v>0.4375</v>
      </c>
      <c r="AZ324" s="233">
        <f t="shared" si="76"/>
        <v>0.39393939393939392</v>
      </c>
      <c r="BA324" s="233">
        <f t="shared" si="76"/>
        <v>0.48571428571428571</v>
      </c>
      <c r="BB324" s="233">
        <f t="shared" si="76"/>
        <v>0.375</v>
      </c>
      <c r="BC324" s="233">
        <f>IF(BC165="","Aguardando...",IFERROR(((BC305-BC165)/BC305),0))</f>
        <v>0.42857142857142855</v>
      </c>
      <c r="BD324" s="233">
        <f t="shared" si="76"/>
        <v>0</v>
      </c>
      <c r="BE324" s="233" t="str">
        <f t="shared" si="76"/>
        <v>Aguardando...</v>
      </c>
      <c r="BF324" s="233" t="str">
        <f t="shared" si="76"/>
        <v>Aguardando...</v>
      </c>
      <c r="BG324" s="233" t="str">
        <f t="shared" si="76"/>
        <v>Aguardando...</v>
      </c>
      <c r="BH324" s="233" t="str">
        <f t="shared" si="76"/>
        <v>Aguardando...</v>
      </c>
      <c r="BI324" s="233" t="str">
        <f t="shared" si="76"/>
        <v>Aguardando...</v>
      </c>
      <c r="BJ324" s="233" t="str">
        <f t="shared" si="76"/>
        <v>Aguardando...</v>
      </c>
      <c r="BK324" s="233" t="str">
        <f t="shared" si="76"/>
        <v>Aguardando...</v>
      </c>
      <c r="BL324" s="233" t="str">
        <f t="shared" si="76"/>
        <v>Aguardando...</v>
      </c>
      <c r="BM324" s="233" t="str">
        <f t="shared" si="76"/>
        <v>Aguardando...</v>
      </c>
      <c r="BN324" s="233" t="str">
        <f t="shared" si="76"/>
        <v>Aguardando...</v>
      </c>
      <c r="BO324" s="233" t="str">
        <f t="shared" si="76"/>
        <v>Aguardando...</v>
      </c>
      <c r="BP324" s="233" t="str">
        <f t="shared" si="76"/>
        <v>Aguardando...</v>
      </c>
      <c r="BQ324" s="233" t="str">
        <f t="shared" si="76"/>
        <v>Aguardando...</v>
      </c>
      <c r="BR324" s="233" t="str">
        <f t="shared" si="76"/>
        <v>Aguardando...</v>
      </c>
      <c r="BS324" s="233" t="str">
        <f t="shared" si="76"/>
        <v>Aguardando...</v>
      </c>
    </row>
    <row r="325" spans="1:71" s="143" customFormat="1" ht="12.75" hidden="1" customHeight="1" x14ac:dyDescent="0.2">
      <c r="A325" s="148"/>
      <c r="B325" s="149"/>
      <c r="C325" s="149"/>
      <c r="D325" s="149"/>
      <c r="E325" s="149"/>
      <c r="F325" s="149"/>
      <c r="G325" s="149"/>
      <c r="H325" s="150"/>
      <c r="I325" s="150"/>
      <c r="J325" s="149"/>
      <c r="K325" s="149"/>
      <c r="L325" s="149"/>
      <c r="M325" s="149"/>
      <c r="N325" s="149"/>
      <c r="O325" s="150"/>
      <c r="P325" s="149"/>
      <c r="Q325" s="149"/>
      <c r="R325" s="150"/>
      <c r="S325" s="150"/>
      <c r="T325" s="150"/>
      <c r="U325" s="149"/>
      <c r="V325" s="150"/>
      <c r="W325" s="150"/>
      <c r="X325" s="149"/>
      <c r="Y325" s="149"/>
      <c r="Z325" s="150"/>
      <c r="AA325" s="150"/>
      <c r="AB325" s="149"/>
      <c r="AC325" s="149"/>
      <c r="AD325" s="149"/>
      <c r="AE325" s="149"/>
      <c r="AF325" s="149"/>
      <c r="AG325" s="149"/>
      <c r="AH325" s="149"/>
      <c r="AI325" s="149"/>
      <c r="AJ325" s="150"/>
      <c r="AK325" s="149"/>
      <c r="AL325" s="148"/>
      <c r="AM325" s="148"/>
      <c r="AN325" s="148"/>
      <c r="AO325" s="164" t="s">
        <v>113</v>
      </c>
      <c r="AP325" s="229"/>
      <c r="AQ325" s="230">
        <f>IF(AQ166="","Aguardando...",IFERROR(((AQ306-AQ166)/AQ306),0))</f>
        <v>0</v>
      </c>
      <c r="AR325" s="231"/>
      <c r="AS325" s="232">
        <f t="shared" si="76"/>
        <v>0</v>
      </c>
      <c r="AT325" s="233">
        <f t="shared" si="76"/>
        <v>0</v>
      </c>
      <c r="AU325" s="233">
        <f t="shared" si="76"/>
        <v>0</v>
      </c>
      <c r="AV325" s="233">
        <f t="shared" si="76"/>
        <v>1</v>
      </c>
      <c r="AW325" s="233">
        <f t="shared" si="76"/>
        <v>0</v>
      </c>
      <c r="AX325" s="233">
        <f t="shared" si="76"/>
        <v>-2</v>
      </c>
      <c r="AY325" s="233">
        <f t="shared" si="76"/>
        <v>0</v>
      </c>
      <c r="AZ325" s="233">
        <f t="shared" si="76"/>
        <v>-1.6666666666666667</v>
      </c>
      <c r="BA325" s="233">
        <f t="shared" si="76"/>
        <v>-6</v>
      </c>
      <c r="BB325" s="233">
        <f t="shared" si="76"/>
        <v>-6</v>
      </c>
      <c r="BC325" s="233">
        <f t="shared" si="76"/>
        <v>-0.6</v>
      </c>
      <c r="BD325" s="233">
        <f t="shared" si="76"/>
        <v>0</v>
      </c>
      <c r="BE325" s="233" t="str">
        <f t="shared" si="76"/>
        <v>Aguardando...</v>
      </c>
      <c r="BF325" s="233" t="str">
        <f t="shared" si="76"/>
        <v>Aguardando...</v>
      </c>
      <c r="BG325" s="233" t="str">
        <f t="shared" si="76"/>
        <v>Aguardando...</v>
      </c>
      <c r="BH325" s="233" t="str">
        <f t="shared" si="76"/>
        <v>Aguardando...</v>
      </c>
      <c r="BI325" s="233" t="str">
        <f t="shared" si="76"/>
        <v>Aguardando...</v>
      </c>
      <c r="BJ325" s="233" t="str">
        <f t="shared" si="76"/>
        <v>Aguardando...</v>
      </c>
      <c r="BK325" s="233" t="str">
        <f t="shared" si="76"/>
        <v>Aguardando...</v>
      </c>
      <c r="BL325" s="233" t="str">
        <f t="shared" si="76"/>
        <v>Aguardando...</v>
      </c>
      <c r="BM325" s="233" t="str">
        <f t="shared" si="76"/>
        <v>Aguardando...</v>
      </c>
      <c r="BN325" s="233" t="str">
        <f t="shared" si="76"/>
        <v>Aguardando...</v>
      </c>
      <c r="BO325" s="233" t="str">
        <f t="shared" si="76"/>
        <v>Aguardando...</v>
      </c>
      <c r="BP325" s="233" t="str">
        <f t="shared" si="76"/>
        <v>Aguardando...</v>
      </c>
      <c r="BQ325" s="233" t="str">
        <f t="shared" si="76"/>
        <v>Aguardando...</v>
      </c>
      <c r="BR325" s="233" t="str">
        <f t="shared" si="76"/>
        <v>Aguardando...</v>
      </c>
      <c r="BS325" s="233" t="str">
        <f t="shared" si="76"/>
        <v>Aguardando...</v>
      </c>
    </row>
    <row r="326" spans="1:71" s="143" customFormat="1" ht="12.75" hidden="1" customHeight="1" x14ac:dyDescent="0.2">
      <c r="A326" s="148"/>
      <c r="B326" s="149"/>
      <c r="C326" s="149"/>
      <c r="D326" s="149"/>
      <c r="E326" s="149"/>
      <c r="F326" s="149"/>
      <c r="G326" s="149"/>
      <c r="H326" s="150"/>
      <c r="I326" s="150"/>
      <c r="J326" s="149"/>
      <c r="K326" s="149"/>
      <c r="L326" s="149"/>
      <c r="M326" s="149"/>
      <c r="N326" s="149"/>
      <c r="O326" s="150"/>
      <c r="P326" s="149"/>
      <c r="Q326" s="149"/>
      <c r="R326" s="150"/>
      <c r="S326" s="150"/>
      <c r="T326" s="150"/>
      <c r="U326" s="149"/>
      <c r="V326" s="150"/>
      <c r="W326" s="150"/>
      <c r="X326" s="149"/>
      <c r="Y326" s="149"/>
      <c r="Z326" s="150"/>
      <c r="AA326" s="150"/>
      <c r="AB326" s="149"/>
      <c r="AC326" s="149"/>
      <c r="AD326" s="149"/>
      <c r="AE326" s="149"/>
      <c r="AF326" s="149"/>
      <c r="AG326" s="149"/>
      <c r="AH326" s="149"/>
      <c r="AI326" s="149"/>
      <c r="AJ326" s="150"/>
      <c r="AK326" s="149"/>
      <c r="AL326" s="148"/>
      <c r="AM326" s="148"/>
      <c r="AN326" s="148"/>
      <c r="AO326" s="164" t="s">
        <v>114</v>
      </c>
      <c r="AP326" s="229"/>
      <c r="AQ326" s="230">
        <f>IF(AQ167="","Aguardando...",IFERROR(((AQ307-AQ167)/AQ307),0))</f>
        <v>8.3333333333333329E-2</v>
      </c>
      <c r="AR326" s="231"/>
      <c r="AS326" s="232">
        <f t="shared" si="76"/>
        <v>-0.39583333333333331</v>
      </c>
      <c r="AT326" s="233">
        <f t="shared" si="76"/>
        <v>0.72549019607843135</v>
      </c>
      <c r="AU326" s="233">
        <f t="shared" si="76"/>
        <v>0.6785714285714286</v>
      </c>
      <c r="AV326" s="233">
        <f t="shared" si="76"/>
        <v>0.69298245614035092</v>
      </c>
      <c r="AW326" s="233">
        <f t="shared" si="76"/>
        <v>0.53846153846153844</v>
      </c>
      <c r="AX326" s="233">
        <f t="shared" si="76"/>
        <v>0.5494505494505495</v>
      </c>
      <c r="AY326" s="233">
        <f t="shared" si="76"/>
        <v>0.57999999999999996</v>
      </c>
      <c r="AZ326" s="233">
        <f t="shared" si="76"/>
        <v>0.5056179775280899</v>
      </c>
      <c r="BA326" s="233">
        <f t="shared" si="76"/>
        <v>0.4891304347826087</v>
      </c>
      <c r="BB326" s="233">
        <f t="shared" si="76"/>
        <v>0.47560975609756095</v>
      </c>
      <c r="BC326" s="233">
        <f t="shared" si="76"/>
        <v>0.34666666666666668</v>
      </c>
      <c r="BD326" s="233">
        <f t="shared" si="76"/>
        <v>0</v>
      </c>
      <c r="BE326" s="233" t="str">
        <f t="shared" si="76"/>
        <v>Aguardando...</v>
      </c>
      <c r="BF326" s="233" t="str">
        <f t="shared" si="76"/>
        <v>Aguardando...</v>
      </c>
      <c r="BG326" s="233" t="str">
        <f t="shared" si="76"/>
        <v>Aguardando...</v>
      </c>
      <c r="BH326" s="233" t="str">
        <f t="shared" si="76"/>
        <v>Aguardando...</v>
      </c>
      <c r="BI326" s="233" t="str">
        <f t="shared" si="76"/>
        <v>Aguardando...</v>
      </c>
      <c r="BJ326" s="233" t="str">
        <f t="shared" si="76"/>
        <v>Aguardando...</v>
      </c>
      <c r="BK326" s="233" t="str">
        <f t="shared" si="76"/>
        <v>Aguardando...</v>
      </c>
      <c r="BL326" s="233" t="str">
        <f t="shared" si="76"/>
        <v>Aguardando...</v>
      </c>
      <c r="BM326" s="233" t="str">
        <f t="shared" si="76"/>
        <v>Aguardando...</v>
      </c>
      <c r="BN326" s="233" t="str">
        <f t="shared" si="76"/>
        <v>Aguardando...</v>
      </c>
      <c r="BO326" s="233" t="str">
        <f t="shared" si="76"/>
        <v>Aguardando...</v>
      </c>
      <c r="BP326" s="233" t="str">
        <f t="shared" si="76"/>
        <v>Aguardando...</v>
      </c>
      <c r="BQ326" s="233" t="str">
        <f t="shared" si="76"/>
        <v>Aguardando...</v>
      </c>
      <c r="BR326" s="233" t="str">
        <f t="shared" si="76"/>
        <v>Aguardando...</v>
      </c>
      <c r="BS326" s="233" t="str">
        <f t="shared" si="76"/>
        <v>Aguardando...</v>
      </c>
    </row>
    <row r="327" spans="1:71" s="143" customFormat="1" ht="12.75" hidden="1" customHeight="1" x14ac:dyDescent="0.2">
      <c r="A327" s="148"/>
      <c r="B327" s="149"/>
      <c r="C327" s="149"/>
      <c r="D327" s="149"/>
      <c r="E327" s="149"/>
      <c r="F327" s="149"/>
      <c r="G327" s="149"/>
      <c r="H327" s="150"/>
      <c r="I327" s="150"/>
      <c r="J327" s="149"/>
      <c r="K327" s="149"/>
      <c r="L327" s="149"/>
      <c r="M327" s="149"/>
      <c r="N327" s="149"/>
      <c r="O327" s="150"/>
      <c r="P327" s="149"/>
      <c r="Q327" s="149"/>
      <c r="R327" s="150"/>
      <c r="S327" s="150"/>
      <c r="T327" s="150"/>
      <c r="U327" s="149"/>
      <c r="V327" s="150"/>
      <c r="W327" s="150"/>
      <c r="X327" s="149"/>
      <c r="Y327" s="149"/>
      <c r="Z327" s="150"/>
      <c r="AA327" s="150"/>
      <c r="AB327" s="149"/>
      <c r="AC327" s="149"/>
      <c r="AD327" s="149"/>
      <c r="AE327" s="149"/>
      <c r="AF327" s="149"/>
      <c r="AG327" s="149"/>
      <c r="AH327" s="149"/>
      <c r="AI327" s="149"/>
      <c r="AJ327" s="150"/>
      <c r="AK327" s="149"/>
      <c r="AL327" s="148"/>
      <c r="AM327" s="148"/>
      <c r="AN327" s="148"/>
      <c r="AO327" s="164" t="s">
        <v>115</v>
      </c>
      <c r="AP327" s="229"/>
      <c r="AQ327" s="230">
        <f>IF(AQ168="","Aguardando...",IFERROR(((AQ308-AQ168)/AQ308),0))</f>
        <v>7.3333333333333334E-2</v>
      </c>
      <c r="AR327" s="231"/>
      <c r="AS327" s="232">
        <f t="shared" si="76"/>
        <v>-0.12</v>
      </c>
      <c r="AT327" s="233">
        <f t="shared" si="76"/>
        <v>0.67878787878787883</v>
      </c>
      <c r="AU327" s="233">
        <f t="shared" si="76"/>
        <v>0.66</v>
      </c>
      <c r="AV327" s="233">
        <f t="shared" si="76"/>
        <v>0.41</v>
      </c>
      <c r="AW327" s="233">
        <f t="shared" si="76"/>
        <v>0.30386740331491713</v>
      </c>
      <c r="AX327" s="233">
        <f t="shared" si="76"/>
        <v>0.37916666666666665</v>
      </c>
      <c r="AY327" s="233">
        <f t="shared" si="76"/>
        <v>8.7499999999999994E-2</v>
      </c>
      <c r="AZ327" s="233">
        <f t="shared" si="76"/>
        <v>0.21333333333333335</v>
      </c>
      <c r="BA327" s="233">
        <f t="shared" si="76"/>
        <v>0.34265734265734266</v>
      </c>
      <c r="BB327" s="233">
        <f t="shared" si="76"/>
        <v>0.25</v>
      </c>
      <c r="BC327" s="233">
        <f t="shared" si="76"/>
        <v>0.22875816993464052</v>
      </c>
      <c r="BD327" s="233">
        <f t="shared" si="76"/>
        <v>0</v>
      </c>
      <c r="BE327" s="233" t="str">
        <f t="shared" si="76"/>
        <v>Aguardando...</v>
      </c>
      <c r="BF327" s="233" t="str">
        <f t="shared" si="76"/>
        <v>Aguardando...</v>
      </c>
      <c r="BG327" s="233" t="str">
        <f t="shared" si="76"/>
        <v>Aguardando...</v>
      </c>
      <c r="BH327" s="233" t="str">
        <f t="shared" si="76"/>
        <v>Aguardando...</v>
      </c>
      <c r="BI327" s="233" t="str">
        <f t="shared" si="76"/>
        <v>Aguardando...</v>
      </c>
      <c r="BJ327" s="233" t="str">
        <f t="shared" si="76"/>
        <v>Aguardando...</v>
      </c>
      <c r="BK327" s="233" t="str">
        <f t="shared" si="76"/>
        <v>Aguardando...</v>
      </c>
      <c r="BL327" s="233" t="str">
        <f t="shared" si="76"/>
        <v>Aguardando...</v>
      </c>
      <c r="BM327" s="233" t="str">
        <f t="shared" si="76"/>
        <v>Aguardando...</v>
      </c>
      <c r="BN327" s="233" t="str">
        <f t="shared" si="76"/>
        <v>Aguardando...</v>
      </c>
      <c r="BO327" s="233" t="str">
        <f t="shared" si="76"/>
        <v>Aguardando...</v>
      </c>
      <c r="BP327" s="233" t="str">
        <f t="shared" si="76"/>
        <v>Aguardando...</v>
      </c>
      <c r="BQ327" s="233" t="str">
        <f t="shared" si="76"/>
        <v>Aguardando...</v>
      </c>
      <c r="BR327" s="233" t="str">
        <f t="shared" si="76"/>
        <v>Aguardando...</v>
      </c>
      <c r="BS327" s="233" t="str">
        <f t="shared" si="76"/>
        <v>Aguardando...</v>
      </c>
    </row>
    <row r="328" spans="1:71" s="143" customFormat="1" ht="12.75" hidden="1" customHeight="1" x14ac:dyDescent="0.2">
      <c r="A328" s="148"/>
      <c r="B328" s="149"/>
      <c r="C328" s="149"/>
      <c r="D328" s="149"/>
      <c r="E328" s="149"/>
      <c r="F328" s="149"/>
      <c r="G328" s="149"/>
      <c r="H328" s="150"/>
      <c r="I328" s="150"/>
      <c r="J328" s="149"/>
      <c r="K328" s="149"/>
      <c r="L328" s="149"/>
      <c r="M328" s="149"/>
      <c r="N328" s="149"/>
      <c r="O328" s="150"/>
      <c r="P328" s="149"/>
      <c r="Q328" s="149"/>
      <c r="R328" s="150"/>
      <c r="S328" s="150"/>
      <c r="T328" s="150"/>
      <c r="U328" s="149"/>
      <c r="V328" s="150"/>
      <c r="W328" s="150"/>
      <c r="X328" s="149"/>
      <c r="Y328" s="149"/>
      <c r="Z328" s="150"/>
      <c r="AA328" s="150"/>
      <c r="AB328" s="149"/>
      <c r="AC328" s="149"/>
      <c r="AD328" s="149"/>
      <c r="AE328" s="149"/>
      <c r="AF328" s="149"/>
      <c r="AG328" s="149"/>
      <c r="AH328" s="149"/>
      <c r="AI328" s="149"/>
      <c r="AJ328" s="150"/>
      <c r="AK328" s="149"/>
      <c r="AL328" s="148"/>
      <c r="AM328" s="148"/>
      <c r="AN328" s="148"/>
      <c r="AO328" s="164" t="s">
        <v>117</v>
      </c>
      <c r="AP328" s="229"/>
      <c r="AQ328" s="230">
        <f>IF(AQ170="","Aguardando...",IFERROR(((AQ309-AQ170)/AQ309),0))</f>
        <v>0.92777777777777781</v>
      </c>
      <c r="AR328" s="231"/>
      <c r="AS328" s="232">
        <f t="shared" ref="AS328:BS330" si="77">IF(AS170="","Aguardando...",IFERROR(((AS309-AS170)/AS309),0))</f>
        <v>0.83888888888888891</v>
      </c>
      <c r="AT328" s="233">
        <f t="shared" si="77"/>
        <v>1</v>
      </c>
      <c r="AU328" s="233">
        <f t="shared" si="77"/>
        <v>0.76190476190476186</v>
      </c>
      <c r="AV328" s="233">
        <f t="shared" si="77"/>
        <v>0.77011494252873558</v>
      </c>
      <c r="AW328" s="233">
        <f t="shared" si="77"/>
        <v>5.2631578947368418E-2</v>
      </c>
      <c r="AX328" s="233">
        <f t="shared" si="77"/>
        <v>-4</v>
      </c>
      <c r="AY328" s="233">
        <f t="shared" si="77"/>
        <v>0.66666666666666663</v>
      </c>
      <c r="AZ328" s="233">
        <f t="shared" si="77"/>
        <v>0.33333333333333331</v>
      </c>
      <c r="BA328" s="233">
        <f t="shared" si="77"/>
        <v>0.2</v>
      </c>
      <c r="BB328" s="233">
        <f t="shared" si="77"/>
        <v>0</v>
      </c>
      <c r="BC328" s="233">
        <f t="shared" si="77"/>
        <v>0</v>
      </c>
      <c r="BD328" s="233">
        <f t="shared" si="77"/>
        <v>0</v>
      </c>
      <c r="BE328" s="233" t="str">
        <f t="shared" si="77"/>
        <v>Aguardando...</v>
      </c>
      <c r="BF328" s="233" t="str">
        <f t="shared" si="77"/>
        <v>Aguardando...</v>
      </c>
      <c r="BG328" s="233" t="str">
        <f t="shared" si="77"/>
        <v>Aguardando...</v>
      </c>
      <c r="BH328" s="233" t="str">
        <f t="shared" si="77"/>
        <v>Aguardando...</v>
      </c>
      <c r="BI328" s="233" t="str">
        <f t="shared" si="77"/>
        <v>Aguardando...</v>
      </c>
      <c r="BJ328" s="233" t="str">
        <f t="shared" si="77"/>
        <v>Aguardando...</v>
      </c>
      <c r="BK328" s="233" t="str">
        <f t="shared" si="77"/>
        <v>Aguardando...</v>
      </c>
      <c r="BL328" s="233" t="str">
        <f t="shared" si="77"/>
        <v>Aguardando...</v>
      </c>
      <c r="BM328" s="233" t="str">
        <f t="shared" si="77"/>
        <v>Aguardando...</v>
      </c>
      <c r="BN328" s="233" t="str">
        <f t="shared" si="77"/>
        <v>Aguardando...</v>
      </c>
      <c r="BO328" s="233" t="str">
        <f t="shared" si="77"/>
        <v>Aguardando...</v>
      </c>
      <c r="BP328" s="233" t="str">
        <f t="shared" si="77"/>
        <v>Aguardando...</v>
      </c>
      <c r="BQ328" s="233" t="str">
        <f t="shared" si="77"/>
        <v>Aguardando...</v>
      </c>
      <c r="BR328" s="233" t="str">
        <f t="shared" si="77"/>
        <v>Aguardando...</v>
      </c>
      <c r="BS328" s="233" t="str">
        <f t="shared" si="77"/>
        <v>Aguardando...</v>
      </c>
    </row>
    <row r="329" spans="1:71" s="143" customFormat="1" ht="12.75" hidden="1" customHeight="1" x14ac:dyDescent="0.2">
      <c r="A329" s="148"/>
      <c r="B329" s="149"/>
      <c r="C329" s="149"/>
      <c r="D329" s="149"/>
      <c r="E329" s="149"/>
      <c r="F329" s="149"/>
      <c r="G329" s="149"/>
      <c r="H329" s="150"/>
      <c r="I329" s="150"/>
      <c r="J329" s="149"/>
      <c r="K329" s="149"/>
      <c r="L329" s="149"/>
      <c r="M329" s="149"/>
      <c r="N329" s="149"/>
      <c r="O329" s="150"/>
      <c r="P329" s="149"/>
      <c r="Q329" s="149"/>
      <c r="R329" s="150"/>
      <c r="S329" s="150"/>
      <c r="T329" s="150"/>
      <c r="U329" s="149"/>
      <c r="V329" s="150"/>
      <c r="W329" s="150"/>
      <c r="X329" s="149"/>
      <c r="Y329" s="149"/>
      <c r="Z329" s="150"/>
      <c r="AA329" s="150"/>
      <c r="AB329" s="149"/>
      <c r="AC329" s="149"/>
      <c r="AD329" s="149"/>
      <c r="AE329" s="149"/>
      <c r="AF329" s="149"/>
      <c r="AG329" s="149"/>
      <c r="AH329" s="149"/>
      <c r="AI329" s="149"/>
      <c r="AJ329" s="150"/>
      <c r="AK329" s="149"/>
      <c r="AL329" s="148"/>
      <c r="AM329" s="148"/>
      <c r="AN329" s="148"/>
      <c r="AO329" s="164" t="s">
        <v>118</v>
      </c>
      <c r="AP329" s="229"/>
      <c r="AQ329" s="230">
        <f>IF(AQ171="","Aguardando...",IFERROR(((AQ310-AQ171)/AQ310),0))</f>
        <v>0.45833333333333331</v>
      </c>
      <c r="AR329" s="231"/>
      <c r="AS329" s="232">
        <f t="shared" si="77"/>
        <v>3.125E-2</v>
      </c>
      <c r="AT329" s="233">
        <f t="shared" si="77"/>
        <v>0.78431372549019607</v>
      </c>
      <c r="AU329" s="233">
        <f t="shared" si="77"/>
        <v>0.68571428571428572</v>
      </c>
      <c r="AV329" s="233">
        <f t="shared" si="77"/>
        <v>0.56140350877192979</v>
      </c>
      <c r="AW329" s="233">
        <f t="shared" si="77"/>
        <v>0.61379310344827587</v>
      </c>
      <c r="AX329" s="233">
        <f t="shared" si="77"/>
        <v>0.48684210526315791</v>
      </c>
      <c r="AY329" s="233">
        <f t="shared" si="77"/>
        <v>0.55345911949685533</v>
      </c>
      <c r="AZ329" s="233">
        <f t="shared" si="77"/>
        <v>0.51145038167938928</v>
      </c>
      <c r="BA329" s="233">
        <f t="shared" si="77"/>
        <v>0.52380952380952384</v>
      </c>
      <c r="BB329" s="233">
        <f t="shared" si="77"/>
        <v>0.33333333333333331</v>
      </c>
      <c r="BC329" s="233">
        <f t="shared" si="77"/>
        <v>0.52800000000000002</v>
      </c>
      <c r="BD329" s="233">
        <f t="shared" si="77"/>
        <v>0</v>
      </c>
      <c r="BE329" s="233" t="str">
        <f t="shared" si="77"/>
        <v>Aguardando...</v>
      </c>
      <c r="BF329" s="233" t="str">
        <f t="shared" si="77"/>
        <v>Aguardando...</v>
      </c>
      <c r="BG329" s="233" t="str">
        <f t="shared" si="77"/>
        <v>Aguardando...</v>
      </c>
      <c r="BH329" s="233" t="str">
        <f t="shared" si="77"/>
        <v>Aguardando...</v>
      </c>
      <c r="BI329" s="233" t="str">
        <f t="shared" si="77"/>
        <v>Aguardando...</v>
      </c>
      <c r="BJ329" s="233" t="str">
        <f t="shared" si="77"/>
        <v>Aguardando...</v>
      </c>
      <c r="BK329" s="233" t="str">
        <f t="shared" si="77"/>
        <v>Aguardando...</v>
      </c>
      <c r="BL329" s="233" t="str">
        <f t="shared" si="77"/>
        <v>Aguardando...</v>
      </c>
      <c r="BM329" s="233" t="str">
        <f t="shared" si="77"/>
        <v>Aguardando...</v>
      </c>
      <c r="BN329" s="233" t="str">
        <f t="shared" si="77"/>
        <v>Aguardando...</v>
      </c>
      <c r="BO329" s="233" t="str">
        <f t="shared" si="77"/>
        <v>Aguardando...</v>
      </c>
      <c r="BP329" s="233" t="str">
        <f t="shared" si="77"/>
        <v>Aguardando...</v>
      </c>
      <c r="BQ329" s="233" t="str">
        <f t="shared" si="77"/>
        <v>Aguardando...</v>
      </c>
      <c r="BR329" s="233" t="str">
        <f t="shared" si="77"/>
        <v>Aguardando...</v>
      </c>
      <c r="BS329" s="233" t="str">
        <f t="shared" si="77"/>
        <v>Aguardando...</v>
      </c>
    </row>
    <row r="330" spans="1:71" s="143" customFormat="1" ht="12.75" hidden="1" customHeight="1" x14ac:dyDescent="0.2">
      <c r="A330" s="148"/>
      <c r="B330" s="149"/>
      <c r="C330" s="149"/>
      <c r="D330" s="149"/>
      <c r="E330" s="149"/>
      <c r="F330" s="149"/>
      <c r="G330" s="149"/>
      <c r="H330" s="150"/>
      <c r="I330" s="150"/>
      <c r="J330" s="149"/>
      <c r="K330" s="149"/>
      <c r="L330" s="149"/>
      <c r="M330" s="149"/>
      <c r="N330" s="149"/>
      <c r="O330" s="150"/>
      <c r="P330" s="149"/>
      <c r="Q330" s="149"/>
      <c r="R330" s="150"/>
      <c r="S330" s="150"/>
      <c r="T330" s="150"/>
      <c r="U330" s="149"/>
      <c r="V330" s="150"/>
      <c r="W330" s="150"/>
      <c r="X330" s="149"/>
      <c r="Y330" s="149"/>
      <c r="Z330" s="150"/>
      <c r="AA330" s="150"/>
      <c r="AB330" s="149"/>
      <c r="AC330" s="149"/>
      <c r="AD330" s="149"/>
      <c r="AE330" s="149"/>
      <c r="AF330" s="149"/>
      <c r="AG330" s="149"/>
      <c r="AH330" s="149"/>
      <c r="AI330" s="149"/>
      <c r="AJ330" s="150"/>
      <c r="AK330" s="149"/>
      <c r="AL330" s="148"/>
      <c r="AM330" s="148"/>
      <c r="AN330" s="148"/>
      <c r="AO330" s="164" t="s">
        <v>119</v>
      </c>
      <c r="AP330" s="229"/>
      <c r="AQ330" s="230">
        <f>IF(AQ172="","Aguardando...",IFERROR(((AQ311-AQ172)/AQ311),0))</f>
        <v>0.94666666666666666</v>
      </c>
      <c r="AR330" s="231"/>
      <c r="AS330" s="232">
        <f t="shared" si="77"/>
        <v>0.94666666666666666</v>
      </c>
      <c r="AT330" s="233">
        <f t="shared" si="77"/>
        <v>0.8125</v>
      </c>
      <c r="AU330" s="233">
        <f t="shared" si="77"/>
        <v>0.88888888888888884</v>
      </c>
      <c r="AV330" s="233">
        <f t="shared" si="77"/>
        <v>0.94444444444444442</v>
      </c>
      <c r="AW330" s="233">
        <f t="shared" si="77"/>
        <v>1</v>
      </c>
      <c r="AX330" s="233">
        <f t="shared" si="77"/>
        <v>0</v>
      </c>
      <c r="AY330" s="233">
        <f t="shared" si="77"/>
        <v>0</v>
      </c>
      <c r="AZ330" s="233">
        <f t="shared" si="77"/>
        <v>0.42857142857142855</v>
      </c>
      <c r="BA330" s="233">
        <f t="shared" si="77"/>
        <v>0.5</v>
      </c>
      <c r="BB330" s="233">
        <f t="shared" si="77"/>
        <v>0.5</v>
      </c>
      <c r="BC330" s="233">
        <f t="shared" si="77"/>
        <v>0.66666666666666663</v>
      </c>
      <c r="BD330" s="233">
        <f t="shared" si="77"/>
        <v>0</v>
      </c>
      <c r="BE330" s="233" t="str">
        <f t="shared" si="77"/>
        <v>Aguardando...</v>
      </c>
      <c r="BF330" s="233" t="str">
        <f t="shared" si="77"/>
        <v>Aguardando...</v>
      </c>
      <c r="BG330" s="233" t="str">
        <f t="shared" si="77"/>
        <v>Aguardando...</v>
      </c>
      <c r="BH330" s="233" t="str">
        <f t="shared" si="77"/>
        <v>Aguardando...</v>
      </c>
      <c r="BI330" s="233" t="str">
        <f t="shared" si="77"/>
        <v>Aguardando...</v>
      </c>
      <c r="BJ330" s="233" t="str">
        <f t="shared" si="77"/>
        <v>Aguardando...</v>
      </c>
      <c r="BK330" s="233" t="str">
        <f t="shared" si="77"/>
        <v>Aguardando...</v>
      </c>
      <c r="BL330" s="233" t="str">
        <f t="shared" si="77"/>
        <v>Aguardando...</v>
      </c>
      <c r="BM330" s="233" t="str">
        <f t="shared" si="77"/>
        <v>Aguardando...</v>
      </c>
      <c r="BN330" s="233" t="str">
        <f t="shared" si="77"/>
        <v>Aguardando...</v>
      </c>
      <c r="BO330" s="233" t="str">
        <f t="shared" si="77"/>
        <v>Aguardando...</v>
      </c>
      <c r="BP330" s="233" t="str">
        <f t="shared" si="77"/>
        <v>Aguardando...</v>
      </c>
      <c r="BQ330" s="233" t="str">
        <f t="shared" si="77"/>
        <v>Aguardando...</v>
      </c>
      <c r="BR330" s="233" t="str">
        <f t="shared" si="77"/>
        <v>Aguardando...</v>
      </c>
      <c r="BS330" s="233" t="str">
        <f t="shared" si="77"/>
        <v>Aguardando...</v>
      </c>
    </row>
    <row r="331" spans="1:71" s="143" customFormat="1" ht="12.75" hidden="1" customHeight="1" x14ac:dyDescent="0.2">
      <c r="A331" s="148"/>
      <c r="B331" s="149"/>
      <c r="C331" s="149"/>
      <c r="D331" s="149"/>
      <c r="E331" s="149"/>
      <c r="F331" s="149"/>
      <c r="G331" s="149"/>
      <c r="H331" s="150"/>
      <c r="I331" s="150"/>
      <c r="J331" s="149"/>
      <c r="K331" s="149"/>
      <c r="L331" s="149"/>
      <c r="M331" s="149"/>
      <c r="N331" s="149"/>
      <c r="O331" s="150"/>
      <c r="P331" s="149"/>
      <c r="Q331" s="149"/>
      <c r="R331" s="150"/>
      <c r="S331" s="150"/>
      <c r="T331" s="150"/>
      <c r="U331" s="149"/>
      <c r="V331" s="150"/>
      <c r="W331" s="150"/>
      <c r="X331" s="149"/>
      <c r="Y331" s="149"/>
      <c r="Z331" s="150"/>
      <c r="AA331" s="150"/>
      <c r="AB331" s="149"/>
      <c r="AC331" s="149"/>
      <c r="AD331" s="149"/>
      <c r="AE331" s="149"/>
      <c r="AF331" s="149"/>
      <c r="AG331" s="149"/>
      <c r="AH331" s="149"/>
      <c r="AI331" s="149"/>
      <c r="AJ331" s="150"/>
      <c r="AK331" s="149"/>
      <c r="AL331" s="148"/>
      <c r="AM331" s="148"/>
      <c r="AN331" s="148"/>
      <c r="AO331" s="164" t="s">
        <v>121</v>
      </c>
      <c r="AP331" s="229"/>
      <c r="AQ331" s="230">
        <f t="shared" ref="AQ331:AQ339" si="78">IF(AQ174="","Aguardando...",IFERROR(((AQ312-AQ174)/AQ312),0))</f>
        <v>-0.375</v>
      </c>
      <c r="AR331" s="231"/>
      <c r="AS331" s="232">
        <f t="shared" ref="AS331:BS339" si="79">IF(AS174="","Aguardando...",IFERROR(((AS312-AS174)/AS312),0))</f>
        <v>-0.9375</v>
      </c>
      <c r="AT331" s="233">
        <f t="shared" si="79"/>
        <v>0.94736842105263153</v>
      </c>
      <c r="AU331" s="233">
        <f t="shared" si="79"/>
        <v>0.84</v>
      </c>
      <c r="AV331" s="233">
        <f t="shared" si="79"/>
        <v>0.86538461538461542</v>
      </c>
      <c r="AW331" s="233">
        <f t="shared" si="79"/>
        <v>0.47058823529411764</v>
      </c>
      <c r="AX331" s="233">
        <f t="shared" si="79"/>
        <v>0.51515151515151514</v>
      </c>
      <c r="AY331" s="233">
        <f t="shared" si="79"/>
        <v>0.76470588235294112</v>
      </c>
      <c r="AZ331" s="233">
        <f t="shared" si="79"/>
        <v>0.54545454545454541</v>
      </c>
      <c r="BA331" s="233">
        <f t="shared" si="79"/>
        <v>0.375</v>
      </c>
      <c r="BB331" s="233">
        <f t="shared" si="79"/>
        <v>0.47368421052631576</v>
      </c>
      <c r="BC331" s="233">
        <f t="shared" si="79"/>
        <v>0.5</v>
      </c>
      <c r="BD331" s="233">
        <f t="shared" si="79"/>
        <v>0</v>
      </c>
      <c r="BE331" s="233" t="str">
        <f t="shared" si="79"/>
        <v>Aguardando...</v>
      </c>
      <c r="BF331" s="233" t="str">
        <f t="shared" si="79"/>
        <v>Aguardando...</v>
      </c>
      <c r="BG331" s="233" t="str">
        <f t="shared" si="79"/>
        <v>Aguardando...</v>
      </c>
      <c r="BH331" s="233" t="str">
        <f t="shared" si="79"/>
        <v>Aguardando...</v>
      </c>
      <c r="BI331" s="233" t="str">
        <f t="shared" si="79"/>
        <v>Aguardando...</v>
      </c>
      <c r="BJ331" s="233" t="str">
        <f t="shared" si="79"/>
        <v>Aguardando...</v>
      </c>
      <c r="BK331" s="233" t="str">
        <f t="shared" si="79"/>
        <v>Aguardando...</v>
      </c>
      <c r="BL331" s="233" t="str">
        <f t="shared" si="79"/>
        <v>Aguardando...</v>
      </c>
      <c r="BM331" s="233" t="str">
        <f t="shared" si="79"/>
        <v>Aguardando...</v>
      </c>
      <c r="BN331" s="233" t="str">
        <f t="shared" si="79"/>
        <v>Aguardando...</v>
      </c>
      <c r="BO331" s="233" t="str">
        <f t="shared" si="79"/>
        <v>Aguardando...</v>
      </c>
      <c r="BP331" s="233" t="str">
        <f t="shared" si="79"/>
        <v>Aguardando...</v>
      </c>
      <c r="BQ331" s="233" t="str">
        <f t="shared" si="79"/>
        <v>Aguardando...</v>
      </c>
      <c r="BR331" s="233" t="str">
        <f t="shared" si="79"/>
        <v>Aguardando...</v>
      </c>
      <c r="BS331" s="233" t="str">
        <f t="shared" si="79"/>
        <v>Aguardando...</v>
      </c>
    </row>
    <row r="332" spans="1:71" s="143" customFormat="1" ht="12.75" hidden="1" customHeight="1" x14ac:dyDescent="0.2">
      <c r="A332" s="148"/>
      <c r="B332" s="149"/>
      <c r="C332" s="149"/>
      <c r="D332" s="149"/>
      <c r="E332" s="149"/>
      <c r="F332" s="149"/>
      <c r="G332" s="149"/>
      <c r="H332" s="150"/>
      <c r="I332" s="150"/>
      <c r="J332" s="149"/>
      <c r="K332" s="149"/>
      <c r="L332" s="149"/>
      <c r="M332" s="149"/>
      <c r="N332" s="149"/>
      <c r="O332" s="150"/>
      <c r="P332" s="149"/>
      <c r="Q332" s="149"/>
      <c r="R332" s="150"/>
      <c r="S332" s="150"/>
      <c r="T332" s="150"/>
      <c r="U332" s="149"/>
      <c r="V332" s="150"/>
      <c r="W332" s="150"/>
      <c r="X332" s="149"/>
      <c r="Y332" s="149"/>
      <c r="Z332" s="150"/>
      <c r="AA332" s="150"/>
      <c r="AB332" s="149"/>
      <c r="AC332" s="149"/>
      <c r="AD332" s="149"/>
      <c r="AE332" s="149"/>
      <c r="AF332" s="149"/>
      <c r="AG332" s="149"/>
      <c r="AH332" s="149"/>
      <c r="AI332" s="149"/>
      <c r="AJ332" s="150"/>
      <c r="AK332" s="149"/>
      <c r="AL332" s="148"/>
      <c r="AM332" s="148"/>
      <c r="AN332" s="148"/>
      <c r="AO332" s="164" t="s">
        <v>122</v>
      </c>
      <c r="AP332" s="229"/>
      <c r="AQ332" s="230">
        <f t="shared" si="78"/>
        <v>0.4</v>
      </c>
      <c r="AR332" s="231"/>
      <c r="AS332" s="232">
        <f t="shared" si="79"/>
        <v>0.2</v>
      </c>
      <c r="AT332" s="233">
        <f t="shared" si="79"/>
        <v>0.73684210526315785</v>
      </c>
      <c r="AU332" s="233">
        <f t="shared" si="79"/>
        <v>0.84</v>
      </c>
      <c r="AV332" s="233">
        <f t="shared" si="79"/>
        <v>0.63461538461538458</v>
      </c>
      <c r="AW332" s="233">
        <f t="shared" si="79"/>
        <v>0.55000000000000004</v>
      </c>
      <c r="AX332" s="233">
        <f t="shared" si="79"/>
        <v>0.53488372093023251</v>
      </c>
      <c r="AY332" s="233">
        <f t="shared" si="79"/>
        <v>0.39393939393939392</v>
      </c>
      <c r="AZ332" s="233">
        <f t="shared" si="79"/>
        <v>0.55555555555555558</v>
      </c>
      <c r="BA332" s="233">
        <f t="shared" si="79"/>
        <v>0.42857142857142855</v>
      </c>
      <c r="BB332" s="233">
        <f t="shared" si="79"/>
        <v>0.51219512195121952</v>
      </c>
      <c r="BC332" s="233">
        <f t="shared" si="79"/>
        <v>0.5</v>
      </c>
      <c r="BD332" s="233">
        <f t="shared" si="79"/>
        <v>0</v>
      </c>
      <c r="BE332" s="233" t="str">
        <f t="shared" si="79"/>
        <v>Aguardando...</v>
      </c>
      <c r="BF332" s="233" t="str">
        <f t="shared" si="79"/>
        <v>Aguardando...</v>
      </c>
      <c r="BG332" s="233" t="str">
        <f t="shared" si="79"/>
        <v>Aguardando...</v>
      </c>
      <c r="BH332" s="233" t="str">
        <f t="shared" si="79"/>
        <v>Aguardando...</v>
      </c>
      <c r="BI332" s="233" t="str">
        <f t="shared" si="79"/>
        <v>Aguardando...</v>
      </c>
      <c r="BJ332" s="233" t="str">
        <f t="shared" si="79"/>
        <v>Aguardando...</v>
      </c>
      <c r="BK332" s="233" t="str">
        <f t="shared" si="79"/>
        <v>Aguardando...</v>
      </c>
      <c r="BL332" s="233" t="str">
        <f t="shared" si="79"/>
        <v>Aguardando...</v>
      </c>
      <c r="BM332" s="233" t="str">
        <f t="shared" si="79"/>
        <v>Aguardando...</v>
      </c>
      <c r="BN332" s="233" t="str">
        <f t="shared" si="79"/>
        <v>Aguardando...</v>
      </c>
      <c r="BO332" s="233" t="str">
        <f t="shared" si="79"/>
        <v>Aguardando...</v>
      </c>
      <c r="BP332" s="233" t="str">
        <f t="shared" si="79"/>
        <v>Aguardando...</v>
      </c>
      <c r="BQ332" s="233" t="str">
        <f t="shared" si="79"/>
        <v>Aguardando...</v>
      </c>
      <c r="BR332" s="233" t="str">
        <f t="shared" si="79"/>
        <v>Aguardando...</v>
      </c>
      <c r="BS332" s="233" t="str">
        <f t="shared" si="79"/>
        <v>Aguardando...</v>
      </c>
    </row>
    <row r="333" spans="1:71" s="143" customFormat="1" ht="12.75" hidden="1" customHeight="1" x14ac:dyDescent="0.2">
      <c r="A333" s="148"/>
      <c r="B333" s="149"/>
      <c r="C333" s="149"/>
      <c r="D333" s="149"/>
      <c r="E333" s="149"/>
      <c r="F333" s="149"/>
      <c r="G333" s="149"/>
      <c r="H333" s="150"/>
      <c r="I333" s="150"/>
      <c r="J333" s="149"/>
      <c r="K333" s="149"/>
      <c r="L333" s="149"/>
      <c r="M333" s="149"/>
      <c r="N333" s="149"/>
      <c r="O333" s="150"/>
      <c r="P333" s="149"/>
      <c r="Q333" s="149"/>
      <c r="R333" s="150"/>
      <c r="S333" s="150"/>
      <c r="T333" s="150"/>
      <c r="U333" s="149"/>
      <c r="V333" s="150"/>
      <c r="W333" s="150"/>
      <c r="X333" s="149"/>
      <c r="Y333" s="149"/>
      <c r="Z333" s="150"/>
      <c r="AA333" s="150"/>
      <c r="AB333" s="149"/>
      <c r="AC333" s="149"/>
      <c r="AD333" s="149"/>
      <c r="AE333" s="149"/>
      <c r="AF333" s="149"/>
      <c r="AG333" s="149"/>
      <c r="AH333" s="149"/>
      <c r="AI333" s="149"/>
      <c r="AJ333" s="150"/>
      <c r="AK333" s="149"/>
      <c r="AL333" s="148"/>
      <c r="AM333" s="148"/>
      <c r="AN333" s="148"/>
      <c r="AO333" s="164" t="s">
        <v>123</v>
      </c>
      <c r="AP333" s="229"/>
      <c r="AQ333" s="230">
        <f t="shared" si="78"/>
        <v>0.88380952380952382</v>
      </c>
      <c r="AR333" s="231"/>
      <c r="AS333" s="232">
        <f t="shared" si="79"/>
        <v>0.83809523809523812</v>
      </c>
      <c r="AT333" s="233">
        <f t="shared" si="79"/>
        <v>0.81666666666666665</v>
      </c>
      <c r="AU333" s="233">
        <f t="shared" si="79"/>
        <v>0.76666666666666672</v>
      </c>
      <c r="AV333" s="233">
        <f t="shared" si="79"/>
        <v>0.7</v>
      </c>
      <c r="AW333" s="233">
        <f t="shared" si="79"/>
        <v>0.16666666666666666</v>
      </c>
      <c r="AX333" s="233">
        <f t="shared" si="79"/>
        <v>0.17391304347826086</v>
      </c>
      <c r="AY333" s="233">
        <f t="shared" si="79"/>
        <v>0.49494949494949497</v>
      </c>
      <c r="AZ333" s="233">
        <f t="shared" si="79"/>
        <v>0.26470588235294118</v>
      </c>
      <c r="BA333" s="233">
        <f t="shared" si="79"/>
        <v>0.2988505747126437</v>
      </c>
      <c r="BB333" s="233">
        <f t="shared" si="79"/>
        <v>0.35227272727272729</v>
      </c>
      <c r="BC333" s="233">
        <f t="shared" si="79"/>
        <v>0.32432432432432434</v>
      </c>
      <c r="BD333" s="233">
        <f t="shared" si="79"/>
        <v>0</v>
      </c>
      <c r="BE333" s="233" t="str">
        <f t="shared" si="79"/>
        <v>Aguardando...</v>
      </c>
      <c r="BF333" s="233" t="str">
        <f t="shared" si="79"/>
        <v>Aguardando...</v>
      </c>
      <c r="BG333" s="233" t="str">
        <f t="shared" si="79"/>
        <v>Aguardando...</v>
      </c>
      <c r="BH333" s="233" t="str">
        <f t="shared" si="79"/>
        <v>Aguardando...</v>
      </c>
      <c r="BI333" s="233" t="str">
        <f t="shared" si="79"/>
        <v>Aguardando...</v>
      </c>
      <c r="BJ333" s="233" t="str">
        <f t="shared" si="79"/>
        <v>Aguardando...</v>
      </c>
      <c r="BK333" s="233" t="str">
        <f t="shared" si="79"/>
        <v>Aguardando...</v>
      </c>
      <c r="BL333" s="233" t="str">
        <f t="shared" si="79"/>
        <v>Aguardando...</v>
      </c>
      <c r="BM333" s="233" t="str">
        <f t="shared" si="79"/>
        <v>Aguardando...</v>
      </c>
      <c r="BN333" s="233" t="str">
        <f t="shared" si="79"/>
        <v>Aguardando...</v>
      </c>
      <c r="BO333" s="233" t="str">
        <f t="shared" si="79"/>
        <v>Aguardando...</v>
      </c>
      <c r="BP333" s="233" t="str">
        <f t="shared" si="79"/>
        <v>Aguardando...</v>
      </c>
      <c r="BQ333" s="233" t="str">
        <f t="shared" si="79"/>
        <v>Aguardando...</v>
      </c>
      <c r="BR333" s="233" t="str">
        <f t="shared" si="79"/>
        <v>Aguardando...</v>
      </c>
      <c r="BS333" s="233" t="str">
        <f t="shared" si="79"/>
        <v>Aguardando...</v>
      </c>
    </row>
    <row r="334" spans="1:71" s="143" customFormat="1" ht="12.75" hidden="1" customHeight="1" x14ac:dyDescent="0.2">
      <c r="A334" s="148"/>
      <c r="B334" s="149"/>
      <c r="C334" s="149"/>
      <c r="D334" s="149"/>
      <c r="E334" s="149"/>
      <c r="F334" s="149"/>
      <c r="G334" s="149"/>
      <c r="H334" s="150"/>
      <c r="I334" s="150"/>
      <c r="J334" s="149"/>
      <c r="K334" s="149"/>
      <c r="L334" s="149"/>
      <c r="M334" s="149"/>
      <c r="N334" s="149"/>
      <c r="O334" s="150"/>
      <c r="P334" s="149"/>
      <c r="Q334" s="149"/>
      <c r="R334" s="150"/>
      <c r="S334" s="150"/>
      <c r="T334" s="150"/>
      <c r="U334" s="149"/>
      <c r="V334" s="150"/>
      <c r="W334" s="150"/>
      <c r="X334" s="149"/>
      <c r="Y334" s="149"/>
      <c r="Z334" s="150"/>
      <c r="AA334" s="150"/>
      <c r="AB334" s="149"/>
      <c r="AC334" s="149"/>
      <c r="AD334" s="149"/>
      <c r="AE334" s="149"/>
      <c r="AF334" s="149"/>
      <c r="AG334" s="149"/>
      <c r="AH334" s="149"/>
      <c r="AI334" s="149"/>
      <c r="AJ334" s="150"/>
      <c r="AK334" s="149"/>
      <c r="AL334" s="148"/>
      <c r="AM334" s="148"/>
      <c r="AN334" s="148"/>
      <c r="AO334" s="164" t="s">
        <v>124</v>
      </c>
      <c r="AP334" s="229"/>
      <c r="AQ334" s="230">
        <f t="shared" si="78"/>
        <v>0.63954022988505743</v>
      </c>
      <c r="AR334" s="231"/>
      <c r="AS334" s="232">
        <f t="shared" si="79"/>
        <v>0.43586206896551727</v>
      </c>
      <c r="AT334" s="233">
        <f t="shared" si="79"/>
        <v>1</v>
      </c>
      <c r="AU334" s="233">
        <f t="shared" si="79"/>
        <v>0.56000000000000005</v>
      </c>
      <c r="AV334" s="233">
        <f t="shared" si="79"/>
        <v>0.6</v>
      </c>
      <c r="AW334" s="233">
        <f t="shared" si="79"/>
        <v>0.60526315789473684</v>
      </c>
      <c r="AX334" s="233">
        <f t="shared" si="79"/>
        <v>4.5454545454545456E-2</v>
      </c>
      <c r="AY334" s="233">
        <f t="shared" si="79"/>
        <v>0.33333333333333331</v>
      </c>
      <c r="AZ334" s="233">
        <f t="shared" si="79"/>
        <v>0.5757575757575758</v>
      </c>
      <c r="BA334" s="233">
        <f t="shared" si="79"/>
        <v>0.39130434782608697</v>
      </c>
      <c r="BB334" s="233">
        <f t="shared" si="79"/>
        <v>0.35294117647058826</v>
      </c>
      <c r="BC334" s="233">
        <f t="shared" si="79"/>
        <v>0.33333333333333331</v>
      </c>
      <c r="BD334" s="233">
        <f t="shared" si="79"/>
        <v>0</v>
      </c>
      <c r="BE334" s="233" t="str">
        <f t="shared" si="79"/>
        <v>Aguardando...</v>
      </c>
      <c r="BF334" s="233" t="str">
        <f t="shared" si="79"/>
        <v>Aguardando...</v>
      </c>
      <c r="BG334" s="233" t="str">
        <f t="shared" si="79"/>
        <v>Aguardando...</v>
      </c>
      <c r="BH334" s="233" t="str">
        <f t="shared" si="79"/>
        <v>Aguardando...</v>
      </c>
      <c r="BI334" s="233" t="str">
        <f t="shared" si="79"/>
        <v>Aguardando...</v>
      </c>
      <c r="BJ334" s="233" t="str">
        <f t="shared" si="79"/>
        <v>Aguardando...</v>
      </c>
      <c r="BK334" s="233" t="str">
        <f t="shared" si="79"/>
        <v>Aguardando...</v>
      </c>
      <c r="BL334" s="233" t="str">
        <f t="shared" si="79"/>
        <v>Aguardando...</v>
      </c>
      <c r="BM334" s="233" t="str">
        <f t="shared" si="79"/>
        <v>Aguardando...</v>
      </c>
      <c r="BN334" s="233" t="str">
        <f t="shared" si="79"/>
        <v>Aguardando...</v>
      </c>
      <c r="BO334" s="233" t="str">
        <f t="shared" si="79"/>
        <v>Aguardando...</v>
      </c>
      <c r="BP334" s="233" t="str">
        <f t="shared" si="79"/>
        <v>Aguardando...</v>
      </c>
      <c r="BQ334" s="233" t="str">
        <f t="shared" si="79"/>
        <v>Aguardando...</v>
      </c>
      <c r="BR334" s="233" t="str">
        <f t="shared" si="79"/>
        <v>Aguardando...</v>
      </c>
      <c r="BS334" s="233" t="str">
        <f t="shared" si="79"/>
        <v>Aguardando...</v>
      </c>
    </row>
    <row r="335" spans="1:71" s="143" customFormat="1" ht="12.75" hidden="1" customHeight="1" x14ac:dyDescent="0.2">
      <c r="A335" s="148"/>
      <c r="B335" s="149"/>
      <c r="C335" s="149"/>
      <c r="D335" s="149"/>
      <c r="E335" s="149"/>
      <c r="F335" s="149"/>
      <c r="G335" s="149"/>
      <c r="H335" s="150"/>
      <c r="I335" s="150"/>
      <c r="J335" s="149"/>
      <c r="K335" s="149"/>
      <c r="L335" s="149"/>
      <c r="M335" s="149"/>
      <c r="N335" s="149"/>
      <c r="O335" s="150"/>
      <c r="P335" s="149"/>
      <c r="Q335" s="149"/>
      <c r="R335" s="150"/>
      <c r="S335" s="150"/>
      <c r="T335" s="150"/>
      <c r="U335" s="149"/>
      <c r="V335" s="150"/>
      <c r="W335" s="150"/>
      <c r="X335" s="149"/>
      <c r="Y335" s="149"/>
      <c r="Z335" s="150"/>
      <c r="AA335" s="150"/>
      <c r="AB335" s="149"/>
      <c r="AC335" s="149"/>
      <c r="AD335" s="149"/>
      <c r="AE335" s="149"/>
      <c r="AF335" s="149"/>
      <c r="AG335" s="149"/>
      <c r="AH335" s="149"/>
      <c r="AI335" s="149"/>
      <c r="AJ335" s="150"/>
      <c r="AK335" s="149"/>
      <c r="AL335" s="148"/>
      <c r="AM335" s="148"/>
      <c r="AN335" s="148"/>
      <c r="AO335" s="164" t="s">
        <v>125</v>
      </c>
      <c r="AP335" s="229"/>
      <c r="AQ335" s="230">
        <f t="shared" si="78"/>
        <v>0.39191919191919194</v>
      </c>
      <c r="AR335" s="231"/>
      <c r="AS335" s="232">
        <f t="shared" si="79"/>
        <v>-8.0808080808080808E-3</v>
      </c>
      <c r="AT335" s="233">
        <f t="shared" si="79"/>
        <v>0.22280701754385965</v>
      </c>
      <c r="AU335" s="233">
        <f t="shared" si="79"/>
        <v>0.48799999999999999</v>
      </c>
      <c r="AV335" s="233">
        <f t="shared" si="79"/>
        <v>0.44602272727272729</v>
      </c>
      <c r="AW335" s="233">
        <f t="shared" si="79"/>
        <v>0.26785714285714285</v>
      </c>
      <c r="AX335" s="233">
        <f t="shared" si="79"/>
        <v>0.28643216080402012</v>
      </c>
      <c r="AY335" s="233">
        <f t="shared" si="79"/>
        <v>0.26223776223776224</v>
      </c>
      <c r="AZ335" s="233">
        <f t="shared" si="79"/>
        <v>0.25482625482625482</v>
      </c>
      <c r="BA335" s="233">
        <f t="shared" si="79"/>
        <v>0.15457413249211358</v>
      </c>
      <c r="BB335" s="233">
        <f t="shared" si="79"/>
        <v>0.27675840978593275</v>
      </c>
      <c r="BC335" s="233">
        <f t="shared" si="79"/>
        <v>0.1877076411960133</v>
      </c>
      <c r="BD335" s="233">
        <f t="shared" si="79"/>
        <v>0</v>
      </c>
      <c r="BE335" s="233" t="str">
        <f t="shared" si="79"/>
        <v>Aguardando...</v>
      </c>
      <c r="BF335" s="233" t="str">
        <f t="shared" si="79"/>
        <v>Aguardando...</v>
      </c>
      <c r="BG335" s="233" t="str">
        <f t="shared" si="79"/>
        <v>Aguardando...</v>
      </c>
      <c r="BH335" s="233" t="str">
        <f t="shared" si="79"/>
        <v>Aguardando...</v>
      </c>
      <c r="BI335" s="233" t="str">
        <f t="shared" si="79"/>
        <v>Aguardando...</v>
      </c>
      <c r="BJ335" s="233" t="str">
        <f t="shared" si="79"/>
        <v>Aguardando...</v>
      </c>
      <c r="BK335" s="233" t="str">
        <f t="shared" si="79"/>
        <v>Aguardando...</v>
      </c>
      <c r="BL335" s="233" t="str">
        <f t="shared" si="79"/>
        <v>Aguardando...</v>
      </c>
      <c r="BM335" s="233" t="str">
        <f t="shared" si="79"/>
        <v>Aguardando...</v>
      </c>
      <c r="BN335" s="233" t="str">
        <f t="shared" si="79"/>
        <v>Aguardando...</v>
      </c>
      <c r="BO335" s="233" t="str">
        <f t="shared" si="79"/>
        <v>Aguardando...</v>
      </c>
      <c r="BP335" s="233" t="str">
        <f t="shared" si="79"/>
        <v>Aguardando...</v>
      </c>
      <c r="BQ335" s="233" t="str">
        <f t="shared" si="79"/>
        <v>Aguardando...</v>
      </c>
      <c r="BR335" s="233" t="str">
        <f t="shared" si="79"/>
        <v>Aguardando...</v>
      </c>
      <c r="BS335" s="233" t="str">
        <f t="shared" si="79"/>
        <v>Aguardando...</v>
      </c>
    </row>
    <row r="336" spans="1:71" s="143" customFormat="1" ht="12.75" hidden="1" customHeight="1" x14ac:dyDescent="0.2">
      <c r="A336" s="148"/>
      <c r="B336" s="149"/>
      <c r="C336" s="149"/>
      <c r="D336" s="149"/>
      <c r="E336" s="149"/>
      <c r="F336" s="149"/>
      <c r="G336" s="149"/>
      <c r="H336" s="150"/>
      <c r="I336" s="150"/>
      <c r="J336" s="149"/>
      <c r="K336" s="149"/>
      <c r="L336" s="149"/>
      <c r="M336" s="149"/>
      <c r="N336" s="149"/>
      <c r="O336" s="150"/>
      <c r="P336" s="149"/>
      <c r="Q336" s="149"/>
      <c r="R336" s="150"/>
      <c r="S336" s="150"/>
      <c r="T336" s="150"/>
      <c r="U336" s="149"/>
      <c r="V336" s="150"/>
      <c r="W336" s="150"/>
      <c r="X336" s="149"/>
      <c r="Y336" s="149"/>
      <c r="Z336" s="150"/>
      <c r="AA336" s="150"/>
      <c r="AB336" s="149"/>
      <c r="AC336" s="149"/>
      <c r="AD336" s="149"/>
      <c r="AE336" s="149"/>
      <c r="AF336" s="149"/>
      <c r="AG336" s="149"/>
      <c r="AH336" s="149"/>
      <c r="AI336" s="149"/>
      <c r="AJ336" s="150"/>
      <c r="AK336" s="149"/>
      <c r="AL336" s="148"/>
      <c r="AM336" s="148"/>
      <c r="AN336" s="148"/>
      <c r="AO336" s="164" t="s">
        <v>126</v>
      </c>
      <c r="AP336" s="229"/>
      <c r="AQ336" s="230">
        <f t="shared" si="78"/>
        <v>0.45614035087719296</v>
      </c>
      <c r="AR336" s="231"/>
      <c r="AS336" s="232">
        <f t="shared" si="79"/>
        <v>9.1228070175438603E-2</v>
      </c>
      <c r="AT336" s="233">
        <f t="shared" si="79"/>
        <v>0.46105263157894738</v>
      </c>
      <c r="AU336" s="233">
        <f t="shared" si="79"/>
        <v>0.58730158730158732</v>
      </c>
      <c r="AV336" s="233">
        <f t="shared" si="79"/>
        <v>0.71818181818181814</v>
      </c>
      <c r="AW336" s="233">
        <f t="shared" si="79"/>
        <v>0.31368421052631579</v>
      </c>
      <c r="AX336" s="233">
        <f t="shared" si="79"/>
        <v>-0.10030395136778116</v>
      </c>
      <c r="AY336" s="233">
        <f t="shared" si="79"/>
        <v>0.26878612716763006</v>
      </c>
      <c r="AZ336" s="233">
        <f t="shared" si="79"/>
        <v>0.828125</v>
      </c>
      <c r="BA336" s="233">
        <f t="shared" si="79"/>
        <v>0.16887417218543047</v>
      </c>
      <c r="BB336" s="233">
        <f t="shared" si="79"/>
        <v>0.23529411764705882</v>
      </c>
      <c r="BC336" s="233">
        <f t="shared" si="79"/>
        <v>0.20909090909090908</v>
      </c>
      <c r="BD336" s="233">
        <f t="shared" si="79"/>
        <v>0</v>
      </c>
      <c r="BE336" s="233" t="str">
        <f t="shared" si="79"/>
        <v>Aguardando...</v>
      </c>
      <c r="BF336" s="233" t="str">
        <f t="shared" si="79"/>
        <v>Aguardando...</v>
      </c>
      <c r="BG336" s="233" t="str">
        <f t="shared" si="79"/>
        <v>Aguardando...</v>
      </c>
      <c r="BH336" s="233" t="str">
        <f t="shared" si="79"/>
        <v>Aguardando...</v>
      </c>
      <c r="BI336" s="233" t="str">
        <f t="shared" si="79"/>
        <v>Aguardando...</v>
      </c>
      <c r="BJ336" s="233" t="str">
        <f t="shared" si="79"/>
        <v>Aguardando...</v>
      </c>
      <c r="BK336" s="233" t="str">
        <f t="shared" si="79"/>
        <v>Aguardando...</v>
      </c>
      <c r="BL336" s="233" t="str">
        <f t="shared" si="79"/>
        <v>Aguardando...</v>
      </c>
      <c r="BM336" s="233" t="str">
        <f t="shared" si="79"/>
        <v>Aguardando...</v>
      </c>
      <c r="BN336" s="233" t="str">
        <f t="shared" si="79"/>
        <v>Aguardando...</v>
      </c>
      <c r="BO336" s="233" t="str">
        <f t="shared" si="79"/>
        <v>Aguardando...</v>
      </c>
      <c r="BP336" s="233" t="str">
        <f t="shared" si="79"/>
        <v>Aguardando...</v>
      </c>
      <c r="BQ336" s="233" t="str">
        <f t="shared" si="79"/>
        <v>Aguardando...</v>
      </c>
      <c r="BR336" s="233" t="str">
        <f t="shared" si="79"/>
        <v>Aguardando...</v>
      </c>
      <c r="BS336" s="233" t="str">
        <f t="shared" si="79"/>
        <v>Aguardando...</v>
      </c>
    </row>
    <row r="337" spans="1:71" s="143" customFormat="1" ht="12.75" hidden="1" customHeight="1" x14ac:dyDescent="0.2">
      <c r="A337" s="148"/>
      <c r="B337" s="149"/>
      <c r="C337" s="149"/>
      <c r="D337" s="149"/>
      <c r="E337" s="149"/>
      <c r="F337" s="149"/>
      <c r="G337" s="149"/>
      <c r="H337" s="150"/>
      <c r="I337" s="150"/>
      <c r="J337" s="149"/>
      <c r="K337" s="149"/>
      <c r="L337" s="149"/>
      <c r="M337" s="149"/>
      <c r="N337" s="149"/>
      <c r="O337" s="150"/>
      <c r="P337" s="149"/>
      <c r="Q337" s="149"/>
      <c r="R337" s="150"/>
      <c r="S337" s="150"/>
      <c r="T337" s="150"/>
      <c r="U337" s="149"/>
      <c r="V337" s="150"/>
      <c r="W337" s="150"/>
      <c r="X337" s="149"/>
      <c r="Y337" s="149"/>
      <c r="Z337" s="150"/>
      <c r="AA337" s="150"/>
      <c r="AB337" s="149"/>
      <c r="AC337" s="149"/>
      <c r="AD337" s="149"/>
      <c r="AE337" s="149"/>
      <c r="AF337" s="149"/>
      <c r="AG337" s="149"/>
      <c r="AH337" s="149"/>
      <c r="AI337" s="149"/>
      <c r="AJ337" s="150"/>
      <c r="AK337" s="149"/>
      <c r="AL337" s="148"/>
      <c r="AM337" s="148"/>
      <c r="AN337" s="148"/>
      <c r="AO337" s="164" t="s">
        <v>127</v>
      </c>
      <c r="AP337" s="229"/>
      <c r="AQ337" s="230">
        <f t="shared" si="78"/>
        <v>0.24666666666666667</v>
      </c>
      <c r="AR337" s="231"/>
      <c r="AS337" s="232">
        <f t="shared" si="79"/>
        <v>-0.6</v>
      </c>
      <c r="AT337" s="233">
        <f t="shared" si="79"/>
        <v>0.86315789473684212</v>
      </c>
      <c r="AU337" s="233">
        <f t="shared" si="79"/>
        <v>0.80238095238095242</v>
      </c>
      <c r="AV337" s="233">
        <f t="shared" si="79"/>
        <v>0.85</v>
      </c>
      <c r="AW337" s="233">
        <f t="shared" si="79"/>
        <v>0.21348314606741572</v>
      </c>
      <c r="AX337" s="233">
        <f t="shared" si="79"/>
        <v>0.61428571428571432</v>
      </c>
      <c r="AY337" s="233">
        <f t="shared" si="79"/>
        <v>0.45029239766081869</v>
      </c>
      <c r="AZ337" s="233">
        <f t="shared" si="79"/>
        <v>0.43939393939393939</v>
      </c>
      <c r="BA337" s="233">
        <f t="shared" si="79"/>
        <v>0.495</v>
      </c>
      <c r="BB337" s="233">
        <f t="shared" si="79"/>
        <v>0.59051724137931039</v>
      </c>
      <c r="BC337" s="233">
        <f t="shared" si="79"/>
        <v>0.47161572052401746</v>
      </c>
      <c r="BD337" s="233">
        <f t="shared" si="79"/>
        <v>0</v>
      </c>
      <c r="BE337" s="233" t="str">
        <f t="shared" si="79"/>
        <v>Aguardando...</v>
      </c>
      <c r="BF337" s="233" t="str">
        <f t="shared" si="79"/>
        <v>Aguardando...</v>
      </c>
      <c r="BG337" s="233" t="str">
        <f t="shared" si="79"/>
        <v>Aguardando...</v>
      </c>
      <c r="BH337" s="233" t="str">
        <f t="shared" si="79"/>
        <v>Aguardando...</v>
      </c>
      <c r="BI337" s="233" t="str">
        <f t="shared" si="79"/>
        <v>Aguardando...</v>
      </c>
      <c r="BJ337" s="233" t="str">
        <f t="shared" si="79"/>
        <v>Aguardando...</v>
      </c>
      <c r="BK337" s="233" t="str">
        <f t="shared" si="79"/>
        <v>Aguardando...</v>
      </c>
      <c r="BL337" s="233" t="str">
        <f t="shared" si="79"/>
        <v>Aguardando...</v>
      </c>
      <c r="BM337" s="233" t="str">
        <f t="shared" si="79"/>
        <v>Aguardando...</v>
      </c>
      <c r="BN337" s="233" t="str">
        <f t="shared" si="79"/>
        <v>Aguardando...</v>
      </c>
      <c r="BO337" s="233" t="str">
        <f t="shared" si="79"/>
        <v>Aguardando...</v>
      </c>
      <c r="BP337" s="233" t="str">
        <f t="shared" si="79"/>
        <v>Aguardando...</v>
      </c>
      <c r="BQ337" s="233" t="str">
        <f t="shared" si="79"/>
        <v>Aguardando...</v>
      </c>
      <c r="BR337" s="233" t="str">
        <f t="shared" si="79"/>
        <v>Aguardando...</v>
      </c>
      <c r="BS337" s="233" t="str">
        <f t="shared" si="79"/>
        <v>Aguardando...</v>
      </c>
    </row>
    <row r="338" spans="1:71" s="143" customFormat="1" ht="12.75" hidden="1" customHeight="1" x14ac:dyDescent="0.2">
      <c r="A338" s="148"/>
      <c r="B338" s="149"/>
      <c r="C338" s="149"/>
      <c r="D338" s="149"/>
      <c r="E338" s="149"/>
      <c r="F338" s="149"/>
      <c r="G338" s="149"/>
      <c r="H338" s="150"/>
      <c r="I338" s="150"/>
      <c r="J338" s="149"/>
      <c r="K338" s="149"/>
      <c r="L338" s="149"/>
      <c r="M338" s="149"/>
      <c r="N338" s="149"/>
      <c r="O338" s="150"/>
      <c r="P338" s="149"/>
      <c r="Q338" s="149"/>
      <c r="R338" s="150"/>
      <c r="S338" s="150"/>
      <c r="T338" s="150"/>
      <c r="U338" s="149"/>
      <c r="V338" s="150"/>
      <c r="W338" s="150"/>
      <c r="X338" s="149"/>
      <c r="Y338" s="149"/>
      <c r="Z338" s="150"/>
      <c r="AA338" s="150"/>
      <c r="AB338" s="149"/>
      <c r="AC338" s="149"/>
      <c r="AD338" s="149"/>
      <c r="AE338" s="149"/>
      <c r="AF338" s="149"/>
      <c r="AG338" s="149"/>
      <c r="AH338" s="149"/>
      <c r="AI338" s="149"/>
      <c r="AJ338" s="150"/>
      <c r="AK338" s="149"/>
      <c r="AL338" s="148"/>
      <c r="AM338" s="148"/>
      <c r="AN338" s="148"/>
      <c r="AO338" s="164" t="s">
        <v>132</v>
      </c>
      <c r="AP338" s="229"/>
      <c r="AQ338" s="230">
        <f t="shared" si="78"/>
        <v>-0.55000000000000004</v>
      </c>
      <c r="AR338" s="231"/>
      <c r="AS338" s="232">
        <f t="shared" si="79"/>
        <v>-0.79</v>
      </c>
      <c r="AT338" s="233">
        <f t="shared" si="79"/>
        <v>0.45</v>
      </c>
      <c r="AU338" s="233">
        <f t="shared" si="79"/>
        <v>0.10625</v>
      </c>
      <c r="AV338" s="233">
        <f t="shared" si="79"/>
        <v>0.26250000000000001</v>
      </c>
      <c r="AW338" s="233">
        <f t="shared" si="79"/>
        <v>0.16883116883116883</v>
      </c>
      <c r="AX338" s="233">
        <f t="shared" si="79"/>
        <v>0.17499999999999999</v>
      </c>
      <c r="AY338" s="233">
        <f t="shared" si="79"/>
        <v>0.3125</v>
      </c>
      <c r="AZ338" s="233">
        <f t="shared" si="79"/>
        <v>0.32258064516129031</v>
      </c>
      <c r="BA338" s="233">
        <f t="shared" si="79"/>
        <v>0.27748691099476441</v>
      </c>
      <c r="BB338" s="233">
        <f t="shared" si="79"/>
        <v>0.34358974358974359</v>
      </c>
      <c r="BC338" s="233">
        <f t="shared" si="79"/>
        <v>0.30102040816326531</v>
      </c>
      <c r="BD338" s="233">
        <f t="shared" si="79"/>
        <v>0</v>
      </c>
      <c r="BE338" s="233" t="str">
        <f t="shared" si="79"/>
        <v>Aguardando...</v>
      </c>
      <c r="BF338" s="233" t="str">
        <f t="shared" si="79"/>
        <v>Aguardando...</v>
      </c>
      <c r="BG338" s="233" t="str">
        <f t="shared" si="79"/>
        <v>Aguardando...</v>
      </c>
      <c r="BH338" s="233" t="str">
        <f t="shared" si="79"/>
        <v>Aguardando...</v>
      </c>
      <c r="BI338" s="233" t="str">
        <f t="shared" si="79"/>
        <v>Aguardando...</v>
      </c>
      <c r="BJ338" s="233" t="str">
        <f t="shared" si="79"/>
        <v>Aguardando...</v>
      </c>
      <c r="BK338" s="233" t="str">
        <f t="shared" si="79"/>
        <v>Aguardando...</v>
      </c>
      <c r="BL338" s="233" t="str">
        <f t="shared" si="79"/>
        <v>Aguardando...</v>
      </c>
      <c r="BM338" s="233" t="str">
        <f t="shared" si="79"/>
        <v>Aguardando...</v>
      </c>
      <c r="BN338" s="233" t="str">
        <f t="shared" si="79"/>
        <v>Aguardando...</v>
      </c>
      <c r="BO338" s="233" t="str">
        <f t="shared" si="79"/>
        <v>Aguardando...</v>
      </c>
      <c r="BP338" s="233" t="str">
        <f t="shared" si="79"/>
        <v>Aguardando...</v>
      </c>
      <c r="BQ338" s="233" t="str">
        <f t="shared" si="79"/>
        <v>Aguardando...</v>
      </c>
      <c r="BR338" s="233" t="str">
        <f t="shared" si="79"/>
        <v>Aguardando...</v>
      </c>
      <c r="BS338" s="233" t="str">
        <f t="shared" si="79"/>
        <v>Aguardando...</v>
      </c>
    </row>
    <row r="339" spans="1:71" s="143" customFormat="1" ht="12.75" hidden="1" customHeight="1" x14ac:dyDescent="0.25">
      <c r="A339" s="148"/>
      <c r="B339" s="149"/>
      <c r="C339" s="149"/>
      <c r="D339" s="149"/>
      <c r="E339" s="149"/>
      <c r="F339" s="149"/>
      <c r="G339" s="149"/>
      <c r="H339" s="150"/>
      <c r="I339" s="150"/>
      <c r="J339" s="149"/>
      <c r="K339" s="149"/>
      <c r="L339" s="149"/>
      <c r="M339" s="149"/>
      <c r="N339" s="149"/>
      <c r="O339" s="150"/>
      <c r="P339" s="149"/>
      <c r="Q339" s="149"/>
      <c r="R339" s="150"/>
      <c r="S339" s="150"/>
      <c r="T339" s="150"/>
      <c r="U339" s="149"/>
      <c r="V339" s="150"/>
      <c r="W339" s="150"/>
      <c r="X339" s="149"/>
      <c r="Y339" s="149"/>
      <c r="Z339" s="150"/>
      <c r="AA339" s="150"/>
      <c r="AB339" s="149"/>
      <c r="AC339" s="149"/>
      <c r="AD339" s="149"/>
      <c r="AE339" s="149"/>
      <c r="AF339" s="149"/>
      <c r="AG339" s="149"/>
      <c r="AH339" s="149"/>
      <c r="AI339" s="149"/>
      <c r="AJ339" s="150"/>
      <c r="AK339" s="149"/>
      <c r="AL339" s="149"/>
      <c r="AM339" s="149"/>
      <c r="AN339" s="149"/>
      <c r="AO339" s="64" t="s">
        <v>129</v>
      </c>
      <c r="AP339" s="173"/>
      <c r="AQ339" s="234">
        <f t="shared" si="78"/>
        <v>0.56052104208416831</v>
      </c>
      <c r="AR339" s="228"/>
      <c r="AS339" s="235">
        <f t="shared" si="79"/>
        <v>0.30521042084168337</v>
      </c>
      <c r="AT339" s="236">
        <f t="shared" si="79"/>
        <v>0.58519141775347072</v>
      </c>
      <c r="AU339" s="236">
        <f t="shared" si="79"/>
        <v>0.60677966101694913</v>
      </c>
      <c r="AV339" s="236">
        <f t="shared" si="79"/>
        <v>0.61657681940700804</v>
      </c>
      <c r="AW339" s="236">
        <f t="shared" si="79"/>
        <v>0.32556908417151931</v>
      </c>
      <c r="AX339" s="236">
        <f t="shared" si="79"/>
        <v>0.26456936565239814</v>
      </c>
      <c r="AY339" s="236">
        <f t="shared" si="79"/>
        <v>0.33490073145245558</v>
      </c>
      <c r="AZ339" s="236">
        <f t="shared" si="79"/>
        <v>0.42833146696528557</v>
      </c>
      <c r="BA339" s="236">
        <f t="shared" si="79"/>
        <v>0.28116849243609809</v>
      </c>
      <c r="BB339" s="236">
        <f t="shared" si="79"/>
        <v>0.33251110014800195</v>
      </c>
      <c r="BC339" s="236">
        <f>IF(BC182="","Aguardando...",IFERROR(((BC320-BC182)/BC320),0))</f>
        <v>0.29129755080771236</v>
      </c>
      <c r="BD339" s="236">
        <f t="shared" si="79"/>
        <v>0</v>
      </c>
      <c r="BE339" s="236">
        <f t="shared" si="79"/>
        <v>0</v>
      </c>
      <c r="BF339" s="236">
        <f t="shared" si="79"/>
        <v>0</v>
      </c>
      <c r="BG339" s="236">
        <f t="shared" si="79"/>
        <v>0</v>
      </c>
      <c r="BH339" s="236">
        <f t="shared" si="79"/>
        <v>0</v>
      </c>
      <c r="BI339" s="236">
        <f t="shared" si="79"/>
        <v>0</v>
      </c>
      <c r="BJ339" s="236">
        <f t="shared" si="79"/>
        <v>0</v>
      </c>
      <c r="BK339" s="236">
        <f t="shared" si="79"/>
        <v>0</v>
      </c>
      <c r="BL339" s="236">
        <f t="shared" si="79"/>
        <v>0</v>
      </c>
      <c r="BM339" s="236">
        <f t="shared" si="79"/>
        <v>0</v>
      </c>
      <c r="BN339" s="236">
        <f t="shared" si="79"/>
        <v>0</v>
      </c>
      <c r="BO339" s="236">
        <f t="shared" si="79"/>
        <v>0</v>
      </c>
      <c r="BP339" s="236">
        <f t="shared" si="79"/>
        <v>0</v>
      </c>
      <c r="BQ339" s="236">
        <f t="shared" si="79"/>
        <v>0</v>
      </c>
      <c r="BR339" s="236">
        <f t="shared" si="79"/>
        <v>0</v>
      </c>
      <c r="BS339" s="236">
        <f t="shared" si="79"/>
        <v>0</v>
      </c>
    </row>
    <row r="340" spans="1:71" s="143" customFormat="1" ht="12.75" hidden="1" customHeight="1" x14ac:dyDescent="0.25">
      <c r="A340" s="148"/>
      <c r="B340" s="149"/>
      <c r="C340" s="149"/>
      <c r="D340" s="149"/>
      <c r="E340" s="149"/>
      <c r="F340" s="149"/>
      <c r="G340" s="149"/>
      <c r="H340" s="150"/>
      <c r="I340" s="150"/>
      <c r="J340" s="149"/>
      <c r="K340" s="149"/>
      <c r="L340" s="149"/>
      <c r="M340" s="149"/>
      <c r="N340" s="149"/>
      <c r="O340" s="150"/>
      <c r="P340" s="149"/>
      <c r="Q340" s="149"/>
      <c r="R340" s="150"/>
      <c r="S340" s="150"/>
      <c r="T340" s="150"/>
      <c r="U340" s="149"/>
      <c r="V340" s="150"/>
      <c r="W340" s="150"/>
      <c r="X340" s="149"/>
      <c r="Y340" s="149"/>
      <c r="Z340" s="150"/>
      <c r="AA340" s="150"/>
      <c r="AB340" s="149"/>
      <c r="AC340" s="149"/>
      <c r="AD340" s="149"/>
      <c r="AE340" s="149"/>
      <c r="AF340" s="149"/>
      <c r="AG340" s="149"/>
      <c r="AH340" s="149"/>
      <c r="AI340" s="149"/>
      <c r="AJ340" s="150"/>
      <c r="AK340" s="149"/>
      <c r="AL340" s="149"/>
      <c r="AM340" s="149"/>
      <c r="AN340" s="149"/>
      <c r="AO340" s="113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</row>
    <row r="341" spans="1:71" s="143" customFormat="1" ht="12.75" hidden="1" customHeight="1" x14ac:dyDescent="0.2">
      <c r="A341" s="237" t="s">
        <v>178</v>
      </c>
      <c r="B341" s="238" t="s">
        <v>6</v>
      </c>
      <c r="C341" s="239">
        <f>$C$11</f>
        <v>44531</v>
      </c>
      <c r="D341" s="238" t="s">
        <v>6</v>
      </c>
      <c r="E341" s="239" t="e">
        <f ca="1">$E$11</f>
        <v>#NAME?</v>
      </c>
      <c r="F341" s="239" t="e">
        <f ca="1">$F$11</f>
        <v>#NAME?</v>
      </c>
      <c r="G341" s="239" t="e">
        <f ca="1">$G$11</f>
        <v>#NAME?</v>
      </c>
      <c r="H341" s="239" t="e">
        <f ca="1">$H$11</f>
        <v>#NAME?</v>
      </c>
      <c r="I341" s="239" t="e">
        <f ca="1">$I$11</f>
        <v>#NAME?</v>
      </c>
      <c r="J341" s="239" t="e">
        <f ca="1">$J$11</f>
        <v>#NAME?</v>
      </c>
      <c r="K341" s="239" t="e">
        <f ca="1">$K$11</f>
        <v>#NAME?</v>
      </c>
      <c r="L341" s="239" t="e">
        <f ca="1">$L$11</f>
        <v>#NAME?</v>
      </c>
      <c r="M341" s="239" t="e">
        <f ca="1">$M$11</f>
        <v>#NAME?</v>
      </c>
      <c r="N341" s="239" t="e">
        <f ca="1">$N$11</f>
        <v>#NAME?</v>
      </c>
      <c r="O341" s="239" t="e">
        <f ca="1">$O$11</f>
        <v>#NAME?</v>
      </c>
      <c r="P341" s="239" t="e">
        <f ca="1">$P$11</f>
        <v>#NAME?</v>
      </c>
      <c r="Q341" s="238" t="s">
        <v>6</v>
      </c>
      <c r="R341" s="239" t="e">
        <f t="shared" ref="R341:AK341" ca="1" si="80">R11</f>
        <v>#NAME?</v>
      </c>
      <c r="S341" s="239" t="e">
        <f t="shared" ca="1" si="80"/>
        <v>#NAME?</v>
      </c>
      <c r="T341" s="239" t="e">
        <f t="shared" ca="1" si="80"/>
        <v>#NAME?</v>
      </c>
      <c r="U341" s="239" t="e">
        <f t="shared" ca="1" si="80"/>
        <v>#NAME?</v>
      </c>
      <c r="V341" s="239" t="e">
        <f t="shared" ca="1" si="80"/>
        <v>#NAME?</v>
      </c>
      <c r="W341" s="239" t="e">
        <f t="shared" ca="1" si="80"/>
        <v>#NAME?</v>
      </c>
      <c r="X341" s="239" t="e">
        <f t="shared" ca="1" si="80"/>
        <v>#NAME?</v>
      </c>
      <c r="Y341" s="239" t="e">
        <f t="shared" ca="1" si="80"/>
        <v>#NAME?</v>
      </c>
      <c r="Z341" s="239" t="e">
        <f t="shared" ca="1" si="80"/>
        <v>#NAME?</v>
      </c>
      <c r="AA341" s="239" t="e">
        <f t="shared" ca="1" si="80"/>
        <v>#NAME?</v>
      </c>
      <c r="AB341" s="239" t="e">
        <f t="shared" ca="1" si="80"/>
        <v>#NAME?</v>
      </c>
      <c r="AC341" s="239" t="e">
        <f t="shared" ca="1" si="80"/>
        <v>#NAME?</v>
      </c>
      <c r="AD341" s="239" t="e">
        <f t="shared" ca="1" si="80"/>
        <v>#NAME?</v>
      </c>
      <c r="AE341" s="239" t="e">
        <f t="shared" ca="1" si="80"/>
        <v>#NAME?</v>
      </c>
      <c r="AF341" s="239" t="e">
        <f t="shared" ca="1" si="80"/>
        <v>#NAME?</v>
      </c>
      <c r="AG341" s="239" t="e">
        <f t="shared" ca="1" si="80"/>
        <v>#NAME?</v>
      </c>
      <c r="AH341" s="239" t="e">
        <f t="shared" ca="1" si="80"/>
        <v>#NAME?</v>
      </c>
      <c r="AI341" s="239" t="e">
        <f t="shared" ca="1" si="80"/>
        <v>#NAME?</v>
      </c>
      <c r="AJ341" s="239" t="e">
        <f t="shared" ca="1" si="80"/>
        <v>#NAME?</v>
      </c>
      <c r="AK341" s="239" t="e">
        <f t="shared" ca="1" si="80"/>
        <v>#NAME?</v>
      </c>
      <c r="AL341" s="239" t="e">
        <f ca="1">AL$11</f>
        <v>#NAME?</v>
      </c>
      <c r="AM341" s="239" t="str">
        <f t="shared" ref="AM341:AS341" si="81">AM$11</f>
        <v>Meta Parcial</v>
      </c>
      <c r="AN341" s="240" t="str">
        <f t="shared" si="81"/>
        <v>1-10-out-24</v>
      </c>
      <c r="AO341" s="241"/>
      <c r="AP341" s="242"/>
      <c r="AQ341" s="243" t="str">
        <f t="shared" si="81"/>
        <v>11-31-out-24</v>
      </c>
      <c r="AR341" s="244"/>
      <c r="AS341" s="242" t="e">
        <f t="shared" ca="1" si="81"/>
        <v>#NAME?</v>
      </c>
      <c r="AT341" s="76" t="e">
        <f t="shared" ref="AT341:BS341" ca="1" si="82">AT11</f>
        <v>#NAME?</v>
      </c>
      <c r="AU341" s="76" t="e">
        <f t="shared" ca="1" si="82"/>
        <v>#NAME?</v>
      </c>
      <c r="AV341" s="76" t="e">
        <f t="shared" ca="1" si="82"/>
        <v>#NAME?</v>
      </c>
      <c r="AW341" s="76" t="e">
        <f t="shared" ca="1" si="82"/>
        <v>#NAME?</v>
      </c>
      <c r="AX341" s="76" t="e">
        <f t="shared" ca="1" si="82"/>
        <v>#NAME?</v>
      </c>
      <c r="AY341" s="76" t="e">
        <f t="shared" ca="1" si="82"/>
        <v>#NAME?</v>
      </c>
      <c r="AZ341" s="76" t="e">
        <f t="shared" ca="1" si="82"/>
        <v>#NAME?</v>
      </c>
      <c r="BA341" s="76" t="e">
        <f t="shared" ca="1" si="82"/>
        <v>#NAME?</v>
      </c>
      <c r="BB341" s="76" t="e">
        <f t="shared" ca="1" si="82"/>
        <v>#NAME?</v>
      </c>
      <c r="BC341" s="76" t="e">
        <f t="shared" ca="1" si="82"/>
        <v>#NAME?</v>
      </c>
      <c r="BD341" s="76" t="e">
        <f t="shared" ca="1" si="82"/>
        <v>#NAME?</v>
      </c>
      <c r="BE341" s="76" t="e">
        <f t="shared" ca="1" si="82"/>
        <v>#NAME?</v>
      </c>
      <c r="BF341" s="76" t="e">
        <f t="shared" ca="1" si="82"/>
        <v>#NAME?</v>
      </c>
      <c r="BG341" s="76" t="e">
        <f t="shared" ca="1" si="82"/>
        <v>#NAME?</v>
      </c>
      <c r="BH341" s="76" t="e">
        <f t="shared" ca="1" si="82"/>
        <v>#NAME?</v>
      </c>
      <c r="BI341" s="76" t="e">
        <f t="shared" ca="1" si="82"/>
        <v>#NAME?</v>
      </c>
      <c r="BJ341" s="76" t="e">
        <f t="shared" ca="1" si="82"/>
        <v>#NAME?</v>
      </c>
      <c r="BK341" s="76" t="e">
        <f t="shared" ca="1" si="82"/>
        <v>#NAME?</v>
      </c>
      <c r="BL341" s="76" t="e">
        <f t="shared" ca="1" si="82"/>
        <v>#NAME?</v>
      </c>
      <c r="BM341" s="76" t="e">
        <f t="shared" ca="1" si="82"/>
        <v>#NAME?</v>
      </c>
      <c r="BN341" s="76" t="e">
        <f t="shared" ca="1" si="82"/>
        <v>#NAME?</v>
      </c>
      <c r="BO341" s="76" t="e">
        <f t="shared" ca="1" si="82"/>
        <v>#NAME?</v>
      </c>
      <c r="BP341" s="76" t="e">
        <f t="shared" ca="1" si="82"/>
        <v>#NAME?</v>
      </c>
      <c r="BQ341" s="76" t="e">
        <f t="shared" ca="1" si="82"/>
        <v>#NAME?</v>
      </c>
      <c r="BR341" s="76" t="e">
        <f t="shared" ca="1" si="82"/>
        <v>#NAME?</v>
      </c>
      <c r="BS341" s="76" t="e">
        <f t="shared" ca="1" si="82"/>
        <v>#NAME?</v>
      </c>
    </row>
    <row r="342" spans="1:71" s="143" customFormat="1" ht="12.75" hidden="1" customHeight="1" x14ac:dyDescent="0.2">
      <c r="A342" s="121" t="s">
        <v>179</v>
      </c>
      <c r="B342" s="122">
        <v>176</v>
      </c>
      <c r="C342" s="128">
        <v>0</v>
      </c>
      <c r="D342" s="123">
        <v>176</v>
      </c>
      <c r="E342" s="128">
        <v>0</v>
      </c>
      <c r="F342" s="128">
        <v>13</v>
      </c>
      <c r="G342" s="128">
        <v>6</v>
      </c>
      <c r="H342" s="128">
        <v>1</v>
      </c>
      <c r="I342" s="128">
        <v>3</v>
      </c>
      <c r="J342" s="128">
        <v>2</v>
      </c>
      <c r="K342" s="128">
        <v>0</v>
      </c>
      <c r="L342" s="128">
        <v>0</v>
      </c>
      <c r="M342" s="128">
        <v>88</v>
      </c>
      <c r="N342" s="128">
        <v>192</v>
      </c>
      <c r="O342" s="128">
        <v>180</v>
      </c>
      <c r="P342" s="128">
        <v>180</v>
      </c>
      <c r="Q342" s="123">
        <v>176</v>
      </c>
      <c r="R342" s="245">
        <v>181</v>
      </c>
      <c r="S342" s="128">
        <v>183</v>
      </c>
      <c r="T342" s="128">
        <v>181</v>
      </c>
      <c r="U342" s="128">
        <v>179</v>
      </c>
      <c r="V342" s="128">
        <v>232</v>
      </c>
      <c r="W342" s="128">
        <v>202</v>
      </c>
      <c r="X342" s="128">
        <v>174</v>
      </c>
      <c r="Y342" s="128">
        <v>229</v>
      </c>
      <c r="Z342" s="128">
        <v>246</v>
      </c>
      <c r="AA342" s="128">
        <v>210</v>
      </c>
      <c r="AB342" s="128">
        <v>227</v>
      </c>
      <c r="AC342" s="128">
        <v>231</v>
      </c>
      <c r="AD342" s="128">
        <v>236</v>
      </c>
      <c r="AE342" s="128">
        <v>254</v>
      </c>
      <c r="AF342" s="128">
        <v>236</v>
      </c>
      <c r="AG342" s="128">
        <v>232</v>
      </c>
      <c r="AH342" s="128">
        <v>221</v>
      </c>
      <c r="AI342" s="246">
        <v>223</v>
      </c>
      <c r="AJ342" s="128">
        <v>223</v>
      </c>
      <c r="AK342" s="128">
        <v>242</v>
      </c>
      <c r="AL342" s="128">
        <v>244</v>
      </c>
      <c r="AM342" s="247">
        <f>ROUND(((Q342/31)*10),0)</f>
        <v>57</v>
      </c>
      <c r="AN342" s="245">
        <v>78</v>
      </c>
      <c r="AO342" s="241"/>
      <c r="AP342" s="248"/>
      <c r="AQ342" s="153"/>
      <c r="AR342" s="249"/>
      <c r="AS342" s="167" t="str">
        <f>IF(AQ342="","",(SUM(AQ342,AN342)))</f>
        <v/>
      </c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</row>
    <row r="343" spans="1:71" s="143" customFormat="1" ht="12.75" hidden="1" customHeight="1" x14ac:dyDescent="0.25">
      <c r="A343" s="148"/>
      <c r="B343" s="149"/>
      <c r="C343" s="149"/>
      <c r="D343" s="149"/>
      <c r="E343" s="149"/>
      <c r="F343" s="149"/>
      <c r="G343" s="149"/>
      <c r="H343" s="150"/>
      <c r="I343" s="150"/>
      <c r="J343" s="149"/>
      <c r="K343" s="149"/>
      <c r="L343" s="149"/>
      <c r="M343" s="149"/>
      <c r="N343" s="149"/>
      <c r="O343" s="150"/>
      <c r="P343" s="149"/>
      <c r="Q343" s="149"/>
      <c r="R343" s="150"/>
      <c r="S343" s="150"/>
      <c r="T343" s="150"/>
      <c r="U343" s="149"/>
      <c r="V343" s="150"/>
      <c r="W343" s="150"/>
      <c r="X343" s="149"/>
      <c r="Y343" s="149"/>
      <c r="Z343" s="150"/>
      <c r="AA343" s="150"/>
      <c r="AB343" s="149"/>
      <c r="AC343" s="149"/>
      <c r="AD343" s="149"/>
      <c r="AE343" s="149"/>
      <c r="AF343" s="149"/>
      <c r="AG343" s="149"/>
      <c r="AH343" s="149"/>
      <c r="AI343" s="149"/>
      <c r="AJ343" s="150"/>
      <c r="AK343" s="149"/>
      <c r="AL343" s="149"/>
      <c r="AM343" s="149"/>
      <c r="AN343" s="149"/>
      <c r="AO343" s="250"/>
      <c r="AP343" s="88"/>
      <c r="AQ343" s="89"/>
      <c r="AR343" s="114"/>
      <c r="AS343" s="88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  <c r="BG343" s="72"/>
      <c r="BH343" s="72"/>
      <c r="BI343" s="72"/>
      <c r="BJ343" s="72"/>
      <c r="BK343" s="72"/>
      <c r="BL343" s="72"/>
      <c r="BM343" s="72"/>
      <c r="BN343" s="72"/>
      <c r="BO343" s="72"/>
      <c r="BP343" s="72"/>
      <c r="BQ343" s="72"/>
      <c r="BR343" s="72"/>
      <c r="BS343" s="72"/>
    </row>
    <row r="344" spans="1:71" s="143" customFormat="1" ht="12.75" hidden="1" customHeight="1" x14ac:dyDescent="0.2">
      <c r="A344" s="237" t="s">
        <v>180</v>
      </c>
      <c r="B344" s="238" t="s">
        <v>6</v>
      </c>
      <c r="C344" s="239">
        <f>$C$11</f>
        <v>44531</v>
      </c>
      <c r="D344" s="238" t="s">
        <v>6</v>
      </c>
      <c r="E344" s="239" t="e">
        <f ca="1">$E$11</f>
        <v>#NAME?</v>
      </c>
      <c r="F344" s="239" t="e">
        <f ca="1">$F$11</f>
        <v>#NAME?</v>
      </c>
      <c r="G344" s="239" t="e">
        <f ca="1">$G$11</f>
        <v>#NAME?</v>
      </c>
      <c r="H344" s="239" t="e">
        <f ca="1">$H$11</f>
        <v>#NAME?</v>
      </c>
      <c r="I344" s="239" t="e">
        <f ca="1">$I$11</f>
        <v>#NAME?</v>
      </c>
      <c r="J344" s="239" t="e">
        <f ca="1">$J$11</f>
        <v>#NAME?</v>
      </c>
      <c r="K344" s="239" t="e">
        <f ca="1">$K$11</f>
        <v>#NAME?</v>
      </c>
      <c r="L344" s="239" t="e">
        <f ca="1">$L$11</f>
        <v>#NAME?</v>
      </c>
      <c r="M344" s="239" t="e">
        <f ca="1">$M$11</f>
        <v>#NAME?</v>
      </c>
      <c r="N344" s="239" t="e">
        <f ca="1">$N$11</f>
        <v>#NAME?</v>
      </c>
      <c r="O344" s="239" t="e">
        <f ca="1">$O$11</f>
        <v>#NAME?</v>
      </c>
      <c r="P344" s="239" t="e">
        <f ca="1">$P$11</f>
        <v>#NAME?</v>
      </c>
      <c r="Q344" s="238" t="s">
        <v>6</v>
      </c>
      <c r="R344" s="239" t="e">
        <f t="shared" ref="R344:AK344" ca="1" si="83">R11</f>
        <v>#NAME?</v>
      </c>
      <c r="S344" s="239" t="e">
        <f t="shared" ca="1" si="83"/>
        <v>#NAME?</v>
      </c>
      <c r="T344" s="239" t="e">
        <f t="shared" ca="1" si="83"/>
        <v>#NAME?</v>
      </c>
      <c r="U344" s="239" t="e">
        <f t="shared" ca="1" si="83"/>
        <v>#NAME?</v>
      </c>
      <c r="V344" s="239" t="e">
        <f t="shared" ca="1" si="83"/>
        <v>#NAME?</v>
      </c>
      <c r="W344" s="239" t="e">
        <f t="shared" ca="1" si="83"/>
        <v>#NAME?</v>
      </c>
      <c r="X344" s="239" t="e">
        <f t="shared" ca="1" si="83"/>
        <v>#NAME?</v>
      </c>
      <c r="Y344" s="239" t="e">
        <f t="shared" ca="1" si="83"/>
        <v>#NAME?</v>
      </c>
      <c r="Z344" s="239" t="e">
        <f t="shared" ca="1" si="83"/>
        <v>#NAME?</v>
      </c>
      <c r="AA344" s="239" t="e">
        <f t="shared" ca="1" si="83"/>
        <v>#NAME?</v>
      </c>
      <c r="AB344" s="239" t="e">
        <f t="shared" ca="1" si="83"/>
        <v>#NAME?</v>
      </c>
      <c r="AC344" s="239" t="e">
        <f t="shared" ca="1" si="83"/>
        <v>#NAME?</v>
      </c>
      <c r="AD344" s="239" t="e">
        <f t="shared" ca="1" si="83"/>
        <v>#NAME?</v>
      </c>
      <c r="AE344" s="239" t="e">
        <f t="shared" ca="1" si="83"/>
        <v>#NAME?</v>
      </c>
      <c r="AF344" s="239" t="e">
        <f t="shared" ca="1" si="83"/>
        <v>#NAME?</v>
      </c>
      <c r="AG344" s="239" t="e">
        <f t="shared" ca="1" si="83"/>
        <v>#NAME?</v>
      </c>
      <c r="AH344" s="239" t="e">
        <f t="shared" ca="1" si="83"/>
        <v>#NAME?</v>
      </c>
      <c r="AI344" s="239" t="e">
        <f t="shared" ca="1" si="83"/>
        <v>#NAME?</v>
      </c>
      <c r="AJ344" s="239" t="e">
        <f t="shared" ca="1" si="83"/>
        <v>#NAME?</v>
      </c>
      <c r="AK344" s="239" t="e">
        <f t="shared" ca="1" si="83"/>
        <v>#NAME?</v>
      </c>
      <c r="AL344" s="239" t="e">
        <f ca="1">AL$11</f>
        <v>#NAME?</v>
      </c>
      <c r="AM344" s="239" t="str">
        <f t="shared" ref="AM344:AS344" si="84">AM$11</f>
        <v>Meta Parcial</v>
      </c>
      <c r="AN344" s="240" t="str">
        <f t="shared" si="84"/>
        <v>1-10-out-24</v>
      </c>
      <c r="AO344" s="241"/>
      <c r="AP344" s="242"/>
      <c r="AQ344" s="243" t="str">
        <f t="shared" si="84"/>
        <v>11-31-out-24</v>
      </c>
      <c r="AR344" s="244"/>
      <c r="AS344" s="242" t="e">
        <f t="shared" ca="1" si="84"/>
        <v>#NAME?</v>
      </c>
      <c r="AT344" s="76" t="e">
        <f t="shared" ref="AT344:BS344" ca="1" si="85">AT11</f>
        <v>#NAME?</v>
      </c>
      <c r="AU344" s="76" t="e">
        <f t="shared" ca="1" si="85"/>
        <v>#NAME?</v>
      </c>
      <c r="AV344" s="76" t="e">
        <f t="shared" ca="1" si="85"/>
        <v>#NAME?</v>
      </c>
      <c r="AW344" s="76" t="e">
        <f t="shared" ca="1" si="85"/>
        <v>#NAME?</v>
      </c>
      <c r="AX344" s="76" t="e">
        <f t="shared" ca="1" si="85"/>
        <v>#NAME?</v>
      </c>
      <c r="AY344" s="76" t="e">
        <f t="shared" ca="1" si="85"/>
        <v>#NAME?</v>
      </c>
      <c r="AZ344" s="76" t="e">
        <f t="shared" ca="1" si="85"/>
        <v>#NAME?</v>
      </c>
      <c r="BA344" s="76" t="e">
        <f t="shared" ca="1" si="85"/>
        <v>#NAME?</v>
      </c>
      <c r="BB344" s="76" t="e">
        <f t="shared" ca="1" si="85"/>
        <v>#NAME?</v>
      </c>
      <c r="BC344" s="76" t="e">
        <f t="shared" ca="1" si="85"/>
        <v>#NAME?</v>
      </c>
      <c r="BD344" s="76" t="e">
        <f t="shared" ca="1" si="85"/>
        <v>#NAME?</v>
      </c>
      <c r="BE344" s="76" t="e">
        <f t="shared" ca="1" si="85"/>
        <v>#NAME?</v>
      </c>
      <c r="BF344" s="76" t="e">
        <f t="shared" ca="1" si="85"/>
        <v>#NAME?</v>
      </c>
      <c r="BG344" s="76" t="e">
        <f t="shared" ca="1" si="85"/>
        <v>#NAME?</v>
      </c>
      <c r="BH344" s="76" t="e">
        <f t="shared" ca="1" si="85"/>
        <v>#NAME?</v>
      </c>
      <c r="BI344" s="76" t="e">
        <f t="shared" ca="1" si="85"/>
        <v>#NAME?</v>
      </c>
      <c r="BJ344" s="76" t="e">
        <f t="shared" ca="1" si="85"/>
        <v>#NAME?</v>
      </c>
      <c r="BK344" s="76" t="e">
        <f t="shared" ca="1" si="85"/>
        <v>#NAME?</v>
      </c>
      <c r="BL344" s="76" t="e">
        <f t="shared" ca="1" si="85"/>
        <v>#NAME?</v>
      </c>
      <c r="BM344" s="76" t="e">
        <f t="shared" ca="1" si="85"/>
        <v>#NAME?</v>
      </c>
      <c r="BN344" s="76" t="e">
        <f t="shared" ca="1" si="85"/>
        <v>#NAME?</v>
      </c>
      <c r="BO344" s="76" t="e">
        <f t="shared" ca="1" si="85"/>
        <v>#NAME?</v>
      </c>
      <c r="BP344" s="76" t="e">
        <f t="shared" ca="1" si="85"/>
        <v>#NAME?</v>
      </c>
      <c r="BQ344" s="76" t="e">
        <f t="shared" ca="1" si="85"/>
        <v>#NAME?</v>
      </c>
      <c r="BR344" s="76" t="e">
        <f t="shared" ca="1" si="85"/>
        <v>#NAME?</v>
      </c>
      <c r="BS344" s="76" t="e">
        <f t="shared" ca="1" si="85"/>
        <v>#NAME?</v>
      </c>
    </row>
    <row r="345" spans="1:71" s="143" customFormat="1" ht="12.75" hidden="1" customHeight="1" x14ac:dyDescent="0.2">
      <c r="A345" s="121" t="s">
        <v>181</v>
      </c>
      <c r="B345" s="122">
        <v>9705</v>
      </c>
      <c r="C345" s="128">
        <v>0</v>
      </c>
      <c r="D345" s="123">
        <v>9705</v>
      </c>
      <c r="E345" s="128">
        <v>0</v>
      </c>
      <c r="F345" s="128">
        <v>0</v>
      </c>
      <c r="G345" s="128">
        <v>0</v>
      </c>
      <c r="H345" s="128">
        <v>0</v>
      </c>
      <c r="I345" s="128">
        <v>0</v>
      </c>
      <c r="J345" s="128">
        <v>1</v>
      </c>
      <c r="K345" s="128">
        <v>12</v>
      </c>
      <c r="L345" s="128">
        <v>26</v>
      </c>
      <c r="M345" s="128">
        <v>44</v>
      </c>
      <c r="N345" s="128">
        <v>60</v>
      </c>
      <c r="O345" s="128">
        <v>64</v>
      </c>
      <c r="P345" s="128">
        <v>82</v>
      </c>
      <c r="Q345" s="123">
        <v>9705</v>
      </c>
      <c r="R345" s="245">
        <v>126</v>
      </c>
      <c r="S345" s="128">
        <v>151</v>
      </c>
      <c r="T345" s="128">
        <v>192</v>
      </c>
      <c r="U345" s="128">
        <v>152</v>
      </c>
      <c r="V345" s="128">
        <v>201</v>
      </c>
      <c r="W345" s="128">
        <v>199</v>
      </c>
      <c r="X345" s="128">
        <v>226</v>
      </c>
      <c r="Y345" s="128">
        <v>271</v>
      </c>
      <c r="Z345" s="128">
        <v>254</v>
      </c>
      <c r="AA345" s="128">
        <v>298</v>
      </c>
      <c r="AB345" s="128">
        <v>321</v>
      </c>
      <c r="AC345" s="128">
        <v>309</v>
      </c>
      <c r="AD345" s="128">
        <v>375</v>
      </c>
      <c r="AE345" s="128">
        <v>330</v>
      </c>
      <c r="AF345" s="128">
        <v>351</v>
      </c>
      <c r="AG345" s="128">
        <v>398</v>
      </c>
      <c r="AH345" s="128">
        <v>380</v>
      </c>
      <c r="AI345" s="128">
        <v>354</v>
      </c>
      <c r="AJ345" s="128">
        <v>406</v>
      </c>
      <c r="AK345" s="128">
        <v>445</v>
      </c>
      <c r="AL345" s="128">
        <v>418</v>
      </c>
      <c r="AM345" s="247">
        <f>ROUND(((Q345/31)*10),0)</f>
        <v>3131</v>
      </c>
      <c r="AN345" s="245">
        <v>157</v>
      </c>
      <c r="AO345" s="241"/>
      <c r="AP345" s="248"/>
      <c r="AQ345" s="153"/>
      <c r="AR345" s="249"/>
      <c r="AS345" s="167" t="str">
        <f>IF(AQ345="","",(SUM(AQ345,AN345)))</f>
        <v/>
      </c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</row>
    <row r="346" spans="1:71" s="143" customFormat="1" ht="12.75" hidden="1" customHeight="1" x14ac:dyDescent="0.25">
      <c r="A346" s="161"/>
      <c r="B346" s="162"/>
      <c r="C346" s="162"/>
      <c r="D346" s="162"/>
      <c r="E346" s="162"/>
      <c r="F346" s="162"/>
      <c r="G346" s="162"/>
      <c r="H346" s="163"/>
      <c r="I346" s="163"/>
      <c r="J346" s="162"/>
      <c r="K346" s="162"/>
      <c r="L346" s="162"/>
      <c r="M346" s="162"/>
      <c r="N346" s="162"/>
      <c r="O346" s="163"/>
      <c r="P346" s="162"/>
      <c r="Q346" s="162"/>
      <c r="R346" s="163"/>
      <c r="S346" s="163"/>
      <c r="T346" s="150"/>
      <c r="U346" s="149"/>
      <c r="V346" s="150"/>
      <c r="W346" s="150"/>
      <c r="X346" s="149"/>
      <c r="Y346" s="149"/>
      <c r="Z346" s="150"/>
      <c r="AA346" s="150"/>
      <c r="AB346" s="149"/>
      <c r="AC346" s="149"/>
      <c r="AD346" s="149"/>
      <c r="AE346" s="149"/>
      <c r="AF346" s="149"/>
      <c r="AG346" s="149"/>
      <c r="AH346" s="149"/>
      <c r="AI346" s="149"/>
      <c r="AJ346" s="150"/>
      <c r="AK346" s="149"/>
      <c r="AL346" s="149"/>
      <c r="AM346" s="149"/>
      <c r="AN346" s="149"/>
      <c r="AO346" s="250"/>
      <c r="AP346" s="88"/>
      <c r="AQ346" s="89"/>
      <c r="AR346" s="114"/>
      <c r="AS346" s="88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  <c r="BG346" s="72"/>
      <c r="BH346" s="72"/>
      <c r="BI346" s="72"/>
      <c r="BJ346" s="72"/>
      <c r="BK346" s="72"/>
      <c r="BL346" s="72"/>
      <c r="BM346" s="72"/>
      <c r="BN346" s="72"/>
      <c r="BO346" s="72"/>
      <c r="BP346" s="72"/>
      <c r="BQ346" s="72"/>
      <c r="BR346" s="72"/>
      <c r="BS346" s="72"/>
    </row>
    <row r="347" spans="1:71" s="143" customFormat="1" ht="12.75" hidden="1" customHeight="1" x14ac:dyDescent="0.2">
      <c r="A347" s="251" t="s">
        <v>182</v>
      </c>
      <c r="B347" s="252"/>
      <c r="C347" s="76">
        <f>$C$11</f>
        <v>44531</v>
      </c>
      <c r="D347" s="252" t="s">
        <v>183</v>
      </c>
      <c r="E347" s="76" t="e">
        <f ca="1">$E$11</f>
        <v>#NAME?</v>
      </c>
      <c r="F347" s="76" t="e">
        <f ca="1">$F$11</f>
        <v>#NAME?</v>
      </c>
      <c r="G347" s="76" t="e">
        <f ca="1">$G$11</f>
        <v>#NAME?</v>
      </c>
      <c r="H347" s="76" t="e">
        <f ca="1">$H$11</f>
        <v>#NAME?</v>
      </c>
      <c r="I347" s="76" t="e">
        <f ca="1">$I$11</f>
        <v>#NAME?</v>
      </c>
      <c r="J347" s="76" t="e">
        <f ca="1">$J$11</f>
        <v>#NAME?</v>
      </c>
      <c r="K347" s="76" t="e">
        <f ca="1">$K$11</f>
        <v>#NAME?</v>
      </c>
      <c r="L347" s="76" t="e">
        <f ca="1">$L$11</f>
        <v>#NAME?</v>
      </c>
      <c r="M347" s="76" t="e">
        <f ca="1">$M$11</f>
        <v>#NAME?</v>
      </c>
      <c r="N347" s="76" t="e">
        <f ca="1">$N$11</f>
        <v>#NAME?</v>
      </c>
      <c r="O347" s="76" t="e">
        <f ca="1">$O$11</f>
        <v>#NAME?</v>
      </c>
      <c r="P347" s="76" t="e">
        <f ca="1">$P$11</f>
        <v>#NAME?</v>
      </c>
      <c r="Q347" s="75" t="s">
        <v>183</v>
      </c>
      <c r="R347" s="76" t="e">
        <f t="shared" ref="R347:AK347" ca="1" si="86">R11</f>
        <v>#NAME?</v>
      </c>
      <c r="S347" s="76" t="e">
        <f t="shared" ca="1" si="86"/>
        <v>#NAME?</v>
      </c>
      <c r="T347" s="253" t="e">
        <f t="shared" ca="1" si="86"/>
        <v>#NAME?</v>
      </c>
      <c r="U347" s="239" t="e">
        <f t="shared" ca="1" si="86"/>
        <v>#NAME?</v>
      </c>
      <c r="V347" s="239" t="e">
        <f t="shared" ca="1" si="86"/>
        <v>#NAME?</v>
      </c>
      <c r="W347" s="239" t="e">
        <f t="shared" ca="1" si="86"/>
        <v>#NAME?</v>
      </c>
      <c r="X347" s="239" t="e">
        <f t="shared" ca="1" si="86"/>
        <v>#NAME?</v>
      </c>
      <c r="Y347" s="239" t="e">
        <f t="shared" ca="1" si="86"/>
        <v>#NAME?</v>
      </c>
      <c r="Z347" s="239" t="e">
        <f t="shared" ca="1" si="86"/>
        <v>#NAME?</v>
      </c>
      <c r="AA347" s="239" t="e">
        <f t="shared" ca="1" si="86"/>
        <v>#NAME?</v>
      </c>
      <c r="AB347" s="239" t="e">
        <f t="shared" ca="1" si="86"/>
        <v>#NAME?</v>
      </c>
      <c r="AC347" s="239" t="e">
        <f t="shared" ca="1" si="86"/>
        <v>#NAME?</v>
      </c>
      <c r="AD347" s="239" t="e">
        <f t="shared" ca="1" si="86"/>
        <v>#NAME?</v>
      </c>
      <c r="AE347" s="239" t="e">
        <f t="shared" ca="1" si="86"/>
        <v>#NAME?</v>
      </c>
      <c r="AF347" s="239" t="e">
        <f t="shared" ca="1" si="86"/>
        <v>#NAME?</v>
      </c>
      <c r="AG347" s="239" t="e">
        <f t="shared" ca="1" si="86"/>
        <v>#NAME?</v>
      </c>
      <c r="AH347" s="239" t="e">
        <f t="shared" ca="1" si="86"/>
        <v>#NAME?</v>
      </c>
      <c r="AI347" s="239" t="e">
        <f t="shared" ca="1" si="86"/>
        <v>#NAME?</v>
      </c>
      <c r="AJ347" s="239" t="e">
        <f t="shared" ca="1" si="86"/>
        <v>#NAME?</v>
      </c>
      <c r="AK347" s="239" t="e">
        <f t="shared" ca="1" si="86"/>
        <v>#NAME?</v>
      </c>
      <c r="AL347" s="239" t="e">
        <f ca="1">AL$11</f>
        <v>#NAME?</v>
      </c>
      <c r="AM347" s="239" t="str">
        <f t="shared" ref="AM347:AS347" si="87">AM$11</f>
        <v>Meta Parcial</v>
      </c>
      <c r="AN347" s="240" t="str">
        <f t="shared" si="87"/>
        <v>1-10-out-24</v>
      </c>
      <c r="AO347" s="241"/>
      <c r="AP347" s="242"/>
      <c r="AQ347" s="243" t="str">
        <f t="shared" si="87"/>
        <v>11-31-out-24</v>
      </c>
      <c r="AR347" s="244"/>
      <c r="AS347" s="242" t="e">
        <f t="shared" ca="1" si="87"/>
        <v>#NAME?</v>
      </c>
      <c r="AT347" s="76" t="e">
        <f t="shared" ref="AT347:BS347" ca="1" si="88">AT11</f>
        <v>#NAME?</v>
      </c>
      <c r="AU347" s="76" t="e">
        <f t="shared" ca="1" si="88"/>
        <v>#NAME?</v>
      </c>
      <c r="AV347" s="76" t="e">
        <f t="shared" ca="1" si="88"/>
        <v>#NAME?</v>
      </c>
      <c r="AW347" s="76" t="e">
        <f t="shared" ca="1" si="88"/>
        <v>#NAME?</v>
      </c>
      <c r="AX347" s="76" t="e">
        <f t="shared" ca="1" si="88"/>
        <v>#NAME?</v>
      </c>
      <c r="AY347" s="76" t="e">
        <f t="shared" ca="1" si="88"/>
        <v>#NAME?</v>
      </c>
      <c r="AZ347" s="76" t="e">
        <f t="shared" ca="1" si="88"/>
        <v>#NAME?</v>
      </c>
      <c r="BA347" s="76" t="e">
        <f t="shared" ca="1" si="88"/>
        <v>#NAME?</v>
      </c>
      <c r="BB347" s="76" t="e">
        <f t="shared" ca="1" si="88"/>
        <v>#NAME?</v>
      </c>
      <c r="BC347" s="76" t="e">
        <f t="shared" ca="1" si="88"/>
        <v>#NAME?</v>
      </c>
      <c r="BD347" s="76" t="e">
        <f t="shared" ca="1" si="88"/>
        <v>#NAME?</v>
      </c>
      <c r="BE347" s="76" t="e">
        <f t="shared" ca="1" si="88"/>
        <v>#NAME?</v>
      </c>
      <c r="BF347" s="76" t="e">
        <f t="shared" ca="1" si="88"/>
        <v>#NAME?</v>
      </c>
      <c r="BG347" s="76" t="e">
        <f t="shared" ca="1" si="88"/>
        <v>#NAME?</v>
      </c>
      <c r="BH347" s="76" t="e">
        <f t="shared" ca="1" si="88"/>
        <v>#NAME?</v>
      </c>
      <c r="BI347" s="76" t="e">
        <f t="shared" ca="1" si="88"/>
        <v>#NAME?</v>
      </c>
      <c r="BJ347" s="76" t="e">
        <f t="shared" ca="1" si="88"/>
        <v>#NAME?</v>
      </c>
      <c r="BK347" s="76" t="e">
        <f t="shared" ca="1" si="88"/>
        <v>#NAME?</v>
      </c>
      <c r="BL347" s="76" t="e">
        <f t="shared" ca="1" si="88"/>
        <v>#NAME?</v>
      </c>
      <c r="BM347" s="76" t="e">
        <f t="shared" ca="1" si="88"/>
        <v>#NAME?</v>
      </c>
      <c r="BN347" s="76" t="e">
        <f t="shared" ca="1" si="88"/>
        <v>#NAME?</v>
      </c>
      <c r="BO347" s="76" t="e">
        <f t="shared" ca="1" si="88"/>
        <v>#NAME?</v>
      </c>
      <c r="BP347" s="76" t="e">
        <f t="shared" ca="1" si="88"/>
        <v>#NAME?</v>
      </c>
      <c r="BQ347" s="76" t="e">
        <f t="shared" ca="1" si="88"/>
        <v>#NAME?</v>
      </c>
      <c r="BR347" s="76" t="e">
        <f t="shared" ca="1" si="88"/>
        <v>#NAME?</v>
      </c>
      <c r="BS347" s="76" t="e">
        <f t="shared" ca="1" si="88"/>
        <v>#NAME?</v>
      </c>
    </row>
    <row r="348" spans="1:71" s="143" customFormat="1" ht="12.75" hidden="1" customHeight="1" x14ac:dyDescent="0.2">
      <c r="A348" s="12" t="s">
        <v>184</v>
      </c>
      <c r="B348" s="254"/>
      <c r="C348" s="14">
        <v>525</v>
      </c>
      <c r="D348" s="543">
        <v>3709</v>
      </c>
      <c r="E348" s="14">
        <v>535</v>
      </c>
      <c r="F348" s="14">
        <v>734</v>
      </c>
      <c r="G348" s="14">
        <v>1238</v>
      </c>
      <c r="H348" s="14">
        <v>1286</v>
      </c>
      <c r="I348" s="14">
        <v>1189</v>
      </c>
      <c r="J348" s="14">
        <v>1164</v>
      </c>
      <c r="K348" s="14">
        <v>1201</v>
      </c>
      <c r="L348" s="14">
        <v>1521</v>
      </c>
      <c r="M348" s="14">
        <v>1553</v>
      </c>
      <c r="N348" s="14">
        <v>1726</v>
      </c>
      <c r="O348" s="14">
        <v>1723</v>
      </c>
      <c r="P348" s="255">
        <v>1765</v>
      </c>
      <c r="Q348" s="543">
        <v>3709</v>
      </c>
      <c r="R348" s="14">
        <v>1929</v>
      </c>
      <c r="S348" s="16">
        <v>1874</v>
      </c>
      <c r="T348" s="256">
        <v>2266</v>
      </c>
      <c r="U348" s="126">
        <v>2198</v>
      </c>
      <c r="V348" s="128">
        <v>2252</v>
      </c>
      <c r="W348" s="128">
        <v>2065</v>
      </c>
      <c r="X348" s="128">
        <v>2142</v>
      </c>
      <c r="Y348" s="128">
        <v>2073</v>
      </c>
      <c r="Z348" s="128">
        <v>2165</v>
      </c>
      <c r="AA348" s="128">
        <v>2315</v>
      </c>
      <c r="AB348" s="128">
        <v>2201</v>
      </c>
      <c r="AC348" s="128">
        <v>2329</v>
      </c>
      <c r="AD348" s="126">
        <v>2503</v>
      </c>
      <c r="AE348" s="128">
        <v>2624</v>
      </c>
      <c r="AF348" s="128">
        <v>2549</v>
      </c>
      <c r="AG348" s="126">
        <v>2681</v>
      </c>
      <c r="AH348" s="128">
        <v>2636</v>
      </c>
      <c r="AI348" s="128">
        <v>2192</v>
      </c>
      <c r="AJ348" s="257">
        <v>2306</v>
      </c>
      <c r="AK348" s="128">
        <v>2394</v>
      </c>
      <c r="AL348" s="128">
        <v>2516</v>
      </c>
      <c r="AM348" s="544">
        <f>ROUND(((Q348/31)*10),0)</f>
        <v>1196</v>
      </c>
      <c r="AN348" s="245">
        <v>814</v>
      </c>
      <c r="AO348" s="241"/>
      <c r="AP348" s="248"/>
      <c r="AQ348" s="153"/>
      <c r="AR348" s="249"/>
      <c r="AS348" s="167" t="str">
        <f>IF(AQ348="","",(SUM(AQ348,AN348)))</f>
        <v/>
      </c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</row>
    <row r="349" spans="1:71" s="143" customFormat="1" ht="12.75" hidden="1" customHeight="1" x14ac:dyDescent="0.2">
      <c r="A349" s="12" t="s">
        <v>185</v>
      </c>
      <c r="B349" s="254"/>
      <c r="C349" s="14">
        <v>0</v>
      </c>
      <c r="D349" s="543"/>
      <c r="E349" s="14">
        <v>172</v>
      </c>
      <c r="F349" s="14">
        <v>67</v>
      </c>
      <c r="G349" s="14">
        <v>26</v>
      </c>
      <c r="H349" s="14">
        <v>1</v>
      </c>
      <c r="I349" s="14">
        <v>3</v>
      </c>
      <c r="J349" s="14">
        <v>86</v>
      </c>
      <c r="K349" s="14">
        <v>59</v>
      </c>
      <c r="L349" s="14">
        <v>18</v>
      </c>
      <c r="M349" s="14">
        <v>1</v>
      </c>
      <c r="N349" s="14">
        <v>2</v>
      </c>
      <c r="O349" s="14">
        <v>6</v>
      </c>
      <c r="P349" s="255">
        <v>73</v>
      </c>
      <c r="Q349" s="543"/>
      <c r="R349" s="14">
        <v>71</v>
      </c>
      <c r="S349" s="16">
        <v>12</v>
      </c>
      <c r="T349" s="256">
        <v>10</v>
      </c>
      <c r="U349" s="194">
        <v>12</v>
      </c>
      <c r="V349" s="128">
        <v>12</v>
      </c>
      <c r="W349" s="128">
        <v>0</v>
      </c>
      <c r="X349" s="128">
        <v>0</v>
      </c>
      <c r="Y349" s="128">
        <v>0</v>
      </c>
      <c r="Z349" s="128">
        <v>6</v>
      </c>
      <c r="AA349" s="128">
        <v>2</v>
      </c>
      <c r="AB349" s="128">
        <v>7</v>
      </c>
      <c r="AC349" s="128">
        <v>1</v>
      </c>
      <c r="AD349" s="194">
        <v>10</v>
      </c>
      <c r="AE349" s="128">
        <v>32</v>
      </c>
      <c r="AF349" s="128">
        <v>3</v>
      </c>
      <c r="AG349" s="194">
        <v>1</v>
      </c>
      <c r="AH349" s="128">
        <v>1</v>
      </c>
      <c r="AI349" s="128">
        <v>0</v>
      </c>
      <c r="AJ349" s="257">
        <v>0</v>
      </c>
      <c r="AK349" s="128">
        <v>0</v>
      </c>
      <c r="AL349" s="128">
        <v>2</v>
      </c>
      <c r="AM349" s="545"/>
      <c r="AN349" s="245">
        <v>0</v>
      </c>
      <c r="AO349" s="241"/>
      <c r="AP349" s="248"/>
      <c r="AQ349" s="153"/>
      <c r="AR349" s="249"/>
      <c r="AS349" s="167" t="str">
        <f>IF(AQ349="","",(SUM(AQ349,AN349)))</f>
        <v/>
      </c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</row>
    <row r="350" spans="1:71" s="258" customFormat="1" ht="12.75" hidden="1" customHeight="1" x14ac:dyDescent="0.2">
      <c r="A350" s="35" t="s">
        <v>129</v>
      </c>
      <c r="B350" s="37">
        <f t="shared" ref="B350:BM350" si="89">SUM(B348:B349)</f>
        <v>0</v>
      </c>
      <c r="C350" s="37">
        <f t="shared" si="89"/>
        <v>525</v>
      </c>
      <c r="D350" s="37">
        <f t="shared" si="89"/>
        <v>3709</v>
      </c>
      <c r="E350" s="37">
        <f t="shared" si="89"/>
        <v>707</v>
      </c>
      <c r="F350" s="37">
        <f t="shared" si="89"/>
        <v>801</v>
      </c>
      <c r="G350" s="37">
        <f t="shared" si="89"/>
        <v>1264</v>
      </c>
      <c r="H350" s="37">
        <f t="shared" si="89"/>
        <v>1287</v>
      </c>
      <c r="I350" s="37">
        <f t="shared" si="89"/>
        <v>1192</v>
      </c>
      <c r="J350" s="37">
        <f t="shared" si="89"/>
        <v>1250</v>
      </c>
      <c r="K350" s="37">
        <f t="shared" si="89"/>
        <v>1260</v>
      </c>
      <c r="L350" s="37">
        <f t="shared" si="89"/>
        <v>1539</v>
      </c>
      <c r="M350" s="37">
        <f t="shared" si="89"/>
        <v>1554</v>
      </c>
      <c r="N350" s="37">
        <f t="shared" si="89"/>
        <v>1728</v>
      </c>
      <c r="O350" s="37">
        <f t="shared" si="89"/>
        <v>1729</v>
      </c>
      <c r="P350" s="37">
        <f t="shared" si="89"/>
        <v>1838</v>
      </c>
      <c r="Q350" s="37">
        <f>SUM(Q348:Q349)</f>
        <v>3709</v>
      </c>
      <c r="R350" s="37">
        <f t="shared" si="89"/>
        <v>2000</v>
      </c>
      <c r="S350" s="37">
        <f t="shared" si="89"/>
        <v>1886</v>
      </c>
      <c r="T350" s="214">
        <f t="shared" si="89"/>
        <v>2276</v>
      </c>
      <c r="U350" s="211">
        <f t="shared" si="89"/>
        <v>2210</v>
      </c>
      <c r="V350" s="211">
        <f t="shared" si="89"/>
        <v>2264</v>
      </c>
      <c r="W350" s="211">
        <f t="shared" si="89"/>
        <v>2065</v>
      </c>
      <c r="X350" s="211">
        <f t="shared" si="89"/>
        <v>2142</v>
      </c>
      <c r="Y350" s="211">
        <f t="shared" si="89"/>
        <v>2073</v>
      </c>
      <c r="Z350" s="211">
        <f t="shared" si="89"/>
        <v>2171</v>
      </c>
      <c r="AA350" s="211">
        <f t="shared" si="89"/>
        <v>2317</v>
      </c>
      <c r="AB350" s="211">
        <f t="shared" si="89"/>
        <v>2208</v>
      </c>
      <c r="AC350" s="211">
        <f t="shared" si="89"/>
        <v>2330</v>
      </c>
      <c r="AD350" s="211">
        <f t="shared" si="89"/>
        <v>2513</v>
      </c>
      <c r="AE350" s="211">
        <f t="shared" si="89"/>
        <v>2656</v>
      </c>
      <c r="AF350" s="211">
        <f t="shared" si="89"/>
        <v>2552</v>
      </c>
      <c r="AG350" s="211">
        <f t="shared" si="89"/>
        <v>2682</v>
      </c>
      <c r="AH350" s="211">
        <f t="shared" si="89"/>
        <v>2637</v>
      </c>
      <c r="AI350" s="211">
        <f t="shared" si="89"/>
        <v>2192</v>
      </c>
      <c r="AJ350" s="211">
        <f t="shared" si="89"/>
        <v>2306</v>
      </c>
      <c r="AK350" s="211">
        <f t="shared" si="89"/>
        <v>2394</v>
      </c>
      <c r="AL350" s="211">
        <f t="shared" si="89"/>
        <v>2518</v>
      </c>
      <c r="AM350" s="211">
        <f t="shared" si="89"/>
        <v>1196</v>
      </c>
      <c r="AN350" s="215">
        <f t="shared" si="89"/>
        <v>814</v>
      </c>
      <c r="AO350" s="241"/>
      <c r="AP350" s="65"/>
      <c r="AQ350" s="66">
        <f t="shared" si="89"/>
        <v>0</v>
      </c>
      <c r="AR350" s="219"/>
      <c r="AS350" s="65">
        <f t="shared" si="89"/>
        <v>0</v>
      </c>
      <c r="AT350" s="37">
        <f t="shared" si="89"/>
        <v>0</v>
      </c>
      <c r="AU350" s="37">
        <f t="shared" si="89"/>
        <v>0</v>
      </c>
      <c r="AV350" s="37">
        <f t="shared" si="89"/>
        <v>0</v>
      </c>
      <c r="AW350" s="37">
        <f t="shared" si="89"/>
        <v>0</v>
      </c>
      <c r="AX350" s="37">
        <f t="shared" si="89"/>
        <v>0</v>
      </c>
      <c r="AY350" s="37">
        <f t="shared" si="89"/>
        <v>0</v>
      </c>
      <c r="AZ350" s="37">
        <f t="shared" si="89"/>
        <v>0</v>
      </c>
      <c r="BA350" s="37">
        <f t="shared" si="89"/>
        <v>0</v>
      </c>
      <c r="BB350" s="37">
        <f t="shared" si="89"/>
        <v>0</v>
      </c>
      <c r="BC350" s="37">
        <f t="shared" si="89"/>
        <v>0</v>
      </c>
      <c r="BD350" s="37">
        <f t="shared" si="89"/>
        <v>0</v>
      </c>
      <c r="BE350" s="37">
        <f t="shared" si="89"/>
        <v>0</v>
      </c>
      <c r="BF350" s="37">
        <f t="shared" si="89"/>
        <v>0</v>
      </c>
      <c r="BG350" s="37">
        <f t="shared" si="89"/>
        <v>0</v>
      </c>
      <c r="BH350" s="37">
        <f t="shared" si="89"/>
        <v>0</v>
      </c>
      <c r="BI350" s="37">
        <f t="shared" si="89"/>
        <v>0</v>
      </c>
      <c r="BJ350" s="37">
        <f t="shared" si="89"/>
        <v>0</v>
      </c>
      <c r="BK350" s="37">
        <f t="shared" si="89"/>
        <v>0</v>
      </c>
      <c r="BL350" s="37">
        <f t="shared" si="89"/>
        <v>0</v>
      </c>
      <c r="BM350" s="37">
        <f t="shared" si="89"/>
        <v>0</v>
      </c>
      <c r="BN350" s="37">
        <f t="shared" ref="BN350:BS350" si="90">SUM(BN348:BN349)</f>
        <v>0</v>
      </c>
      <c r="BO350" s="37">
        <f t="shared" si="90"/>
        <v>0</v>
      </c>
      <c r="BP350" s="37">
        <f t="shared" si="90"/>
        <v>0</v>
      </c>
      <c r="BQ350" s="37">
        <f t="shared" si="90"/>
        <v>0</v>
      </c>
      <c r="BR350" s="37">
        <f t="shared" si="90"/>
        <v>0</v>
      </c>
      <c r="BS350" s="37">
        <f t="shared" si="90"/>
        <v>0</v>
      </c>
    </row>
    <row r="351" spans="1:71" s="143" customFormat="1" ht="12.75" hidden="1" customHeight="1" x14ac:dyDescent="0.2">
      <c r="A351" s="158"/>
      <c r="B351" s="159"/>
      <c r="C351" s="159"/>
      <c r="D351" s="159"/>
      <c r="E351" s="159"/>
      <c r="F351" s="159"/>
      <c r="G351" s="159"/>
      <c r="H351" s="160"/>
      <c r="I351" s="160"/>
      <c r="J351" s="159"/>
      <c r="K351" s="159"/>
      <c r="L351" s="159"/>
      <c r="M351" s="159"/>
      <c r="N351" s="159"/>
      <c r="O351" s="160"/>
      <c r="P351" s="159"/>
      <c r="Q351" s="159"/>
      <c r="R351" s="160"/>
      <c r="S351" s="160"/>
      <c r="T351" s="150"/>
      <c r="U351" s="149"/>
      <c r="V351" s="150"/>
      <c r="W351" s="150"/>
      <c r="X351" s="149"/>
      <c r="Y351" s="149"/>
      <c r="Z351" s="150"/>
      <c r="AA351" s="150"/>
      <c r="AB351" s="149"/>
      <c r="AC351" s="149"/>
      <c r="AD351" s="149"/>
      <c r="AE351" s="149"/>
      <c r="AF351" s="149"/>
      <c r="AG351" s="149"/>
      <c r="AH351" s="149"/>
      <c r="AI351" s="149"/>
      <c r="AJ351" s="150"/>
      <c r="AK351" s="149"/>
      <c r="AL351" s="149"/>
      <c r="AM351" s="149"/>
      <c r="AN351" s="149"/>
      <c r="AO351" s="241"/>
      <c r="AP351" s="88"/>
      <c r="AQ351" s="89"/>
      <c r="AR351" s="114"/>
      <c r="AS351" s="88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  <c r="BH351" s="72"/>
      <c r="BI351" s="72"/>
      <c r="BJ351" s="72"/>
      <c r="BK351" s="72"/>
      <c r="BL351" s="72"/>
      <c r="BM351" s="72"/>
      <c r="BN351" s="72"/>
      <c r="BO351" s="72"/>
      <c r="BP351" s="72"/>
      <c r="BQ351" s="72"/>
      <c r="BR351" s="72"/>
      <c r="BS351" s="72"/>
    </row>
    <row r="352" spans="1:71" s="143" customFormat="1" ht="12.75" hidden="1" customHeight="1" x14ac:dyDescent="0.2">
      <c r="A352" s="259" t="s">
        <v>186</v>
      </c>
      <c r="B352" s="260"/>
      <c r="C352" s="239">
        <f>$C$11</f>
        <v>44531</v>
      </c>
      <c r="D352" s="260"/>
      <c r="E352" s="239" t="e">
        <f ca="1">$E$11</f>
        <v>#NAME?</v>
      </c>
      <c r="F352" s="239" t="e">
        <f ca="1">$F$11</f>
        <v>#NAME?</v>
      </c>
      <c r="G352" s="239" t="e">
        <f ca="1">$G$11</f>
        <v>#NAME?</v>
      </c>
      <c r="H352" s="239" t="e">
        <f ca="1">$H$11</f>
        <v>#NAME?</v>
      </c>
      <c r="I352" s="239" t="e">
        <f ca="1">$I$11</f>
        <v>#NAME?</v>
      </c>
      <c r="J352" s="239" t="e">
        <f ca="1">$J$11</f>
        <v>#NAME?</v>
      </c>
      <c r="K352" s="239" t="e">
        <f ca="1">$K$11</f>
        <v>#NAME?</v>
      </c>
      <c r="L352" s="239" t="e">
        <f ca="1">$L$11</f>
        <v>#NAME?</v>
      </c>
      <c r="M352" s="239" t="e">
        <f ca="1">$M$11</f>
        <v>#NAME?</v>
      </c>
      <c r="N352" s="239" t="e">
        <f ca="1">$N$11</f>
        <v>#NAME?</v>
      </c>
      <c r="O352" s="239" t="e">
        <f ca="1">$O$11</f>
        <v>#NAME?</v>
      </c>
      <c r="P352" s="239" t="e">
        <f ca="1">$P$11</f>
        <v>#NAME?</v>
      </c>
      <c r="Q352" s="260"/>
      <c r="R352" s="239" t="e">
        <f t="shared" ref="R352:AK352" ca="1" si="91">R11</f>
        <v>#NAME?</v>
      </c>
      <c r="S352" s="239" t="e">
        <f t="shared" ca="1" si="91"/>
        <v>#NAME?</v>
      </c>
      <c r="T352" s="239" t="e">
        <f t="shared" ca="1" si="91"/>
        <v>#NAME?</v>
      </c>
      <c r="U352" s="239" t="e">
        <f t="shared" ca="1" si="91"/>
        <v>#NAME?</v>
      </c>
      <c r="V352" s="239" t="e">
        <f t="shared" ca="1" si="91"/>
        <v>#NAME?</v>
      </c>
      <c r="W352" s="239" t="e">
        <f t="shared" ca="1" si="91"/>
        <v>#NAME?</v>
      </c>
      <c r="X352" s="239" t="e">
        <f t="shared" ca="1" si="91"/>
        <v>#NAME?</v>
      </c>
      <c r="Y352" s="239" t="e">
        <f t="shared" ca="1" si="91"/>
        <v>#NAME?</v>
      </c>
      <c r="Z352" s="239" t="e">
        <f t="shared" ca="1" si="91"/>
        <v>#NAME?</v>
      </c>
      <c r="AA352" s="239" t="e">
        <f t="shared" ca="1" si="91"/>
        <v>#NAME?</v>
      </c>
      <c r="AB352" s="239" t="e">
        <f t="shared" ca="1" si="91"/>
        <v>#NAME?</v>
      </c>
      <c r="AC352" s="239" t="e">
        <f t="shared" ca="1" si="91"/>
        <v>#NAME?</v>
      </c>
      <c r="AD352" s="239" t="e">
        <f t="shared" ca="1" si="91"/>
        <v>#NAME?</v>
      </c>
      <c r="AE352" s="239" t="e">
        <f t="shared" ca="1" si="91"/>
        <v>#NAME?</v>
      </c>
      <c r="AF352" s="239" t="e">
        <f t="shared" ca="1" si="91"/>
        <v>#NAME?</v>
      </c>
      <c r="AG352" s="239" t="e">
        <f t="shared" ca="1" si="91"/>
        <v>#NAME?</v>
      </c>
      <c r="AH352" s="239" t="e">
        <f t="shared" ca="1" si="91"/>
        <v>#NAME?</v>
      </c>
      <c r="AI352" s="239" t="e">
        <f t="shared" ca="1" si="91"/>
        <v>#NAME?</v>
      </c>
      <c r="AJ352" s="239" t="e">
        <f t="shared" ca="1" si="91"/>
        <v>#NAME?</v>
      </c>
      <c r="AK352" s="239" t="e">
        <f t="shared" ca="1" si="91"/>
        <v>#NAME?</v>
      </c>
      <c r="AL352" s="239" t="e">
        <f ca="1">AL$11</f>
        <v>#NAME?</v>
      </c>
      <c r="AM352" s="253"/>
      <c r="AN352" s="240" t="str">
        <f t="shared" ref="AN352:AS352" si="92">AN$11</f>
        <v>1-10-out-24</v>
      </c>
      <c r="AO352" s="241"/>
      <c r="AP352" s="242"/>
      <c r="AQ352" s="243" t="str">
        <f t="shared" si="92"/>
        <v>11-31-out-24</v>
      </c>
      <c r="AR352" s="244"/>
      <c r="AS352" s="242" t="e">
        <f t="shared" ca="1" si="92"/>
        <v>#NAME?</v>
      </c>
      <c r="AT352" s="76" t="e">
        <f t="shared" ref="AT352:BS352" ca="1" si="93">AT11</f>
        <v>#NAME?</v>
      </c>
      <c r="AU352" s="76" t="e">
        <f t="shared" ca="1" si="93"/>
        <v>#NAME?</v>
      </c>
      <c r="AV352" s="76" t="e">
        <f t="shared" ca="1" si="93"/>
        <v>#NAME?</v>
      </c>
      <c r="AW352" s="76" t="e">
        <f t="shared" ca="1" si="93"/>
        <v>#NAME?</v>
      </c>
      <c r="AX352" s="76" t="e">
        <f t="shared" ca="1" si="93"/>
        <v>#NAME?</v>
      </c>
      <c r="AY352" s="76" t="e">
        <f t="shared" ca="1" si="93"/>
        <v>#NAME?</v>
      </c>
      <c r="AZ352" s="76" t="e">
        <f t="shared" ca="1" si="93"/>
        <v>#NAME?</v>
      </c>
      <c r="BA352" s="76" t="e">
        <f t="shared" ca="1" si="93"/>
        <v>#NAME?</v>
      </c>
      <c r="BB352" s="76" t="e">
        <f t="shared" ca="1" si="93"/>
        <v>#NAME?</v>
      </c>
      <c r="BC352" s="76" t="e">
        <f t="shared" ca="1" si="93"/>
        <v>#NAME?</v>
      </c>
      <c r="BD352" s="76" t="e">
        <f t="shared" ca="1" si="93"/>
        <v>#NAME?</v>
      </c>
      <c r="BE352" s="76" t="e">
        <f t="shared" ca="1" si="93"/>
        <v>#NAME?</v>
      </c>
      <c r="BF352" s="76" t="e">
        <f t="shared" ca="1" si="93"/>
        <v>#NAME?</v>
      </c>
      <c r="BG352" s="76" t="e">
        <f t="shared" ca="1" si="93"/>
        <v>#NAME?</v>
      </c>
      <c r="BH352" s="76" t="e">
        <f t="shared" ca="1" si="93"/>
        <v>#NAME?</v>
      </c>
      <c r="BI352" s="76" t="e">
        <f t="shared" ca="1" si="93"/>
        <v>#NAME?</v>
      </c>
      <c r="BJ352" s="76" t="e">
        <f t="shared" ca="1" si="93"/>
        <v>#NAME?</v>
      </c>
      <c r="BK352" s="76" t="e">
        <f t="shared" ca="1" si="93"/>
        <v>#NAME?</v>
      </c>
      <c r="BL352" s="76" t="e">
        <f t="shared" ca="1" si="93"/>
        <v>#NAME?</v>
      </c>
      <c r="BM352" s="76" t="e">
        <f t="shared" ca="1" si="93"/>
        <v>#NAME?</v>
      </c>
      <c r="BN352" s="76" t="e">
        <f t="shared" ca="1" si="93"/>
        <v>#NAME?</v>
      </c>
      <c r="BO352" s="76" t="e">
        <f t="shared" ca="1" si="93"/>
        <v>#NAME?</v>
      </c>
      <c r="BP352" s="76" t="e">
        <f t="shared" ca="1" si="93"/>
        <v>#NAME?</v>
      </c>
      <c r="BQ352" s="76" t="e">
        <f t="shared" ca="1" si="93"/>
        <v>#NAME?</v>
      </c>
      <c r="BR352" s="76" t="e">
        <f t="shared" ca="1" si="93"/>
        <v>#NAME?</v>
      </c>
      <c r="BS352" s="76" t="e">
        <f t="shared" ca="1" si="93"/>
        <v>#NAME?</v>
      </c>
    </row>
    <row r="353" spans="1:71" s="143" customFormat="1" ht="12.75" hidden="1" customHeight="1" x14ac:dyDescent="0.2">
      <c r="A353" s="261" t="s">
        <v>187</v>
      </c>
      <c r="B353" s="262"/>
      <c r="C353" s="128">
        <v>0</v>
      </c>
      <c r="D353" s="263"/>
      <c r="E353" s="128">
        <v>0</v>
      </c>
      <c r="F353" s="128">
        <v>0</v>
      </c>
      <c r="G353" s="264">
        <v>320</v>
      </c>
      <c r="H353" s="128">
        <v>314</v>
      </c>
      <c r="I353" s="128">
        <v>406</v>
      </c>
      <c r="J353" s="128">
        <v>391</v>
      </c>
      <c r="K353" s="128">
        <v>446</v>
      </c>
      <c r="L353" s="128">
        <v>475</v>
      </c>
      <c r="M353" s="128">
        <v>450</v>
      </c>
      <c r="N353" s="128">
        <v>433</v>
      </c>
      <c r="O353" s="128">
        <v>386</v>
      </c>
      <c r="P353" s="128">
        <v>415</v>
      </c>
      <c r="Q353" s="263"/>
      <c r="R353" s="245">
        <v>430</v>
      </c>
      <c r="S353" s="128">
        <v>415</v>
      </c>
      <c r="T353" s="128">
        <v>497</v>
      </c>
      <c r="U353" s="128">
        <v>512</v>
      </c>
      <c r="V353" s="128">
        <v>525</v>
      </c>
      <c r="W353" s="128">
        <v>429</v>
      </c>
      <c r="X353" s="128">
        <v>388</v>
      </c>
      <c r="Y353" s="128">
        <v>473</v>
      </c>
      <c r="Z353" s="128">
        <v>359</v>
      </c>
      <c r="AA353" s="128">
        <v>358</v>
      </c>
      <c r="AB353" s="128">
        <v>349</v>
      </c>
      <c r="AC353" s="128">
        <v>394</v>
      </c>
      <c r="AD353" s="128">
        <v>361</v>
      </c>
      <c r="AE353" s="128">
        <v>384</v>
      </c>
      <c r="AF353" s="128">
        <v>361</v>
      </c>
      <c r="AG353" s="128">
        <v>356</v>
      </c>
      <c r="AH353" s="128">
        <v>393</v>
      </c>
      <c r="AI353" s="128">
        <v>395</v>
      </c>
      <c r="AJ353" s="128">
        <v>366</v>
      </c>
      <c r="AK353" s="128">
        <v>383</v>
      </c>
      <c r="AL353" s="128">
        <v>370</v>
      </c>
      <c r="AM353" s="187"/>
      <c r="AN353" s="245">
        <v>128</v>
      </c>
      <c r="AO353" s="241"/>
      <c r="AP353" s="248"/>
      <c r="AQ353" s="153"/>
      <c r="AR353" s="249"/>
      <c r="AS353" s="167" t="str">
        <f>IF(AQ353="","",(SUM(AQ353,AN353)))</f>
        <v/>
      </c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</row>
    <row r="354" spans="1:71" s="143" customFormat="1" ht="12.75" hidden="1" customHeight="1" x14ac:dyDescent="0.25">
      <c r="A354" s="148"/>
      <c r="B354" s="149"/>
      <c r="C354" s="149"/>
      <c r="D354" s="149"/>
      <c r="E354" s="149"/>
      <c r="F354" s="149"/>
      <c r="G354" s="149"/>
      <c r="H354" s="150"/>
      <c r="I354" s="150"/>
      <c r="J354" s="149"/>
      <c r="K354" s="149"/>
      <c r="L354" s="149"/>
      <c r="M354" s="149"/>
      <c r="N354" s="149"/>
      <c r="O354" s="150"/>
      <c r="P354" s="162"/>
      <c r="Q354" s="162"/>
      <c r="R354" s="163"/>
      <c r="S354" s="163"/>
      <c r="T354" s="150"/>
      <c r="U354" s="149"/>
      <c r="V354" s="150"/>
      <c r="W354" s="150"/>
      <c r="X354" s="149"/>
      <c r="Y354" s="149"/>
      <c r="Z354" s="150"/>
      <c r="AA354" s="150"/>
      <c r="AB354" s="149"/>
      <c r="AC354" s="149"/>
      <c r="AD354" s="149"/>
      <c r="AE354" s="149"/>
      <c r="AF354" s="149"/>
      <c r="AG354" s="149"/>
      <c r="AH354" s="149"/>
      <c r="AI354" s="149"/>
      <c r="AJ354" s="150"/>
      <c r="AK354" s="149"/>
      <c r="AL354" s="149"/>
      <c r="AM354" s="149"/>
      <c r="AN354" s="149"/>
      <c r="AO354" s="250"/>
      <c r="AP354" s="88"/>
      <c r="AQ354" s="89"/>
      <c r="AR354" s="114"/>
      <c r="AS354" s="88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  <c r="BG354" s="72"/>
      <c r="BH354" s="72"/>
      <c r="BI354" s="72"/>
      <c r="BJ354" s="72"/>
      <c r="BK354" s="72"/>
      <c r="BL354" s="72"/>
      <c r="BM354" s="72"/>
      <c r="BN354" s="72"/>
      <c r="BO354" s="72"/>
      <c r="BP354" s="72"/>
      <c r="BQ354" s="72"/>
      <c r="BR354" s="72"/>
      <c r="BS354" s="72"/>
    </row>
    <row r="355" spans="1:71" s="143" customFormat="1" ht="12.75" hidden="1" customHeight="1" x14ac:dyDescent="0.2">
      <c r="A355" s="265" t="s">
        <v>188</v>
      </c>
      <c r="B355" s="266"/>
      <c r="C355" s="267">
        <f>$C$11</f>
        <v>44531</v>
      </c>
      <c r="D355" s="266"/>
      <c r="E355" s="267" t="e">
        <f ca="1">$E$11</f>
        <v>#NAME?</v>
      </c>
      <c r="F355" s="267" t="e">
        <f ca="1">$F$11</f>
        <v>#NAME?</v>
      </c>
      <c r="G355" s="267" t="e">
        <f ca="1">$G$11</f>
        <v>#NAME?</v>
      </c>
      <c r="H355" s="267" t="e">
        <f ca="1">$H$11</f>
        <v>#NAME?</v>
      </c>
      <c r="I355" s="267" t="e">
        <f ca="1">$I$11</f>
        <v>#NAME?</v>
      </c>
      <c r="J355" s="267" t="e">
        <f ca="1">$J$11</f>
        <v>#NAME?</v>
      </c>
      <c r="K355" s="267" t="e">
        <f ca="1">$K$11</f>
        <v>#NAME?</v>
      </c>
      <c r="L355" s="267" t="e">
        <f ca="1">$L$11</f>
        <v>#NAME?</v>
      </c>
      <c r="M355" s="267" t="e">
        <f ca="1">$M$11</f>
        <v>#NAME?</v>
      </c>
      <c r="N355" s="267" t="e">
        <f ca="1">$N$11</f>
        <v>#NAME?</v>
      </c>
      <c r="O355" s="267" t="e">
        <f ca="1">$O$11</f>
        <v>#NAME?</v>
      </c>
      <c r="P355" s="244" t="e">
        <f ca="1">$P$11</f>
        <v>#NAME?</v>
      </c>
      <c r="Q355" s="268"/>
      <c r="R355" s="76" t="e">
        <f t="shared" ref="R355:AK355" ca="1" si="94">R11</f>
        <v>#NAME?</v>
      </c>
      <c r="S355" s="76" t="e">
        <f t="shared" ca="1" si="94"/>
        <v>#NAME?</v>
      </c>
      <c r="T355" s="253" t="e">
        <f t="shared" ca="1" si="94"/>
        <v>#NAME?</v>
      </c>
      <c r="U355" s="239" t="e">
        <f t="shared" ca="1" si="94"/>
        <v>#NAME?</v>
      </c>
      <c r="V355" s="239" t="e">
        <f t="shared" ca="1" si="94"/>
        <v>#NAME?</v>
      </c>
      <c r="W355" s="239" t="e">
        <f t="shared" ca="1" si="94"/>
        <v>#NAME?</v>
      </c>
      <c r="X355" s="239" t="e">
        <f t="shared" ca="1" si="94"/>
        <v>#NAME?</v>
      </c>
      <c r="Y355" s="239" t="e">
        <f t="shared" ca="1" si="94"/>
        <v>#NAME?</v>
      </c>
      <c r="Z355" s="239" t="e">
        <f t="shared" ca="1" si="94"/>
        <v>#NAME?</v>
      </c>
      <c r="AA355" s="239" t="e">
        <f t="shared" ca="1" si="94"/>
        <v>#NAME?</v>
      </c>
      <c r="AB355" s="239" t="e">
        <f t="shared" ca="1" si="94"/>
        <v>#NAME?</v>
      </c>
      <c r="AC355" s="239" t="e">
        <f t="shared" ca="1" si="94"/>
        <v>#NAME?</v>
      </c>
      <c r="AD355" s="239" t="e">
        <f t="shared" ca="1" si="94"/>
        <v>#NAME?</v>
      </c>
      <c r="AE355" s="269" t="e">
        <f t="shared" ca="1" si="94"/>
        <v>#NAME?</v>
      </c>
      <c r="AF355" s="239" t="e">
        <f t="shared" ca="1" si="94"/>
        <v>#NAME?</v>
      </c>
      <c r="AG355" s="239" t="e">
        <f t="shared" ca="1" si="94"/>
        <v>#NAME?</v>
      </c>
      <c r="AH355" s="239" t="e">
        <f t="shared" ca="1" si="94"/>
        <v>#NAME?</v>
      </c>
      <c r="AI355" s="269" t="e">
        <f t="shared" ca="1" si="94"/>
        <v>#NAME?</v>
      </c>
      <c r="AJ355" s="239" t="e">
        <f t="shared" ca="1" si="94"/>
        <v>#NAME?</v>
      </c>
      <c r="AK355" s="239" t="e">
        <f t="shared" ca="1" si="94"/>
        <v>#NAME?</v>
      </c>
      <c r="AL355" s="239" t="e">
        <f ca="1">AL$11</f>
        <v>#NAME?</v>
      </c>
      <c r="AM355" s="253"/>
      <c r="AN355" s="240" t="str">
        <f t="shared" ref="AN355:AS355" si="95">AN$11</f>
        <v>1-10-out-24</v>
      </c>
      <c r="AO355" s="241"/>
      <c r="AP355" s="242"/>
      <c r="AQ355" s="243" t="str">
        <f t="shared" si="95"/>
        <v>11-31-out-24</v>
      </c>
      <c r="AR355" s="244"/>
      <c r="AS355" s="242" t="e">
        <f t="shared" ca="1" si="95"/>
        <v>#NAME?</v>
      </c>
      <c r="AT355" s="76" t="e">
        <f t="shared" ref="AT355:BS355" ca="1" si="96">AT11</f>
        <v>#NAME?</v>
      </c>
      <c r="AU355" s="76" t="e">
        <f t="shared" ca="1" si="96"/>
        <v>#NAME?</v>
      </c>
      <c r="AV355" s="76" t="e">
        <f t="shared" ca="1" si="96"/>
        <v>#NAME?</v>
      </c>
      <c r="AW355" s="76" t="e">
        <f t="shared" ca="1" si="96"/>
        <v>#NAME?</v>
      </c>
      <c r="AX355" s="76" t="e">
        <f t="shared" ca="1" si="96"/>
        <v>#NAME?</v>
      </c>
      <c r="AY355" s="76" t="e">
        <f t="shared" ca="1" si="96"/>
        <v>#NAME?</v>
      </c>
      <c r="AZ355" s="76" t="e">
        <f t="shared" ca="1" si="96"/>
        <v>#NAME?</v>
      </c>
      <c r="BA355" s="76" t="e">
        <f t="shared" ca="1" si="96"/>
        <v>#NAME?</v>
      </c>
      <c r="BB355" s="76" t="e">
        <f t="shared" ca="1" si="96"/>
        <v>#NAME?</v>
      </c>
      <c r="BC355" s="76" t="e">
        <f t="shared" ca="1" si="96"/>
        <v>#NAME?</v>
      </c>
      <c r="BD355" s="76" t="e">
        <f t="shared" ca="1" si="96"/>
        <v>#NAME?</v>
      </c>
      <c r="BE355" s="76" t="e">
        <f t="shared" ca="1" si="96"/>
        <v>#NAME?</v>
      </c>
      <c r="BF355" s="76" t="e">
        <f t="shared" ca="1" si="96"/>
        <v>#NAME?</v>
      </c>
      <c r="BG355" s="76" t="e">
        <f t="shared" ca="1" si="96"/>
        <v>#NAME?</v>
      </c>
      <c r="BH355" s="76" t="e">
        <f t="shared" ca="1" si="96"/>
        <v>#NAME?</v>
      </c>
      <c r="BI355" s="76" t="e">
        <f t="shared" ca="1" si="96"/>
        <v>#NAME?</v>
      </c>
      <c r="BJ355" s="76" t="e">
        <f t="shared" ca="1" si="96"/>
        <v>#NAME?</v>
      </c>
      <c r="BK355" s="76" t="e">
        <f t="shared" ca="1" si="96"/>
        <v>#NAME?</v>
      </c>
      <c r="BL355" s="76" t="e">
        <f t="shared" ca="1" si="96"/>
        <v>#NAME?</v>
      </c>
      <c r="BM355" s="76" t="e">
        <f t="shared" ca="1" si="96"/>
        <v>#NAME?</v>
      </c>
      <c r="BN355" s="76" t="e">
        <f t="shared" ca="1" si="96"/>
        <v>#NAME?</v>
      </c>
      <c r="BO355" s="76" t="e">
        <f t="shared" ca="1" si="96"/>
        <v>#NAME?</v>
      </c>
      <c r="BP355" s="76" t="e">
        <f t="shared" ca="1" si="96"/>
        <v>#NAME?</v>
      </c>
      <c r="BQ355" s="76" t="e">
        <f t="shared" ca="1" si="96"/>
        <v>#NAME?</v>
      </c>
      <c r="BR355" s="76" t="e">
        <f t="shared" ca="1" si="96"/>
        <v>#NAME?</v>
      </c>
      <c r="BS355" s="76" t="e">
        <f t="shared" ca="1" si="96"/>
        <v>#NAME?</v>
      </c>
    </row>
    <row r="356" spans="1:71" ht="12.75" hidden="1" customHeight="1" x14ac:dyDescent="0.2">
      <c r="A356" s="270" t="s">
        <v>189</v>
      </c>
      <c r="B356" s="271"/>
      <c r="C356" s="272">
        <v>13124</v>
      </c>
      <c r="D356" s="150"/>
      <c r="E356" s="272">
        <v>18711</v>
      </c>
      <c r="F356" s="271">
        <v>21805</v>
      </c>
      <c r="G356" s="272">
        <v>24241</v>
      </c>
      <c r="H356" s="272">
        <v>20409</v>
      </c>
      <c r="I356" s="272">
        <v>23062</v>
      </c>
      <c r="J356" s="272">
        <v>26943</v>
      </c>
      <c r="K356" s="272">
        <v>36813</v>
      </c>
      <c r="L356" s="273">
        <v>29827</v>
      </c>
      <c r="M356" s="272">
        <v>24165</v>
      </c>
      <c r="N356" s="272">
        <v>25577</v>
      </c>
      <c r="O356" s="272">
        <v>26443</v>
      </c>
      <c r="P356" s="274">
        <v>34638</v>
      </c>
      <c r="Q356" s="275"/>
      <c r="R356" s="276">
        <v>34517</v>
      </c>
      <c r="S356" s="70">
        <v>34139</v>
      </c>
      <c r="T356" s="277">
        <v>41835</v>
      </c>
      <c r="U356" s="122">
        <v>41713</v>
      </c>
      <c r="V356" s="278">
        <v>43773</v>
      </c>
      <c r="W356" s="122">
        <v>41136</v>
      </c>
      <c r="X356" s="122">
        <v>43677</v>
      </c>
      <c r="Y356" s="122">
        <v>39764</v>
      </c>
      <c r="Z356" s="122">
        <v>42037</v>
      </c>
      <c r="AA356" s="122">
        <v>40463</v>
      </c>
      <c r="AB356" s="122">
        <v>40088</v>
      </c>
      <c r="AC356" s="122">
        <v>36926</v>
      </c>
      <c r="AD356" s="279">
        <v>37813</v>
      </c>
      <c r="AE356" s="128">
        <v>34221</v>
      </c>
      <c r="AF356" s="277">
        <v>33862</v>
      </c>
      <c r="AG356" s="280">
        <v>23087</v>
      </c>
      <c r="AH356" s="280">
        <v>30970</v>
      </c>
      <c r="AI356" s="128">
        <v>29157</v>
      </c>
      <c r="AJ356" s="277">
        <v>30298</v>
      </c>
      <c r="AK356" s="122">
        <v>29718</v>
      </c>
      <c r="AL356" s="122">
        <v>30394</v>
      </c>
      <c r="AM356" s="187"/>
      <c r="AN356" s="281">
        <v>10136</v>
      </c>
      <c r="AO356" s="241"/>
      <c r="AP356" s="248"/>
      <c r="AQ356" s="153"/>
      <c r="AR356" s="249"/>
      <c r="AS356" s="167" t="str">
        <f>IF(AQ356="","",(SUM(AQ356,AN356)))</f>
        <v/>
      </c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</row>
    <row r="357" spans="1:71" ht="12.75" hidden="1" customHeight="1" x14ac:dyDescent="0.25">
      <c r="A357" s="148"/>
      <c r="B357" s="149"/>
      <c r="C357" s="149"/>
      <c r="D357" s="149"/>
      <c r="E357" s="149"/>
      <c r="F357" s="149"/>
      <c r="G357" s="149"/>
      <c r="H357" s="150"/>
      <c r="I357" s="150"/>
      <c r="J357" s="149"/>
      <c r="K357" s="149"/>
      <c r="L357" s="149"/>
      <c r="M357" s="149"/>
      <c r="N357" s="149"/>
      <c r="O357" s="150"/>
      <c r="P357" s="159"/>
      <c r="Q357" s="159"/>
      <c r="R357" s="160"/>
      <c r="S357" s="160"/>
      <c r="T357" s="150"/>
      <c r="U357" s="149"/>
      <c r="V357" s="150"/>
      <c r="W357" s="150"/>
      <c r="X357" s="149"/>
      <c r="Y357" s="149"/>
      <c r="Z357" s="150"/>
      <c r="AA357" s="150"/>
      <c r="AB357" s="149"/>
      <c r="AC357" s="149"/>
      <c r="AD357" s="149"/>
      <c r="AE357" s="159"/>
      <c r="AF357" s="149"/>
      <c r="AG357" s="149"/>
      <c r="AH357" s="149"/>
      <c r="AI357" s="159"/>
      <c r="AJ357" s="150"/>
      <c r="AK357" s="149"/>
      <c r="AL357" s="149"/>
      <c r="AM357" s="149"/>
      <c r="AN357" s="149"/>
      <c r="AO357" s="250"/>
      <c r="AP357" s="88"/>
      <c r="AQ357" s="89"/>
      <c r="AR357" s="114"/>
      <c r="AS357" s="88"/>
      <c r="AT357" s="72"/>
      <c r="AU357" s="72"/>
      <c r="AV357" s="72"/>
      <c r="AW357" s="72"/>
      <c r="AX357" s="72"/>
      <c r="AY357" s="72"/>
      <c r="AZ357" s="72"/>
      <c r="BA357" s="72"/>
      <c r="BB357" s="72"/>
      <c r="BC357" s="282"/>
      <c r="BD357" s="282"/>
      <c r="BE357" s="282"/>
      <c r="BF357" s="282"/>
      <c r="BG357" s="282"/>
      <c r="BH357" s="282"/>
      <c r="BI357" s="282"/>
      <c r="BJ357" s="282"/>
      <c r="BK357" s="282"/>
      <c r="BL357" s="282"/>
      <c r="BM357" s="282"/>
      <c r="BN357" s="282"/>
      <c r="BO357" s="282"/>
      <c r="BP357" s="282"/>
      <c r="BQ357" s="282"/>
      <c r="BR357" s="282"/>
      <c r="BS357" s="282"/>
    </row>
    <row r="358" spans="1:71" s="68" customFormat="1" ht="12.75" customHeight="1" x14ac:dyDescent="0.25">
      <c r="A358" s="283" t="s">
        <v>190</v>
      </c>
      <c r="B358" s="284"/>
      <c r="C358" s="119">
        <f>$C$11</f>
        <v>44531</v>
      </c>
      <c r="D358" s="284"/>
      <c r="E358" s="119" t="e">
        <f ca="1">$E$11</f>
        <v>#NAME?</v>
      </c>
      <c r="F358" s="119" t="e">
        <f ca="1">$F$11</f>
        <v>#NAME?</v>
      </c>
      <c r="G358" s="119" t="e">
        <f ca="1">$G$11</f>
        <v>#NAME?</v>
      </c>
      <c r="H358" s="119" t="e">
        <f ca="1">$H$11</f>
        <v>#NAME?</v>
      </c>
      <c r="I358" s="119" t="e">
        <f ca="1">$I$11</f>
        <v>#NAME?</v>
      </c>
      <c r="J358" s="119" t="e">
        <f ca="1">$J$11</f>
        <v>#NAME?</v>
      </c>
      <c r="K358" s="119" t="e">
        <f ca="1">$K$11</f>
        <v>#NAME?</v>
      </c>
      <c r="L358" s="119" t="e">
        <f ca="1">$L$11</f>
        <v>#NAME?</v>
      </c>
      <c r="M358" s="119" t="e">
        <f ca="1">$M$11</f>
        <v>#NAME?</v>
      </c>
      <c r="N358" s="119" t="e">
        <f ca="1">$N$11</f>
        <v>#NAME?</v>
      </c>
      <c r="O358" s="119" t="e">
        <f ca="1">$O$11</f>
        <v>#NAME?</v>
      </c>
      <c r="P358" s="119" t="e">
        <f ca="1">$P$11</f>
        <v>#NAME?</v>
      </c>
      <c r="Q358" s="284"/>
      <c r="R358" s="119" t="e">
        <f t="shared" ref="R358:AK358" ca="1" si="97">R11</f>
        <v>#NAME?</v>
      </c>
      <c r="S358" s="119" t="e">
        <f t="shared" ca="1" si="97"/>
        <v>#NAME?</v>
      </c>
      <c r="T358" s="119" t="e">
        <f t="shared" ca="1" si="97"/>
        <v>#NAME?</v>
      </c>
      <c r="U358" s="119" t="e">
        <f t="shared" ca="1" si="97"/>
        <v>#NAME?</v>
      </c>
      <c r="V358" s="119" t="e">
        <f t="shared" ca="1" si="97"/>
        <v>#NAME?</v>
      </c>
      <c r="W358" s="119" t="e">
        <f t="shared" ca="1" si="97"/>
        <v>#NAME?</v>
      </c>
      <c r="X358" s="119" t="e">
        <f t="shared" ca="1" si="97"/>
        <v>#NAME?</v>
      </c>
      <c r="Y358" s="119" t="e">
        <f t="shared" ca="1" si="97"/>
        <v>#NAME?</v>
      </c>
      <c r="Z358" s="119" t="e">
        <f t="shared" ca="1" si="97"/>
        <v>#NAME?</v>
      </c>
      <c r="AA358" s="119" t="e">
        <f t="shared" ca="1" si="97"/>
        <v>#NAME?</v>
      </c>
      <c r="AB358" s="119" t="e">
        <f t="shared" ca="1" si="97"/>
        <v>#NAME?</v>
      </c>
      <c r="AC358" s="119" t="e">
        <f t="shared" ca="1" si="97"/>
        <v>#NAME?</v>
      </c>
      <c r="AD358" s="119" t="e">
        <f t="shared" ca="1" si="97"/>
        <v>#NAME?</v>
      </c>
      <c r="AE358" s="119" t="e">
        <f t="shared" ca="1" si="97"/>
        <v>#NAME?</v>
      </c>
      <c r="AF358" s="119" t="e">
        <f t="shared" ca="1" si="97"/>
        <v>#NAME?</v>
      </c>
      <c r="AG358" s="119" t="e">
        <f t="shared" ca="1" si="97"/>
        <v>#NAME?</v>
      </c>
      <c r="AH358" s="119" t="e">
        <f t="shared" ca="1" si="97"/>
        <v>#NAME?</v>
      </c>
      <c r="AI358" s="119" t="e">
        <f t="shared" ca="1" si="97"/>
        <v>#NAME?</v>
      </c>
      <c r="AJ358" s="119" t="e">
        <f t="shared" ca="1" si="97"/>
        <v>#NAME?</v>
      </c>
      <c r="AK358" s="119" t="e">
        <f t="shared" ca="1" si="97"/>
        <v>#NAME?</v>
      </c>
      <c r="AL358" s="119" t="e">
        <f ca="1">AL$11</f>
        <v>#NAME?</v>
      </c>
      <c r="AM358" s="180"/>
      <c r="AN358" s="120" t="str">
        <f t="shared" ref="AN358:AS358" si="98">AN$11</f>
        <v>1-10-out-24</v>
      </c>
      <c r="AO358" s="45" t="s">
        <v>191</v>
      </c>
      <c r="AP358" s="46"/>
      <c r="AQ358" s="47" t="str">
        <f t="shared" si="98"/>
        <v>11-31-out-24</v>
      </c>
      <c r="AR358" s="46"/>
      <c r="AS358" s="46" t="e">
        <f t="shared" ca="1" si="98"/>
        <v>#NAME?</v>
      </c>
      <c r="AT358" s="10" t="e">
        <f t="shared" ref="AT358:BS358" ca="1" si="99">AT11</f>
        <v>#NAME?</v>
      </c>
      <c r="AU358" s="10" t="e">
        <f t="shared" ca="1" si="99"/>
        <v>#NAME?</v>
      </c>
      <c r="AV358" s="10" t="e">
        <f t="shared" ca="1" si="99"/>
        <v>#NAME?</v>
      </c>
      <c r="AW358" s="10" t="e">
        <f t="shared" ca="1" si="99"/>
        <v>#NAME?</v>
      </c>
      <c r="AX358" s="10" t="e">
        <f t="shared" ca="1" si="99"/>
        <v>#NAME?</v>
      </c>
      <c r="AY358" s="10" t="e">
        <f t="shared" ca="1" si="99"/>
        <v>#NAME?</v>
      </c>
      <c r="AZ358" s="10" t="e">
        <f t="shared" ca="1" si="99"/>
        <v>#NAME?</v>
      </c>
      <c r="BA358" s="10" t="e">
        <f t="shared" ca="1" si="99"/>
        <v>#NAME?</v>
      </c>
      <c r="BB358" s="47" t="e">
        <f t="shared" ca="1" si="99"/>
        <v>#NAME?</v>
      </c>
      <c r="BC358" s="10" t="e">
        <f t="shared" ca="1" si="99"/>
        <v>#NAME?</v>
      </c>
      <c r="BD358" s="10" t="e">
        <f t="shared" ca="1" si="99"/>
        <v>#NAME?</v>
      </c>
      <c r="BE358" s="10" t="e">
        <f t="shared" ca="1" si="99"/>
        <v>#NAME?</v>
      </c>
      <c r="BF358" s="10" t="e">
        <f t="shared" ca="1" si="99"/>
        <v>#NAME?</v>
      </c>
      <c r="BG358" s="10" t="e">
        <f t="shared" ca="1" si="99"/>
        <v>#NAME?</v>
      </c>
      <c r="BH358" s="10" t="e">
        <f t="shared" ca="1" si="99"/>
        <v>#NAME?</v>
      </c>
      <c r="BI358" s="10" t="e">
        <f t="shared" ca="1" si="99"/>
        <v>#NAME?</v>
      </c>
      <c r="BJ358" s="10" t="e">
        <f t="shared" ca="1" si="99"/>
        <v>#NAME?</v>
      </c>
      <c r="BK358" s="10" t="e">
        <f t="shared" ca="1" si="99"/>
        <v>#NAME?</v>
      </c>
      <c r="BL358" s="10" t="e">
        <f t="shared" ca="1" si="99"/>
        <v>#NAME?</v>
      </c>
      <c r="BM358" s="10" t="e">
        <f t="shared" ca="1" si="99"/>
        <v>#NAME?</v>
      </c>
      <c r="BN358" s="10" t="e">
        <f t="shared" ca="1" si="99"/>
        <v>#NAME?</v>
      </c>
      <c r="BO358" s="10" t="e">
        <f t="shared" ca="1" si="99"/>
        <v>#NAME?</v>
      </c>
      <c r="BP358" s="10" t="e">
        <f t="shared" ca="1" si="99"/>
        <v>#NAME?</v>
      </c>
      <c r="BQ358" s="10" t="e">
        <f t="shared" ca="1" si="99"/>
        <v>#NAME?</v>
      </c>
      <c r="BR358" s="10" t="e">
        <f t="shared" ca="1" si="99"/>
        <v>#NAME?</v>
      </c>
      <c r="BS358" s="10" t="e">
        <f t="shared" ca="1" si="99"/>
        <v>#NAME?</v>
      </c>
    </row>
    <row r="359" spans="1:71" ht="12.75" customHeight="1" x14ac:dyDescent="0.2">
      <c r="A359" s="270" t="s">
        <v>138</v>
      </c>
      <c r="B359" s="285"/>
      <c r="C359" s="122">
        <v>40</v>
      </c>
      <c r="D359" s="286"/>
      <c r="E359" s="122">
        <v>185</v>
      </c>
      <c r="F359" s="122">
        <v>50</v>
      </c>
      <c r="G359" s="122">
        <v>490</v>
      </c>
      <c r="H359" s="122">
        <v>481</v>
      </c>
      <c r="I359" s="122">
        <v>662</v>
      </c>
      <c r="J359" s="122">
        <v>716</v>
      </c>
      <c r="K359" s="122">
        <v>737</v>
      </c>
      <c r="L359" s="122">
        <v>617</v>
      </c>
      <c r="M359" s="122">
        <v>681</v>
      </c>
      <c r="N359" s="124">
        <v>694</v>
      </c>
      <c r="O359" s="122">
        <v>605</v>
      </c>
      <c r="P359" s="124">
        <v>815</v>
      </c>
      <c r="Q359" s="286"/>
      <c r="R359" s="125">
        <v>925</v>
      </c>
      <c r="S359" s="124">
        <v>904</v>
      </c>
      <c r="T359" s="122">
        <v>1041</v>
      </c>
      <c r="U359" s="124">
        <v>898</v>
      </c>
      <c r="V359" s="124">
        <v>961</v>
      </c>
      <c r="W359" s="122">
        <v>352</v>
      </c>
      <c r="X359" s="124">
        <v>1056</v>
      </c>
      <c r="Y359" s="124">
        <v>1023</v>
      </c>
      <c r="Z359" s="124">
        <v>973</v>
      </c>
      <c r="AA359" s="122">
        <v>1079</v>
      </c>
      <c r="AB359" s="124">
        <v>967</v>
      </c>
      <c r="AC359" s="122">
        <v>1007</v>
      </c>
      <c r="AD359" s="124">
        <v>961</v>
      </c>
      <c r="AE359" s="124">
        <v>987</v>
      </c>
      <c r="AF359" s="122">
        <v>925</v>
      </c>
      <c r="AG359" s="124">
        <v>978</v>
      </c>
      <c r="AH359" s="124">
        <v>976</v>
      </c>
      <c r="AI359" s="124">
        <v>966</v>
      </c>
      <c r="AJ359" s="124">
        <v>979</v>
      </c>
      <c r="AK359" s="122">
        <v>999</v>
      </c>
      <c r="AL359" s="50">
        <v>958</v>
      </c>
      <c r="AM359" s="187"/>
      <c r="AN359" s="188">
        <v>337</v>
      </c>
      <c r="AO359" s="63" t="s">
        <v>138</v>
      </c>
      <c r="AP359" s="174"/>
      <c r="AQ359" s="151">
        <v>636</v>
      </c>
      <c r="AR359" s="174"/>
      <c r="AS359" s="167">
        <f>IF(AQ359="","",(SUM(AQ359,AN359)))</f>
        <v>973</v>
      </c>
      <c r="AT359" s="54">
        <v>885</v>
      </c>
      <c r="AU359" s="54">
        <v>1014</v>
      </c>
      <c r="AV359" s="54">
        <v>1097</v>
      </c>
      <c r="AW359" s="54">
        <v>1084</v>
      </c>
      <c r="AX359" s="54">
        <v>1096</v>
      </c>
      <c r="AY359" s="54">
        <v>1080</v>
      </c>
      <c r="AZ359" s="54">
        <v>1059</v>
      </c>
      <c r="BA359" s="50">
        <v>1000</v>
      </c>
      <c r="BB359" s="287">
        <v>1012</v>
      </c>
      <c r="BC359" s="70">
        <v>1004</v>
      </c>
      <c r="BD359" s="61">
        <v>537</v>
      </c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</row>
    <row r="360" spans="1:71" ht="12.75" customHeight="1" x14ac:dyDescent="0.2">
      <c r="A360" s="270" t="s">
        <v>139</v>
      </c>
      <c r="B360" s="285"/>
      <c r="C360" s="122">
        <v>187</v>
      </c>
      <c r="D360" s="286"/>
      <c r="E360" s="122">
        <v>113</v>
      </c>
      <c r="F360" s="122">
        <v>338</v>
      </c>
      <c r="G360" s="122">
        <v>58</v>
      </c>
      <c r="H360" s="122">
        <v>59</v>
      </c>
      <c r="I360" s="122">
        <v>36</v>
      </c>
      <c r="J360" s="122">
        <v>50</v>
      </c>
      <c r="K360" s="122">
        <v>46</v>
      </c>
      <c r="L360" s="122">
        <v>223</v>
      </c>
      <c r="M360" s="122">
        <v>235</v>
      </c>
      <c r="N360" s="129">
        <v>325</v>
      </c>
      <c r="O360" s="122">
        <v>349</v>
      </c>
      <c r="P360" s="129">
        <v>367</v>
      </c>
      <c r="Q360" s="286"/>
      <c r="R360" s="125">
        <v>393</v>
      </c>
      <c r="S360" s="124">
        <v>374</v>
      </c>
      <c r="T360" s="122">
        <v>390</v>
      </c>
      <c r="U360" s="129">
        <v>502</v>
      </c>
      <c r="V360" s="124">
        <v>521</v>
      </c>
      <c r="W360" s="122">
        <v>984</v>
      </c>
      <c r="X360" s="129">
        <v>377</v>
      </c>
      <c r="Y360" s="129">
        <v>477</v>
      </c>
      <c r="Z360" s="129">
        <v>570</v>
      </c>
      <c r="AA360" s="122">
        <v>554</v>
      </c>
      <c r="AB360" s="129">
        <v>505</v>
      </c>
      <c r="AC360" s="122">
        <v>600</v>
      </c>
      <c r="AD360" s="129">
        <v>713</v>
      </c>
      <c r="AE360" s="129">
        <v>688</v>
      </c>
      <c r="AF360" s="122">
        <v>702</v>
      </c>
      <c r="AG360" s="129">
        <v>631</v>
      </c>
      <c r="AH360" s="129">
        <v>614</v>
      </c>
      <c r="AI360" s="129">
        <v>517</v>
      </c>
      <c r="AJ360" s="124">
        <v>577</v>
      </c>
      <c r="AK360" s="122">
        <v>617</v>
      </c>
      <c r="AL360" s="136">
        <v>590</v>
      </c>
      <c r="AM360" s="187"/>
      <c r="AN360" s="198">
        <v>192</v>
      </c>
      <c r="AO360" s="63" t="s">
        <v>139</v>
      </c>
      <c r="AP360" s="174"/>
      <c r="AQ360" s="151">
        <v>409</v>
      </c>
      <c r="AR360" s="174"/>
      <c r="AS360" s="167">
        <f>IF(AQ360="","",(SUM(AQ360,AN360)))</f>
        <v>601</v>
      </c>
      <c r="AT360" s="54">
        <v>549</v>
      </c>
      <c r="AU360" s="55">
        <v>606</v>
      </c>
      <c r="AV360" s="55">
        <v>564</v>
      </c>
      <c r="AW360" s="55">
        <v>371</v>
      </c>
      <c r="AX360" s="55">
        <v>600</v>
      </c>
      <c r="AY360" s="55">
        <v>534</v>
      </c>
      <c r="AZ360" s="55">
        <v>490</v>
      </c>
      <c r="BA360" s="139">
        <v>473</v>
      </c>
      <c r="BB360" s="288">
        <v>482</v>
      </c>
      <c r="BC360" s="70">
        <v>558</v>
      </c>
      <c r="BD360" s="139">
        <v>998</v>
      </c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</row>
    <row r="361" spans="1:71" ht="12.75" customHeight="1" x14ac:dyDescent="0.25">
      <c r="A361" s="209" t="s">
        <v>22</v>
      </c>
      <c r="B361" s="210"/>
      <c r="C361" s="211">
        <f>SUM(C359:C360)</f>
        <v>227</v>
      </c>
      <c r="D361" s="212"/>
      <c r="E361" s="211">
        <f t="shared" ref="E361:P361" si="100">SUM(E359:E360)</f>
        <v>298</v>
      </c>
      <c r="F361" s="211">
        <f t="shared" si="100"/>
        <v>388</v>
      </c>
      <c r="G361" s="211">
        <f t="shared" si="100"/>
        <v>548</v>
      </c>
      <c r="H361" s="211">
        <f t="shared" si="100"/>
        <v>540</v>
      </c>
      <c r="I361" s="211">
        <f t="shared" si="100"/>
        <v>698</v>
      </c>
      <c r="J361" s="211">
        <f t="shared" si="100"/>
        <v>766</v>
      </c>
      <c r="K361" s="211">
        <f t="shared" si="100"/>
        <v>783</v>
      </c>
      <c r="L361" s="211">
        <f t="shared" si="100"/>
        <v>840</v>
      </c>
      <c r="M361" s="211">
        <f t="shared" si="100"/>
        <v>916</v>
      </c>
      <c r="N361" s="211">
        <f t="shared" si="100"/>
        <v>1019</v>
      </c>
      <c r="O361" s="211">
        <f t="shared" si="100"/>
        <v>954</v>
      </c>
      <c r="P361" s="211">
        <f t="shared" si="100"/>
        <v>1182</v>
      </c>
      <c r="Q361" s="212"/>
      <c r="R361" s="211">
        <f t="shared" ref="R361:BS361" si="101">SUM(R359:R360)</f>
        <v>1318</v>
      </c>
      <c r="S361" s="211">
        <f t="shared" si="101"/>
        <v>1278</v>
      </c>
      <c r="T361" s="211">
        <f t="shared" si="101"/>
        <v>1431</v>
      </c>
      <c r="U361" s="211">
        <f t="shared" si="101"/>
        <v>1400</v>
      </c>
      <c r="V361" s="211">
        <f t="shared" si="101"/>
        <v>1482</v>
      </c>
      <c r="W361" s="211">
        <f t="shared" si="101"/>
        <v>1336</v>
      </c>
      <c r="X361" s="211">
        <f t="shared" si="101"/>
        <v>1433</v>
      </c>
      <c r="Y361" s="211">
        <f t="shared" si="101"/>
        <v>1500</v>
      </c>
      <c r="Z361" s="211">
        <f t="shared" si="101"/>
        <v>1543</v>
      </c>
      <c r="AA361" s="211">
        <f t="shared" si="101"/>
        <v>1633</v>
      </c>
      <c r="AB361" s="211">
        <f t="shared" si="101"/>
        <v>1472</v>
      </c>
      <c r="AC361" s="211">
        <f t="shared" si="101"/>
        <v>1607</v>
      </c>
      <c r="AD361" s="211">
        <f t="shared" si="101"/>
        <v>1674</v>
      </c>
      <c r="AE361" s="211">
        <f t="shared" si="101"/>
        <v>1675</v>
      </c>
      <c r="AF361" s="211">
        <f t="shared" si="101"/>
        <v>1627</v>
      </c>
      <c r="AG361" s="211">
        <f t="shared" si="101"/>
        <v>1609</v>
      </c>
      <c r="AH361" s="211">
        <f t="shared" si="101"/>
        <v>1590</v>
      </c>
      <c r="AI361" s="211">
        <f t="shared" si="101"/>
        <v>1483</v>
      </c>
      <c r="AJ361" s="211">
        <f t="shared" si="101"/>
        <v>1556</v>
      </c>
      <c r="AK361" s="211">
        <f t="shared" si="101"/>
        <v>1616</v>
      </c>
      <c r="AL361" s="211">
        <f t="shared" si="101"/>
        <v>1548</v>
      </c>
      <c r="AM361" s="214"/>
      <c r="AN361" s="215">
        <f t="shared" si="101"/>
        <v>529</v>
      </c>
      <c r="AO361" s="176" t="s">
        <v>22</v>
      </c>
      <c r="AP361" s="65"/>
      <c r="AQ361" s="66">
        <f t="shared" si="101"/>
        <v>1045</v>
      </c>
      <c r="AR361" s="65"/>
      <c r="AS361" s="65">
        <f t="shared" si="101"/>
        <v>1574</v>
      </c>
      <c r="AT361" s="37">
        <f t="shared" si="101"/>
        <v>1434</v>
      </c>
      <c r="AU361" s="37">
        <f t="shared" si="101"/>
        <v>1620</v>
      </c>
      <c r="AV361" s="37">
        <f t="shared" si="101"/>
        <v>1661</v>
      </c>
      <c r="AW361" s="37">
        <f t="shared" si="101"/>
        <v>1455</v>
      </c>
      <c r="AX361" s="37">
        <f t="shared" si="101"/>
        <v>1696</v>
      </c>
      <c r="AY361" s="37">
        <f t="shared" si="101"/>
        <v>1614</v>
      </c>
      <c r="AZ361" s="37">
        <f t="shared" si="101"/>
        <v>1549</v>
      </c>
      <c r="BA361" s="37">
        <f t="shared" si="101"/>
        <v>1473</v>
      </c>
      <c r="BB361" s="66">
        <f t="shared" si="101"/>
        <v>1494</v>
      </c>
      <c r="BC361" s="37">
        <f t="shared" si="101"/>
        <v>1562</v>
      </c>
      <c r="BD361" s="37">
        <f t="shared" si="101"/>
        <v>1535</v>
      </c>
      <c r="BE361" s="37">
        <f t="shared" si="101"/>
        <v>0</v>
      </c>
      <c r="BF361" s="37">
        <f t="shared" si="101"/>
        <v>0</v>
      </c>
      <c r="BG361" s="37">
        <f t="shared" si="101"/>
        <v>0</v>
      </c>
      <c r="BH361" s="37">
        <f t="shared" si="101"/>
        <v>0</v>
      </c>
      <c r="BI361" s="37">
        <f t="shared" si="101"/>
        <v>0</v>
      </c>
      <c r="BJ361" s="37">
        <f t="shared" si="101"/>
        <v>0</v>
      </c>
      <c r="BK361" s="37">
        <f t="shared" si="101"/>
        <v>0</v>
      </c>
      <c r="BL361" s="37">
        <f t="shared" si="101"/>
        <v>0</v>
      </c>
      <c r="BM361" s="37">
        <f t="shared" si="101"/>
        <v>0</v>
      </c>
      <c r="BN361" s="37">
        <f t="shared" si="101"/>
        <v>0</v>
      </c>
      <c r="BO361" s="37">
        <f t="shared" si="101"/>
        <v>0</v>
      </c>
      <c r="BP361" s="37">
        <f t="shared" si="101"/>
        <v>0</v>
      </c>
      <c r="BQ361" s="37">
        <f t="shared" si="101"/>
        <v>0</v>
      </c>
      <c r="BR361" s="37">
        <f t="shared" si="101"/>
        <v>0</v>
      </c>
      <c r="BS361" s="37">
        <f t="shared" si="101"/>
        <v>0</v>
      </c>
    </row>
    <row r="362" spans="1:71" ht="12.75" hidden="1" customHeight="1" x14ac:dyDescent="0.25">
      <c r="A362" s="148"/>
      <c r="B362" s="149"/>
      <c r="C362" s="149"/>
      <c r="D362" s="149"/>
      <c r="E362" s="149"/>
      <c r="F362" s="149"/>
      <c r="G362" s="149"/>
      <c r="H362" s="150"/>
      <c r="I362" s="150"/>
      <c r="J362" s="149"/>
      <c r="K362" s="149"/>
      <c r="L362" s="149"/>
      <c r="M362" s="149"/>
      <c r="N362" s="149"/>
      <c r="O362" s="150"/>
      <c r="P362" s="149"/>
      <c r="Q362" s="149"/>
      <c r="R362" s="150"/>
      <c r="S362" s="150"/>
      <c r="T362" s="150"/>
      <c r="U362" s="149"/>
      <c r="V362" s="150"/>
      <c r="W362" s="150"/>
      <c r="X362" s="149"/>
      <c r="Y362" s="149"/>
      <c r="Z362" s="150"/>
      <c r="AA362" s="150"/>
      <c r="AB362" s="149"/>
      <c r="AC362" s="149"/>
      <c r="AD362" s="149"/>
      <c r="AE362" s="149"/>
      <c r="AF362" s="149"/>
      <c r="AG362" s="149"/>
      <c r="AH362" s="149"/>
      <c r="AI362" s="149"/>
      <c r="AJ362" s="150"/>
      <c r="AK362" s="149"/>
      <c r="AL362" s="149"/>
      <c r="AM362" s="149"/>
      <c r="AN362" s="149"/>
      <c r="AO362" s="250"/>
      <c r="AP362" s="88"/>
      <c r="AQ362" s="89"/>
      <c r="AR362" s="114"/>
      <c r="AS362" s="88"/>
      <c r="AT362" s="72"/>
      <c r="AU362" s="72"/>
      <c r="AV362" s="72"/>
      <c r="AW362" s="72"/>
      <c r="AX362" s="72"/>
      <c r="AY362" s="72"/>
      <c r="AZ362" s="72"/>
      <c r="BA362" s="72"/>
      <c r="BB362" s="72"/>
      <c r="BC362" s="73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  <c r="BN362" s="73"/>
      <c r="BO362" s="73"/>
      <c r="BP362" s="73"/>
      <c r="BQ362" s="73"/>
      <c r="BR362" s="73"/>
      <c r="BS362" s="73"/>
    </row>
    <row r="363" spans="1:71" s="68" customFormat="1" ht="12.75" hidden="1" customHeight="1" x14ac:dyDescent="0.25">
      <c r="A363" s="283" t="s">
        <v>192</v>
      </c>
      <c r="B363" s="284"/>
      <c r="C363" s="119">
        <f>$C$11</f>
        <v>44531</v>
      </c>
      <c r="D363" s="284"/>
      <c r="E363" s="119" t="e">
        <f ca="1">$E$11</f>
        <v>#NAME?</v>
      </c>
      <c r="F363" s="119" t="e">
        <f ca="1">$F$11</f>
        <v>#NAME?</v>
      </c>
      <c r="G363" s="119" t="e">
        <f ca="1">$G$11</f>
        <v>#NAME?</v>
      </c>
      <c r="H363" s="119" t="e">
        <f ca="1">$H$11</f>
        <v>#NAME?</v>
      </c>
      <c r="I363" s="119" t="e">
        <f ca="1">$I$11</f>
        <v>#NAME?</v>
      </c>
      <c r="J363" s="119" t="e">
        <f ca="1">$J$11</f>
        <v>#NAME?</v>
      </c>
      <c r="K363" s="119" t="e">
        <f ca="1">$K$11</f>
        <v>#NAME?</v>
      </c>
      <c r="L363" s="119" t="e">
        <f ca="1">$L$11</f>
        <v>#NAME?</v>
      </c>
      <c r="M363" s="119" t="e">
        <f ca="1">$M$11</f>
        <v>#NAME?</v>
      </c>
      <c r="N363" s="119" t="e">
        <f ca="1">$N$11</f>
        <v>#NAME?</v>
      </c>
      <c r="O363" s="119" t="e">
        <f ca="1">$O$11</f>
        <v>#NAME?</v>
      </c>
      <c r="P363" s="119" t="e">
        <f ca="1">$P$11</f>
        <v>#NAME?</v>
      </c>
      <c r="Q363" s="284"/>
      <c r="R363" s="119" t="e">
        <f t="shared" ref="R363:AK363" ca="1" si="102">R11</f>
        <v>#NAME?</v>
      </c>
      <c r="S363" s="119" t="e">
        <f t="shared" ca="1" si="102"/>
        <v>#NAME?</v>
      </c>
      <c r="T363" s="119" t="e">
        <f t="shared" ca="1" si="102"/>
        <v>#NAME?</v>
      </c>
      <c r="U363" s="119" t="e">
        <f t="shared" ca="1" si="102"/>
        <v>#NAME?</v>
      </c>
      <c r="V363" s="119" t="e">
        <f t="shared" ca="1" si="102"/>
        <v>#NAME?</v>
      </c>
      <c r="W363" s="119" t="e">
        <f t="shared" ca="1" si="102"/>
        <v>#NAME?</v>
      </c>
      <c r="X363" s="119" t="e">
        <f t="shared" ca="1" si="102"/>
        <v>#NAME?</v>
      </c>
      <c r="Y363" s="119" t="e">
        <f t="shared" ca="1" si="102"/>
        <v>#NAME?</v>
      </c>
      <c r="Z363" s="119" t="e">
        <f t="shared" ca="1" si="102"/>
        <v>#NAME?</v>
      </c>
      <c r="AA363" s="119" t="e">
        <f t="shared" ca="1" si="102"/>
        <v>#NAME?</v>
      </c>
      <c r="AB363" s="119" t="e">
        <f t="shared" ca="1" si="102"/>
        <v>#NAME?</v>
      </c>
      <c r="AC363" s="119" t="e">
        <f t="shared" ca="1" si="102"/>
        <v>#NAME?</v>
      </c>
      <c r="AD363" s="119" t="e">
        <f t="shared" ca="1" si="102"/>
        <v>#NAME?</v>
      </c>
      <c r="AE363" s="119" t="e">
        <f t="shared" ca="1" si="102"/>
        <v>#NAME?</v>
      </c>
      <c r="AF363" s="119" t="e">
        <f t="shared" ca="1" si="102"/>
        <v>#NAME?</v>
      </c>
      <c r="AG363" s="119" t="e">
        <f t="shared" ca="1" si="102"/>
        <v>#NAME?</v>
      </c>
      <c r="AH363" s="119" t="e">
        <f t="shared" ca="1" si="102"/>
        <v>#NAME?</v>
      </c>
      <c r="AI363" s="119" t="e">
        <f t="shared" ca="1" si="102"/>
        <v>#NAME?</v>
      </c>
      <c r="AJ363" s="119" t="e">
        <f t="shared" ca="1" si="102"/>
        <v>#NAME?</v>
      </c>
      <c r="AK363" s="119" t="e">
        <f t="shared" ca="1" si="102"/>
        <v>#NAME?</v>
      </c>
      <c r="AL363" s="119" t="e">
        <f ca="1">AL$11</f>
        <v>#NAME?</v>
      </c>
      <c r="AM363" s="180"/>
      <c r="AN363" s="120" t="str">
        <f>AN$11</f>
        <v>1-10-out-24</v>
      </c>
      <c r="AO363" s="45" t="s">
        <v>193</v>
      </c>
      <c r="AP363" s="46"/>
      <c r="AQ363" s="47" t="str">
        <f>AQ$11</f>
        <v>11-31-out-24</v>
      </c>
      <c r="AR363" s="90"/>
      <c r="AS363" s="46" t="e">
        <f t="shared" ref="AS363:BS363" ca="1" si="103">AS$11</f>
        <v>#NAME?</v>
      </c>
      <c r="AT363" s="10" t="e">
        <f t="shared" ca="1" si="103"/>
        <v>#NAME?</v>
      </c>
      <c r="AU363" s="10" t="e">
        <f t="shared" ca="1" si="103"/>
        <v>#NAME?</v>
      </c>
      <c r="AV363" s="10" t="e">
        <f t="shared" ca="1" si="103"/>
        <v>#NAME?</v>
      </c>
      <c r="AW363" s="10" t="e">
        <f t="shared" ca="1" si="103"/>
        <v>#NAME?</v>
      </c>
      <c r="AX363" s="10" t="e">
        <f t="shared" ca="1" si="103"/>
        <v>#NAME?</v>
      </c>
      <c r="AY363" s="10" t="e">
        <f t="shared" ca="1" si="103"/>
        <v>#NAME?</v>
      </c>
      <c r="AZ363" s="10" t="e">
        <f t="shared" ca="1" si="103"/>
        <v>#NAME?</v>
      </c>
      <c r="BA363" s="10" t="e">
        <f t="shared" ca="1" si="103"/>
        <v>#NAME?</v>
      </c>
      <c r="BB363" s="10" t="e">
        <f t="shared" ca="1" si="103"/>
        <v>#NAME?</v>
      </c>
      <c r="BC363" s="10" t="e">
        <f t="shared" ca="1" si="103"/>
        <v>#NAME?</v>
      </c>
      <c r="BD363" s="10" t="e">
        <f t="shared" ca="1" si="103"/>
        <v>#NAME?</v>
      </c>
      <c r="BE363" s="10" t="e">
        <f t="shared" ca="1" si="103"/>
        <v>#NAME?</v>
      </c>
      <c r="BF363" s="10" t="e">
        <f t="shared" ca="1" si="103"/>
        <v>#NAME?</v>
      </c>
      <c r="BG363" s="10" t="e">
        <f t="shared" ca="1" si="103"/>
        <v>#NAME?</v>
      </c>
      <c r="BH363" s="10" t="e">
        <f t="shared" ca="1" si="103"/>
        <v>#NAME?</v>
      </c>
      <c r="BI363" s="10" t="e">
        <f t="shared" ca="1" si="103"/>
        <v>#NAME?</v>
      </c>
      <c r="BJ363" s="10" t="e">
        <f t="shared" ca="1" si="103"/>
        <v>#NAME?</v>
      </c>
      <c r="BK363" s="10" t="e">
        <f t="shared" ca="1" si="103"/>
        <v>#NAME?</v>
      </c>
      <c r="BL363" s="10" t="e">
        <f t="shared" ca="1" si="103"/>
        <v>#NAME?</v>
      </c>
      <c r="BM363" s="10" t="e">
        <f t="shared" ca="1" si="103"/>
        <v>#NAME?</v>
      </c>
      <c r="BN363" s="10" t="e">
        <f t="shared" ca="1" si="103"/>
        <v>#NAME?</v>
      </c>
      <c r="BO363" s="10" t="e">
        <f t="shared" ca="1" si="103"/>
        <v>#NAME?</v>
      </c>
      <c r="BP363" s="10" t="e">
        <f t="shared" ca="1" si="103"/>
        <v>#NAME?</v>
      </c>
      <c r="BQ363" s="10" t="e">
        <f t="shared" ca="1" si="103"/>
        <v>#NAME?</v>
      </c>
      <c r="BR363" s="10" t="e">
        <f t="shared" ca="1" si="103"/>
        <v>#NAME?</v>
      </c>
      <c r="BS363" s="10" t="e">
        <f t="shared" ca="1" si="103"/>
        <v>#NAME?</v>
      </c>
    </row>
    <row r="364" spans="1:71" ht="12.75" hidden="1" customHeight="1" x14ac:dyDescent="0.2">
      <c r="A364" s="289" t="s">
        <v>194</v>
      </c>
      <c r="B364" s="290"/>
      <c r="C364" s="291"/>
      <c r="D364" s="290"/>
      <c r="E364" s="291"/>
      <c r="F364" s="291"/>
      <c r="G364" s="291"/>
      <c r="H364" s="291"/>
      <c r="I364" s="292"/>
      <c r="J364" s="291"/>
      <c r="K364" s="291"/>
      <c r="L364" s="291"/>
      <c r="M364" s="291"/>
      <c r="N364" s="291"/>
      <c r="O364" s="291"/>
      <c r="P364" s="291"/>
      <c r="Q364" s="290"/>
      <c r="R364" s="293"/>
      <c r="S364" s="291"/>
      <c r="T364" s="291"/>
      <c r="U364" s="291"/>
      <c r="V364" s="291"/>
      <c r="W364" s="291"/>
      <c r="X364" s="291"/>
      <c r="Y364" s="291"/>
      <c r="Z364" s="291"/>
      <c r="AA364" s="291"/>
      <c r="AB364" s="291"/>
      <c r="AC364" s="291"/>
      <c r="AD364" s="291"/>
      <c r="AE364" s="291"/>
      <c r="AF364" s="291"/>
      <c r="AG364" s="291"/>
      <c r="AH364" s="294">
        <v>34</v>
      </c>
      <c r="AI364" s="124">
        <v>3</v>
      </c>
      <c r="AJ364" s="122">
        <v>0</v>
      </c>
      <c r="AK364" s="122">
        <v>0</v>
      </c>
      <c r="AL364" s="50">
        <v>3</v>
      </c>
      <c r="AM364" s="187"/>
      <c r="AN364" s="60">
        <v>0</v>
      </c>
      <c r="AO364" s="295" t="s">
        <v>194</v>
      </c>
      <c r="AP364" s="174"/>
      <c r="AQ364" s="151">
        <v>0</v>
      </c>
      <c r="AR364" s="296"/>
      <c r="AS364" s="167">
        <f t="shared" ref="AS364:AS397" si="104">IF(AQ364="","",(SUM(AQ364,AN364)))</f>
        <v>0</v>
      </c>
      <c r="AT364" s="54">
        <v>62</v>
      </c>
      <c r="AU364" s="55">
        <v>179</v>
      </c>
      <c r="AV364" s="55">
        <v>100</v>
      </c>
      <c r="AW364" s="55">
        <v>62</v>
      </c>
      <c r="AX364" s="55">
        <v>0</v>
      </c>
      <c r="AY364" s="55">
        <v>0</v>
      </c>
      <c r="AZ364" s="55">
        <v>0</v>
      </c>
      <c r="BA364" s="61">
        <v>0</v>
      </c>
      <c r="BB364" s="70">
        <v>0</v>
      </c>
      <c r="BC364" s="61">
        <v>0</v>
      </c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</row>
    <row r="365" spans="1:71" ht="12.75" hidden="1" customHeight="1" x14ac:dyDescent="0.2">
      <c r="A365" s="261" t="s">
        <v>195</v>
      </c>
      <c r="B365" s="285"/>
      <c r="C365" s="122" t="s">
        <v>196</v>
      </c>
      <c r="D365" s="286"/>
      <c r="E365" s="122">
        <v>93</v>
      </c>
      <c r="F365" s="122">
        <v>222</v>
      </c>
      <c r="G365" s="122">
        <v>193</v>
      </c>
      <c r="H365" s="122">
        <v>192</v>
      </c>
      <c r="I365" s="129">
        <v>115</v>
      </c>
      <c r="J365" s="122">
        <v>128</v>
      </c>
      <c r="K365" s="122">
        <v>178</v>
      </c>
      <c r="L365" s="122">
        <v>205</v>
      </c>
      <c r="M365" s="124">
        <v>141</v>
      </c>
      <c r="N365" s="124">
        <v>137</v>
      </c>
      <c r="O365" s="124">
        <v>131</v>
      </c>
      <c r="P365" s="124">
        <v>127</v>
      </c>
      <c r="Q365" s="286"/>
      <c r="R365" s="125">
        <v>135</v>
      </c>
      <c r="S365" s="124">
        <v>110</v>
      </c>
      <c r="T365" s="124">
        <v>146</v>
      </c>
      <c r="U365" s="124">
        <v>151</v>
      </c>
      <c r="V365" s="122">
        <v>159</v>
      </c>
      <c r="W365" s="124">
        <v>160</v>
      </c>
      <c r="X365" s="122">
        <v>161</v>
      </c>
      <c r="Y365" s="124">
        <v>137</v>
      </c>
      <c r="Z365" s="122">
        <v>126</v>
      </c>
      <c r="AA365" s="122">
        <v>167</v>
      </c>
      <c r="AB365" s="122">
        <v>119</v>
      </c>
      <c r="AC365" s="122">
        <v>91</v>
      </c>
      <c r="AD365" s="124">
        <v>127</v>
      </c>
      <c r="AE365" s="124">
        <v>170</v>
      </c>
      <c r="AF365" s="122">
        <v>167</v>
      </c>
      <c r="AG365" s="124">
        <v>99</v>
      </c>
      <c r="AH365" s="124">
        <v>168</v>
      </c>
      <c r="AI365" s="129">
        <v>130</v>
      </c>
      <c r="AJ365" s="124">
        <v>174</v>
      </c>
      <c r="AK365" s="122">
        <v>112</v>
      </c>
      <c r="AL365" s="136">
        <v>154</v>
      </c>
      <c r="AM365" s="187"/>
      <c r="AN365" s="138">
        <v>53</v>
      </c>
      <c r="AO365" s="48" t="s">
        <v>195</v>
      </c>
      <c r="AP365" s="174"/>
      <c r="AQ365" s="151">
        <v>107</v>
      </c>
      <c r="AR365" s="296"/>
      <c r="AS365" s="167">
        <f t="shared" si="104"/>
        <v>160</v>
      </c>
      <c r="AT365" s="54">
        <v>142</v>
      </c>
      <c r="AU365" s="55">
        <v>175</v>
      </c>
      <c r="AV365" s="55">
        <v>136</v>
      </c>
      <c r="AW365" s="55">
        <v>139</v>
      </c>
      <c r="AX365" s="55">
        <v>158</v>
      </c>
      <c r="AY365" s="55">
        <v>153</v>
      </c>
      <c r="AZ365" s="55">
        <v>140</v>
      </c>
      <c r="BA365" s="139">
        <v>155</v>
      </c>
      <c r="BB365" s="70">
        <v>155</v>
      </c>
      <c r="BC365" s="139">
        <v>131</v>
      </c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</row>
    <row r="366" spans="1:71" ht="12.75" hidden="1" customHeight="1" x14ac:dyDescent="0.2">
      <c r="A366" s="261" t="s">
        <v>197</v>
      </c>
      <c r="B366" s="285"/>
      <c r="C366" s="122" t="s">
        <v>196</v>
      </c>
      <c r="D366" s="286"/>
      <c r="E366" s="122" t="s">
        <v>196</v>
      </c>
      <c r="F366" s="122" t="s">
        <v>196</v>
      </c>
      <c r="G366" s="122" t="s">
        <v>196</v>
      </c>
      <c r="H366" s="122">
        <v>3</v>
      </c>
      <c r="I366" s="135">
        <v>8</v>
      </c>
      <c r="J366" s="122">
        <v>8</v>
      </c>
      <c r="K366" s="122">
        <v>3</v>
      </c>
      <c r="L366" s="122">
        <v>0</v>
      </c>
      <c r="M366" s="129">
        <v>0</v>
      </c>
      <c r="N366" s="129">
        <v>0</v>
      </c>
      <c r="O366" s="124">
        <v>1</v>
      </c>
      <c r="P366" s="129">
        <v>39</v>
      </c>
      <c r="Q366" s="286"/>
      <c r="R366" s="125">
        <v>34</v>
      </c>
      <c r="S366" s="124">
        <v>45</v>
      </c>
      <c r="T366" s="124">
        <v>41</v>
      </c>
      <c r="U366" s="129">
        <v>35</v>
      </c>
      <c r="V366" s="122"/>
      <c r="W366" s="124"/>
      <c r="X366" s="122"/>
      <c r="Y366" s="129"/>
      <c r="Z366" s="122"/>
      <c r="AA366" s="122"/>
      <c r="AB366" s="122"/>
      <c r="AC366" s="122"/>
      <c r="AD366" s="194"/>
      <c r="AE366" s="194"/>
      <c r="AF366" s="122"/>
      <c r="AG366" s="194"/>
      <c r="AH366" s="194"/>
      <c r="AI366" s="194"/>
      <c r="AJ366" s="124"/>
      <c r="AK366" s="122"/>
      <c r="AL366" s="197"/>
      <c r="AM366" s="187"/>
      <c r="AN366" s="198"/>
      <c r="AO366" s="48" t="s">
        <v>197</v>
      </c>
      <c r="AP366" s="174"/>
      <c r="AQ366" s="190"/>
      <c r="AR366" s="296"/>
      <c r="AS366" s="167" t="str">
        <f t="shared" si="104"/>
        <v/>
      </c>
      <c r="AT366" s="18"/>
      <c r="AU366" s="55">
        <v>0</v>
      </c>
      <c r="AV366" s="21"/>
      <c r="AW366" s="21"/>
      <c r="AX366" s="21"/>
      <c r="AY366" s="70"/>
      <c r="AZ366" s="21"/>
      <c r="BA366" s="154"/>
      <c r="BB366" s="70"/>
      <c r="BC366" s="154">
        <v>0</v>
      </c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</row>
    <row r="367" spans="1:71" ht="12.75" hidden="1" customHeight="1" x14ac:dyDescent="0.2">
      <c r="A367" s="261" t="s">
        <v>198</v>
      </c>
      <c r="B367" s="285"/>
      <c r="C367" s="122">
        <v>22</v>
      </c>
      <c r="D367" s="286"/>
      <c r="E367" s="122">
        <v>60</v>
      </c>
      <c r="F367" s="122">
        <v>117</v>
      </c>
      <c r="G367" s="122">
        <v>205</v>
      </c>
      <c r="H367" s="122">
        <v>150</v>
      </c>
      <c r="I367" s="129">
        <v>244</v>
      </c>
      <c r="J367" s="122">
        <v>210</v>
      </c>
      <c r="K367" s="122">
        <v>203</v>
      </c>
      <c r="L367" s="122">
        <v>235</v>
      </c>
      <c r="M367" s="129">
        <v>206</v>
      </c>
      <c r="N367" s="129">
        <v>220</v>
      </c>
      <c r="O367" s="124">
        <v>210</v>
      </c>
      <c r="P367" s="129">
        <v>182</v>
      </c>
      <c r="Q367" s="286"/>
      <c r="R367" s="125">
        <v>207</v>
      </c>
      <c r="S367" s="124">
        <v>148</v>
      </c>
      <c r="T367" s="124">
        <v>170</v>
      </c>
      <c r="U367" s="129">
        <v>133</v>
      </c>
      <c r="V367" s="124">
        <v>128</v>
      </c>
      <c r="W367" s="124">
        <v>141</v>
      </c>
      <c r="X367" s="124">
        <v>128</v>
      </c>
      <c r="Y367" s="124">
        <v>214</v>
      </c>
      <c r="Z367" s="124">
        <v>174</v>
      </c>
      <c r="AA367" s="124">
        <v>176</v>
      </c>
      <c r="AB367" s="124">
        <v>183</v>
      </c>
      <c r="AC367" s="124">
        <v>159</v>
      </c>
      <c r="AD367" s="129">
        <v>215</v>
      </c>
      <c r="AE367" s="129">
        <v>180</v>
      </c>
      <c r="AF367" s="124">
        <v>170</v>
      </c>
      <c r="AG367" s="129">
        <v>189</v>
      </c>
      <c r="AH367" s="129">
        <v>194</v>
      </c>
      <c r="AI367" s="129">
        <v>176</v>
      </c>
      <c r="AJ367" s="124">
        <v>204</v>
      </c>
      <c r="AK367" s="124">
        <v>204</v>
      </c>
      <c r="AL367" s="136">
        <v>173</v>
      </c>
      <c r="AM367" s="187"/>
      <c r="AN367" s="138">
        <v>90</v>
      </c>
      <c r="AO367" s="48" t="s">
        <v>198</v>
      </c>
      <c r="AP367" s="174"/>
      <c r="AQ367" s="151">
        <v>127</v>
      </c>
      <c r="AR367" s="296"/>
      <c r="AS367" s="167">
        <f t="shared" si="104"/>
        <v>217</v>
      </c>
      <c r="AT367" s="54">
        <v>196</v>
      </c>
      <c r="AU367" s="55">
        <v>190</v>
      </c>
      <c r="AV367" s="55">
        <v>169</v>
      </c>
      <c r="AW367" s="55">
        <v>247</v>
      </c>
      <c r="AX367" s="55">
        <v>297</v>
      </c>
      <c r="AY367" s="55">
        <v>306</v>
      </c>
      <c r="AZ367" s="55">
        <v>285</v>
      </c>
      <c r="BA367" s="139">
        <v>446</v>
      </c>
      <c r="BB367" s="61">
        <v>334</v>
      </c>
      <c r="BC367" s="139">
        <v>295</v>
      </c>
      <c r="BD367" s="111"/>
      <c r="BE367" s="111"/>
      <c r="BF367" s="111"/>
      <c r="BG367" s="111"/>
      <c r="BH367" s="111"/>
      <c r="BI367" s="111"/>
      <c r="BJ367" s="111"/>
      <c r="BK367" s="111"/>
      <c r="BL367" s="111"/>
      <c r="BM367" s="111"/>
      <c r="BN367" s="111"/>
      <c r="BO367" s="111"/>
      <c r="BP367" s="111"/>
      <c r="BQ367" s="111"/>
      <c r="BR367" s="111"/>
      <c r="BS367" s="111"/>
    </row>
    <row r="368" spans="1:71" ht="12.75" hidden="1" customHeight="1" x14ac:dyDescent="0.2">
      <c r="A368" s="261" t="s">
        <v>74</v>
      </c>
      <c r="B368" s="285"/>
      <c r="C368" s="122">
        <v>75</v>
      </c>
      <c r="D368" s="286"/>
      <c r="E368" s="122">
        <v>139</v>
      </c>
      <c r="F368" s="122">
        <v>167</v>
      </c>
      <c r="G368" s="122">
        <v>182</v>
      </c>
      <c r="H368" s="122">
        <v>170</v>
      </c>
      <c r="I368" s="129">
        <v>152</v>
      </c>
      <c r="J368" s="122">
        <v>192</v>
      </c>
      <c r="K368" s="122">
        <v>228</v>
      </c>
      <c r="L368" s="122">
        <v>250</v>
      </c>
      <c r="M368" s="129">
        <v>227</v>
      </c>
      <c r="N368" s="129">
        <v>241</v>
      </c>
      <c r="O368" s="124">
        <v>200</v>
      </c>
      <c r="P368" s="129">
        <v>207</v>
      </c>
      <c r="Q368" s="286"/>
      <c r="R368" s="125">
        <v>227</v>
      </c>
      <c r="S368" s="124">
        <v>200</v>
      </c>
      <c r="T368" s="124">
        <v>285</v>
      </c>
      <c r="U368" s="129">
        <v>207</v>
      </c>
      <c r="V368" s="124">
        <v>242</v>
      </c>
      <c r="W368" s="124">
        <v>257</v>
      </c>
      <c r="X368" s="129">
        <v>224</v>
      </c>
      <c r="Y368" s="129">
        <v>249</v>
      </c>
      <c r="Z368" s="129">
        <v>230</v>
      </c>
      <c r="AA368" s="124">
        <v>246</v>
      </c>
      <c r="AB368" s="129">
        <v>232</v>
      </c>
      <c r="AC368" s="129">
        <v>215</v>
      </c>
      <c r="AD368" s="129">
        <v>262</v>
      </c>
      <c r="AE368" s="129">
        <v>280</v>
      </c>
      <c r="AF368" s="129">
        <v>280</v>
      </c>
      <c r="AG368" s="129">
        <v>294</v>
      </c>
      <c r="AH368" s="129">
        <v>290</v>
      </c>
      <c r="AI368" s="129">
        <v>281</v>
      </c>
      <c r="AJ368" s="129">
        <v>284</v>
      </c>
      <c r="AK368" s="129">
        <v>314</v>
      </c>
      <c r="AL368" s="136">
        <v>288</v>
      </c>
      <c r="AM368" s="187"/>
      <c r="AN368" s="138">
        <v>127</v>
      </c>
      <c r="AO368" s="48" t="s">
        <v>74</v>
      </c>
      <c r="AP368" s="174"/>
      <c r="AQ368" s="151">
        <v>240</v>
      </c>
      <c r="AR368" s="296"/>
      <c r="AS368" s="167">
        <f t="shared" si="104"/>
        <v>367</v>
      </c>
      <c r="AT368" s="54">
        <v>318</v>
      </c>
      <c r="AU368" s="55">
        <v>395</v>
      </c>
      <c r="AV368" s="55">
        <v>421</v>
      </c>
      <c r="AW368" s="55">
        <v>434</v>
      </c>
      <c r="AX368" s="55">
        <v>410</v>
      </c>
      <c r="AY368" s="55">
        <v>405</v>
      </c>
      <c r="AZ368" s="55">
        <v>445</v>
      </c>
      <c r="BA368" s="139">
        <v>406</v>
      </c>
      <c r="BB368" s="139">
        <v>418</v>
      </c>
      <c r="BC368" s="139">
        <v>420</v>
      </c>
      <c r="BD368" s="111"/>
      <c r="BE368" s="111"/>
      <c r="BF368" s="111"/>
      <c r="BG368" s="111"/>
      <c r="BH368" s="111"/>
      <c r="BI368" s="111"/>
      <c r="BJ368" s="111"/>
      <c r="BK368" s="111"/>
      <c r="BL368" s="111"/>
      <c r="BM368" s="111"/>
      <c r="BN368" s="111"/>
      <c r="BO368" s="111"/>
      <c r="BP368" s="111"/>
      <c r="BQ368" s="111"/>
      <c r="BR368" s="111"/>
      <c r="BS368" s="111"/>
    </row>
    <row r="369" spans="1:71" ht="12.75" hidden="1" customHeight="1" x14ac:dyDescent="0.2">
      <c r="A369" s="261" t="s">
        <v>199</v>
      </c>
      <c r="B369" s="285"/>
      <c r="C369" s="122" t="s">
        <v>196</v>
      </c>
      <c r="D369" s="286"/>
      <c r="E369" s="122" t="s">
        <v>196</v>
      </c>
      <c r="F369" s="122" t="s">
        <v>196</v>
      </c>
      <c r="G369" s="122" t="s">
        <v>196</v>
      </c>
      <c r="H369" s="122" t="s">
        <v>196</v>
      </c>
      <c r="I369" s="122" t="s">
        <v>196</v>
      </c>
      <c r="J369" s="122">
        <v>40</v>
      </c>
      <c r="K369" s="122">
        <v>46</v>
      </c>
      <c r="L369" s="122">
        <v>49</v>
      </c>
      <c r="M369" s="129">
        <v>9</v>
      </c>
      <c r="N369" s="129">
        <v>5</v>
      </c>
      <c r="O369" s="124">
        <v>62</v>
      </c>
      <c r="P369" s="129">
        <v>14</v>
      </c>
      <c r="Q369" s="286"/>
      <c r="R369" s="125">
        <v>40</v>
      </c>
      <c r="S369" s="124">
        <v>24</v>
      </c>
      <c r="T369" s="124">
        <v>74</v>
      </c>
      <c r="U369" s="129">
        <v>65</v>
      </c>
      <c r="V369" s="124">
        <v>62</v>
      </c>
      <c r="W369" s="124">
        <v>60</v>
      </c>
      <c r="X369" s="129">
        <v>72</v>
      </c>
      <c r="Y369" s="129">
        <v>76</v>
      </c>
      <c r="Z369" s="129">
        <v>58</v>
      </c>
      <c r="AA369" s="124">
        <v>81</v>
      </c>
      <c r="AB369" s="129">
        <v>70</v>
      </c>
      <c r="AC369" s="129">
        <v>83</v>
      </c>
      <c r="AD369" s="129">
        <v>89</v>
      </c>
      <c r="AE369" s="129">
        <v>106</v>
      </c>
      <c r="AF369" s="129">
        <v>61</v>
      </c>
      <c r="AG369" s="129">
        <v>78</v>
      </c>
      <c r="AH369" s="129">
        <v>73</v>
      </c>
      <c r="AI369" s="129">
        <v>87</v>
      </c>
      <c r="AJ369" s="129">
        <v>69</v>
      </c>
      <c r="AK369" s="129">
        <v>67</v>
      </c>
      <c r="AL369" s="136">
        <v>78</v>
      </c>
      <c r="AM369" s="187"/>
      <c r="AN369" s="138">
        <v>15</v>
      </c>
      <c r="AO369" s="48" t="s">
        <v>199</v>
      </c>
      <c r="AP369" s="174"/>
      <c r="AQ369" s="151">
        <v>61</v>
      </c>
      <c r="AR369" s="296"/>
      <c r="AS369" s="167">
        <f t="shared" si="104"/>
        <v>76</v>
      </c>
      <c r="AT369" s="54">
        <v>11</v>
      </c>
      <c r="AU369" s="55">
        <v>8</v>
      </c>
      <c r="AV369" s="55">
        <v>1</v>
      </c>
      <c r="AW369" s="55">
        <v>2</v>
      </c>
      <c r="AX369" s="55">
        <v>4</v>
      </c>
      <c r="AY369" s="55">
        <v>7</v>
      </c>
      <c r="AZ369" s="55">
        <v>4</v>
      </c>
      <c r="BA369" s="139">
        <v>3</v>
      </c>
      <c r="BB369" s="139">
        <v>6</v>
      </c>
      <c r="BC369" s="139">
        <v>5</v>
      </c>
      <c r="BD369" s="111"/>
      <c r="BE369" s="111"/>
      <c r="BF369" s="111"/>
      <c r="BG369" s="111"/>
      <c r="BH369" s="111"/>
      <c r="BI369" s="111"/>
      <c r="BJ369" s="111"/>
      <c r="BK369" s="111"/>
      <c r="BL369" s="111"/>
      <c r="BM369" s="111"/>
      <c r="BN369" s="111"/>
      <c r="BO369" s="111"/>
      <c r="BP369" s="111"/>
      <c r="BQ369" s="111"/>
      <c r="BR369" s="111"/>
      <c r="BS369" s="111"/>
    </row>
    <row r="370" spans="1:71" ht="12.75" hidden="1" customHeight="1" x14ac:dyDescent="0.2">
      <c r="A370" s="261" t="s">
        <v>156</v>
      </c>
      <c r="B370" s="285"/>
      <c r="C370" s="122" t="s">
        <v>196</v>
      </c>
      <c r="D370" s="286"/>
      <c r="E370" s="122" t="s">
        <v>196</v>
      </c>
      <c r="F370" s="122" t="s">
        <v>196</v>
      </c>
      <c r="G370" s="122">
        <v>3</v>
      </c>
      <c r="H370" s="122">
        <v>0</v>
      </c>
      <c r="I370" s="129">
        <v>8</v>
      </c>
      <c r="J370" s="122">
        <v>153</v>
      </c>
      <c r="K370" s="122">
        <v>208</v>
      </c>
      <c r="L370" s="122">
        <v>245</v>
      </c>
      <c r="M370" s="129">
        <v>261</v>
      </c>
      <c r="N370" s="129">
        <v>253</v>
      </c>
      <c r="O370" s="124">
        <v>218</v>
      </c>
      <c r="P370" s="129">
        <v>230</v>
      </c>
      <c r="Q370" s="286"/>
      <c r="R370" s="125">
        <v>306</v>
      </c>
      <c r="S370" s="124">
        <v>274</v>
      </c>
      <c r="T370" s="124">
        <v>315</v>
      </c>
      <c r="U370" s="129">
        <v>91</v>
      </c>
      <c r="V370" s="124">
        <v>29</v>
      </c>
      <c r="W370" s="124">
        <v>24</v>
      </c>
      <c r="X370" s="129">
        <v>30</v>
      </c>
      <c r="Y370" s="129">
        <v>41</v>
      </c>
      <c r="Z370" s="129">
        <v>27</v>
      </c>
      <c r="AA370" s="124">
        <v>48</v>
      </c>
      <c r="AB370" s="129">
        <v>53</v>
      </c>
      <c r="AC370" s="129">
        <v>43</v>
      </c>
      <c r="AD370" s="129">
        <v>85</v>
      </c>
      <c r="AE370" s="129">
        <v>61</v>
      </c>
      <c r="AF370" s="129">
        <v>67</v>
      </c>
      <c r="AG370" s="129">
        <v>65</v>
      </c>
      <c r="AH370" s="129">
        <v>51</v>
      </c>
      <c r="AI370" s="129">
        <v>50</v>
      </c>
      <c r="AJ370" s="129">
        <v>50</v>
      </c>
      <c r="AK370" s="129">
        <v>57</v>
      </c>
      <c r="AL370" s="136">
        <v>49</v>
      </c>
      <c r="AM370" s="187"/>
      <c r="AN370" s="138">
        <v>25</v>
      </c>
      <c r="AO370" s="48" t="s">
        <v>156</v>
      </c>
      <c r="AP370" s="174"/>
      <c r="AQ370" s="151">
        <v>31</v>
      </c>
      <c r="AR370" s="296"/>
      <c r="AS370" s="167">
        <f t="shared" si="104"/>
        <v>56</v>
      </c>
      <c r="AT370" s="54">
        <v>38</v>
      </c>
      <c r="AU370" s="55">
        <v>38</v>
      </c>
      <c r="AV370" s="55">
        <v>47</v>
      </c>
      <c r="AW370" s="55">
        <v>218</v>
      </c>
      <c r="AX370" s="55">
        <v>282</v>
      </c>
      <c r="AY370" s="55">
        <v>283</v>
      </c>
      <c r="AZ370" s="55">
        <v>186</v>
      </c>
      <c r="BA370" s="139">
        <v>223</v>
      </c>
      <c r="BB370" s="139">
        <v>164</v>
      </c>
      <c r="BC370" s="139">
        <v>244</v>
      </c>
      <c r="BD370" s="111"/>
      <c r="BE370" s="111"/>
      <c r="BF370" s="111"/>
      <c r="BG370" s="111"/>
      <c r="BH370" s="111"/>
      <c r="BI370" s="111"/>
      <c r="BJ370" s="111"/>
      <c r="BK370" s="111"/>
      <c r="BL370" s="111"/>
      <c r="BM370" s="111"/>
      <c r="BN370" s="111"/>
      <c r="BO370" s="111"/>
      <c r="BP370" s="111"/>
      <c r="BQ370" s="111"/>
      <c r="BR370" s="111"/>
      <c r="BS370" s="111"/>
    </row>
    <row r="371" spans="1:71" ht="12.75" hidden="1" customHeight="1" x14ac:dyDescent="0.2">
      <c r="A371" s="261" t="s">
        <v>200</v>
      </c>
      <c r="B371" s="285"/>
      <c r="C371" s="122" t="s">
        <v>196</v>
      </c>
      <c r="D371" s="286"/>
      <c r="E371" s="122" t="s">
        <v>196</v>
      </c>
      <c r="F371" s="122" t="s">
        <v>196</v>
      </c>
      <c r="G371" s="122" t="s">
        <v>196</v>
      </c>
      <c r="H371" s="122" t="s">
        <v>196</v>
      </c>
      <c r="I371" s="122" t="s">
        <v>196</v>
      </c>
      <c r="J371" s="122" t="s">
        <v>196</v>
      </c>
      <c r="K371" s="122" t="s">
        <v>196</v>
      </c>
      <c r="L371" s="122">
        <v>0</v>
      </c>
      <c r="M371" s="129">
        <v>0</v>
      </c>
      <c r="N371" s="129">
        <v>0</v>
      </c>
      <c r="O371" s="124">
        <v>0</v>
      </c>
      <c r="P371" s="129">
        <v>0</v>
      </c>
      <c r="Q371" s="286"/>
      <c r="R371" s="125">
        <v>0</v>
      </c>
      <c r="S371" s="124">
        <v>0</v>
      </c>
      <c r="T371" s="124">
        <v>0</v>
      </c>
      <c r="U371" s="129">
        <v>0</v>
      </c>
      <c r="V371" s="124">
        <v>0</v>
      </c>
      <c r="W371" s="124">
        <v>0</v>
      </c>
      <c r="X371" s="129">
        <v>0</v>
      </c>
      <c r="Y371" s="129">
        <v>0</v>
      </c>
      <c r="Z371" s="129">
        <v>0</v>
      </c>
      <c r="AA371" s="124">
        <v>0</v>
      </c>
      <c r="AB371" s="129">
        <v>0</v>
      </c>
      <c r="AC371" s="129">
        <v>0</v>
      </c>
      <c r="AD371" s="129">
        <v>0</v>
      </c>
      <c r="AE371" s="129">
        <v>0</v>
      </c>
      <c r="AF371" s="129">
        <v>0</v>
      </c>
      <c r="AG371" s="129">
        <v>0</v>
      </c>
      <c r="AH371" s="129">
        <v>0</v>
      </c>
      <c r="AI371" s="129">
        <v>0</v>
      </c>
      <c r="AJ371" s="129">
        <v>0</v>
      </c>
      <c r="AK371" s="129">
        <v>0</v>
      </c>
      <c r="AL371" s="136">
        <v>0</v>
      </c>
      <c r="AM371" s="187"/>
      <c r="AN371" s="138">
        <v>0</v>
      </c>
      <c r="AO371" s="48" t="s">
        <v>200</v>
      </c>
      <c r="AP371" s="174"/>
      <c r="AQ371" s="151">
        <v>0</v>
      </c>
      <c r="AR371" s="296"/>
      <c r="AS371" s="167">
        <f t="shared" si="104"/>
        <v>0</v>
      </c>
      <c r="AT371" s="54">
        <v>0</v>
      </c>
      <c r="AU371" s="55">
        <v>0</v>
      </c>
      <c r="AV371" s="55">
        <v>0</v>
      </c>
      <c r="AW371" s="55">
        <v>0</v>
      </c>
      <c r="AX371" s="55">
        <v>0</v>
      </c>
      <c r="AY371" s="55">
        <v>0</v>
      </c>
      <c r="AZ371" s="55">
        <v>0</v>
      </c>
      <c r="BA371" s="139">
        <v>0</v>
      </c>
      <c r="BB371" s="139">
        <v>0</v>
      </c>
      <c r="BC371" s="139">
        <v>0</v>
      </c>
      <c r="BD371" s="111"/>
      <c r="BE371" s="111"/>
      <c r="BF371" s="111"/>
      <c r="BG371" s="111"/>
      <c r="BH371" s="111"/>
      <c r="BI371" s="111"/>
      <c r="BJ371" s="111"/>
      <c r="BK371" s="111"/>
      <c r="BL371" s="111"/>
      <c r="BM371" s="111"/>
      <c r="BN371" s="111"/>
      <c r="BO371" s="111"/>
      <c r="BP371" s="111"/>
      <c r="BQ371" s="111"/>
      <c r="BR371" s="111"/>
      <c r="BS371" s="111"/>
    </row>
    <row r="372" spans="1:71" ht="12.75" hidden="1" customHeight="1" x14ac:dyDescent="0.2">
      <c r="A372" s="261" t="s">
        <v>157</v>
      </c>
      <c r="B372" s="285"/>
      <c r="C372" s="122" t="s">
        <v>196</v>
      </c>
      <c r="D372" s="286"/>
      <c r="E372" s="122">
        <v>11</v>
      </c>
      <c r="F372" s="122">
        <v>15</v>
      </c>
      <c r="G372" s="122">
        <v>35</v>
      </c>
      <c r="H372" s="122">
        <v>23</v>
      </c>
      <c r="I372" s="129">
        <v>33</v>
      </c>
      <c r="J372" s="122">
        <v>15</v>
      </c>
      <c r="K372" s="122">
        <v>18</v>
      </c>
      <c r="L372" s="122">
        <v>14</v>
      </c>
      <c r="M372" s="129">
        <v>16</v>
      </c>
      <c r="N372" s="129">
        <v>11</v>
      </c>
      <c r="O372" s="124">
        <v>17</v>
      </c>
      <c r="P372" s="129">
        <v>15</v>
      </c>
      <c r="Q372" s="286"/>
      <c r="R372" s="125">
        <v>11</v>
      </c>
      <c r="S372" s="124">
        <v>15</v>
      </c>
      <c r="T372" s="124">
        <v>21</v>
      </c>
      <c r="U372" s="129">
        <v>17</v>
      </c>
      <c r="V372" s="124">
        <v>21</v>
      </c>
      <c r="W372" s="124">
        <v>19</v>
      </c>
      <c r="X372" s="129">
        <v>14</v>
      </c>
      <c r="Y372" s="129">
        <v>7</v>
      </c>
      <c r="Z372" s="129">
        <v>11</v>
      </c>
      <c r="AA372" s="124">
        <v>15</v>
      </c>
      <c r="AB372" s="129">
        <v>12</v>
      </c>
      <c r="AC372" s="129">
        <v>0</v>
      </c>
      <c r="AD372" s="129">
        <v>2</v>
      </c>
      <c r="AE372" s="129">
        <v>17</v>
      </c>
      <c r="AF372" s="129">
        <v>14</v>
      </c>
      <c r="AG372" s="129">
        <v>10</v>
      </c>
      <c r="AH372" s="129">
        <v>7</v>
      </c>
      <c r="AI372" s="129">
        <v>7</v>
      </c>
      <c r="AJ372" s="129">
        <v>15</v>
      </c>
      <c r="AK372" s="129">
        <v>13</v>
      </c>
      <c r="AL372" s="136">
        <v>10</v>
      </c>
      <c r="AM372" s="187"/>
      <c r="AN372" s="138">
        <v>16</v>
      </c>
      <c r="AO372" s="48" t="s">
        <v>157</v>
      </c>
      <c r="AP372" s="174"/>
      <c r="AQ372" s="151">
        <v>0</v>
      </c>
      <c r="AR372" s="296"/>
      <c r="AS372" s="167">
        <f t="shared" si="104"/>
        <v>16</v>
      </c>
      <c r="AT372" s="54">
        <v>17</v>
      </c>
      <c r="AU372" s="55">
        <v>14</v>
      </c>
      <c r="AV372" s="55">
        <v>17</v>
      </c>
      <c r="AW372" s="55">
        <v>14</v>
      </c>
      <c r="AX372" s="55">
        <v>15</v>
      </c>
      <c r="AY372" s="55">
        <v>16</v>
      </c>
      <c r="AZ372" s="55">
        <v>16</v>
      </c>
      <c r="BA372" s="139">
        <v>13</v>
      </c>
      <c r="BB372" s="139">
        <v>16</v>
      </c>
      <c r="BC372" s="139">
        <v>12</v>
      </c>
      <c r="BD372" s="111"/>
      <c r="BE372" s="111"/>
      <c r="BF372" s="111"/>
      <c r="BG372" s="111"/>
      <c r="BH372" s="111"/>
      <c r="BI372" s="111"/>
      <c r="BJ372" s="111"/>
      <c r="BK372" s="111"/>
      <c r="BL372" s="111"/>
      <c r="BM372" s="111"/>
      <c r="BN372" s="111"/>
      <c r="BO372" s="111"/>
      <c r="BP372" s="111"/>
      <c r="BQ372" s="111"/>
      <c r="BR372" s="111"/>
      <c r="BS372" s="111"/>
    </row>
    <row r="373" spans="1:71" ht="12.75" hidden="1" customHeight="1" x14ac:dyDescent="0.2">
      <c r="A373" s="261" t="s">
        <v>41</v>
      </c>
      <c r="B373" s="285"/>
      <c r="C373" s="122">
        <v>4</v>
      </c>
      <c r="D373" s="286"/>
      <c r="E373" s="122">
        <v>52</v>
      </c>
      <c r="F373" s="122">
        <v>137</v>
      </c>
      <c r="G373" s="122">
        <v>158</v>
      </c>
      <c r="H373" s="122">
        <v>103</v>
      </c>
      <c r="I373" s="129">
        <v>124</v>
      </c>
      <c r="J373" s="122">
        <v>104</v>
      </c>
      <c r="K373" s="122">
        <v>74</v>
      </c>
      <c r="L373" s="122">
        <v>72</v>
      </c>
      <c r="M373" s="129">
        <v>90</v>
      </c>
      <c r="N373" s="129">
        <v>136</v>
      </c>
      <c r="O373" s="124">
        <v>77</v>
      </c>
      <c r="P373" s="129">
        <v>123</v>
      </c>
      <c r="Q373" s="286"/>
      <c r="R373" s="125">
        <v>112</v>
      </c>
      <c r="S373" s="124">
        <v>102</v>
      </c>
      <c r="T373" s="124">
        <v>134</v>
      </c>
      <c r="U373" s="129">
        <v>123</v>
      </c>
      <c r="V373" s="124">
        <v>165</v>
      </c>
      <c r="W373" s="124">
        <v>166</v>
      </c>
      <c r="X373" s="129">
        <v>150</v>
      </c>
      <c r="Y373" s="129">
        <v>142</v>
      </c>
      <c r="Z373" s="129">
        <v>158</v>
      </c>
      <c r="AA373" s="124">
        <v>132</v>
      </c>
      <c r="AB373" s="129">
        <v>148</v>
      </c>
      <c r="AC373" s="124">
        <v>144</v>
      </c>
      <c r="AD373" s="129">
        <v>158</v>
      </c>
      <c r="AE373" s="129">
        <v>143</v>
      </c>
      <c r="AF373" s="124">
        <v>151</v>
      </c>
      <c r="AG373" s="129">
        <v>150</v>
      </c>
      <c r="AH373" s="129">
        <v>176</v>
      </c>
      <c r="AI373" s="129">
        <v>143</v>
      </c>
      <c r="AJ373" s="124">
        <v>157</v>
      </c>
      <c r="AK373" s="124">
        <v>193</v>
      </c>
      <c r="AL373" s="136">
        <v>159</v>
      </c>
      <c r="AM373" s="187"/>
      <c r="AN373" s="138">
        <v>59</v>
      </c>
      <c r="AO373" s="48" t="s">
        <v>41</v>
      </c>
      <c r="AP373" s="174"/>
      <c r="AQ373" s="151">
        <v>104</v>
      </c>
      <c r="AR373" s="296"/>
      <c r="AS373" s="167">
        <f t="shared" si="104"/>
        <v>163</v>
      </c>
      <c r="AT373" s="54">
        <v>147</v>
      </c>
      <c r="AU373" s="55">
        <v>121</v>
      </c>
      <c r="AV373" s="55">
        <v>69</v>
      </c>
      <c r="AW373" s="55">
        <v>148</v>
      </c>
      <c r="AX373" s="55">
        <v>109</v>
      </c>
      <c r="AY373" s="55">
        <v>121</v>
      </c>
      <c r="AZ373" s="55">
        <v>99</v>
      </c>
      <c r="BA373" s="139">
        <v>86</v>
      </c>
      <c r="BB373" s="139">
        <v>88</v>
      </c>
      <c r="BC373" s="139">
        <v>139</v>
      </c>
      <c r="BD373" s="111"/>
      <c r="BE373" s="111"/>
      <c r="BF373" s="111"/>
      <c r="BG373" s="111"/>
      <c r="BH373" s="111"/>
      <c r="BI373" s="111"/>
      <c r="BJ373" s="111"/>
      <c r="BK373" s="111"/>
      <c r="BL373" s="111"/>
      <c r="BM373" s="111"/>
      <c r="BN373" s="111"/>
      <c r="BO373" s="111"/>
      <c r="BP373" s="111"/>
      <c r="BQ373" s="111"/>
      <c r="BR373" s="111"/>
      <c r="BS373" s="111"/>
    </row>
    <row r="374" spans="1:71" ht="12.75" hidden="1" customHeight="1" x14ac:dyDescent="0.2">
      <c r="A374" s="261" t="s">
        <v>76</v>
      </c>
      <c r="B374" s="285"/>
      <c r="C374" s="122" t="s">
        <v>196</v>
      </c>
      <c r="D374" s="286"/>
      <c r="E374" s="122" t="s">
        <v>196</v>
      </c>
      <c r="F374" s="122" t="s">
        <v>196</v>
      </c>
      <c r="G374" s="122" t="s">
        <v>196</v>
      </c>
      <c r="H374" s="122" t="s">
        <v>196</v>
      </c>
      <c r="I374" s="122" t="s">
        <v>196</v>
      </c>
      <c r="J374" s="122" t="s">
        <v>196</v>
      </c>
      <c r="K374" s="122" t="s">
        <v>196</v>
      </c>
      <c r="L374" s="122">
        <v>0</v>
      </c>
      <c r="M374" s="129">
        <v>0</v>
      </c>
      <c r="N374" s="129">
        <v>0</v>
      </c>
      <c r="O374" s="124">
        <v>0</v>
      </c>
      <c r="P374" s="129">
        <v>0</v>
      </c>
      <c r="Q374" s="286"/>
      <c r="R374" s="125">
        <v>0</v>
      </c>
      <c r="S374" s="124">
        <v>0</v>
      </c>
      <c r="T374" s="124">
        <v>0</v>
      </c>
      <c r="U374" s="129">
        <v>0</v>
      </c>
      <c r="V374" s="124">
        <v>0</v>
      </c>
      <c r="W374" s="124">
        <v>0</v>
      </c>
      <c r="X374" s="129">
        <v>0</v>
      </c>
      <c r="Y374" s="129">
        <v>0</v>
      </c>
      <c r="Z374" s="129">
        <v>0</v>
      </c>
      <c r="AA374" s="124">
        <v>0</v>
      </c>
      <c r="AB374" s="129">
        <v>0</v>
      </c>
      <c r="AC374" s="129">
        <v>0</v>
      </c>
      <c r="AD374" s="129">
        <v>0</v>
      </c>
      <c r="AE374" s="129">
        <v>0</v>
      </c>
      <c r="AF374" s="129">
        <v>0</v>
      </c>
      <c r="AG374" s="129">
        <v>0</v>
      </c>
      <c r="AH374" s="129">
        <v>0</v>
      </c>
      <c r="AI374" s="129">
        <v>0</v>
      </c>
      <c r="AJ374" s="129">
        <v>0</v>
      </c>
      <c r="AK374" s="129">
        <v>0</v>
      </c>
      <c r="AL374" s="136">
        <v>0</v>
      </c>
      <c r="AM374" s="187"/>
      <c r="AN374" s="138">
        <v>0</v>
      </c>
      <c r="AO374" s="48" t="s">
        <v>76</v>
      </c>
      <c r="AP374" s="174"/>
      <c r="AQ374" s="151">
        <v>0</v>
      </c>
      <c r="AR374" s="296"/>
      <c r="AS374" s="167">
        <f t="shared" si="104"/>
        <v>0</v>
      </c>
      <c r="AT374" s="54">
        <v>0</v>
      </c>
      <c r="AU374" s="55">
        <v>0</v>
      </c>
      <c r="AV374" s="55">
        <v>0</v>
      </c>
      <c r="AW374" s="55">
        <v>0</v>
      </c>
      <c r="AX374" s="55">
        <v>0</v>
      </c>
      <c r="AY374" s="55">
        <v>0</v>
      </c>
      <c r="AZ374" s="55">
        <v>0</v>
      </c>
      <c r="BA374" s="139">
        <v>0</v>
      </c>
      <c r="BB374" s="139">
        <v>0</v>
      </c>
      <c r="BC374" s="139">
        <v>0</v>
      </c>
      <c r="BD374" s="111"/>
      <c r="BE374" s="111"/>
      <c r="BF374" s="111"/>
      <c r="BG374" s="111"/>
      <c r="BH374" s="111"/>
      <c r="BI374" s="111"/>
      <c r="BJ374" s="111"/>
      <c r="BK374" s="111"/>
      <c r="BL374" s="111"/>
      <c r="BM374" s="111"/>
      <c r="BN374" s="111"/>
      <c r="BO374" s="111"/>
      <c r="BP374" s="111"/>
      <c r="BQ374" s="111"/>
      <c r="BR374" s="111"/>
      <c r="BS374" s="111"/>
    </row>
    <row r="375" spans="1:71" ht="12.75" hidden="1" customHeight="1" x14ac:dyDescent="0.2">
      <c r="A375" s="261" t="s">
        <v>78</v>
      </c>
      <c r="B375" s="285"/>
      <c r="C375" s="122"/>
      <c r="D375" s="286"/>
      <c r="E375" s="122"/>
      <c r="F375" s="122"/>
      <c r="G375" s="122"/>
      <c r="H375" s="122"/>
      <c r="I375" s="122"/>
      <c r="J375" s="122"/>
      <c r="K375" s="122"/>
      <c r="L375" s="122"/>
      <c r="M375" s="129"/>
      <c r="N375" s="129"/>
      <c r="O375" s="124"/>
      <c r="P375" s="129"/>
      <c r="Q375" s="286"/>
      <c r="R375" s="125"/>
      <c r="S375" s="124"/>
      <c r="T375" s="124"/>
      <c r="U375" s="129"/>
      <c r="V375" s="124"/>
      <c r="W375" s="124"/>
      <c r="X375" s="129"/>
      <c r="Y375" s="129"/>
      <c r="Z375" s="129"/>
      <c r="AA375" s="124"/>
      <c r="AB375" s="129"/>
      <c r="AC375" s="129">
        <v>9</v>
      </c>
      <c r="AD375" s="129">
        <v>18</v>
      </c>
      <c r="AE375" s="129">
        <v>26</v>
      </c>
      <c r="AF375" s="129">
        <v>27</v>
      </c>
      <c r="AG375" s="129">
        <v>25</v>
      </c>
      <c r="AH375" s="129">
        <v>18</v>
      </c>
      <c r="AI375" s="129">
        <v>15</v>
      </c>
      <c r="AJ375" s="129">
        <v>22</v>
      </c>
      <c r="AK375" s="129">
        <v>26</v>
      </c>
      <c r="AL375" s="136">
        <v>23</v>
      </c>
      <c r="AM375" s="187"/>
      <c r="AN375" s="138">
        <v>16</v>
      </c>
      <c r="AO375" s="48" t="s">
        <v>78</v>
      </c>
      <c r="AP375" s="174"/>
      <c r="AQ375" s="151">
        <v>22</v>
      </c>
      <c r="AR375" s="296"/>
      <c r="AS375" s="167">
        <f t="shared" si="104"/>
        <v>38</v>
      </c>
      <c r="AT375" s="54">
        <v>24</v>
      </c>
      <c r="AU375" s="55">
        <v>22</v>
      </c>
      <c r="AV375" s="55">
        <v>27</v>
      </c>
      <c r="AW375" s="55">
        <v>21</v>
      </c>
      <c r="AX375" s="55">
        <v>30</v>
      </c>
      <c r="AY375" s="55">
        <v>30</v>
      </c>
      <c r="AZ375" s="55">
        <v>26</v>
      </c>
      <c r="BA375" s="139">
        <v>25</v>
      </c>
      <c r="BB375" s="139">
        <v>14</v>
      </c>
      <c r="BC375" s="139">
        <v>14</v>
      </c>
      <c r="BD375" s="111"/>
      <c r="BE375" s="111"/>
      <c r="BF375" s="111"/>
      <c r="BG375" s="111"/>
      <c r="BH375" s="111"/>
      <c r="BI375" s="111"/>
      <c r="BJ375" s="111"/>
      <c r="BK375" s="111"/>
      <c r="BL375" s="111"/>
      <c r="BM375" s="111"/>
      <c r="BN375" s="111"/>
      <c r="BO375" s="111"/>
      <c r="BP375" s="111"/>
      <c r="BQ375" s="111"/>
      <c r="BR375" s="111"/>
      <c r="BS375" s="111"/>
    </row>
    <row r="376" spans="1:71" ht="12.75" hidden="1" customHeight="1" x14ac:dyDescent="0.2">
      <c r="A376" s="261" t="s">
        <v>201</v>
      </c>
      <c r="B376" s="285"/>
      <c r="C376" s="122" t="s">
        <v>196</v>
      </c>
      <c r="D376" s="286"/>
      <c r="E376" s="122" t="s">
        <v>196</v>
      </c>
      <c r="F376" s="122" t="s">
        <v>196</v>
      </c>
      <c r="G376" s="122" t="s">
        <v>196</v>
      </c>
      <c r="H376" s="122" t="s">
        <v>196</v>
      </c>
      <c r="I376" s="122" t="s">
        <v>196</v>
      </c>
      <c r="J376" s="122">
        <v>40</v>
      </c>
      <c r="K376" s="122">
        <v>11</v>
      </c>
      <c r="L376" s="122">
        <v>0</v>
      </c>
      <c r="M376" s="129">
        <v>16</v>
      </c>
      <c r="N376" s="129">
        <v>9</v>
      </c>
      <c r="O376" s="124">
        <v>18</v>
      </c>
      <c r="P376" s="129">
        <v>22</v>
      </c>
      <c r="Q376" s="286"/>
      <c r="R376" s="125">
        <v>33</v>
      </c>
      <c r="S376" s="124">
        <v>19</v>
      </c>
      <c r="T376" s="124">
        <v>55</v>
      </c>
      <c r="U376" s="129">
        <v>41</v>
      </c>
      <c r="V376" s="124">
        <v>39</v>
      </c>
      <c r="W376" s="124">
        <v>39</v>
      </c>
      <c r="X376" s="129">
        <v>41</v>
      </c>
      <c r="Y376" s="129">
        <v>58</v>
      </c>
      <c r="Z376" s="129">
        <v>63</v>
      </c>
      <c r="AA376" s="124">
        <v>55</v>
      </c>
      <c r="AB376" s="129">
        <v>60</v>
      </c>
      <c r="AC376" s="122">
        <v>60</v>
      </c>
      <c r="AD376" s="129">
        <v>63</v>
      </c>
      <c r="AE376" s="129">
        <v>31</v>
      </c>
      <c r="AF376" s="122">
        <v>51</v>
      </c>
      <c r="AG376" s="129">
        <v>53</v>
      </c>
      <c r="AH376" s="129">
        <v>55</v>
      </c>
      <c r="AI376" s="129">
        <v>59</v>
      </c>
      <c r="AJ376" s="124">
        <v>52</v>
      </c>
      <c r="AK376" s="122">
        <v>58</v>
      </c>
      <c r="AL376" s="136">
        <v>67</v>
      </c>
      <c r="AM376" s="187"/>
      <c r="AN376" s="138">
        <v>34</v>
      </c>
      <c r="AO376" s="48" t="s">
        <v>201</v>
      </c>
      <c r="AP376" s="174"/>
      <c r="AQ376" s="151">
        <v>29</v>
      </c>
      <c r="AR376" s="296"/>
      <c r="AS376" s="167">
        <f t="shared" si="104"/>
        <v>63</v>
      </c>
      <c r="AT376" s="54">
        <v>56</v>
      </c>
      <c r="AU376" s="55">
        <v>61</v>
      </c>
      <c r="AV376" s="55">
        <v>59</v>
      </c>
      <c r="AW376" s="55">
        <v>68</v>
      </c>
      <c r="AX376" s="55">
        <v>67</v>
      </c>
      <c r="AY376" s="55">
        <v>46</v>
      </c>
      <c r="AZ376" s="55">
        <v>37</v>
      </c>
      <c r="BA376" s="139">
        <v>47</v>
      </c>
      <c r="BB376" s="139">
        <v>55</v>
      </c>
      <c r="BC376" s="139">
        <v>57</v>
      </c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</row>
    <row r="377" spans="1:71" ht="12.75" hidden="1" customHeight="1" x14ac:dyDescent="0.2">
      <c r="A377" s="261" t="s">
        <v>61</v>
      </c>
      <c r="B377" s="285"/>
      <c r="C377" s="122"/>
      <c r="D377" s="286"/>
      <c r="E377" s="122" t="s">
        <v>196</v>
      </c>
      <c r="F377" s="122" t="s">
        <v>196</v>
      </c>
      <c r="G377" s="122" t="s">
        <v>196</v>
      </c>
      <c r="H377" s="122" t="s">
        <v>196</v>
      </c>
      <c r="I377" s="122" t="s">
        <v>196</v>
      </c>
      <c r="J377" s="122" t="s">
        <v>196</v>
      </c>
      <c r="K377" s="122" t="s">
        <v>196</v>
      </c>
      <c r="L377" s="122" t="s">
        <v>196</v>
      </c>
      <c r="M377" s="129" t="s">
        <v>196</v>
      </c>
      <c r="N377" s="129">
        <v>28</v>
      </c>
      <c r="O377" s="124">
        <v>31</v>
      </c>
      <c r="P377" s="129">
        <v>24</v>
      </c>
      <c r="Q377" s="286"/>
      <c r="R377" s="125">
        <v>31</v>
      </c>
      <c r="S377" s="124">
        <v>29</v>
      </c>
      <c r="T377" s="124">
        <v>35</v>
      </c>
      <c r="U377" s="129">
        <v>17</v>
      </c>
      <c r="V377" s="124">
        <v>32</v>
      </c>
      <c r="W377" s="124">
        <v>28</v>
      </c>
      <c r="X377" s="129">
        <v>34</v>
      </c>
      <c r="Y377" s="129">
        <v>31</v>
      </c>
      <c r="Z377" s="129">
        <v>38</v>
      </c>
      <c r="AA377" s="124">
        <v>46</v>
      </c>
      <c r="AB377" s="129">
        <v>33</v>
      </c>
      <c r="AC377" s="124">
        <v>38</v>
      </c>
      <c r="AD377" s="129">
        <v>35</v>
      </c>
      <c r="AE377" s="129">
        <v>30</v>
      </c>
      <c r="AF377" s="124">
        <v>36</v>
      </c>
      <c r="AG377" s="129">
        <v>28</v>
      </c>
      <c r="AH377" s="129">
        <v>30</v>
      </c>
      <c r="AI377" s="129">
        <v>28</v>
      </c>
      <c r="AJ377" s="124">
        <v>26</v>
      </c>
      <c r="AK377" s="124">
        <v>37</v>
      </c>
      <c r="AL377" s="136">
        <v>20</v>
      </c>
      <c r="AM377" s="187"/>
      <c r="AN377" s="138">
        <v>6</v>
      </c>
      <c r="AO377" s="48" t="s">
        <v>61</v>
      </c>
      <c r="AP377" s="174"/>
      <c r="AQ377" s="151">
        <v>22</v>
      </c>
      <c r="AR377" s="296"/>
      <c r="AS377" s="167">
        <f t="shared" si="104"/>
        <v>28</v>
      </c>
      <c r="AT377" s="54">
        <v>28</v>
      </c>
      <c r="AU377" s="55">
        <v>19</v>
      </c>
      <c r="AV377" s="55">
        <v>20</v>
      </c>
      <c r="AW377" s="55">
        <v>25</v>
      </c>
      <c r="AX377" s="55">
        <v>26</v>
      </c>
      <c r="AY377" s="55">
        <v>20</v>
      </c>
      <c r="AZ377" s="55">
        <v>30</v>
      </c>
      <c r="BA377" s="139">
        <v>22</v>
      </c>
      <c r="BB377" s="139">
        <v>23</v>
      </c>
      <c r="BC377" s="139">
        <v>25</v>
      </c>
      <c r="BD377" s="111"/>
      <c r="BE377" s="111"/>
      <c r="BF377" s="111"/>
      <c r="BG377" s="111"/>
      <c r="BH377" s="111"/>
      <c r="BI377" s="111"/>
      <c r="BJ377" s="111"/>
      <c r="BK377" s="111"/>
      <c r="BL377" s="111"/>
      <c r="BM377" s="111"/>
      <c r="BN377" s="111"/>
      <c r="BO377" s="111"/>
      <c r="BP377" s="111"/>
      <c r="BQ377" s="111"/>
      <c r="BR377" s="111"/>
      <c r="BS377" s="111"/>
    </row>
    <row r="378" spans="1:71" ht="12.75" hidden="1" customHeight="1" x14ac:dyDescent="0.2">
      <c r="A378" s="261" t="s">
        <v>202</v>
      </c>
      <c r="B378" s="285"/>
      <c r="C378" s="122" t="s">
        <v>196</v>
      </c>
      <c r="D378" s="286"/>
      <c r="E378" s="122" t="s">
        <v>196</v>
      </c>
      <c r="F378" s="122" t="s">
        <v>196</v>
      </c>
      <c r="G378" s="122" t="s">
        <v>196</v>
      </c>
      <c r="H378" s="122" t="s">
        <v>196</v>
      </c>
      <c r="I378" s="122" t="s">
        <v>196</v>
      </c>
      <c r="J378" s="122">
        <v>40</v>
      </c>
      <c r="K378" s="122">
        <v>12</v>
      </c>
      <c r="L378" s="122">
        <v>29</v>
      </c>
      <c r="M378" s="129">
        <v>27</v>
      </c>
      <c r="N378" s="129">
        <v>21</v>
      </c>
      <c r="O378" s="124">
        <v>25</v>
      </c>
      <c r="P378" s="129">
        <v>31</v>
      </c>
      <c r="Q378" s="286"/>
      <c r="R378" s="125">
        <v>29</v>
      </c>
      <c r="S378" s="124">
        <v>20</v>
      </c>
      <c r="T378" s="124">
        <v>35</v>
      </c>
      <c r="U378" s="129">
        <v>38</v>
      </c>
      <c r="V378" s="124">
        <v>40</v>
      </c>
      <c r="W378" s="124">
        <v>35</v>
      </c>
      <c r="X378" s="129">
        <v>37</v>
      </c>
      <c r="Y378" s="129">
        <v>31</v>
      </c>
      <c r="Z378" s="129">
        <v>34</v>
      </c>
      <c r="AA378" s="124">
        <v>72</v>
      </c>
      <c r="AB378" s="129">
        <v>48</v>
      </c>
      <c r="AC378" s="129">
        <v>41</v>
      </c>
      <c r="AD378" s="129">
        <v>76</v>
      </c>
      <c r="AE378" s="129">
        <v>70</v>
      </c>
      <c r="AF378" s="129">
        <v>63</v>
      </c>
      <c r="AG378" s="129">
        <v>79</v>
      </c>
      <c r="AH378" s="129">
        <v>0</v>
      </c>
      <c r="AI378" s="129">
        <v>75</v>
      </c>
      <c r="AJ378" s="129">
        <v>60</v>
      </c>
      <c r="AK378" s="129">
        <v>64</v>
      </c>
      <c r="AL378" s="136">
        <v>71</v>
      </c>
      <c r="AM378" s="187"/>
      <c r="AN378" s="138">
        <v>0</v>
      </c>
      <c r="AO378" s="48" t="s">
        <v>202</v>
      </c>
      <c r="AP378" s="174"/>
      <c r="AQ378" s="151">
        <v>90</v>
      </c>
      <c r="AR378" s="296"/>
      <c r="AS378" s="167">
        <f t="shared" si="104"/>
        <v>90</v>
      </c>
      <c r="AT378" s="54">
        <v>85</v>
      </c>
      <c r="AU378" s="55">
        <v>58</v>
      </c>
      <c r="AV378" s="55">
        <v>65</v>
      </c>
      <c r="AW378" s="55">
        <v>64</v>
      </c>
      <c r="AX378" s="55">
        <v>54</v>
      </c>
      <c r="AY378" s="55">
        <v>60</v>
      </c>
      <c r="AZ378" s="55">
        <v>70</v>
      </c>
      <c r="BA378" s="139">
        <v>84</v>
      </c>
      <c r="BB378" s="139">
        <v>56</v>
      </c>
      <c r="BC378" s="139">
        <v>66</v>
      </c>
      <c r="BD378" s="111"/>
      <c r="BE378" s="111"/>
      <c r="BF378" s="111"/>
      <c r="BG378" s="111"/>
      <c r="BH378" s="111"/>
      <c r="BI378" s="111"/>
      <c r="BJ378" s="111"/>
      <c r="BK378" s="111"/>
      <c r="BL378" s="111"/>
      <c r="BM378" s="111"/>
      <c r="BN378" s="111"/>
      <c r="BO378" s="111"/>
      <c r="BP378" s="111"/>
      <c r="BQ378" s="111"/>
      <c r="BR378" s="111"/>
      <c r="BS378" s="111"/>
    </row>
    <row r="379" spans="1:71" ht="12.75" hidden="1" customHeight="1" x14ac:dyDescent="0.2">
      <c r="A379" s="261" t="s">
        <v>203</v>
      </c>
      <c r="B379" s="285"/>
      <c r="C379" s="122"/>
      <c r="D379" s="286"/>
      <c r="E379" s="122"/>
      <c r="F379" s="122"/>
      <c r="G379" s="122"/>
      <c r="H379" s="122"/>
      <c r="I379" s="122"/>
      <c r="J379" s="122"/>
      <c r="K379" s="122"/>
      <c r="L379" s="122"/>
      <c r="M379" s="129"/>
      <c r="N379" s="129"/>
      <c r="O379" s="124"/>
      <c r="P379" s="129"/>
      <c r="Q379" s="286"/>
      <c r="R379" s="125"/>
      <c r="S379" s="124"/>
      <c r="T379" s="124"/>
      <c r="U379" s="129"/>
      <c r="V379" s="124"/>
      <c r="W379" s="124"/>
      <c r="X379" s="129"/>
      <c r="Y379" s="129"/>
      <c r="Z379" s="129"/>
      <c r="AA379" s="124">
        <v>22</v>
      </c>
      <c r="AB379" s="124">
        <v>11</v>
      </c>
      <c r="AC379" s="129">
        <v>44</v>
      </c>
      <c r="AD379" s="129">
        <v>44</v>
      </c>
      <c r="AE379" s="129">
        <v>54</v>
      </c>
      <c r="AF379" s="129">
        <v>42</v>
      </c>
      <c r="AG379" s="129">
        <v>61</v>
      </c>
      <c r="AH379" s="129">
        <v>0</v>
      </c>
      <c r="AI379" s="129">
        <v>44</v>
      </c>
      <c r="AJ379" s="129">
        <v>45</v>
      </c>
      <c r="AK379" s="129">
        <v>35</v>
      </c>
      <c r="AL379" s="136">
        <v>54</v>
      </c>
      <c r="AM379" s="187"/>
      <c r="AN379" s="138">
        <v>0</v>
      </c>
      <c r="AO379" s="48" t="s">
        <v>203</v>
      </c>
      <c r="AP379" s="174"/>
      <c r="AQ379" s="151">
        <v>35</v>
      </c>
      <c r="AR379" s="296"/>
      <c r="AS379" s="167">
        <f t="shared" si="104"/>
        <v>35</v>
      </c>
      <c r="AT379" s="54">
        <v>44</v>
      </c>
      <c r="AU379" s="55">
        <v>30</v>
      </c>
      <c r="AV379" s="55">
        <v>32</v>
      </c>
      <c r="AW379" s="55">
        <v>38</v>
      </c>
      <c r="AX379" s="55">
        <v>37</v>
      </c>
      <c r="AY379" s="55">
        <v>28</v>
      </c>
      <c r="AZ379" s="55">
        <v>40</v>
      </c>
      <c r="BA379" s="139">
        <v>28</v>
      </c>
      <c r="BB379" s="139">
        <v>48</v>
      </c>
      <c r="BC379" s="139">
        <v>38</v>
      </c>
      <c r="BD379" s="111"/>
      <c r="BE379" s="111"/>
      <c r="BF379" s="111"/>
      <c r="BG379" s="111"/>
      <c r="BH379" s="111"/>
      <c r="BI379" s="111"/>
      <c r="BJ379" s="111"/>
      <c r="BK379" s="111"/>
      <c r="BL379" s="111"/>
      <c r="BM379" s="111"/>
      <c r="BN379" s="111"/>
      <c r="BO379" s="111"/>
      <c r="BP379" s="111"/>
      <c r="BQ379" s="111"/>
      <c r="BR379" s="111"/>
      <c r="BS379" s="111"/>
    </row>
    <row r="380" spans="1:71" ht="12.75" hidden="1" customHeight="1" x14ac:dyDescent="0.2">
      <c r="A380" s="261" t="s">
        <v>204</v>
      </c>
      <c r="B380" s="285"/>
      <c r="C380" s="122" t="s">
        <v>196</v>
      </c>
      <c r="D380" s="286"/>
      <c r="E380" s="122" t="s">
        <v>196</v>
      </c>
      <c r="F380" s="122" t="s">
        <v>196</v>
      </c>
      <c r="G380" s="122" t="s">
        <v>196</v>
      </c>
      <c r="H380" s="122" t="s">
        <v>196</v>
      </c>
      <c r="I380" s="122" t="s">
        <v>196</v>
      </c>
      <c r="J380" s="122">
        <v>23</v>
      </c>
      <c r="K380" s="122">
        <v>41</v>
      </c>
      <c r="L380" s="122">
        <v>50</v>
      </c>
      <c r="M380" s="129">
        <v>71</v>
      </c>
      <c r="N380" s="129">
        <v>69</v>
      </c>
      <c r="O380" s="124">
        <v>64</v>
      </c>
      <c r="P380" s="129">
        <v>105</v>
      </c>
      <c r="Q380" s="286"/>
      <c r="R380" s="125">
        <v>112</v>
      </c>
      <c r="S380" s="124">
        <v>102</v>
      </c>
      <c r="T380" s="124">
        <v>137</v>
      </c>
      <c r="U380" s="129">
        <v>100</v>
      </c>
      <c r="V380" s="124">
        <v>105</v>
      </c>
      <c r="W380" s="124">
        <v>107</v>
      </c>
      <c r="X380" s="129">
        <v>80</v>
      </c>
      <c r="Y380" s="129">
        <v>116</v>
      </c>
      <c r="Z380" s="129">
        <v>82</v>
      </c>
      <c r="AA380" s="124">
        <v>66</v>
      </c>
      <c r="AB380" s="129">
        <v>85</v>
      </c>
      <c r="AC380" s="129">
        <v>80</v>
      </c>
      <c r="AD380" s="129">
        <v>96</v>
      </c>
      <c r="AE380" s="129">
        <v>110</v>
      </c>
      <c r="AF380" s="129">
        <v>71</v>
      </c>
      <c r="AG380" s="129">
        <v>99</v>
      </c>
      <c r="AH380" s="129">
        <v>87</v>
      </c>
      <c r="AI380" s="129">
        <v>86</v>
      </c>
      <c r="AJ380" s="129">
        <v>65</v>
      </c>
      <c r="AK380" s="129">
        <v>67</v>
      </c>
      <c r="AL380" s="136">
        <v>78</v>
      </c>
      <c r="AM380" s="187"/>
      <c r="AN380" s="138">
        <v>20</v>
      </c>
      <c r="AO380" s="48" t="s">
        <v>204</v>
      </c>
      <c r="AP380" s="174"/>
      <c r="AQ380" s="151">
        <v>46</v>
      </c>
      <c r="AR380" s="296"/>
      <c r="AS380" s="167">
        <f t="shared" si="104"/>
        <v>66</v>
      </c>
      <c r="AT380" s="54">
        <v>69</v>
      </c>
      <c r="AU380" s="55">
        <v>69</v>
      </c>
      <c r="AV380" s="55">
        <v>35</v>
      </c>
      <c r="AW380" s="55">
        <v>53</v>
      </c>
      <c r="AX380" s="55">
        <v>73</v>
      </c>
      <c r="AY380" s="55">
        <v>53</v>
      </c>
      <c r="AZ380" s="55">
        <v>53</v>
      </c>
      <c r="BA380" s="139">
        <v>61</v>
      </c>
      <c r="BB380" s="139">
        <v>51</v>
      </c>
      <c r="BC380" s="139">
        <v>53</v>
      </c>
      <c r="BD380" s="111"/>
      <c r="BE380" s="111"/>
      <c r="BF380" s="111"/>
      <c r="BG380" s="111"/>
      <c r="BH380" s="111"/>
      <c r="BI380" s="111"/>
      <c r="BJ380" s="111"/>
      <c r="BK380" s="111"/>
      <c r="BL380" s="111"/>
      <c r="BM380" s="111"/>
      <c r="BN380" s="111"/>
      <c r="BO380" s="111"/>
      <c r="BP380" s="111"/>
      <c r="BQ380" s="111"/>
      <c r="BR380" s="111"/>
      <c r="BS380" s="111"/>
    </row>
    <row r="381" spans="1:71" ht="12.75" hidden="1" customHeight="1" x14ac:dyDescent="0.2">
      <c r="A381" s="261" t="s">
        <v>83</v>
      </c>
      <c r="B381" s="285"/>
      <c r="C381" s="122">
        <v>40</v>
      </c>
      <c r="D381" s="286"/>
      <c r="E381" s="122">
        <v>102</v>
      </c>
      <c r="F381" s="122">
        <v>362</v>
      </c>
      <c r="G381" s="122">
        <v>422</v>
      </c>
      <c r="H381" s="122">
        <v>454</v>
      </c>
      <c r="I381" s="129">
        <v>872</v>
      </c>
      <c r="J381" s="122">
        <v>654</v>
      </c>
      <c r="K381" s="122">
        <v>551</v>
      </c>
      <c r="L381" s="122">
        <v>684</v>
      </c>
      <c r="M381" s="129">
        <v>703</v>
      </c>
      <c r="N381" s="129">
        <v>771</v>
      </c>
      <c r="O381" s="124">
        <v>713</v>
      </c>
      <c r="P381" s="129">
        <v>699</v>
      </c>
      <c r="Q381" s="286"/>
      <c r="R381" s="125">
        <v>710</v>
      </c>
      <c r="S381" s="124">
        <v>726</v>
      </c>
      <c r="T381" s="124">
        <v>857</v>
      </c>
      <c r="U381" s="129">
        <v>697</v>
      </c>
      <c r="V381" s="124">
        <v>844</v>
      </c>
      <c r="W381" s="124">
        <v>806</v>
      </c>
      <c r="X381" s="129">
        <v>768</v>
      </c>
      <c r="Y381" s="129">
        <v>875</v>
      </c>
      <c r="Z381" s="129">
        <v>753</v>
      </c>
      <c r="AA381" s="124">
        <v>742</v>
      </c>
      <c r="AB381" s="129">
        <v>693</v>
      </c>
      <c r="AC381" s="129">
        <v>682</v>
      </c>
      <c r="AD381" s="129">
        <v>771</v>
      </c>
      <c r="AE381" s="129">
        <v>695</v>
      </c>
      <c r="AF381" s="129">
        <v>699</v>
      </c>
      <c r="AG381" s="129">
        <v>757</v>
      </c>
      <c r="AH381" s="129">
        <v>756</v>
      </c>
      <c r="AI381" s="129">
        <v>681</v>
      </c>
      <c r="AJ381" s="129">
        <v>719</v>
      </c>
      <c r="AK381" s="129">
        <v>742</v>
      </c>
      <c r="AL381" s="136">
        <v>764</v>
      </c>
      <c r="AM381" s="187"/>
      <c r="AN381" s="138">
        <v>275</v>
      </c>
      <c r="AO381" s="48" t="s">
        <v>83</v>
      </c>
      <c r="AP381" s="174"/>
      <c r="AQ381" s="151">
        <v>523</v>
      </c>
      <c r="AR381" s="296"/>
      <c r="AS381" s="167">
        <f t="shared" si="104"/>
        <v>798</v>
      </c>
      <c r="AT381" s="54">
        <v>700</v>
      </c>
      <c r="AU381" s="55">
        <v>725</v>
      </c>
      <c r="AV381" s="55">
        <v>821</v>
      </c>
      <c r="AW381" s="55">
        <v>786</v>
      </c>
      <c r="AX381" s="55">
        <v>752</v>
      </c>
      <c r="AY381" s="55">
        <v>735</v>
      </c>
      <c r="AZ381" s="55">
        <v>821</v>
      </c>
      <c r="BA381" s="139">
        <v>820</v>
      </c>
      <c r="BB381" s="139">
        <v>869</v>
      </c>
      <c r="BC381" s="139">
        <v>825</v>
      </c>
      <c r="BD381" s="111"/>
      <c r="BE381" s="111"/>
      <c r="BF381" s="111"/>
      <c r="BG381" s="111"/>
      <c r="BH381" s="111"/>
      <c r="BI381" s="111"/>
      <c r="BJ381" s="111"/>
      <c r="BK381" s="111"/>
      <c r="BL381" s="111"/>
      <c r="BM381" s="111"/>
      <c r="BN381" s="111"/>
      <c r="BO381" s="111"/>
      <c r="BP381" s="111"/>
      <c r="BQ381" s="111"/>
      <c r="BR381" s="111"/>
      <c r="BS381" s="111"/>
    </row>
    <row r="382" spans="1:71" ht="12.75" hidden="1" customHeight="1" x14ac:dyDescent="0.2">
      <c r="A382" s="261" t="s">
        <v>205</v>
      </c>
      <c r="B382" s="285"/>
      <c r="C382" s="122" t="s">
        <v>196</v>
      </c>
      <c r="D382" s="286"/>
      <c r="E382" s="122">
        <v>20</v>
      </c>
      <c r="F382" s="122">
        <v>51</v>
      </c>
      <c r="G382" s="122">
        <v>30</v>
      </c>
      <c r="H382" s="122">
        <v>23</v>
      </c>
      <c r="I382" s="129">
        <v>23</v>
      </c>
      <c r="J382" s="122">
        <v>15</v>
      </c>
      <c r="K382" s="122">
        <v>16</v>
      </c>
      <c r="L382" s="122">
        <v>30</v>
      </c>
      <c r="M382" s="129">
        <v>27</v>
      </c>
      <c r="N382" s="129">
        <v>6</v>
      </c>
      <c r="O382" s="124">
        <v>6</v>
      </c>
      <c r="P382" s="129">
        <v>5</v>
      </c>
      <c r="Q382" s="286"/>
      <c r="R382" s="125">
        <v>20</v>
      </c>
      <c r="S382" s="124">
        <v>14</v>
      </c>
      <c r="T382" s="124">
        <v>7</v>
      </c>
      <c r="U382" s="129">
        <v>16</v>
      </c>
      <c r="V382" s="124">
        <v>18</v>
      </c>
      <c r="W382" s="124">
        <v>21</v>
      </c>
      <c r="X382" s="129">
        <v>17</v>
      </c>
      <c r="Y382" s="129">
        <v>23</v>
      </c>
      <c r="Z382" s="129">
        <v>16</v>
      </c>
      <c r="AA382" s="124">
        <v>18</v>
      </c>
      <c r="AB382" s="129">
        <v>8</v>
      </c>
      <c r="AC382" s="122">
        <v>12</v>
      </c>
      <c r="AD382" s="129">
        <v>13</v>
      </c>
      <c r="AE382" s="129">
        <v>8</v>
      </c>
      <c r="AF382" s="122">
        <v>11</v>
      </c>
      <c r="AG382" s="129">
        <v>9</v>
      </c>
      <c r="AH382" s="129">
        <v>8</v>
      </c>
      <c r="AI382" s="129">
        <v>9</v>
      </c>
      <c r="AJ382" s="124">
        <v>7</v>
      </c>
      <c r="AK382" s="122">
        <v>8</v>
      </c>
      <c r="AL382" s="136">
        <v>5</v>
      </c>
      <c r="AM382" s="187"/>
      <c r="AN382" s="138">
        <v>0</v>
      </c>
      <c r="AO382" s="48" t="s">
        <v>205</v>
      </c>
      <c r="AP382" s="174"/>
      <c r="AQ382" s="151">
        <v>4</v>
      </c>
      <c r="AR382" s="296"/>
      <c r="AS382" s="167">
        <f t="shared" si="104"/>
        <v>4</v>
      </c>
      <c r="AT382" s="54">
        <v>0</v>
      </c>
      <c r="AU382" s="55">
        <v>0</v>
      </c>
      <c r="AV382" s="55">
        <v>0</v>
      </c>
      <c r="AW382" s="55">
        <v>0</v>
      </c>
      <c r="AX382" s="55">
        <v>0</v>
      </c>
      <c r="AY382" s="55">
        <v>0</v>
      </c>
      <c r="AZ382" s="55">
        <v>0</v>
      </c>
      <c r="BA382" s="139">
        <v>0</v>
      </c>
      <c r="BB382" s="139">
        <v>0</v>
      </c>
      <c r="BC382" s="139">
        <v>0</v>
      </c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</row>
    <row r="383" spans="1:71" ht="12.75" hidden="1" customHeight="1" x14ac:dyDescent="0.2">
      <c r="A383" s="261" t="s">
        <v>206</v>
      </c>
      <c r="B383" s="285"/>
      <c r="C383" s="122" t="s">
        <v>196</v>
      </c>
      <c r="D383" s="286"/>
      <c r="E383" s="122" t="s">
        <v>196</v>
      </c>
      <c r="F383" s="122" t="s">
        <v>196</v>
      </c>
      <c r="G383" s="122" t="s">
        <v>196</v>
      </c>
      <c r="H383" s="122" t="s">
        <v>196</v>
      </c>
      <c r="I383" s="122" t="s">
        <v>196</v>
      </c>
      <c r="J383" s="122" t="s">
        <v>196</v>
      </c>
      <c r="K383" s="122" t="s">
        <v>196</v>
      </c>
      <c r="L383" s="122">
        <v>0</v>
      </c>
      <c r="M383" s="129">
        <v>0</v>
      </c>
      <c r="N383" s="129">
        <v>10</v>
      </c>
      <c r="O383" s="124">
        <v>13</v>
      </c>
      <c r="P383" s="129">
        <v>10</v>
      </c>
      <c r="Q383" s="286"/>
      <c r="R383" s="125">
        <v>13</v>
      </c>
      <c r="S383" s="124">
        <v>16</v>
      </c>
      <c r="T383" s="124">
        <v>12</v>
      </c>
      <c r="U383" s="129">
        <v>13</v>
      </c>
      <c r="V383" s="124">
        <v>15</v>
      </c>
      <c r="W383" s="124">
        <v>17</v>
      </c>
      <c r="X383" s="129">
        <v>10</v>
      </c>
      <c r="Y383" s="129">
        <v>14</v>
      </c>
      <c r="Z383" s="129">
        <v>13</v>
      </c>
      <c r="AA383" s="124">
        <v>14</v>
      </c>
      <c r="AB383" s="129">
        <v>10</v>
      </c>
      <c r="AC383" s="122">
        <v>11</v>
      </c>
      <c r="AD383" s="129">
        <v>16</v>
      </c>
      <c r="AE383" s="129">
        <v>4</v>
      </c>
      <c r="AF383" s="122">
        <v>3</v>
      </c>
      <c r="AG383" s="129">
        <v>4</v>
      </c>
      <c r="AH383" s="129">
        <v>1</v>
      </c>
      <c r="AI383" s="129">
        <v>4</v>
      </c>
      <c r="AJ383" s="124">
        <v>9</v>
      </c>
      <c r="AK383" s="122">
        <v>1</v>
      </c>
      <c r="AL383" s="136">
        <v>2</v>
      </c>
      <c r="AM383" s="187"/>
      <c r="AN383" s="138">
        <v>0</v>
      </c>
      <c r="AO383" s="48" t="s">
        <v>206</v>
      </c>
      <c r="AP383" s="174"/>
      <c r="AQ383" s="151">
        <v>3</v>
      </c>
      <c r="AR383" s="296"/>
      <c r="AS383" s="167">
        <f t="shared" si="104"/>
        <v>3</v>
      </c>
      <c r="AT383" s="54">
        <v>0</v>
      </c>
      <c r="AU383" s="55">
        <v>0</v>
      </c>
      <c r="AV383" s="55">
        <v>0</v>
      </c>
      <c r="AW383" s="55">
        <v>0</v>
      </c>
      <c r="AX383" s="55">
        <v>0</v>
      </c>
      <c r="AY383" s="55">
        <v>0</v>
      </c>
      <c r="AZ383" s="55">
        <v>0</v>
      </c>
      <c r="BA383" s="139">
        <v>0</v>
      </c>
      <c r="BB383" s="139">
        <v>0</v>
      </c>
      <c r="BC383" s="139">
        <v>0</v>
      </c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</row>
    <row r="384" spans="1:71" ht="12.75" hidden="1" customHeight="1" x14ac:dyDescent="0.2">
      <c r="A384" s="261" t="s">
        <v>160</v>
      </c>
      <c r="B384" s="285"/>
      <c r="C384" s="122" t="s">
        <v>196</v>
      </c>
      <c r="D384" s="286"/>
      <c r="E384" s="122" t="s">
        <v>196</v>
      </c>
      <c r="F384" s="122" t="s">
        <v>196</v>
      </c>
      <c r="G384" s="122" t="s">
        <v>196</v>
      </c>
      <c r="H384" s="122">
        <v>1</v>
      </c>
      <c r="I384" s="297">
        <v>7</v>
      </c>
      <c r="J384" s="122">
        <v>18</v>
      </c>
      <c r="K384" s="122">
        <v>46</v>
      </c>
      <c r="L384" s="122">
        <v>42</v>
      </c>
      <c r="M384" s="129">
        <v>40</v>
      </c>
      <c r="N384" s="129">
        <v>42</v>
      </c>
      <c r="O384" s="124">
        <v>52</v>
      </c>
      <c r="P384" s="129">
        <v>69</v>
      </c>
      <c r="Q384" s="286"/>
      <c r="R384" s="125">
        <v>54</v>
      </c>
      <c r="S384" s="124">
        <v>48</v>
      </c>
      <c r="T384" s="124">
        <v>73</v>
      </c>
      <c r="U384" s="129">
        <v>62</v>
      </c>
      <c r="V384" s="124">
        <v>65</v>
      </c>
      <c r="W384" s="124">
        <v>80</v>
      </c>
      <c r="X384" s="129">
        <v>64</v>
      </c>
      <c r="Y384" s="129">
        <v>74</v>
      </c>
      <c r="Z384" s="129">
        <v>42</v>
      </c>
      <c r="AA384" s="124">
        <v>49</v>
      </c>
      <c r="AB384" s="129">
        <v>55</v>
      </c>
      <c r="AC384" s="124">
        <v>64</v>
      </c>
      <c r="AD384" s="129">
        <v>67</v>
      </c>
      <c r="AE384" s="129">
        <v>82</v>
      </c>
      <c r="AF384" s="124">
        <v>64</v>
      </c>
      <c r="AG384" s="129">
        <v>67</v>
      </c>
      <c r="AH384" s="129">
        <v>78</v>
      </c>
      <c r="AI384" s="129">
        <v>64</v>
      </c>
      <c r="AJ384" s="124">
        <v>45</v>
      </c>
      <c r="AK384" s="124">
        <v>73</v>
      </c>
      <c r="AL384" s="136">
        <v>61</v>
      </c>
      <c r="AM384" s="187"/>
      <c r="AN384" s="138">
        <v>32</v>
      </c>
      <c r="AO384" s="48" t="s">
        <v>160</v>
      </c>
      <c r="AP384" s="174"/>
      <c r="AQ384" s="151">
        <v>45</v>
      </c>
      <c r="AR384" s="296"/>
      <c r="AS384" s="167">
        <f t="shared" si="104"/>
        <v>77</v>
      </c>
      <c r="AT384" s="54">
        <v>58</v>
      </c>
      <c r="AU384" s="55">
        <v>51</v>
      </c>
      <c r="AV384" s="55">
        <v>61</v>
      </c>
      <c r="AW384" s="55">
        <v>49</v>
      </c>
      <c r="AX384" s="55">
        <v>61</v>
      </c>
      <c r="AY384" s="55">
        <v>62</v>
      </c>
      <c r="AZ384" s="55">
        <v>61</v>
      </c>
      <c r="BA384" s="139">
        <v>44</v>
      </c>
      <c r="BB384" s="139">
        <v>79</v>
      </c>
      <c r="BC384" s="139">
        <v>60</v>
      </c>
      <c r="BD384" s="111"/>
      <c r="BE384" s="111"/>
      <c r="BF384" s="111"/>
      <c r="BG384" s="111"/>
      <c r="BH384" s="111"/>
      <c r="BI384" s="111"/>
      <c r="BJ384" s="111"/>
      <c r="BK384" s="111"/>
      <c r="BL384" s="111"/>
      <c r="BM384" s="111"/>
      <c r="BN384" s="111"/>
      <c r="BO384" s="111"/>
      <c r="BP384" s="111"/>
      <c r="BQ384" s="111"/>
      <c r="BR384" s="111"/>
      <c r="BS384" s="111"/>
    </row>
    <row r="385" spans="1:71" ht="12.75" hidden="1" customHeight="1" x14ac:dyDescent="0.2">
      <c r="A385" s="261" t="s">
        <v>207</v>
      </c>
      <c r="B385" s="285"/>
      <c r="C385" s="122" t="s">
        <v>196</v>
      </c>
      <c r="D385" s="286"/>
      <c r="E385" s="122" t="s">
        <v>196</v>
      </c>
      <c r="F385" s="122" t="s">
        <v>196</v>
      </c>
      <c r="G385" s="122">
        <v>16</v>
      </c>
      <c r="H385" s="122">
        <v>9</v>
      </c>
      <c r="I385" s="129">
        <v>0</v>
      </c>
      <c r="J385" s="122">
        <v>10</v>
      </c>
      <c r="K385" s="122">
        <v>12</v>
      </c>
      <c r="L385" s="122">
        <v>8</v>
      </c>
      <c r="M385" s="129">
        <v>17</v>
      </c>
      <c r="N385" s="129">
        <v>10</v>
      </c>
      <c r="O385" s="124">
        <v>12</v>
      </c>
      <c r="P385" s="129">
        <v>1</v>
      </c>
      <c r="Q385" s="286"/>
      <c r="R385" s="125">
        <v>14</v>
      </c>
      <c r="S385" s="124">
        <v>14</v>
      </c>
      <c r="T385" s="124">
        <v>14</v>
      </c>
      <c r="U385" s="129">
        <v>20</v>
      </c>
      <c r="V385" s="124">
        <v>17</v>
      </c>
      <c r="W385" s="124">
        <v>23</v>
      </c>
      <c r="X385" s="129">
        <v>13</v>
      </c>
      <c r="Y385" s="129">
        <v>19</v>
      </c>
      <c r="Z385" s="129">
        <v>33</v>
      </c>
      <c r="AA385" s="124">
        <v>25</v>
      </c>
      <c r="AB385" s="129">
        <v>0</v>
      </c>
      <c r="AC385" s="129">
        <v>0</v>
      </c>
      <c r="AD385" s="129">
        <v>29</v>
      </c>
      <c r="AE385" s="129">
        <v>30</v>
      </c>
      <c r="AF385" s="129">
        <v>32</v>
      </c>
      <c r="AG385" s="129">
        <v>31</v>
      </c>
      <c r="AH385" s="129">
        <v>21</v>
      </c>
      <c r="AI385" s="129">
        <v>21</v>
      </c>
      <c r="AJ385" s="129">
        <v>20</v>
      </c>
      <c r="AK385" s="129">
        <v>18</v>
      </c>
      <c r="AL385" s="136">
        <v>25</v>
      </c>
      <c r="AM385" s="187"/>
      <c r="AN385" s="138">
        <v>20</v>
      </c>
      <c r="AO385" s="48" t="s">
        <v>207</v>
      </c>
      <c r="AP385" s="174"/>
      <c r="AQ385" s="151">
        <v>0</v>
      </c>
      <c r="AR385" s="296"/>
      <c r="AS385" s="167">
        <f t="shared" si="104"/>
        <v>20</v>
      </c>
      <c r="AT385" s="54">
        <v>35</v>
      </c>
      <c r="AU385" s="55">
        <v>23</v>
      </c>
      <c r="AV385" s="55">
        <v>20</v>
      </c>
      <c r="AW385" s="55">
        <v>18</v>
      </c>
      <c r="AX385" s="55">
        <v>16</v>
      </c>
      <c r="AY385" s="55">
        <v>21</v>
      </c>
      <c r="AZ385" s="55">
        <v>22</v>
      </c>
      <c r="BA385" s="139">
        <v>22</v>
      </c>
      <c r="BB385" s="139">
        <v>24</v>
      </c>
      <c r="BC385" s="139">
        <v>17</v>
      </c>
      <c r="BD385" s="111"/>
      <c r="BE385" s="111"/>
      <c r="BF385" s="111"/>
      <c r="BG385" s="111"/>
      <c r="BH385" s="111"/>
      <c r="BI385" s="111"/>
      <c r="BJ385" s="111"/>
      <c r="BK385" s="111"/>
      <c r="BL385" s="111"/>
      <c r="BM385" s="111"/>
      <c r="BN385" s="111"/>
      <c r="BO385" s="111"/>
      <c r="BP385" s="111"/>
      <c r="BQ385" s="111"/>
      <c r="BR385" s="111"/>
      <c r="BS385" s="111"/>
    </row>
    <row r="386" spans="1:71" ht="12.75" hidden="1" customHeight="1" x14ac:dyDescent="0.2">
      <c r="A386" s="261" t="s">
        <v>44</v>
      </c>
      <c r="B386" s="285"/>
      <c r="C386" s="122" t="s">
        <v>196</v>
      </c>
      <c r="D386" s="286"/>
      <c r="E386" s="122">
        <v>36</v>
      </c>
      <c r="F386" s="122">
        <v>104</v>
      </c>
      <c r="G386" s="122">
        <v>141</v>
      </c>
      <c r="H386" s="122">
        <v>89</v>
      </c>
      <c r="I386" s="129">
        <v>79</v>
      </c>
      <c r="J386" s="122">
        <v>83</v>
      </c>
      <c r="K386" s="122">
        <v>126</v>
      </c>
      <c r="L386" s="122">
        <v>99</v>
      </c>
      <c r="M386" s="129">
        <v>17</v>
      </c>
      <c r="N386" s="129">
        <v>0</v>
      </c>
      <c r="O386" s="124">
        <v>115</v>
      </c>
      <c r="P386" s="129">
        <v>113</v>
      </c>
      <c r="Q386" s="286"/>
      <c r="R386" s="125">
        <v>95</v>
      </c>
      <c r="S386" s="124">
        <v>81</v>
      </c>
      <c r="T386" s="124">
        <v>98</v>
      </c>
      <c r="U386" s="129">
        <v>125</v>
      </c>
      <c r="V386" s="124">
        <v>117</v>
      </c>
      <c r="W386" s="124">
        <v>136</v>
      </c>
      <c r="X386" s="129">
        <v>154</v>
      </c>
      <c r="Y386" s="129">
        <v>156</v>
      </c>
      <c r="Z386" s="129">
        <v>114</v>
      </c>
      <c r="AA386" s="124">
        <v>133</v>
      </c>
      <c r="AB386" s="129">
        <v>131</v>
      </c>
      <c r="AC386" s="129">
        <v>147</v>
      </c>
      <c r="AD386" s="129">
        <v>171</v>
      </c>
      <c r="AE386" s="129">
        <v>175</v>
      </c>
      <c r="AF386" s="129">
        <v>170</v>
      </c>
      <c r="AG386" s="129">
        <v>164</v>
      </c>
      <c r="AH386" s="129">
        <v>168</v>
      </c>
      <c r="AI386" s="129">
        <v>150</v>
      </c>
      <c r="AJ386" s="129">
        <v>171</v>
      </c>
      <c r="AK386" s="129">
        <v>149</v>
      </c>
      <c r="AL386" s="136">
        <v>135</v>
      </c>
      <c r="AM386" s="187"/>
      <c r="AN386" s="138">
        <v>64</v>
      </c>
      <c r="AO386" s="48" t="s">
        <v>44</v>
      </c>
      <c r="AP386" s="174"/>
      <c r="AQ386" s="151">
        <v>99</v>
      </c>
      <c r="AR386" s="296"/>
      <c r="AS386" s="167">
        <f t="shared" si="104"/>
        <v>163</v>
      </c>
      <c r="AT386" s="54">
        <v>148</v>
      </c>
      <c r="AU386" s="55">
        <v>146</v>
      </c>
      <c r="AV386" s="55">
        <v>155</v>
      </c>
      <c r="AW386" s="55">
        <v>153</v>
      </c>
      <c r="AX386" s="55">
        <v>162</v>
      </c>
      <c r="AY386" s="55">
        <v>177</v>
      </c>
      <c r="AZ386" s="55">
        <v>180</v>
      </c>
      <c r="BA386" s="139">
        <v>181</v>
      </c>
      <c r="BB386" s="139">
        <v>190</v>
      </c>
      <c r="BC386" s="139">
        <v>178</v>
      </c>
      <c r="BD386" s="111"/>
      <c r="BE386" s="111"/>
      <c r="BF386" s="111"/>
      <c r="BG386" s="111"/>
      <c r="BH386" s="111"/>
      <c r="BI386" s="111"/>
      <c r="BJ386" s="111"/>
      <c r="BK386" s="111"/>
      <c r="BL386" s="111"/>
      <c r="BM386" s="111"/>
      <c r="BN386" s="111"/>
      <c r="BO386" s="111"/>
      <c r="BP386" s="111"/>
      <c r="BQ386" s="111"/>
      <c r="BR386" s="111"/>
      <c r="BS386" s="111"/>
    </row>
    <row r="387" spans="1:71" ht="12.75" hidden="1" customHeight="1" x14ac:dyDescent="0.2">
      <c r="A387" s="261" t="s">
        <v>208</v>
      </c>
      <c r="B387" s="285"/>
      <c r="C387" s="122" t="s">
        <v>196</v>
      </c>
      <c r="D387" s="286"/>
      <c r="E387" s="122" t="s">
        <v>196</v>
      </c>
      <c r="F387" s="122" t="s">
        <v>196</v>
      </c>
      <c r="G387" s="122" t="s">
        <v>196</v>
      </c>
      <c r="H387" s="122" t="s">
        <v>196</v>
      </c>
      <c r="I387" s="122" t="s">
        <v>196</v>
      </c>
      <c r="J387" s="122">
        <v>40</v>
      </c>
      <c r="K387" s="122">
        <v>21</v>
      </c>
      <c r="L387" s="122">
        <v>36</v>
      </c>
      <c r="M387" s="129">
        <v>40</v>
      </c>
      <c r="N387" s="129">
        <v>2</v>
      </c>
      <c r="O387" s="124">
        <v>37</v>
      </c>
      <c r="P387" s="129">
        <v>45</v>
      </c>
      <c r="Q387" s="286"/>
      <c r="R387" s="125">
        <v>71</v>
      </c>
      <c r="S387" s="124">
        <v>28</v>
      </c>
      <c r="T387" s="124">
        <v>70</v>
      </c>
      <c r="U387" s="129">
        <v>35</v>
      </c>
      <c r="V387" s="124">
        <v>51</v>
      </c>
      <c r="W387" s="124">
        <v>48</v>
      </c>
      <c r="X387" s="129">
        <v>40</v>
      </c>
      <c r="Y387" s="129">
        <v>64</v>
      </c>
      <c r="Z387" s="129">
        <v>42</v>
      </c>
      <c r="AA387" s="124">
        <v>44</v>
      </c>
      <c r="AB387" s="124">
        <v>57</v>
      </c>
      <c r="AC387" s="129">
        <v>40</v>
      </c>
      <c r="AD387" s="129">
        <v>49</v>
      </c>
      <c r="AE387" s="129">
        <v>39</v>
      </c>
      <c r="AF387" s="129">
        <v>42</v>
      </c>
      <c r="AG387" s="129">
        <v>47</v>
      </c>
      <c r="AH387" s="129">
        <v>39</v>
      </c>
      <c r="AI387" s="129">
        <v>35</v>
      </c>
      <c r="AJ387" s="129">
        <v>33</v>
      </c>
      <c r="AK387" s="129">
        <v>40</v>
      </c>
      <c r="AL387" s="136">
        <v>33</v>
      </c>
      <c r="AM387" s="187"/>
      <c r="AN387" s="138">
        <v>13</v>
      </c>
      <c r="AO387" s="48" t="s">
        <v>208</v>
      </c>
      <c r="AP387" s="174"/>
      <c r="AQ387" s="151">
        <v>11</v>
      </c>
      <c r="AR387" s="296"/>
      <c r="AS387" s="167">
        <f t="shared" si="104"/>
        <v>24</v>
      </c>
      <c r="AT387" s="54">
        <v>45</v>
      </c>
      <c r="AU387" s="55">
        <v>24</v>
      </c>
      <c r="AV387" s="55">
        <v>18</v>
      </c>
      <c r="AW387" s="55">
        <v>22</v>
      </c>
      <c r="AX387" s="55">
        <v>23</v>
      </c>
      <c r="AY387" s="55">
        <v>24</v>
      </c>
      <c r="AZ387" s="55">
        <v>26</v>
      </c>
      <c r="BA387" s="139">
        <v>25</v>
      </c>
      <c r="BB387" s="139">
        <v>22</v>
      </c>
      <c r="BC387" s="139">
        <v>19</v>
      </c>
      <c r="BD387" s="111"/>
      <c r="BE387" s="111"/>
      <c r="BF387" s="111"/>
      <c r="BG387" s="111"/>
      <c r="BH387" s="111"/>
      <c r="BI387" s="111"/>
      <c r="BJ387" s="111"/>
      <c r="BK387" s="111"/>
      <c r="BL387" s="111"/>
      <c r="BM387" s="111"/>
      <c r="BN387" s="111"/>
      <c r="BO387" s="111"/>
      <c r="BP387" s="111"/>
      <c r="BQ387" s="111"/>
      <c r="BR387" s="111"/>
      <c r="BS387" s="111"/>
    </row>
    <row r="388" spans="1:71" ht="12.75" hidden="1" customHeight="1" x14ac:dyDescent="0.2">
      <c r="A388" s="261" t="s">
        <v>209</v>
      </c>
      <c r="B388" s="285"/>
      <c r="C388" s="122" t="s">
        <v>196</v>
      </c>
      <c r="D388" s="286"/>
      <c r="E388" s="122" t="s">
        <v>196</v>
      </c>
      <c r="F388" s="122" t="s">
        <v>196</v>
      </c>
      <c r="G388" s="122" t="s">
        <v>196</v>
      </c>
      <c r="H388" s="122" t="s">
        <v>196</v>
      </c>
      <c r="I388" s="122" t="s">
        <v>196</v>
      </c>
      <c r="J388" s="122" t="s">
        <v>196</v>
      </c>
      <c r="K388" s="122" t="s">
        <v>196</v>
      </c>
      <c r="L388" s="122">
        <v>0</v>
      </c>
      <c r="M388" s="129">
        <v>0</v>
      </c>
      <c r="N388" s="129">
        <v>0</v>
      </c>
      <c r="O388" s="124">
        <v>0</v>
      </c>
      <c r="P388" s="129">
        <v>0</v>
      </c>
      <c r="Q388" s="286"/>
      <c r="R388" s="125">
        <v>0</v>
      </c>
      <c r="S388" s="124">
        <v>0</v>
      </c>
      <c r="T388" s="124">
        <v>16</v>
      </c>
      <c r="U388" s="129">
        <v>43</v>
      </c>
      <c r="V388" s="124">
        <v>56</v>
      </c>
      <c r="W388" s="124">
        <v>36</v>
      </c>
      <c r="X388" s="129">
        <v>55</v>
      </c>
      <c r="Y388" s="129">
        <v>77</v>
      </c>
      <c r="Z388" s="129">
        <v>62</v>
      </c>
      <c r="AA388" s="124">
        <v>69</v>
      </c>
      <c r="AB388" s="129">
        <v>79</v>
      </c>
      <c r="AC388" s="129">
        <v>69</v>
      </c>
      <c r="AD388" s="129">
        <v>66</v>
      </c>
      <c r="AE388" s="129">
        <v>74</v>
      </c>
      <c r="AF388" s="129">
        <v>85</v>
      </c>
      <c r="AG388" s="129">
        <v>76</v>
      </c>
      <c r="AH388" s="129">
        <v>79</v>
      </c>
      <c r="AI388" s="129">
        <v>85</v>
      </c>
      <c r="AJ388" s="129">
        <v>83</v>
      </c>
      <c r="AK388" s="129">
        <v>159</v>
      </c>
      <c r="AL388" s="136">
        <v>110</v>
      </c>
      <c r="AM388" s="187"/>
      <c r="AN388" s="138">
        <v>52</v>
      </c>
      <c r="AO388" s="48" t="s">
        <v>209</v>
      </c>
      <c r="AP388" s="174"/>
      <c r="AQ388" s="151">
        <v>49</v>
      </c>
      <c r="AR388" s="296"/>
      <c r="AS388" s="167">
        <f t="shared" si="104"/>
        <v>101</v>
      </c>
      <c r="AT388" s="54">
        <v>107</v>
      </c>
      <c r="AU388" s="55">
        <v>100</v>
      </c>
      <c r="AV388" s="55">
        <v>74</v>
      </c>
      <c r="AW388" s="55">
        <v>53</v>
      </c>
      <c r="AX388" s="55">
        <v>123</v>
      </c>
      <c r="AY388" s="55">
        <v>124</v>
      </c>
      <c r="AZ388" s="55">
        <v>140</v>
      </c>
      <c r="BA388" s="139">
        <v>130</v>
      </c>
      <c r="BB388" s="139">
        <v>108</v>
      </c>
      <c r="BC388" s="139">
        <v>127</v>
      </c>
      <c r="BD388" s="111"/>
      <c r="BE388" s="111"/>
      <c r="BF388" s="111"/>
      <c r="BG388" s="111"/>
      <c r="BH388" s="111"/>
      <c r="BI388" s="111"/>
      <c r="BJ388" s="111"/>
      <c r="BK388" s="111"/>
      <c r="BL388" s="111"/>
      <c r="BM388" s="111"/>
      <c r="BN388" s="111"/>
      <c r="BO388" s="111"/>
      <c r="BP388" s="111"/>
      <c r="BQ388" s="111"/>
      <c r="BR388" s="111"/>
      <c r="BS388" s="111"/>
    </row>
    <row r="389" spans="1:71" ht="12.75" hidden="1" customHeight="1" x14ac:dyDescent="0.2">
      <c r="A389" s="261" t="s">
        <v>210</v>
      </c>
      <c r="B389" s="285"/>
      <c r="C389" s="122" t="s">
        <v>196</v>
      </c>
      <c r="D389" s="286"/>
      <c r="E389" s="122" t="s">
        <v>196</v>
      </c>
      <c r="F389" s="122" t="s">
        <v>196</v>
      </c>
      <c r="G389" s="122" t="s">
        <v>196</v>
      </c>
      <c r="H389" s="122" t="s">
        <v>196</v>
      </c>
      <c r="I389" s="122" t="s">
        <v>196</v>
      </c>
      <c r="J389" s="122" t="s">
        <v>196</v>
      </c>
      <c r="K389" s="122" t="s">
        <v>196</v>
      </c>
      <c r="L389" s="122">
        <v>0</v>
      </c>
      <c r="M389" s="129">
        <v>0</v>
      </c>
      <c r="N389" s="129">
        <v>0</v>
      </c>
      <c r="O389" s="124">
        <v>0</v>
      </c>
      <c r="P389" s="129">
        <v>0</v>
      </c>
      <c r="Q389" s="286"/>
      <c r="R389" s="125">
        <v>0</v>
      </c>
      <c r="S389" s="124">
        <v>0</v>
      </c>
      <c r="T389" s="124">
        <v>0</v>
      </c>
      <c r="U389" s="129">
        <v>0</v>
      </c>
      <c r="V389" s="124">
        <v>0</v>
      </c>
      <c r="W389" s="124">
        <v>0</v>
      </c>
      <c r="X389" s="129">
        <v>0</v>
      </c>
      <c r="Y389" s="129">
        <v>0</v>
      </c>
      <c r="Z389" s="129">
        <v>0</v>
      </c>
      <c r="AA389" s="124">
        <v>0</v>
      </c>
      <c r="AB389" s="124">
        <v>0</v>
      </c>
      <c r="AC389" s="129">
        <v>0</v>
      </c>
      <c r="AD389" s="129">
        <v>0</v>
      </c>
      <c r="AE389" s="129">
        <v>0</v>
      </c>
      <c r="AF389" s="129">
        <v>0</v>
      </c>
      <c r="AG389" s="129">
        <v>0</v>
      </c>
      <c r="AH389" s="129">
        <v>0</v>
      </c>
      <c r="AI389" s="129">
        <v>0</v>
      </c>
      <c r="AJ389" s="129">
        <v>0</v>
      </c>
      <c r="AK389" s="129">
        <v>0</v>
      </c>
      <c r="AL389" s="136">
        <v>0</v>
      </c>
      <c r="AM389" s="187"/>
      <c r="AN389" s="138">
        <v>0</v>
      </c>
      <c r="AO389" s="48" t="s">
        <v>210</v>
      </c>
      <c r="AP389" s="174"/>
      <c r="AQ389" s="151">
        <v>0</v>
      </c>
      <c r="AR389" s="296"/>
      <c r="AS389" s="167">
        <f t="shared" si="104"/>
        <v>0</v>
      </c>
      <c r="AT389" s="54">
        <v>0</v>
      </c>
      <c r="AU389" s="55">
        <v>0</v>
      </c>
      <c r="AV389" s="55">
        <v>0</v>
      </c>
      <c r="AW389" s="55">
        <v>0</v>
      </c>
      <c r="AX389" s="55">
        <v>0</v>
      </c>
      <c r="AY389" s="55">
        <v>0</v>
      </c>
      <c r="AZ389" s="55">
        <v>0</v>
      </c>
      <c r="BA389" s="139">
        <v>0</v>
      </c>
      <c r="BB389" s="139">
        <v>0</v>
      </c>
      <c r="BC389" s="139">
        <v>0</v>
      </c>
      <c r="BD389" s="111"/>
      <c r="BE389" s="111"/>
      <c r="BF389" s="111"/>
      <c r="BG389" s="111"/>
      <c r="BH389" s="111"/>
      <c r="BI389" s="111"/>
      <c r="BJ389" s="111"/>
      <c r="BK389" s="111"/>
      <c r="BL389" s="111"/>
      <c r="BM389" s="111"/>
      <c r="BN389" s="111"/>
      <c r="BO389" s="111"/>
      <c r="BP389" s="111"/>
      <c r="BQ389" s="111"/>
      <c r="BR389" s="111"/>
      <c r="BS389" s="111"/>
    </row>
    <row r="390" spans="1:71" ht="12.75" hidden="1" customHeight="1" x14ac:dyDescent="0.2">
      <c r="A390" s="261" t="s">
        <v>211</v>
      </c>
      <c r="B390" s="285"/>
      <c r="C390" s="122" t="s">
        <v>196</v>
      </c>
      <c r="D390" s="286"/>
      <c r="E390" s="122" t="s">
        <v>196</v>
      </c>
      <c r="F390" s="122" t="s">
        <v>196</v>
      </c>
      <c r="G390" s="122" t="s">
        <v>196</v>
      </c>
      <c r="H390" s="122" t="s">
        <v>196</v>
      </c>
      <c r="I390" s="122" t="s">
        <v>196</v>
      </c>
      <c r="J390" s="122">
        <v>40</v>
      </c>
      <c r="K390" s="122">
        <v>5</v>
      </c>
      <c r="L390" s="122">
        <v>15</v>
      </c>
      <c r="M390" s="129">
        <v>13</v>
      </c>
      <c r="N390" s="129">
        <v>12</v>
      </c>
      <c r="O390" s="124">
        <v>15</v>
      </c>
      <c r="P390" s="129">
        <v>14</v>
      </c>
      <c r="Q390" s="286"/>
      <c r="R390" s="125">
        <v>26</v>
      </c>
      <c r="S390" s="124">
        <v>21</v>
      </c>
      <c r="T390" s="124">
        <v>39</v>
      </c>
      <c r="U390" s="129">
        <v>36</v>
      </c>
      <c r="V390" s="124">
        <v>43</v>
      </c>
      <c r="W390" s="124">
        <v>34</v>
      </c>
      <c r="X390" s="129">
        <v>18</v>
      </c>
      <c r="Y390" s="129">
        <v>36</v>
      </c>
      <c r="Z390" s="129">
        <v>46</v>
      </c>
      <c r="AA390" s="124">
        <v>53</v>
      </c>
      <c r="AB390" s="129">
        <v>57</v>
      </c>
      <c r="AC390" s="129">
        <v>47</v>
      </c>
      <c r="AD390" s="129">
        <v>46</v>
      </c>
      <c r="AE390" s="129">
        <v>48</v>
      </c>
      <c r="AF390" s="129">
        <v>43</v>
      </c>
      <c r="AG390" s="129">
        <v>42</v>
      </c>
      <c r="AH390" s="129">
        <v>40</v>
      </c>
      <c r="AI390" s="129">
        <v>58</v>
      </c>
      <c r="AJ390" s="129">
        <v>37</v>
      </c>
      <c r="AK390" s="129">
        <v>69</v>
      </c>
      <c r="AL390" s="136">
        <v>93</v>
      </c>
      <c r="AM390" s="187"/>
      <c r="AN390" s="138">
        <v>48</v>
      </c>
      <c r="AO390" s="48" t="s">
        <v>211</v>
      </c>
      <c r="AP390" s="174"/>
      <c r="AQ390" s="151">
        <v>23</v>
      </c>
      <c r="AR390" s="296"/>
      <c r="AS390" s="167">
        <f t="shared" si="104"/>
        <v>71</v>
      </c>
      <c r="AT390" s="54">
        <v>61</v>
      </c>
      <c r="AU390" s="55">
        <v>55</v>
      </c>
      <c r="AV390" s="55">
        <v>43</v>
      </c>
      <c r="AW390" s="55">
        <v>40</v>
      </c>
      <c r="AX390" s="55">
        <v>66</v>
      </c>
      <c r="AY390" s="55">
        <v>69</v>
      </c>
      <c r="AZ390" s="55">
        <v>56</v>
      </c>
      <c r="BA390" s="139">
        <v>48</v>
      </c>
      <c r="BB390" s="139">
        <v>56</v>
      </c>
      <c r="BC390" s="139">
        <v>71</v>
      </c>
      <c r="BD390" s="111"/>
      <c r="BE390" s="111"/>
      <c r="BF390" s="111"/>
      <c r="BG390" s="111"/>
      <c r="BH390" s="111"/>
      <c r="BI390" s="111"/>
      <c r="BJ390" s="111"/>
      <c r="BK390" s="111"/>
      <c r="BL390" s="111"/>
      <c r="BM390" s="111"/>
      <c r="BN390" s="111"/>
      <c r="BO390" s="111"/>
      <c r="BP390" s="111"/>
      <c r="BQ390" s="111"/>
      <c r="BR390" s="111"/>
      <c r="BS390" s="111"/>
    </row>
    <row r="391" spans="1:71" ht="12.75" hidden="1" customHeight="1" x14ac:dyDescent="0.2">
      <c r="A391" s="261" t="s">
        <v>212</v>
      </c>
      <c r="B391" s="285"/>
      <c r="C391" s="122" t="s">
        <v>196</v>
      </c>
      <c r="D391" s="286"/>
      <c r="E391" s="122" t="s">
        <v>196</v>
      </c>
      <c r="F391" s="122" t="s">
        <v>196</v>
      </c>
      <c r="G391" s="122" t="s">
        <v>196</v>
      </c>
      <c r="H391" s="122" t="s">
        <v>196</v>
      </c>
      <c r="I391" s="122" t="s">
        <v>196</v>
      </c>
      <c r="J391" s="122">
        <v>29</v>
      </c>
      <c r="K391" s="122">
        <v>90</v>
      </c>
      <c r="L391" s="122">
        <v>121</v>
      </c>
      <c r="M391" s="129">
        <v>152</v>
      </c>
      <c r="N391" s="129">
        <v>560</v>
      </c>
      <c r="O391" s="124">
        <v>325</v>
      </c>
      <c r="P391" s="129">
        <v>432</v>
      </c>
      <c r="Q391" s="286"/>
      <c r="R391" s="125">
        <v>399</v>
      </c>
      <c r="S391" s="124">
        <v>446</v>
      </c>
      <c r="T391" s="124">
        <v>579</v>
      </c>
      <c r="U391" s="129">
        <v>439</v>
      </c>
      <c r="V391" s="124">
        <v>610</v>
      </c>
      <c r="W391" s="124">
        <v>591</v>
      </c>
      <c r="X391" s="129">
        <v>728</v>
      </c>
      <c r="Y391" s="129">
        <v>836</v>
      </c>
      <c r="Z391" s="129">
        <v>663</v>
      </c>
      <c r="AA391" s="124">
        <v>1253</v>
      </c>
      <c r="AB391" s="129">
        <v>876</v>
      </c>
      <c r="AC391" s="124">
        <v>850</v>
      </c>
      <c r="AD391" s="129">
        <v>1019</v>
      </c>
      <c r="AE391" s="129">
        <v>879</v>
      </c>
      <c r="AF391" s="124">
        <v>944</v>
      </c>
      <c r="AG391" s="129">
        <v>1108</v>
      </c>
      <c r="AH391" s="129">
        <v>1082</v>
      </c>
      <c r="AI391" s="129">
        <v>941</v>
      </c>
      <c r="AJ391" s="124">
        <v>1050</v>
      </c>
      <c r="AK391" s="124">
        <v>1099</v>
      </c>
      <c r="AL391" s="136">
        <v>1045</v>
      </c>
      <c r="AM391" s="187"/>
      <c r="AN391" s="138">
        <v>389</v>
      </c>
      <c r="AO391" s="48" t="s">
        <v>212</v>
      </c>
      <c r="AP391" s="174"/>
      <c r="AQ391" s="151">
        <v>888</v>
      </c>
      <c r="AR391" s="296"/>
      <c r="AS391" s="167">
        <f t="shared" si="104"/>
        <v>1277</v>
      </c>
      <c r="AT391" s="54">
        <v>1135</v>
      </c>
      <c r="AU391" s="55">
        <v>1100</v>
      </c>
      <c r="AV391" s="54">
        <v>1133</v>
      </c>
      <c r="AW391" s="54">
        <v>1039</v>
      </c>
      <c r="AX391" s="54">
        <v>1061</v>
      </c>
      <c r="AY391" s="54">
        <v>1008</v>
      </c>
      <c r="AZ391" s="55">
        <v>986</v>
      </c>
      <c r="BA391" s="136">
        <v>1035</v>
      </c>
      <c r="BB391" s="136">
        <v>1065</v>
      </c>
      <c r="BC391" s="136">
        <v>1019</v>
      </c>
      <c r="BD391" s="111"/>
      <c r="BE391" s="111"/>
      <c r="BF391" s="111"/>
      <c r="BG391" s="111"/>
      <c r="BH391" s="111"/>
      <c r="BI391" s="111"/>
      <c r="BJ391" s="111"/>
      <c r="BK391" s="111"/>
      <c r="BL391" s="111"/>
      <c r="BM391" s="111"/>
      <c r="BN391" s="111"/>
      <c r="BO391" s="111"/>
      <c r="BP391" s="111"/>
      <c r="BQ391" s="111"/>
      <c r="BR391" s="111"/>
      <c r="BS391" s="111"/>
    </row>
    <row r="392" spans="1:71" ht="12.75" hidden="1" customHeight="1" x14ac:dyDescent="0.2">
      <c r="A392" s="261" t="s">
        <v>213</v>
      </c>
      <c r="B392" s="285"/>
      <c r="C392" s="122" t="s">
        <v>196</v>
      </c>
      <c r="D392" s="286"/>
      <c r="E392" s="122" t="s">
        <v>196</v>
      </c>
      <c r="F392" s="122" t="s">
        <v>196</v>
      </c>
      <c r="G392" s="122" t="s">
        <v>196</v>
      </c>
      <c r="H392" s="122" t="s">
        <v>196</v>
      </c>
      <c r="I392" s="122" t="s">
        <v>196</v>
      </c>
      <c r="J392" s="122" t="s">
        <v>196</v>
      </c>
      <c r="K392" s="122" t="s">
        <v>196</v>
      </c>
      <c r="L392" s="122">
        <v>0</v>
      </c>
      <c r="M392" s="129">
        <v>0</v>
      </c>
      <c r="N392" s="129">
        <v>0</v>
      </c>
      <c r="O392" s="124">
        <v>0</v>
      </c>
      <c r="P392" s="129">
        <v>0</v>
      </c>
      <c r="Q392" s="286"/>
      <c r="R392" s="125">
        <v>0</v>
      </c>
      <c r="S392" s="124">
        <v>0</v>
      </c>
      <c r="T392" s="124">
        <v>0</v>
      </c>
      <c r="U392" s="129">
        <v>0</v>
      </c>
      <c r="V392" s="124">
        <v>0</v>
      </c>
      <c r="W392" s="124">
        <v>0</v>
      </c>
      <c r="X392" s="129">
        <v>0</v>
      </c>
      <c r="Y392" s="129">
        <v>0</v>
      </c>
      <c r="Z392" s="129">
        <v>0</v>
      </c>
      <c r="AA392" s="124">
        <v>0</v>
      </c>
      <c r="AB392" s="129">
        <v>0</v>
      </c>
      <c r="AC392" s="129">
        <v>0</v>
      </c>
      <c r="AD392" s="129">
        <v>0</v>
      </c>
      <c r="AE392" s="129">
        <v>0</v>
      </c>
      <c r="AF392" s="129">
        <v>0</v>
      </c>
      <c r="AG392" s="129">
        <v>0</v>
      </c>
      <c r="AH392" s="129">
        <v>0</v>
      </c>
      <c r="AI392" s="129">
        <v>0</v>
      </c>
      <c r="AJ392" s="129">
        <v>0</v>
      </c>
      <c r="AK392" s="129">
        <v>0</v>
      </c>
      <c r="AL392" s="136">
        <v>0</v>
      </c>
      <c r="AM392" s="187"/>
      <c r="AN392" s="138">
        <v>0</v>
      </c>
      <c r="AO392" s="48" t="s">
        <v>213</v>
      </c>
      <c r="AP392" s="174"/>
      <c r="AQ392" s="151">
        <v>0</v>
      </c>
      <c r="AR392" s="296"/>
      <c r="AS392" s="167">
        <f t="shared" si="104"/>
        <v>0</v>
      </c>
      <c r="AT392" s="54">
        <v>0</v>
      </c>
      <c r="AU392" s="55">
        <v>0</v>
      </c>
      <c r="AV392" s="55">
        <v>0</v>
      </c>
      <c r="AW392" s="55">
        <v>0</v>
      </c>
      <c r="AX392" s="55">
        <v>0</v>
      </c>
      <c r="AY392" s="55">
        <v>0</v>
      </c>
      <c r="AZ392" s="55">
        <v>0</v>
      </c>
      <c r="BA392" s="139">
        <v>0</v>
      </c>
      <c r="BB392" s="139">
        <v>0</v>
      </c>
      <c r="BC392" s="139">
        <v>0</v>
      </c>
      <c r="BD392" s="111"/>
      <c r="BE392" s="111"/>
      <c r="BF392" s="111"/>
      <c r="BG392" s="111"/>
      <c r="BH392" s="111"/>
      <c r="BI392" s="111"/>
      <c r="BJ392" s="111"/>
      <c r="BK392" s="111"/>
      <c r="BL392" s="111"/>
      <c r="BM392" s="111"/>
      <c r="BN392" s="111"/>
      <c r="BO392" s="111"/>
      <c r="BP392" s="111"/>
      <c r="BQ392" s="111"/>
      <c r="BR392" s="111"/>
      <c r="BS392" s="111"/>
    </row>
    <row r="393" spans="1:71" ht="12.75" hidden="1" customHeight="1" x14ac:dyDescent="0.2">
      <c r="A393" s="261" t="s">
        <v>214</v>
      </c>
      <c r="B393" s="285"/>
      <c r="C393" s="122" t="s">
        <v>196</v>
      </c>
      <c r="D393" s="286"/>
      <c r="E393" s="122" t="s">
        <v>196</v>
      </c>
      <c r="F393" s="122" t="s">
        <v>196</v>
      </c>
      <c r="G393" s="122" t="s">
        <v>196</v>
      </c>
      <c r="H393" s="122" t="s">
        <v>196</v>
      </c>
      <c r="I393" s="122" t="s">
        <v>196</v>
      </c>
      <c r="J393" s="122" t="s">
        <v>196</v>
      </c>
      <c r="K393" s="122" t="s">
        <v>196</v>
      </c>
      <c r="L393" s="122">
        <v>0</v>
      </c>
      <c r="M393" s="129">
        <v>0</v>
      </c>
      <c r="N393" s="129">
        <v>0</v>
      </c>
      <c r="O393" s="124">
        <v>0</v>
      </c>
      <c r="P393" s="129">
        <v>0</v>
      </c>
      <c r="Q393" s="286"/>
      <c r="R393" s="125">
        <v>0</v>
      </c>
      <c r="S393" s="124">
        <v>0</v>
      </c>
      <c r="T393" s="124">
        <v>0</v>
      </c>
      <c r="U393" s="129">
        <v>0</v>
      </c>
      <c r="V393" s="124">
        <v>0</v>
      </c>
      <c r="W393" s="124">
        <v>0</v>
      </c>
      <c r="X393" s="129">
        <v>0</v>
      </c>
      <c r="Y393" s="129">
        <v>0</v>
      </c>
      <c r="Z393" s="129">
        <v>0</v>
      </c>
      <c r="AA393" s="124">
        <v>0</v>
      </c>
      <c r="AB393" s="129">
        <v>0</v>
      </c>
      <c r="AC393" s="129">
        <v>7</v>
      </c>
      <c r="AD393" s="129">
        <v>8</v>
      </c>
      <c r="AE393" s="129">
        <v>8</v>
      </c>
      <c r="AF393" s="129">
        <v>8</v>
      </c>
      <c r="AG393" s="129">
        <v>16</v>
      </c>
      <c r="AH393" s="129">
        <v>17</v>
      </c>
      <c r="AI393" s="129">
        <v>18</v>
      </c>
      <c r="AJ393" s="129">
        <v>20</v>
      </c>
      <c r="AK393" s="129">
        <v>30</v>
      </c>
      <c r="AL393" s="136">
        <v>40</v>
      </c>
      <c r="AM393" s="187"/>
      <c r="AN393" s="138">
        <v>18</v>
      </c>
      <c r="AO393" s="48" t="s">
        <v>214</v>
      </c>
      <c r="AP393" s="174"/>
      <c r="AQ393" s="151">
        <v>19</v>
      </c>
      <c r="AR393" s="296"/>
      <c r="AS393" s="167">
        <f t="shared" si="104"/>
        <v>37</v>
      </c>
      <c r="AT393" s="54">
        <v>38</v>
      </c>
      <c r="AU393" s="55">
        <v>30</v>
      </c>
      <c r="AV393" s="55">
        <v>29</v>
      </c>
      <c r="AW393" s="55">
        <v>23</v>
      </c>
      <c r="AX393" s="55">
        <v>32</v>
      </c>
      <c r="AY393" s="55">
        <v>32</v>
      </c>
      <c r="AZ393" s="55">
        <v>33</v>
      </c>
      <c r="BA393" s="139">
        <v>42</v>
      </c>
      <c r="BB393" s="139">
        <v>40</v>
      </c>
      <c r="BC393" s="139">
        <v>34</v>
      </c>
      <c r="BD393" s="111"/>
      <c r="BE393" s="111"/>
      <c r="BF393" s="111"/>
      <c r="BG393" s="111"/>
      <c r="BH393" s="111"/>
      <c r="BI393" s="111"/>
      <c r="BJ393" s="111"/>
      <c r="BK393" s="111"/>
      <c r="BL393" s="111"/>
      <c r="BM393" s="111"/>
      <c r="BN393" s="111"/>
      <c r="BO393" s="111"/>
      <c r="BP393" s="111"/>
      <c r="BQ393" s="111"/>
      <c r="BR393" s="111"/>
      <c r="BS393" s="111"/>
    </row>
    <row r="394" spans="1:71" ht="12.75" hidden="1" customHeight="1" x14ac:dyDescent="0.2">
      <c r="A394" s="261" t="s">
        <v>215</v>
      </c>
      <c r="B394" s="285"/>
      <c r="C394" s="122" t="s">
        <v>196</v>
      </c>
      <c r="D394" s="286"/>
      <c r="E394" s="122" t="s">
        <v>196</v>
      </c>
      <c r="F394" s="122" t="s">
        <v>196</v>
      </c>
      <c r="G394" s="122" t="s">
        <v>196</v>
      </c>
      <c r="H394" s="122" t="s">
        <v>196</v>
      </c>
      <c r="I394" s="122" t="s">
        <v>196</v>
      </c>
      <c r="J394" s="122">
        <v>40</v>
      </c>
      <c r="K394" s="122">
        <v>14</v>
      </c>
      <c r="L394" s="122">
        <v>29</v>
      </c>
      <c r="M394" s="129">
        <v>8</v>
      </c>
      <c r="N394" s="129">
        <v>0</v>
      </c>
      <c r="O394" s="124">
        <v>83</v>
      </c>
      <c r="P394" s="129">
        <v>74</v>
      </c>
      <c r="Q394" s="286"/>
      <c r="R394" s="125">
        <v>41</v>
      </c>
      <c r="S394" s="124">
        <v>47</v>
      </c>
      <c r="T394" s="124">
        <v>74</v>
      </c>
      <c r="U394" s="129">
        <v>44</v>
      </c>
      <c r="V394" s="124">
        <v>61</v>
      </c>
      <c r="W394" s="124">
        <v>44</v>
      </c>
      <c r="X394" s="129">
        <v>68</v>
      </c>
      <c r="Y394" s="129">
        <v>68</v>
      </c>
      <c r="Z394" s="129">
        <v>59</v>
      </c>
      <c r="AA394" s="124">
        <v>66</v>
      </c>
      <c r="AB394" s="129">
        <v>86</v>
      </c>
      <c r="AC394" s="129">
        <v>59</v>
      </c>
      <c r="AD394" s="129">
        <v>87</v>
      </c>
      <c r="AE394" s="129">
        <v>87</v>
      </c>
      <c r="AF394" s="129">
        <v>98</v>
      </c>
      <c r="AG394" s="129">
        <v>94</v>
      </c>
      <c r="AH394" s="129">
        <v>88</v>
      </c>
      <c r="AI394" s="129">
        <v>74</v>
      </c>
      <c r="AJ394" s="129">
        <v>103</v>
      </c>
      <c r="AK394" s="129">
        <v>99</v>
      </c>
      <c r="AL394" s="136">
        <v>81</v>
      </c>
      <c r="AM394" s="187"/>
      <c r="AN394" s="138">
        <v>48</v>
      </c>
      <c r="AO394" s="48" t="s">
        <v>215</v>
      </c>
      <c r="AP394" s="174"/>
      <c r="AQ394" s="151">
        <v>61</v>
      </c>
      <c r="AR394" s="296"/>
      <c r="AS394" s="167">
        <f t="shared" si="104"/>
        <v>109</v>
      </c>
      <c r="AT394" s="54">
        <v>60</v>
      </c>
      <c r="AU394" s="55">
        <v>74</v>
      </c>
      <c r="AV394" s="55">
        <v>92</v>
      </c>
      <c r="AW394" s="55">
        <v>75</v>
      </c>
      <c r="AX394" s="55">
        <v>78</v>
      </c>
      <c r="AY394" s="55">
        <v>93</v>
      </c>
      <c r="AZ394" s="55">
        <v>52</v>
      </c>
      <c r="BA394" s="139">
        <v>78</v>
      </c>
      <c r="BB394" s="139">
        <v>108</v>
      </c>
      <c r="BC394" s="139">
        <v>69</v>
      </c>
      <c r="BD394" s="111"/>
      <c r="BE394" s="111"/>
      <c r="BF394" s="111"/>
      <c r="BG394" s="111"/>
      <c r="BH394" s="111"/>
      <c r="BI394" s="111"/>
      <c r="BJ394" s="111"/>
      <c r="BK394" s="111"/>
      <c r="BL394" s="111"/>
      <c r="BM394" s="111"/>
      <c r="BN394" s="111"/>
      <c r="BO394" s="111"/>
      <c r="BP394" s="111"/>
      <c r="BQ394" s="111"/>
      <c r="BR394" s="111"/>
      <c r="BS394" s="111"/>
    </row>
    <row r="395" spans="1:71" ht="12.75" hidden="1" customHeight="1" x14ac:dyDescent="0.2">
      <c r="A395" s="261" t="s">
        <v>216</v>
      </c>
      <c r="B395" s="285"/>
      <c r="C395" s="122"/>
      <c r="D395" s="286"/>
      <c r="E395" s="122"/>
      <c r="F395" s="122"/>
      <c r="G395" s="122"/>
      <c r="H395" s="122"/>
      <c r="I395" s="129"/>
      <c r="J395" s="122"/>
      <c r="K395" s="122"/>
      <c r="L395" s="122"/>
      <c r="M395" s="129"/>
      <c r="N395" s="129"/>
      <c r="O395" s="124"/>
      <c r="P395" s="129"/>
      <c r="Q395" s="286"/>
      <c r="R395" s="125"/>
      <c r="S395" s="124"/>
      <c r="T395" s="124"/>
      <c r="U395" s="129"/>
      <c r="V395" s="124"/>
      <c r="W395" s="124"/>
      <c r="X395" s="129"/>
      <c r="Y395" s="122">
        <v>5</v>
      </c>
      <c r="Z395" s="122">
        <v>2</v>
      </c>
      <c r="AA395" s="122">
        <v>11</v>
      </c>
      <c r="AB395" s="124">
        <v>4</v>
      </c>
      <c r="AC395" s="129">
        <v>5</v>
      </c>
      <c r="AD395" s="129">
        <v>22</v>
      </c>
      <c r="AE395" s="129">
        <v>9</v>
      </c>
      <c r="AF395" s="129">
        <v>14</v>
      </c>
      <c r="AG395" s="129">
        <v>10</v>
      </c>
      <c r="AH395" s="129">
        <v>6</v>
      </c>
      <c r="AI395" s="129">
        <v>4</v>
      </c>
      <c r="AJ395" s="129">
        <v>12</v>
      </c>
      <c r="AK395" s="129">
        <v>3</v>
      </c>
      <c r="AL395" s="136">
        <v>9</v>
      </c>
      <c r="AM395" s="187"/>
      <c r="AN395" s="138">
        <v>2</v>
      </c>
      <c r="AO395" s="48" t="s">
        <v>216</v>
      </c>
      <c r="AP395" s="174"/>
      <c r="AQ395" s="151">
        <v>4</v>
      </c>
      <c r="AR395" s="296"/>
      <c r="AS395" s="167">
        <f t="shared" si="104"/>
        <v>6</v>
      </c>
      <c r="AT395" s="54">
        <v>6</v>
      </c>
      <c r="AU395" s="55">
        <v>5</v>
      </c>
      <c r="AV395" s="55">
        <v>5</v>
      </c>
      <c r="AW395" s="55">
        <v>4</v>
      </c>
      <c r="AX395" s="55">
        <v>22</v>
      </c>
      <c r="AY395" s="55">
        <v>19</v>
      </c>
      <c r="AZ395" s="55">
        <v>9</v>
      </c>
      <c r="BA395" s="139">
        <v>16</v>
      </c>
      <c r="BB395" s="139">
        <v>19</v>
      </c>
      <c r="BC395" s="139">
        <v>9</v>
      </c>
      <c r="BD395" s="111"/>
      <c r="BE395" s="111"/>
      <c r="BF395" s="111"/>
      <c r="BG395" s="111"/>
      <c r="BH395" s="111"/>
      <c r="BI395" s="111"/>
      <c r="BJ395" s="111"/>
      <c r="BK395" s="111"/>
      <c r="BL395" s="111"/>
      <c r="BM395" s="111"/>
      <c r="BN395" s="111"/>
      <c r="BO395" s="111"/>
      <c r="BP395" s="111"/>
      <c r="BQ395" s="111"/>
      <c r="BR395" s="111"/>
      <c r="BS395" s="111"/>
    </row>
    <row r="396" spans="1:71" ht="12.75" hidden="1" customHeight="1" x14ac:dyDescent="0.2">
      <c r="A396" s="261" t="s">
        <v>217</v>
      </c>
      <c r="B396" s="285"/>
      <c r="C396" s="122"/>
      <c r="D396" s="286"/>
      <c r="E396" s="122"/>
      <c r="F396" s="122"/>
      <c r="G396" s="122"/>
      <c r="H396" s="122"/>
      <c r="I396" s="129"/>
      <c r="J396" s="122"/>
      <c r="K396" s="122"/>
      <c r="L396" s="122"/>
      <c r="M396" s="129"/>
      <c r="N396" s="129"/>
      <c r="O396" s="124"/>
      <c r="P396" s="129"/>
      <c r="Q396" s="286"/>
      <c r="R396" s="125"/>
      <c r="S396" s="124"/>
      <c r="T396" s="124"/>
      <c r="U396" s="129"/>
      <c r="V396" s="124"/>
      <c r="W396" s="124"/>
      <c r="X396" s="129"/>
      <c r="Y396" s="122">
        <v>50</v>
      </c>
      <c r="Z396" s="122">
        <v>51</v>
      </c>
      <c r="AA396" s="122">
        <v>81</v>
      </c>
      <c r="AB396" s="129">
        <v>65</v>
      </c>
      <c r="AC396" s="122">
        <v>43</v>
      </c>
      <c r="AD396" s="129">
        <v>54</v>
      </c>
      <c r="AE396" s="129">
        <v>38</v>
      </c>
      <c r="AF396" s="122">
        <v>0</v>
      </c>
      <c r="AG396" s="129">
        <v>0</v>
      </c>
      <c r="AH396" s="129">
        <v>48</v>
      </c>
      <c r="AI396" s="129">
        <v>48</v>
      </c>
      <c r="AJ396" s="124">
        <v>53</v>
      </c>
      <c r="AK396" s="122">
        <v>37</v>
      </c>
      <c r="AL396" s="136">
        <v>34</v>
      </c>
      <c r="AM396" s="187"/>
      <c r="AN396" s="138">
        <v>11</v>
      </c>
      <c r="AO396" s="48" t="s">
        <v>217</v>
      </c>
      <c r="AP396" s="174"/>
      <c r="AQ396" s="151">
        <v>30</v>
      </c>
      <c r="AR396" s="296"/>
      <c r="AS396" s="167">
        <f t="shared" si="104"/>
        <v>41</v>
      </c>
      <c r="AT396" s="54">
        <v>35</v>
      </c>
      <c r="AU396" s="55">
        <v>42</v>
      </c>
      <c r="AV396" s="55">
        <v>46</v>
      </c>
      <c r="AW396" s="55">
        <v>41</v>
      </c>
      <c r="AX396" s="55">
        <v>41</v>
      </c>
      <c r="AY396" s="55">
        <v>48</v>
      </c>
      <c r="AZ396" s="55">
        <v>37</v>
      </c>
      <c r="BA396" s="139">
        <v>59</v>
      </c>
      <c r="BB396" s="139">
        <v>61</v>
      </c>
      <c r="BC396" s="139">
        <v>53</v>
      </c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</row>
    <row r="397" spans="1:71" ht="12.75" hidden="1" customHeight="1" x14ac:dyDescent="0.2">
      <c r="A397" s="261" t="s">
        <v>77</v>
      </c>
      <c r="B397" s="277"/>
      <c r="C397" s="122" t="s">
        <v>196</v>
      </c>
      <c r="D397" s="187"/>
      <c r="E397" s="122" t="s">
        <v>196</v>
      </c>
      <c r="F397" s="122" t="s">
        <v>196</v>
      </c>
      <c r="G397" s="122">
        <v>5</v>
      </c>
      <c r="H397" s="122">
        <v>1</v>
      </c>
      <c r="I397" s="129">
        <v>3</v>
      </c>
      <c r="J397" s="122">
        <v>5</v>
      </c>
      <c r="K397" s="122">
        <v>0</v>
      </c>
      <c r="L397" s="122">
        <v>2</v>
      </c>
      <c r="M397" s="129">
        <v>2</v>
      </c>
      <c r="N397" s="129">
        <v>5</v>
      </c>
      <c r="O397" s="124">
        <v>2</v>
      </c>
      <c r="P397" s="129">
        <v>3</v>
      </c>
      <c r="Q397" s="187"/>
      <c r="R397" s="125">
        <v>5</v>
      </c>
      <c r="S397" s="124">
        <v>4</v>
      </c>
      <c r="T397" s="124">
        <v>4</v>
      </c>
      <c r="U397" s="129">
        <v>5</v>
      </c>
      <c r="V397" s="124">
        <v>3</v>
      </c>
      <c r="W397" s="124">
        <v>2</v>
      </c>
      <c r="X397" s="129">
        <v>6</v>
      </c>
      <c r="Y397" s="122">
        <v>3</v>
      </c>
      <c r="Z397" s="122">
        <v>6</v>
      </c>
      <c r="AA397" s="122">
        <v>5</v>
      </c>
      <c r="AB397" s="122">
        <v>7</v>
      </c>
      <c r="AC397" s="122">
        <v>7</v>
      </c>
      <c r="AD397" s="129">
        <v>12</v>
      </c>
      <c r="AE397" s="129">
        <v>1</v>
      </c>
      <c r="AF397" s="122">
        <v>7</v>
      </c>
      <c r="AG397" s="129">
        <v>9</v>
      </c>
      <c r="AH397" s="129">
        <v>6</v>
      </c>
      <c r="AI397" s="129">
        <v>13</v>
      </c>
      <c r="AJ397" s="124">
        <v>12</v>
      </c>
      <c r="AK397" s="122">
        <v>7</v>
      </c>
      <c r="AL397" s="136">
        <v>8</v>
      </c>
      <c r="AM397" s="187"/>
      <c r="AN397" s="138">
        <v>0</v>
      </c>
      <c r="AO397" s="48" t="s">
        <v>77</v>
      </c>
      <c r="AP397" s="174"/>
      <c r="AQ397" s="151">
        <v>7</v>
      </c>
      <c r="AR397" s="296"/>
      <c r="AS397" s="167">
        <f t="shared" si="104"/>
        <v>7</v>
      </c>
      <c r="AT397" s="54">
        <v>8</v>
      </c>
      <c r="AU397" s="55">
        <v>6</v>
      </c>
      <c r="AV397" s="55">
        <v>10</v>
      </c>
      <c r="AW397" s="55">
        <v>10</v>
      </c>
      <c r="AX397" s="55">
        <v>8</v>
      </c>
      <c r="AY397" s="55">
        <v>18</v>
      </c>
      <c r="AZ397" s="55">
        <v>9</v>
      </c>
      <c r="BA397" s="139">
        <v>10</v>
      </c>
      <c r="BB397" s="139">
        <v>11</v>
      </c>
      <c r="BC397" s="139">
        <v>13</v>
      </c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</row>
    <row r="398" spans="1:71" ht="12.75" hidden="1" customHeight="1" x14ac:dyDescent="0.2">
      <c r="A398" s="261"/>
      <c r="B398" s="277"/>
      <c r="C398" s="122"/>
      <c r="D398" s="187"/>
      <c r="E398" s="122"/>
      <c r="F398" s="122"/>
      <c r="G398" s="122"/>
      <c r="H398" s="122"/>
      <c r="I398" s="129"/>
      <c r="J398" s="122"/>
      <c r="K398" s="122"/>
      <c r="L398" s="122"/>
      <c r="M398" s="129"/>
      <c r="N398" s="129"/>
      <c r="O398" s="124"/>
      <c r="P398" s="129"/>
      <c r="Q398" s="187"/>
      <c r="R398" s="125"/>
      <c r="S398" s="124"/>
      <c r="T398" s="124"/>
      <c r="U398" s="129"/>
      <c r="V398" s="124"/>
      <c r="W398" s="124"/>
      <c r="X398" s="129"/>
      <c r="Y398" s="122"/>
      <c r="Z398" s="122"/>
      <c r="AA398" s="122"/>
      <c r="AB398" s="122"/>
      <c r="AC398" s="122"/>
      <c r="AD398" s="129"/>
      <c r="AE398" s="129"/>
      <c r="AF398" s="122"/>
      <c r="AG398" s="129"/>
      <c r="AH398" s="129"/>
      <c r="AI398" s="129"/>
      <c r="AJ398" s="124"/>
      <c r="AK398" s="122"/>
      <c r="AL398" s="136"/>
      <c r="AM398" s="187"/>
      <c r="AN398" s="138"/>
      <c r="AO398" s="48" t="s">
        <v>218</v>
      </c>
      <c r="AP398" s="174"/>
      <c r="AQ398" s="151"/>
      <c r="AR398" s="296"/>
      <c r="AS398" s="167"/>
      <c r="AT398" s="54"/>
      <c r="AU398" s="55"/>
      <c r="AV398" s="55">
        <v>2</v>
      </c>
      <c r="AW398" s="55">
        <v>9</v>
      </c>
      <c r="AX398" s="55">
        <v>11</v>
      </c>
      <c r="AY398" s="55">
        <v>10</v>
      </c>
      <c r="AZ398" s="55">
        <v>9</v>
      </c>
      <c r="BA398" s="139">
        <v>16</v>
      </c>
      <c r="BB398" s="139">
        <v>11</v>
      </c>
      <c r="BC398" s="139">
        <v>9</v>
      </c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</row>
    <row r="399" spans="1:71" ht="12.75" hidden="1" customHeight="1" x14ac:dyDescent="0.25">
      <c r="A399" s="209" t="s">
        <v>22</v>
      </c>
      <c r="B399" s="210"/>
      <c r="C399" s="211">
        <f>SUM(C366:C397)</f>
        <v>141</v>
      </c>
      <c r="D399" s="212"/>
      <c r="E399" s="211">
        <f t="shared" ref="E399:J399" si="105">SUM(E366:E397)</f>
        <v>420</v>
      </c>
      <c r="F399" s="211">
        <f t="shared" si="105"/>
        <v>953</v>
      </c>
      <c r="G399" s="211">
        <f t="shared" si="105"/>
        <v>1197</v>
      </c>
      <c r="H399" s="211">
        <f t="shared" si="105"/>
        <v>1026</v>
      </c>
      <c r="I399" s="211">
        <f t="shared" si="105"/>
        <v>1553</v>
      </c>
      <c r="J399" s="211">
        <f t="shared" si="105"/>
        <v>1759</v>
      </c>
      <c r="K399" s="211">
        <f t="shared" ref="K399:P399" si="106">SUM(K365:K397)</f>
        <v>1903</v>
      </c>
      <c r="L399" s="211">
        <f t="shared" si="106"/>
        <v>2215</v>
      </c>
      <c r="M399" s="211">
        <f t="shared" si="106"/>
        <v>2083</v>
      </c>
      <c r="N399" s="211">
        <f t="shared" si="106"/>
        <v>2548</v>
      </c>
      <c r="O399" s="211">
        <f t="shared" si="106"/>
        <v>2427</v>
      </c>
      <c r="P399" s="211">
        <f t="shared" si="106"/>
        <v>2584</v>
      </c>
      <c r="Q399" s="212"/>
      <c r="R399" s="211">
        <f t="shared" ref="R399:AK399" si="107">SUM(R365:R397)</f>
        <v>2725</v>
      </c>
      <c r="S399" s="211">
        <f t="shared" si="107"/>
        <v>2533</v>
      </c>
      <c r="T399" s="211">
        <f t="shared" si="107"/>
        <v>3291</v>
      </c>
      <c r="U399" s="211">
        <f t="shared" si="107"/>
        <v>2553</v>
      </c>
      <c r="V399" s="211">
        <f t="shared" si="107"/>
        <v>2922</v>
      </c>
      <c r="W399" s="211">
        <f t="shared" si="107"/>
        <v>2874</v>
      </c>
      <c r="X399" s="211">
        <f t="shared" si="107"/>
        <v>2912</v>
      </c>
      <c r="Y399" s="211">
        <f t="shared" si="107"/>
        <v>3402</v>
      </c>
      <c r="Z399" s="211">
        <f t="shared" si="107"/>
        <v>2903</v>
      </c>
      <c r="AA399" s="211">
        <f t="shared" si="107"/>
        <v>3689</v>
      </c>
      <c r="AB399" s="211">
        <f t="shared" si="107"/>
        <v>3182</v>
      </c>
      <c r="AC399" s="211">
        <f t="shared" si="107"/>
        <v>3050</v>
      </c>
      <c r="AD399" s="211">
        <f t="shared" si="107"/>
        <v>3700</v>
      </c>
      <c r="AE399" s="211">
        <f t="shared" si="107"/>
        <v>3455</v>
      </c>
      <c r="AF399" s="211">
        <f t="shared" si="107"/>
        <v>3420</v>
      </c>
      <c r="AG399" s="211">
        <f t="shared" si="107"/>
        <v>3664</v>
      </c>
      <c r="AH399" s="211">
        <f>SUM(AH364:AH397)</f>
        <v>3620</v>
      </c>
      <c r="AI399" s="211">
        <v>3389</v>
      </c>
      <c r="AJ399" s="211">
        <f t="shared" si="107"/>
        <v>3597</v>
      </c>
      <c r="AK399" s="211">
        <f t="shared" si="107"/>
        <v>3781</v>
      </c>
      <c r="AL399" s="211">
        <f>SUM(AL364:AL397)</f>
        <v>3672</v>
      </c>
      <c r="AM399" s="214"/>
      <c r="AN399" s="215">
        <f>SUM(AN364:AN397)</f>
        <v>1433</v>
      </c>
      <c r="AO399" s="176" t="s">
        <v>22</v>
      </c>
      <c r="AP399" s="65"/>
      <c r="AQ399" s="66">
        <f>SUM(AQ364:AQ398)</f>
        <v>2680</v>
      </c>
      <c r="AR399" s="219"/>
      <c r="AS399" s="65">
        <f>SUM(AS364:AS398)</f>
        <v>4113</v>
      </c>
      <c r="AT399" s="37">
        <f t="shared" ref="AT399:BS399" si="108">SUM(AT364:AT398)</f>
        <v>3673</v>
      </c>
      <c r="AU399" s="37">
        <f t="shared" si="108"/>
        <v>3760</v>
      </c>
      <c r="AV399" s="37">
        <f t="shared" si="108"/>
        <v>3707</v>
      </c>
      <c r="AW399" s="37">
        <f t="shared" si="108"/>
        <v>3855</v>
      </c>
      <c r="AX399" s="37">
        <f t="shared" si="108"/>
        <v>4018</v>
      </c>
      <c r="AY399" s="37">
        <f t="shared" si="108"/>
        <v>3968</v>
      </c>
      <c r="AZ399" s="37">
        <f t="shared" si="108"/>
        <v>3872</v>
      </c>
      <c r="BA399" s="37">
        <f t="shared" si="108"/>
        <v>4125</v>
      </c>
      <c r="BB399" s="37">
        <f t="shared" si="108"/>
        <v>4091</v>
      </c>
      <c r="BC399" s="37">
        <f t="shared" si="108"/>
        <v>4002</v>
      </c>
      <c r="BD399" s="37">
        <f t="shared" si="108"/>
        <v>0</v>
      </c>
      <c r="BE399" s="37">
        <f t="shared" si="108"/>
        <v>0</v>
      </c>
      <c r="BF399" s="37">
        <f t="shared" si="108"/>
        <v>0</v>
      </c>
      <c r="BG399" s="37">
        <f t="shared" si="108"/>
        <v>0</v>
      </c>
      <c r="BH399" s="37">
        <f t="shared" si="108"/>
        <v>0</v>
      </c>
      <c r="BI399" s="37">
        <f t="shared" si="108"/>
        <v>0</v>
      </c>
      <c r="BJ399" s="37">
        <f t="shared" si="108"/>
        <v>0</v>
      </c>
      <c r="BK399" s="37">
        <f t="shared" si="108"/>
        <v>0</v>
      </c>
      <c r="BL399" s="37">
        <f t="shared" si="108"/>
        <v>0</v>
      </c>
      <c r="BM399" s="37">
        <f t="shared" si="108"/>
        <v>0</v>
      </c>
      <c r="BN399" s="37">
        <f t="shared" si="108"/>
        <v>0</v>
      </c>
      <c r="BO399" s="37">
        <f t="shared" si="108"/>
        <v>0</v>
      </c>
      <c r="BP399" s="37">
        <f t="shared" si="108"/>
        <v>0</v>
      </c>
      <c r="BQ399" s="37">
        <f t="shared" si="108"/>
        <v>0</v>
      </c>
      <c r="BR399" s="37">
        <f t="shared" si="108"/>
        <v>0</v>
      </c>
      <c r="BS399" s="37">
        <f t="shared" si="108"/>
        <v>0</v>
      </c>
    </row>
    <row r="400" spans="1:71" ht="12.75" hidden="1" customHeight="1" x14ac:dyDescent="0.25">
      <c r="A400" s="148"/>
      <c r="B400" s="149"/>
      <c r="C400" s="149"/>
      <c r="D400" s="149"/>
      <c r="E400" s="149"/>
      <c r="F400" s="149"/>
      <c r="G400" s="149"/>
      <c r="H400" s="150"/>
      <c r="I400" s="150"/>
      <c r="J400" s="149"/>
      <c r="K400" s="149"/>
      <c r="L400" s="149"/>
      <c r="M400" s="149"/>
      <c r="N400" s="149"/>
      <c r="O400" s="150"/>
      <c r="P400" s="149"/>
      <c r="Q400" s="149"/>
      <c r="R400" s="150"/>
      <c r="S400" s="150"/>
      <c r="T400" s="150"/>
      <c r="U400" s="149"/>
      <c r="V400" s="150"/>
      <c r="W400" s="150"/>
      <c r="X400" s="149"/>
      <c r="Y400" s="149"/>
      <c r="Z400" s="150"/>
      <c r="AA400" s="150"/>
      <c r="AB400" s="149"/>
      <c r="AC400" s="149"/>
      <c r="AD400" s="149"/>
      <c r="AE400" s="149"/>
      <c r="AF400" s="149"/>
      <c r="AG400" s="149"/>
      <c r="AH400" s="149"/>
      <c r="AI400" s="149"/>
      <c r="AJ400" s="150"/>
      <c r="AK400" s="149"/>
      <c r="AL400" s="149"/>
      <c r="AM400" s="149"/>
      <c r="AN400" s="149"/>
      <c r="AO400" s="113"/>
      <c r="AP400" s="114"/>
      <c r="AQ400" s="114"/>
      <c r="AR400" s="114"/>
      <c r="AS400" s="114"/>
      <c r="AT400" s="114"/>
      <c r="AU400" s="114"/>
      <c r="AV400" s="114"/>
      <c r="AW400" s="114"/>
      <c r="AX400" s="114"/>
      <c r="AY400" s="114"/>
      <c r="AZ400" s="114"/>
      <c r="BA400" s="114"/>
      <c r="BB400" s="114"/>
      <c r="BC400" s="114"/>
      <c r="BD400" s="114"/>
      <c r="BE400" s="114"/>
      <c r="BF400" s="114"/>
      <c r="BG400" s="114"/>
      <c r="BH400" s="114"/>
      <c r="BI400" s="114"/>
      <c r="BJ400" s="114"/>
      <c r="BK400" s="114"/>
      <c r="BL400" s="114"/>
      <c r="BM400" s="114"/>
      <c r="BN400" s="114"/>
      <c r="BO400" s="114"/>
      <c r="BP400" s="114"/>
      <c r="BQ400" s="114"/>
      <c r="BR400" s="114"/>
      <c r="BS400" s="114"/>
    </row>
    <row r="401" spans="1:71" s="68" customFormat="1" ht="12.75" hidden="1" customHeight="1" x14ac:dyDescent="0.25">
      <c r="A401" s="283" t="s">
        <v>219</v>
      </c>
      <c r="B401" s="284"/>
      <c r="C401" s="119">
        <f>$C$11</f>
        <v>44531</v>
      </c>
      <c r="D401" s="284"/>
      <c r="E401" s="119" t="e">
        <f ca="1">$E$11</f>
        <v>#NAME?</v>
      </c>
      <c r="F401" s="119" t="e">
        <f ca="1">$F$11</f>
        <v>#NAME?</v>
      </c>
      <c r="G401" s="119" t="e">
        <f ca="1">$G$11</f>
        <v>#NAME?</v>
      </c>
      <c r="H401" s="119" t="e">
        <f ca="1">$H$11</f>
        <v>#NAME?</v>
      </c>
      <c r="I401" s="119" t="e">
        <f ca="1">$I$11</f>
        <v>#NAME?</v>
      </c>
      <c r="J401" s="119" t="e">
        <f ca="1">$J$11</f>
        <v>#NAME?</v>
      </c>
      <c r="K401" s="119" t="e">
        <f ca="1">$K$11</f>
        <v>#NAME?</v>
      </c>
      <c r="L401" s="119" t="e">
        <f ca="1">$L$11</f>
        <v>#NAME?</v>
      </c>
      <c r="M401" s="119" t="e">
        <f ca="1">$M$11</f>
        <v>#NAME?</v>
      </c>
      <c r="N401" s="119" t="e">
        <f ca="1">$N$11</f>
        <v>#NAME?</v>
      </c>
      <c r="O401" s="119" t="e">
        <f ca="1">$O$11</f>
        <v>#NAME?</v>
      </c>
      <c r="P401" s="119" t="e">
        <f ca="1">$P$11</f>
        <v>#NAME?</v>
      </c>
      <c r="Q401" s="284"/>
      <c r="R401" s="119" t="e">
        <f t="shared" ref="R401:AK401" ca="1" si="109">R11</f>
        <v>#NAME?</v>
      </c>
      <c r="S401" s="119" t="e">
        <f t="shared" ca="1" si="109"/>
        <v>#NAME?</v>
      </c>
      <c r="T401" s="119" t="e">
        <f t="shared" ca="1" si="109"/>
        <v>#NAME?</v>
      </c>
      <c r="U401" s="119" t="e">
        <f t="shared" ca="1" si="109"/>
        <v>#NAME?</v>
      </c>
      <c r="V401" s="119" t="e">
        <f t="shared" ca="1" si="109"/>
        <v>#NAME?</v>
      </c>
      <c r="W401" s="119" t="e">
        <f t="shared" ca="1" si="109"/>
        <v>#NAME?</v>
      </c>
      <c r="X401" s="119" t="e">
        <f t="shared" ca="1" si="109"/>
        <v>#NAME?</v>
      </c>
      <c r="Y401" s="119" t="e">
        <f t="shared" ca="1" si="109"/>
        <v>#NAME?</v>
      </c>
      <c r="Z401" s="119" t="e">
        <f t="shared" ca="1" si="109"/>
        <v>#NAME?</v>
      </c>
      <c r="AA401" s="119" t="e">
        <f t="shared" ca="1" si="109"/>
        <v>#NAME?</v>
      </c>
      <c r="AB401" s="119" t="e">
        <f t="shared" ca="1" si="109"/>
        <v>#NAME?</v>
      </c>
      <c r="AC401" s="119" t="e">
        <f t="shared" ca="1" si="109"/>
        <v>#NAME?</v>
      </c>
      <c r="AD401" s="119" t="e">
        <f t="shared" ca="1" si="109"/>
        <v>#NAME?</v>
      </c>
      <c r="AE401" s="119" t="e">
        <f t="shared" ca="1" si="109"/>
        <v>#NAME?</v>
      </c>
      <c r="AF401" s="119" t="e">
        <f t="shared" ca="1" si="109"/>
        <v>#NAME?</v>
      </c>
      <c r="AG401" s="119" t="e">
        <f t="shared" ca="1" si="109"/>
        <v>#NAME?</v>
      </c>
      <c r="AH401" s="119" t="e">
        <f t="shared" ca="1" si="109"/>
        <v>#NAME?</v>
      </c>
      <c r="AI401" s="119" t="e">
        <f t="shared" ca="1" si="109"/>
        <v>#NAME?</v>
      </c>
      <c r="AJ401" s="119" t="e">
        <f t="shared" ca="1" si="109"/>
        <v>#NAME?</v>
      </c>
      <c r="AK401" s="119" t="e">
        <f t="shared" ca="1" si="109"/>
        <v>#NAME?</v>
      </c>
      <c r="AL401" s="119" t="e">
        <f ca="1">AL$11</f>
        <v>#NAME?</v>
      </c>
      <c r="AM401" s="180"/>
      <c r="AN401" s="120" t="str">
        <f>AN$11</f>
        <v>1-10-out-24</v>
      </c>
      <c r="AO401" s="45" t="s">
        <v>220</v>
      </c>
      <c r="AP401" s="46"/>
      <c r="AQ401" s="47" t="str">
        <f>AQ$11</f>
        <v>11-31-out-24</v>
      </c>
      <c r="AR401" s="90"/>
      <c r="AS401" s="46" t="e">
        <f t="shared" ref="AS401:BS401" ca="1" si="110">AS$11</f>
        <v>#NAME?</v>
      </c>
      <c r="AT401" s="10" t="e">
        <f t="shared" ca="1" si="110"/>
        <v>#NAME?</v>
      </c>
      <c r="AU401" s="10" t="e">
        <f t="shared" ca="1" si="110"/>
        <v>#NAME?</v>
      </c>
      <c r="AV401" s="10" t="e">
        <f t="shared" ca="1" si="110"/>
        <v>#NAME?</v>
      </c>
      <c r="AW401" s="10" t="e">
        <f t="shared" ca="1" si="110"/>
        <v>#NAME?</v>
      </c>
      <c r="AX401" s="10" t="e">
        <f t="shared" ca="1" si="110"/>
        <v>#NAME?</v>
      </c>
      <c r="AY401" s="10" t="e">
        <f t="shared" ca="1" si="110"/>
        <v>#NAME?</v>
      </c>
      <c r="AZ401" s="10" t="e">
        <f t="shared" ca="1" si="110"/>
        <v>#NAME?</v>
      </c>
      <c r="BA401" s="10" t="e">
        <f t="shared" ca="1" si="110"/>
        <v>#NAME?</v>
      </c>
      <c r="BB401" s="10" t="e">
        <f t="shared" ca="1" si="110"/>
        <v>#NAME?</v>
      </c>
      <c r="BC401" s="10" t="e">
        <f t="shared" ca="1" si="110"/>
        <v>#NAME?</v>
      </c>
      <c r="BD401" s="10" t="e">
        <f t="shared" ca="1" si="110"/>
        <v>#NAME?</v>
      </c>
      <c r="BE401" s="10" t="e">
        <f t="shared" ca="1" si="110"/>
        <v>#NAME?</v>
      </c>
      <c r="BF401" s="10" t="e">
        <f t="shared" ca="1" si="110"/>
        <v>#NAME?</v>
      </c>
      <c r="BG401" s="10" t="e">
        <f t="shared" ca="1" si="110"/>
        <v>#NAME?</v>
      </c>
      <c r="BH401" s="10" t="e">
        <f t="shared" ca="1" si="110"/>
        <v>#NAME?</v>
      </c>
      <c r="BI401" s="10" t="e">
        <f t="shared" ca="1" si="110"/>
        <v>#NAME?</v>
      </c>
      <c r="BJ401" s="10" t="e">
        <f t="shared" ca="1" si="110"/>
        <v>#NAME?</v>
      </c>
      <c r="BK401" s="10" t="e">
        <f t="shared" ca="1" si="110"/>
        <v>#NAME?</v>
      </c>
      <c r="BL401" s="10" t="e">
        <f t="shared" ca="1" si="110"/>
        <v>#NAME?</v>
      </c>
      <c r="BM401" s="10" t="e">
        <f t="shared" ca="1" si="110"/>
        <v>#NAME?</v>
      </c>
      <c r="BN401" s="10" t="e">
        <f t="shared" ca="1" si="110"/>
        <v>#NAME?</v>
      </c>
      <c r="BO401" s="10" t="e">
        <f t="shared" ca="1" si="110"/>
        <v>#NAME?</v>
      </c>
      <c r="BP401" s="10" t="e">
        <f t="shared" ca="1" si="110"/>
        <v>#NAME?</v>
      </c>
      <c r="BQ401" s="10" t="e">
        <f t="shared" ca="1" si="110"/>
        <v>#NAME?</v>
      </c>
      <c r="BR401" s="10" t="e">
        <f t="shared" ca="1" si="110"/>
        <v>#NAME?</v>
      </c>
      <c r="BS401" s="10" t="e">
        <f t="shared" ca="1" si="110"/>
        <v>#NAME?</v>
      </c>
    </row>
    <row r="402" spans="1:71" ht="12.75" hidden="1" customHeight="1" x14ac:dyDescent="0.2">
      <c r="A402" s="261" t="s">
        <v>221</v>
      </c>
      <c r="B402" s="285"/>
      <c r="C402" s="122" t="s">
        <v>196</v>
      </c>
      <c r="D402" s="286"/>
      <c r="E402" s="122" t="s">
        <v>196</v>
      </c>
      <c r="F402" s="122" t="s">
        <v>196</v>
      </c>
      <c r="G402" s="122">
        <v>147</v>
      </c>
      <c r="H402" s="122">
        <v>180</v>
      </c>
      <c r="I402" s="135">
        <v>224</v>
      </c>
      <c r="J402" s="122">
        <v>283</v>
      </c>
      <c r="K402" s="122">
        <v>307</v>
      </c>
      <c r="L402" s="122">
        <v>228</v>
      </c>
      <c r="M402" s="124">
        <v>235</v>
      </c>
      <c r="N402" s="124">
        <v>191</v>
      </c>
      <c r="O402" s="124">
        <v>170</v>
      </c>
      <c r="P402" s="124">
        <v>249</v>
      </c>
      <c r="Q402" s="286"/>
      <c r="R402" s="125">
        <v>177</v>
      </c>
      <c r="S402" s="124">
        <v>71</v>
      </c>
      <c r="T402" s="124">
        <v>55</v>
      </c>
      <c r="U402" s="124">
        <v>135</v>
      </c>
      <c r="V402" s="124">
        <v>175</v>
      </c>
      <c r="W402" s="122">
        <v>212</v>
      </c>
      <c r="X402" s="122">
        <v>57</v>
      </c>
      <c r="Y402" s="122">
        <v>9</v>
      </c>
      <c r="Z402" s="122">
        <v>26</v>
      </c>
      <c r="AA402" s="122">
        <v>106</v>
      </c>
      <c r="AB402" s="122">
        <v>1</v>
      </c>
      <c r="AC402" s="122">
        <v>81</v>
      </c>
      <c r="AD402" s="124">
        <v>178</v>
      </c>
      <c r="AE402" s="124">
        <v>46</v>
      </c>
      <c r="AF402" s="122">
        <v>24</v>
      </c>
      <c r="AG402" s="124">
        <v>158</v>
      </c>
      <c r="AH402" s="124">
        <v>123</v>
      </c>
      <c r="AI402" s="124">
        <v>157</v>
      </c>
      <c r="AJ402" s="124">
        <v>81</v>
      </c>
      <c r="AK402" s="122">
        <v>95</v>
      </c>
      <c r="AL402" s="50">
        <v>131</v>
      </c>
      <c r="AM402" s="187"/>
      <c r="AN402" s="60">
        <v>14</v>
      </c>
      <c r="AO402" s="48" t="s">
        <v>221</v>
      </c>
      <c r="AP402" s="174"/>
      <c r="AQ402" s="151">
        <v>108</v>
      </c>
      <c r="AR402" s="296"/>
      <c r="AS402" s="167">
        <f t="shared" ref="AS402:AS412" si="111">IF(AQ402="","",(SUM(AQ402,AN402)))</f>
        <v>122</v>
      </c>
      <c r="AT402" s="54">
        <v>102</v>
      </c>
      <c r="AU402" s="55">
        <v>204</v>
      </c>
      <c r="AV402" s="55">
        <v>431</v>
      </c>
      <c r="AW402" s="55">
        <v>463</v>
      </c>
      <c r="AX402" s="55">
        <v>307</v>
      </c>
      <c r="AY402" s="55">
        <v>524</v>
      </c>
      <c r="AZ402" s="55">
        <v>914</v>
      </c>
      <c r="BA402" s="61">
        <v>668</v>
      </c>
      <c r="BB402" s="61">
        <v>883</v>
      </c>
      <c r="BC402" s="61">
        <v>786</v>
      </c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</row>
    <row r="403" spans="1:71" ht="12.75" hidden="1" customHeight="1" x14ac:dyDescent="0.2">
      <c r="A403" s="261" t="s">
        <v>59</v>
      </c>
      <c r="B403" s="285"/>
      <c r="C403" s="122"/>
      <c r="D403" s="286"/>
      <c r="E403" s="122"/>
      <c r="F403" s="122"/>
      <c r="G403" s="122"/>
      <c r="H403" s="122"/>
      <c r="I403" s="135"/>
      <c r="J403" s="122"/>
      <c r="K403" s="122"/>
      <c r="L403" s="122"/>
      <c r="M403" s="129"/>
      <c r="N403" s="129"/>
      <c r="O403" s="124"/>
      <c r="P403" s="129"/>
      <c r="Q403" s="286"/>
      <c r="R403" s="125"/>
      <c r="S403" s="124"/>
      <c r="T403" s="124"/>
      <c r="U403" s="129">
        <v>0</v>
      </c>
      <c r="V403" s="122">
        <v>40</v>
      </c>
      <c r="W403" s="122">
        <v>64</v>
      </c>
      <c r="X403" s="122">
        <v>28</v>
      </c>
      <c r="Y403" s="122">
        <v>37</v>
      </c>
      <c r="Z403" s="122">
        <v>46</v>
      </c>
      <c r="AA403" s="122">
        <v>34</v>
      </c>
      <c r="AB403" s="122">
        <v>32</v>
      </c>
      <c r="AC403" s="122">
        <v>45</v>
      </c>
      <c r="AD403" s="129">
        <v>26</v>
      </c>
      <c r="AE403" s="129">
        <v>42</v>
      </c>
      <c r="AF403" s="122">
        <v>35</v>
      </c>
      <c r="AG403" s="129">
        <v>33</v>
      </c>
      <c r="AH403" s="129">
        <v>51</v>
      </c>
      <c r="AI403" s="129">
        <v>33</v>
      </c>
      <c r="AJ403" s="124">
        <v>31</v>
      </c>
      <c r="AK403" s="122">
        <v>44</v>
      </c>
      <c r="AL403" s="136">
        <v>39</v>
      </c>
      <c r="AM403" s="187"/>
      <c r="AN403" s="138">
        <v>9</v>
      </c>
      <c r="AO403" s="48" t="s">
        <v>59</v>
      </c>
      <c r="AP403" s="174"/>
      <c r="AQ403" s="151">
        <v>28</v>
      </c>
      <c r="AR403" s="296"/>
      <c r="AS403" s="167">
        <f t="shared" si="111"/>
        <v>37</v>
      </c>
      <c r="AT403" s="54">
        <v>29</v>
      </c>
      <c r="AU403" s="55">
        <v>32</v>
      </c>
      <c r="AV403" s="55">
        <v>36</v>
      </c>
      <c r="AW403" s="55">
        <v>36</v>
      </c>
      <c r="AX403" s="55">
        <v>35</v>
      </c>
      <c r="AY403" s="55">
        <v>36</v>
      </c>
      <c r="AZ403" s="55">
        <v>31</v>
      </c>
      <c r="BA403" s="139">
        <v>43</v>
      </c>
      <c r="BB403" s="139">
        <v>35</v>
      </c>
      <c r="BC403" s="139">
        <v>47</v>
      </c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</row>
    <row r="404" spans="1:71" ht="12.75" hidden="1" customHeight="1" x14ac:dyDescent="0.2">
      <c r="A404" s="261" t="s">
        <v>222</v>
      </c>
      <c r="B404" s="285"/>
      <c r="C404" s="122">
        <v>83</v>
      </c>
      <c r="D404" s="286"/>
      <c r="E404" s="122">
        <v>467</v>
      </c>
      <c r="F404" s="122">
        <v>1048</v>
      </c>
      <c r="G404" s="122">
        <v>1234</v>
      </c>
      <c r="H404" s="122">
        <v>1079</v>
      </c>
      <c r="I404" s="129">
        <v>1487</v>
      </c>
      <c r="J404" s="122">
        <v>1419</v>
      </c>
      <c r="K404" s="122">
        <v>1514</v>
      </c>
      <c r="L404" s="122">
        <v>1843</v>
      </c>
      <c r="M404" s="129">
        <v>1691</v>
      </c>
      <c r="N404" s="129">
        <v>2129</v>
      </c>
      <c r="O404" s="124">
        <v>2045</v>
      </c>
      <c r="P404" s="129">
        <v>2237</v>
      </c>
      <c r="Q404" s="286"/>
      <c r="R404" s="125">
        <v>2273</v>
      </c>
      <c r="S404" s="124">
        <v>2071</v>
      </c>
      <c r="T404" s="124">
        <v>2735</v>
      </c>
      <c r="U404" s="129">
        <v>2293</v>
      </c>
      <c r="V404" s="124">
        <v>2707</v>
      </c>
      <c r="W404" s="122">
        <v>2689</v>
      </c>
      <c r="X404" s="122">
        <v>2652</v>
      </c>
      <c r="Y404" s="124">
        <v>3134</v>
      </c>
      <c r="Z404" s="124">
        <v>2668</v>
      </c>
      <c r="AA404" s="122">
        <v>3452</v>
      </c>
      <c r="AB404" s="124">
        <v>2874</v>
      </c>
      <c r="AC404" s="124">
        <v>2745</v>
      </c>
      <c r="AD404" s="129">
        <v>3349</v>
      </c>
      <c r="AE404" s="129">
        <v>3193</v>
      </c>
      <c r="AF404" s="124">
        <v>3110</v>
      </c>
      <c r="AG404" s="129">
        <v>3216</v>
      </c>
      <c r="AH404" s="129">
        <v>3249</v>
      </c>
      <c r="AI404" s="129">
        <v>2985</v>
      </c>
      <c r="AJ404" s="124">
        <v>3192</v>
      </c>
      <c r="AK404" s="124">
        <v>3266</v>
      </c>
      <c r="AL404" s="136">
        <v>3192</v>
      </c>
      <c r="AM404" s="187"/>
      <c r="AN404" s="138">
        <v>1263</v>
      </c>
      <c r="AO404" s="48" t="s">
        <v>222</v>
      </c>
      <c r="AP404" s="174"/>
      <c r="AQ404" s="151">
        <v>2253</v>
      </c>
      <c r="AR404" s="296"/>
      <c r="AS404" s="167">
        <f t="shared" si="111"/>
        <v>3516</v>
      </c>
      <c r="AT404" s="54">
        <v>3199</v>
      </c>
      <c r="AU404" s="54">
        <v>2660</v>
      </c>
      <c r="AV404" s="54">
        <v>1708</v>
      </c>
      <c r="AW404" s="54">
        <v>1327</v>
      </c>
      <c r="AX404" s="54">
        <v>1447</v>
      </c>
      <c r="AY404" s="54">
        <v>1462</v>
      </c>
      <c r="AZ404" s="54">
        <v>1114</v>
      </c>
      <c r="BA404" s="136">
        <v>1359</v>
      </c>
      <c r="BB404" s="136">
        <v>1222</v>
      </c>
      <c r="BC404" s="136">
        <v>1465</v>
      </c>
      <c r="BD404" s="111"/>
      <c r="BE404" s="111"/>
      <c r="BF404" s="111"/>
      <c r="BG404" s="111"/>
      <c r="BH404" s="111"/>
      <c r="BI404" s="111"/>
      <c r="BJ404" s="111"/>
      <c r="BK404" s="111"/>
      <c r="BL404" s="111"/>
      <c r="BM404" s="111"/>
      <c r="BN404" s="111"/>
      <c r="BO404" s="111"/>
      <c r="BP404" s="111"/>
      <c r="BQ404" s="111"/>
      <c r="BR404" s="111"/>
      <c r="BS404" s="111"/>
    </row>
    <row r="405" spans="1:71" ht="12.75" hidden="1" customHeight="1" x14ac:dyDescent="0.2">
      <c r="A405" s="261" t="s">
        <v>26</v>
      </c>
      <c r="B405" s="285"/>
      <c r="C405" s="122" t="s">
        <v>196</v>
      </c>
      <c r="D405" s="286"/>
      <c r="E405" s="122" t="s">
        <v>196</v>
      </c>
      <c r="F405" s="122" t="s">
        <v>196</v>
      </c>
      <c r="G405" s="122">
        <v>11</v>
      </c>
      <c r="H405" s="122">
        <v>145</v>
      </c>
      <c r="I405" s="129">
        <v>442</v>
      </c>
      <c r="J405" s="122">
        <v>406</v>
      </c>
      <c r="K405" s="122">
        <v>403</v>
      </c>
      <c r="L405" s="122">
        <v>331</v>
      </c>
      <c r="M405" s="129">
        <v>173</v>
      </c>
      <c r="N405" s="129">
        <v>194</v>
      </c>
      <c r="O405" s="124">
        <v>172</v>
      </c>
      <c r="P405" s="129">
        <v>167</v>
      </c>
      <c r="Q405" s="286"/>
      <c r="R405" s="125">
        <v>146</v>
      </c>
      <c r="S405" s="124">
        <v>149</v>
      </c>
      <c r="T405" s="124">
        <v>0</v>
      </c>
      <c r="U405" s="129">
        <v>116</v>
      </c>
      <c r="V405" s="124">
        <v>214</v>
      </c>
      <c r="W405" s="122">
        <v>322</v>
      </c>
      <c r="X405" s="122">
        <v>311</v>
      </c>
      <c r="Y405" s="129">
        <v>259</v>
      </c>
      <c r="Z405" s="129">
        <v>261</v>
      </c>
      <c r="AA405" s="122">
        <v>254</v>
      </c>
      <c r="AB405" s="129">
        <v>234</v>
      </c>
      <c r="AC405" s="129">
        <v>230</v>
      </c>
      <c r="AD405" s="129">
        <v>176</v>
      </c>
      <c r="AE405" s="129">
        <v>155</v>
      </c>
      <c r="AF405" s="129">
        <v>0</v>
      </c>
      <c r="AG405" s="129">
        <v>0</v>
      </c>
      <c r="AH405" s="129">
        <v>0</v>
      </c>
      <c r="AI405" s="129">
        <v>0</v>
      </c>
      <c r="AJ405" s="129">
        <v>0</v>
      </c>
      <c r="AK405" s="129">
        <v>0</v>
      </c>
      <c r="AL405" s="136">
        <v>0</v>
      </c>
      <c r="AM405" s="187"/>
      <c r="AN405" s="138">
        <v>0</v>
      </c>
      <c r="AO405" s="48" t="s">
        <v>26</v>
      </c>
      <c r="AP405" s="174"/>
      <c r="AQ405" s="151">
        <v>0</v>
      </c>
      <c r="AR405" s="296"/>
      <c r="AS405" s="167">
        <f t="shared" si="111"/>
        <v>0</v>
      </c>
      <c r="AT405" s="54">
        <v>0</v>
      </c>
      <c r="AU405" s="55">
        <v>75</v>
      </c>
      <c r="AV405" s="55">
        <v>184</v>
      </c>
      <c r="AW405" s="55">
        <v>0</v>
      </c>
      <c r="AX405" s="55">
        <v>0</v>
      </c>
      <c r="AY405" s="55">
        <v>0</v>
      </c>
      <c r="AZ405" s="55">
        <v>0</v>
      </c>
      <c r="BA405" s="139">
        <v>0</v>
      </c>
      <c r="BB405" s="139">
        <v>34</v>
      </c>
      <c r="BC405" s="139">
        <v>0</v>
      </c>
      <c r="BD405" s="111"/>
      <c r="BE405" s="111"/>
      <c r="BF405" s="111"/>
      <c r="BG405" s="111"/>
      <c r="BH405" s="111"/>
      <c r="BI405" s="111"/>
      <c r="BJ405" s="111"/>
      <c r="BK405" s="111"/>
      <c r="BL405" s="111"/>
      <c r="BM405" s="111"/>
      <c r="BN405" s="111"/>
      <c r="BO405" s="111"/>
      <c r="BP405" s="111"/>
      <c r="BQ405" s="111"/>
      <c r="BR405" s="111"/>
      <c r="BS405" s="111"/>
    </row>
    <row r="406" spans="1:71" ht="12.75" hidden="1" customHeight="1" x14ac:dyDescent="0.2">
      <c r="A406" s="261" t="s">
        <v>27</v>
      </c>
      <c r="B406" s="285"/>
      <c r="C406" s="122" t="s">
        <v>196</v>
      </c>
      <c r="D406" s="286"/>
      <c r="E406" s="122" t="s">
        <v>196</v>
      </c>
      <c r="F406" s="122" t="s">
        <v>196</v>
      </c>
      <c r="G406" s="122" t="s">
        <v>196</v>
      </c>
      <c r="H406" s="122">
        <v>5</v>
      </c>
      <c r="I406" s="297">
        <v>0</v>
      </c>
      <c r="J406" s="122">
        <v>8</v>
      </c>
      <c r="K406" s="122">
        <v>7</v>
      </c>
      <c r="L406" s="122">
        <v>7</v>
      </c>
      <c r="M406" s="129">
        <v>3</v>
      </c>
      <c r="N406" s="129">
        <v>3</v>
      </c>
      <c r="O406" s="124">
        <v>5</v>
      </c>
      <c r="P406" s="129">
        <v>6</v>
      </c>
      <c r="Q406" s="286"/>
      <c r="R406" s="125">
        <v>9</v>
      </c>
      <c r="S406" s="124">
        <v>7</v>
      </c>
      <c r="T406" s="124">
        <v>24</v>
      </c>
      <c r="U406" s="129">
        <v>6</v>
      </c>
      <c r="V406" s="124">
        <v>14</v>
      </c>
      <c r="W406" s="122">
        <v>15</v>
      </c>
      <c r="X406" s="122">
        <v>11</v>
      </c>
      <c r="Y406" s="129">
        <v>13</v>
      </c>
      <c r="Z406" s="129">
        <v>6</v>
      </c>
      <c r="AA406" s="122">
        <v>50</v>
      </c>
      <c r="AB406" s="129">
        <v>13</v>
      </c>
      <c r="AC406" s="129">
        <v>4</v>
      </c>
      <c r="AD406" s="129">
        <v>19</v>
      </c>
      <c r="AE406" s="129">
        <v>10</v>
      </c>
      <c r="AF406" s="129">
        <v>6</v>
      </c>
      <c r="AG406" s="129">
        <v>15</v>
      </c>
      <c r="AH406" s="129">
        <v>5</v>
      </c>
      <c r="AI406" s="129">
        <v>6</v>
      </c>
      <c r="AJ406" s="129">
        <v>9</v>
      </c>
      <c r="AK406" s="129">
        <v>4</v>
      </c>
      <c r="AL406" s="136">
        <v>6</v>
      </c>
      <c r="AM406" s="187"/>
      <c r="AN406" s="138">
        <v>6</v>
      </c>
      <c r="AO406" s="48" t="s">
        <v>27</v>
      </c>
      <c r="AP406" s="174"/>
      <c r="AQ406" s="151">
        <v>6</v>
      </c>
      <c r="AR406" s="296"/>
      <c r="AS406" s="167">
        <f t="shared" si="111"/>
        <v>12</v>
      </c>
      <c r="AT406" s="54">
        <v>10</v>
      </c>
      <c r="AU406" s="55">
        <v>5</v>
      </c>
      <c r="AV406" s="55">
        <v>5</v>
      </c>
      <c r="AW406" s="55">
        <v>21</v>
      </c>
      <c r="AX406" s="55">
        <v>12</v>
      </c>
      <c r="AY406" s="55">
        <v>10</v>
      </c>
      <c r="AZ406" s="55">
        <v>8</v>
      </c>
      <c r="BA406" s="139">
        <v>17</v>
      </c>
      <c r="BB406" s="139">
        <v>11</v>
      </c>
      <c r="BC406" s="139">
        <v>10</v>
      </c>
      <c r="BD406" s="111"/>
      <c r="BE406" s="111"/>
      <c r="BF406" s="111"/>
      <c r="BG406" s="111"/>
      <c r="BH406" s="111"/>
      <c r="BI406" s="111"/>
      <c r="BJ406" s="111"/>
      <c r="BK406" s="111"/>
      <c r="BL406" s="111"/>
      <c r="BM406" s="111"/>
      <c r="BN406" s="111"/>
      <c r="BO406" s="111"/>
      <c r="BP406" s="111"/>
      <c r="BQ406" s="111"/>
      <c r="BR406" s="111"/>
      <c r="BS406" s="111"/>
    </row>
    <row r="407" spans="1:71" ht="12.75" hidden="1" customHeight="1" x14ac:dyDescent="0.2">
      <c r="A407" s="261" t="s">
        <v>223</v>
      </c>
      <c r="B407" s="285"/>
      <c r="C407" s="122" t="s">
        <v>196</v>
      </c>
      <c r="D407" s="286"/>
      <c r="E407" s="122" t="s">
        <v>196</v>
      </c>
      <c r="F407" s="122" t="s">
        <v>196</v>
      </c>
      <c r="G407" s="122" t="s">
        <v>196</v>
      </c>
      <c r="H407" s="122">
        <v>24</v>
      </c>
      <c r="I407" s="129">
        <v>236</v>
      </c>
      <c r="J407" s="122">
        <v>96</v>
      </c>
      <c r="K407" s="122">
        <v>65</v>
      </c>
      <c r="L407" s="122">
        <v>44</v>
      </c>
      <c r="M407" s="129">
        <v>19</v>
      </c>
      <c r="N407" s="129">
        <v>1</v>
      </c>
      <c r="O407" s="124">
        <v>0</v>
      </c>
      <c r="P407" s="129">
        <v>0</v>
      </c>
      <c r="Q407" s="286"/>
      <c r="R407" s="125">
        <v>0</v>
      </c>
      <c r="S407" s="124">
        <v>0</v>
      </c>
      <c r="T407" s="124">
        <v>0</v>
      </c>
      <c r="U407" s="129">
        <v>0</v>
      </c>
      <c r="V407" s="124">
        <v>0</v>
      </c>
      <c r="W407" s="122">
        <v>0</v>
      </c>
      <c r="X407" s="122">
        <v>0</v>
      </c>
      <c r="Y407" s="129">
        <v>47</v>
      </c>
      <c r="Z407" s="129">
        <v>31</v>
      </c>
      <c r="AA407" s="122">
        <v>44</v>
      </c>
      <c r="AB407" s="129">
        <v>24</v>
      </c>
      <c r="AC407" s="129">
        <v>17</v>
      </c>
      <c r="AD407" s="129">
        <v>10</v>
      </c>
      <c r="AE407" s="129">
        <v>0</v>
      </c>
      <c r="AF407" s="129">
        <v>0</v>
      </c>
      <c r="AG407" s="129">
        <v>78</v>
      </c>
      <c r="AH407" s="129">
        <v>98</v>
      </c>
      <c r="AI407" s="129">
        <v>263</v>
      </c>
      <c r="AJ407" s="129">
        <v>285</v>
      </c>
      <c r="AK407" s="129">
        <v>251</v>
      </c>
      <c r="AL407" s="136">
        <v>226</v>
      </c>
      <c r="AM407" s="187"/>
      <c r="AN407" s="138">
        <v>78</v>
      </c>
      <c r="AO407" s="48" t="s">
        <v>223</v>
      </c>
      <c r="AP407" s="174"/>
      <c r="AQ407" s="151">
        <v>168</v>
      </c>
      <c r="AR407" s="296"/>
      <c r="AS407" s="167">
        <f t="shared" si="111"/>
        <v>246</v>
      </c>
      <c r="AT407" s="54">
        <v>122</v>
      </c>
      <c r="AU407" s="55">
        <v>218</v>
      </c>
      <c r="AV407" s="55">
        <v>119</v>
      </c>
      <c r="AW407" s="55">
        <v>286</v>
      </c>
      <c r="AX407" s="55">
        <v>313</v>
      </c>
      <c r="AY407" s="55">
        <v>307</v>
      </c>
      <c r="AZ407" s="55">
        <v>329</v>
      </c>
      <c r="BA407" s="139">
        <v>326</v>
      </c>
      <c r="BB407" s="139">
        <v>98</v>
      </c>
      <c r="BC407" s="139">
        <v>310</v>
      </c>
      <c r="BD407" s="111"/>
      <c r="BE407" s="111"/>
      <c r="BF407" s="111"/>
      <c r="BG407" s="111"/>
      <c r="BH407" s="111"/>
      <c r="BI407" s="111"/>
      <c r="BJ407" s="111"/>
      <c r="BK407" s="111"/>
      <c r="BL407" s="111"/>
      <c r="BM407" s="111"/>
      <c r="BN407" s="111"/>
      <c r="BO407" s="111"/>
      <c r="BP407" s="111"/>
      <c r="BQ407" s="111"/>
      <c r="BR407" s="111"/>
      <c r="BS407" s="111"/>
    </row>
    <row r="408" spans="1:71" ht="12.75" hidden="1" customHeight="1" x14ac:dyDescent="0.2">
      <c r="A408" s="261" t="s">
        <v>30</v>
      </c>
      <c r="B408" s="285"/>
      <c r="C408" s="122" t="s">
        <v>196</v>
      </c>
      <c r="D408" s="286"/>
      <c r="E408" s="122" t="s">
        <v>196</v>
      </c>
      <c r="F408" s="122" t="s">
        <v>196</v>
      </c>
      <c r="G408" s="122">
        <v>140</v>
      </c>
      <c r="H408" s="122">
        <v>227</v>
      </c>
      <c r="I408" s="129">
        <v>361</v>
      </c>
      <c r="J408" s="122">
        <v>291</v>
      </c>
      <c r="K408" s="122">
        <v>289</v>
      </c>
      <c r="L408" s="122">
        <v>239</v>
      </c>
      <c r="M408" s="129">
        <v>269</v>
      </c>
      <c r="N408" s="129">
        <v>247</v>
      </c>
      <c r="O408" s="124">
        <v>155</v>
      </c>
      <c r="P408" s="129">
        <v>230</v>
      </c>
      <c r="Q408" s="286"/>
      <c r="R408" s="125">
        <v>186</v>
      </c>
      <c r="S408" s="124">
        <v>193</v>
      </c>
      <c r="T408" s="124">
        <v>220</v>
      </c>
      <c r="U408" s="129">
        <v>78</v>
      </c>
      <c r="V408" s="124">
        <v>162</v>
      </c>
      <c r="W408" s="122">
        <v>104</v>
      </c>
      <c r="X408" s="122">
        <v>95</v>
      </c>
      <c r="Y408" s="129">
        <v>175</v>
      </c>
      <c r="Z408" s="129">
        <v>180</v>
      </c>
      <c r="AA408" s="122">
        <v>212</v>
      </c>
      <c r="AB408" s="129">
        <v>179</v>
      </c>
      <c r="AC408" s="129">
        <v>205</v>
      </c>
      <c r="AD408" s="129">
        <v>263</v>
      </c>
      <c r="AE408" s="129">
        <v>180</v>
      </c>
      <c r="AF408" s="129">
        <v>222</v>
      </c>
      <c r="AG408" s="129">
        <v>269</v>
      </c>
      <c r="AH408" s="129">
        <v>244</v>
      </c>
      <c r="AI408" s="129">
        <v>282</v>
      </c>
      <c r="AJ408" s="129">
        <v>253</v>
      </c>
      <c r="AK408" s="129">
        <v>212</v>
      </c>
      <c r="AL408" s="136">
        <v>173</v>
      </c>
      <c r="AM408" s="187"/>
      <c r="AN408" s="138">
        <v>84</v>
      </c>
      <c r="AO408" s="48" t="s">
        <v>30</v>
      </c>
      <c r="AP408" s="174"/>
      <c r="AQ408" s="151">
        <v>174</v>
      </c>
      <c r="AR408" s="296"/>
      <c r="AS408" s="167">
        <f t="shared" si="111"/>
        <v>258</v>
      </c>
      <c r="AT408" s="54">
        <v>221</v>
      </c>
      <c r="AU408" s="55">
        <v>433</v>
      </c>
      <c r="AV408" s="55">
        <v>911</v>
      </c>
      <c r="AW408" s="55">
        <v>919</v>
      </c>
      <c r="AX408" s="55">
        <v>834</v>
      </c>
      <c r="AY408" s="55">
        <v>731</v>
      </c>
      <c r="AZ408" s="55">
        <v>771</v>
      </c>
      <c r="BA408" s="139">
        <v>735</v>
      </c>
      <c r="BB408" s="139">
        <v>821</v>
      </c>
      <c r="BC408" s="139">
        <v>748</v>
      </c>
      <c r="BD408" s="111"/>
      <c r="BE408" s="111"/>
      <c r="BF408" s="111"/>
      <c r="BG408" s="111"/>
      <c r="BH408" s="111"/>
      <c r="BI408" s="111"/>
      <c r="BJ408" s="111"/>
      <c r="BK408" s="111"/>
      <c r="BL408" s="111"/>
      <c r="BM408" s="111"/>
      <c r="BN408" s="111"/>
      <c r="BO408" s="111"/>
      <c r="BP408" s="111"/>
      <c r="BQ408" s="111"/>
      <c r="BR408" s="111"/>
      <c r="BS408" s="111"/>
    </row>
    <row r="409" spans="1:71" ht="12.75" hidden="1" customHeight="1" x14ac:dyDescent="0.2">
      <c r="A409" s="261" t="s">
        <v>31</v>
      </c>
      <c r="B409" s="285"/>
      <c r="C409" s="122" t="s">
        <v>196</v>
      </c>
      <c r="D409" s="286"/>
      <c r="E409" s="122" t="s">
        <v>196</v>
      </c>
      <c r="F409" s="122" t="s">
        <v>196</v>
      </c>
      <c r="G409" s="122" t="s">
        <v>196</v>
      </c>
      <c r="H409" s="122" t="s">
        <v>196</v>
      </c>
      <c r="I409" s="122" t="s">
        <v>196</v>
      </c>
      <c r="J409" s="122" t="s">
        <v>196</v>
      </c>
      <c r="K409" s="122" t="s">
        <v>196</v>
      </c>
      <c r="L409" s="122">
        <v>0</v>
      </c>
      <c r="M409" s="129">
        <v>0</v>
      </c>
      <c r="N409" s="129">
        <v>0</v>
      </c>
      <c r="O409" s="124">
        <v>0</v>
      </c>
      <c r="P409" s="129">
        <v>0</v>
      </c>
      <c r="Q409" s="286"/>
      <c r="R409" s="125">
        <v>0</v>
      </c>
      <c r="S409" s="124">
        <v>0</v>
      </c>
      <c r="T409" s="124">
        <v>0</v>
      </c>
      <c r="U409" s="129">
        <v>0</v>
      </c>
      <c r="V409" s="124">
        <v>0</v>
      </c>
      <c r="W409" s="122">
        <v>0</v>
      </c>
      <c r="X409" s="122">
        <v>0</v>
      </c>
      <c r="Y409" s="129">
        <v>0</v>
      </c>
      <c r="Z409" s="122">
        <v>0</v>
      </c>
      <c r="AA409" s="122">
        <v>0</v>
      </c>
      <c r="AB409" s="122">
        <v>0</v>
      </c>
      <c r="AC409" s="122">
        <v>0</v>
      </c>
      <c r="AD409" s="129">
        <v>0</v>
      </c>
      <c r="AE409" s="129">
        <v>0</v>
      </c>
      <c r="AF409" s="122">
        <v>0</v>
      </c>
      <c r="AG409" s="129">
        <v>0</v>
      </c>
      <c r="AH409" s="129">
        <v>0</v>
      </c>
      <c r="AI409" s="129">
        <v>0</v>
      </c>
      <c r="AJ409" s="124">
        <v>0</v>
      </c>
      <c r="AK409" s="122">
        <v>0</v>
      </c>
      <c r="AL409" s="136">
        <v>0</v>
      </c>
      <c r="AM409" s="187"/>
      <c r="AN409" s="138">
        <v>0</v>
      </c>
      <c r="AO409" s="48" t="s">
        <v>31</v>
      </c>
      <c r="AP409" s="174"/>
      <c r="AQ409" s="151">
        <v>0</v>
      </c>
      <c r="AR409" s="296"/>
      <c r="AS409" s="167">
        <f t="shared" si="111"/>
        <v>0</v>
      </c>
      <c r="AT409" s="54">
        <v>0</v>
      </c>
      <c r="AU409" s="55">
        <v>0</v>
      </c>
      <c r="AV409" s="55">
        <v>0</v>
      </c>
      <c r="AW409" s="55">
        <v>0</v>
      </c>
      <c r="AX409" s="55">
        <v>0</v>
      </c>
      <c r="AY409" s="55">
        <v>0</v>
      </c>
      <c r="AZ409" s="55">
        <v>0</v>
      </c>
      <c r="BA409" s="139">
        <v>0</v>
      </c>
      <c r="BB409" s="139">
        <v>0</v>
      </c>
      <c r="BC409" s="139">
        <v>0</v>
      </c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</row>
    <row r="410" spans="1:71" ht="12.75" hidden="1" customHeight="1" x14ac:dyDescent="0.2">
      <c r="A410" s="261" t="s">
        <v>224</v>
      </c>
      <c r="B410" s="285"/>
      <c r="C410" s="122" t="s">
        <v>196</v>
      </c>
      <c r="D410" s="286"/>
      <c r="E410" s="122" t="s">
        <v>196</v>
      </c>
      <c r="F410" s="122" t="s">
        <v>196</v>
      </c>
      <c r="G410" s="122" t="s">
        <v>196</v>
      </c>
      <c r="H410" s="122" t="s">
        <v>196</v>
      </c>
      <c r="I410" s="122" t="s">
        <v>196</v>
      </c>
      <c r="J410" s="122" t="s">
        <v>196</v>
      </c>
      <c r="K410" s="122" t="s">
        <v>196</v>
      </c>
      <c r="L410" s="122">
        <v>0</v>
      </c>
      <c r="M410" s="129">
        <v>0</v>
      </c>
      <c r="N410" s="129">
        <v>11</v>
      </c>
      <c r="O410" s="124">
        <v>26</v>
      </c>
      <c r="P410" s="129">
        <v>25</v>
      </c>
      <c r="Q410" s="286"/>
      <c r="R410" s="125">
        <v>45</v>
      </c>
      <c r="S410" s="124">
        <v>44</v>
      </c>
      <c r="T410" s="124">
        <v>33</v>
      </c>
      <c r="U410" s="129">
        <v>24</v>
      </c>
      <c r="V410" s="124">
        <v>24</v>
      </c>
      <c r="W410" s="122">
        <v>32</v>
      </c>
      <c r="X410" s="122">
        <v>22</v>
      </c>
      <c r="Y410" s="129">
        <v>30</v>
      </c>
      <c r="Z410" s="122">
        <v>36</v>
      </c>
      <c r="AA410" s="122">
        <v>29</v>
      </c>
      <c r="AB410" s="122">
        <v>49</v>
      </c>
      <c r="AC410" s="122">
        <v>69</v>
      </c>
      <c r="AD410" s="129">
        <v>84</v>
      </c>
      <c r="AE410" s="129">
        <v>66</v>
      </c>
      <c r="AF410" s="122">
        <v>91</v>
      </c>
      <c r="AG410" s="129">
        <v>120</v>
      </c>
      <c r="AH410" s="129">
        <v>104</v>
      </c>
      <c r="AI410" s="129">
        <v>112</v>
      </c>
      <c r="AJ410" s="124">
        <v>137</v>
      </c>
      <c r="AK410" s="122">
        <v>127</v>
      </c>
      <c r="AL410" s="136">
        <v>129</v>
      </c>
      <c r="AM410" s="187"/>
      <c r="AN410" s="138">
        <v>32</v>
      </c>
      <c r="AO410" s="48" t="s">
        <v>25</v>
      </c>
      <c r="AP410" s="174"/>
      <c r="AQ410" s="151">
        <v>96</v>
      </c>
      <c r="AR410" s="296"/>
      <c r="AS410" s="167">
        <f t="shared" si="111"/>
        <v>128</v>
      </c>
      <c r="AT410" s="54">
        <v>109</v>
      </c>
      <c r="AU410" s="55">
        <v>114</v>
      </c>
      <c r="AV410" s="55">
        <v>121</v>
      </c>
      <c r="AW410" s="55">
        <v>120</v>
      </c>
      <c r="AX410" s="55">
        <v>102</v>
      </c>
      <c r="AY410" s="55">
        <v>111</v>
      </c>
      <c r="AZ410" s="55">
        <v>112</v>
      </c>
      <c r="BA410" s="139">
        <v>116</v>
      </c>
      <c r="BB410" s="139">
        <v>130</v>
      </c>
      <c r="BC410" s="139">
        <v>127</v>
      </c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</row>
    <row r="411" spans="1:71" ht="12.75" hidden="1" customHeight="1" x14ac:dyDescent="0.2">
      <c r="A411" s="261" t="s">
        <v>225</v>
      </c>
      <c r="B411" s="285"/>
      <c r="C411" s="122" t="s">
        <v>196</v>
      </c>
      <c r="D411" s="286"/>
      <c r="E411" s="122" t="s">
        <v>196</v>
      </c>
      <c r="F411" s="122" t="s">
        <v>196</v>
      </c>
      <c r="G411" s="122" t="s">
        <v>196</v>
      </c>
      <c r="H411" s="122" t="s">
        <v>196</v>
      </c>
      <c r="I411" s="122" t="s">
        <v>196</v>
      </c>
      <c r="J411" s="122" t="s">
        <v>196</v>
      </c>
      <c r="K411" s="122" t="s">
        <v>196</v>
      </c>
      <c r="L411" s="122">
        <v>0</v>
      </c>
      <c r="M411" s="129">
        <v>0</v>
      </c>
      <c r="N411" s="129">
        <v>0</v>
      </c>
      <c r="O411" s="124">
        <v>0</v>
      </c>
      <c r="P411" s="129">
        <v>0</v>
      </c>
      <c r="Q411" s="286"/>
      <c r="R411" s="125">
        <v>0</v>
      </c>
      <c r="S411" s="124">
        <v>0</v>
      </c>
      <c r="T411" s="124">
        <v>0</v>
      </c>
      <c r="U411" s="129">
        <v>0</v>
      </c>
      <c r="V411" s="124">
        <v>0</v>
      </c>
      <c r="W411" s="122">
        <v>0</v>
      </c>
      <c r="X411" s="122">
        <v>0</v>
      </c>
      <c r="Y411" s="129">
        <v>0</v>
      </c>
      <c r="Z411" s="122">
        <v>0</v>
      </c>
      <c r="AA411" s="122">
        <v>0</v>
      </c>
      <c r="AB411" s="122">
        <v>0</v>
      </c>
      <c r="AC411" s="122">
        <v>0</v>
      </c>
      <c r="AD411" s="129">
        <v>0</v>
      </c>
      <c r="AE411" s="129">
        <v>0</v>
      </c>
      <c r="AF411" s="122">
        <v>0</v>
      </c>
      <c r="AG411" s="129">
        <v>0</v>
      </c>
      <c r="AH411" s="129">
        <v>0</v>
      </c>
      <c r="AI411" s="129">
        <v>0</v>
      </c>
      <c r="AJ411" s="124">
        <v>0</v>
      </c>
      <c r="AK411" s="122">
        <v>0</v>
      </c>
      <c r="AL411" s="136">
        <v>0</v>
      </c>
      <c r="AM411" s="187"/>
      <c r="AN411" s="138">
        <v>0</v>
      </c>
      <c r="AO411" s="48" t="s">
        <v>225</v>
      </c>
      <c r="AP411" s="174"/>
      <c r="AQ411" s="151">
        <v>0</v>
      </c>
      <c r="AR411" s="296"/>
      <c r="AS411" s="167">
        <f t="shared" si="111"/>
        <v>0</v>
      </c>
      <c r="AT411" s="54">
        <v>0</v>
      </c>
      <c r="AU411" s="55">
        <v>0</v>
      </c>
      <c r="AV411" s="55">
        <v>0</v>
      </c>
      <c r="AW411" s="55">
        <v>0</v>
      </c>
      <c r="AX411" s="55">
        <v>0</v>
      </c>
      <c r="AY411" s="55">
        <v>0</v>
      </c>
      <c r="AZ411" s="55">
        <v>0</v>
      </c>
      <c r="BA411" s="139">
        <v>0</v>
      </c>
      <c r="BB411" s="139">
        <v>0</v>
      </c>
      <c r="BC411" s="139">
        <v>0</v>
      </c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</row>
    <row r="412" spans="1:71" ht="12.75" hidden="1" customHeight="1" x14ac:dyDescent="0.2">
      <c r="A412" s="261" t="s">
        <v>226</v>
      </c>
      <c r="B412" s="285"/>
      <c r="C412" s="122" t="s">
        <v>196</v>
      </c>
      <c r="D412" s="286"/>
      <c r="E412" s="122" t="s">
        <v>196</v>
      </c>
      <c r="F412" s="122" t="s">
        <v>196</v>
      </c>
      <c r="G412" s="122" t="s">
        <v>196</v>
      </c>
      <c r="H412" s="122" t="s">
        <v>196</v>
      </c>
      <c r="I412" s="122" t="s">
        <v>196</v>
      </c>
      <c r="J412" s="122" t="s">
        <v>196</v>
      </c>
      <c r="K412" s="122" t="s">
        <v>196</v>
      </c>
      <c r="L412" s="122">
        <v>0</v>
      </c>
      <c r="M412" s="129">
        <v>0</v>
      </c>
      <c r="N412" s="129">
        <v>0</v>
      </c>
      <c r="O412" s="124">
        <v>0</v>
      </c>
      <c r="P412" s="129">
        <v>0</v>
      </c>
      <c r="Q412" s="286"/>
      <c r="R412" s="125">
        <v>0</v>
      </c>
      <c r="S412" s="124">
        <v>0</v>
      </c>
      <c r="T412" s="124">
        <v>0</v>
      </c>
      <c r="U412" s="129">
        <v>0</v>
      </c>
      <c r="V412" s="122">
        <v>0</v>
      </c>
      <c r="W412" s="122">
        <v>0</v>
      </c>
      <c r="X412" s="122">
        <v>0</v>
      </c>
      <c r="Y412" s="122">
        <v>0</v>
      </c>
      <c r="Z412" s="122">
        <v>0</v>
      </c>
      <c r="AA412" s="122">
        <v>0</v>
      </c>
      <c r="AB412" s="122">
        <v>0</v>
      </c>
      <c r="AC412" s="122">
        <v>0</v>
      </c>
      <c r="AD412" s="129">
        <v>0</v>
      </c>
      <c r="AE412" s="129">
        <v>0</v>
      </c>
      <c r="AF412" s="122">
        <v>0</v>
      </c>
      <c r="AG412" s="129">
        <v>0</v>
      </c>
      <c r="AH412" s="129">
        <v>0</v>
      </c>
      <c r="AI412" s="129">
        <v>0</v>
      </c>
      <c r="AJ412" s="124">
        <v>0</v>
      </c>
      <c r="AK412" s="122">
        <v>0</v>
      </c>
      <c r="AL412" s="136">
        <v>0</v>
      </c>
      <c r="AM412" s="187"/>
      <c r="AN412" s="138">
        <v>0</v>
      </c>
      <c r="AO412" s="48" t="s">
        <v>226</v>
      </c>
      <c r="AP412" s="174"/>
      <c r="AQ412" s="151">
        <v>0</v>
      </c>
      <c r="AR412" s="296"/>
      <c r="AS412" s="167">
        <f t="shared" si="111"/>
        <v>0</v>
      </c>
      <c r="AT412" s="54">
        <v>0</v>
      </c>
      <c r="AU412" s="55">
        <v>0</v>
      </c>
      <c r="AV412" s="55">
        <v>0</v>
      </c>
      <c r="AW412" s="55">
        <v>0</v>
      </c>
      <c r="AX412" s="55">
        <v>0</v>
      </c>
      <c r="AY412" s="55">
        <v>0</v>
      </c>
      <c r="AZ412" s="55">
        <v>0</v>
      </c>
      <c r="BA412" s="139">
        <v>0</v>
      </c>
      <c r="BB412" s="139">
        <v>0</v>
      </c>
      <c r="BC412" s="139">
        <v>0</v>
      </c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</row>
    <row r="413" spans="1:71" ht="12.75" hidden="1" customHeight="1" x14ac:dyDescent="0.25">
      <c r="A413" s="209" t="s">
        <v>22</v>
      </c>
      <c r="B413" s="210"/>
      <c r="C413" s="211">
        <f>SUM(C402:C412)</f>
        <v>83</v>
      </c>
      <c r="D413" s="212"/>
      <c r="E413" s="211">
        <f>SUM(E402:E412)</f>
        <v>467</v>
      </c>
      <c r="F413" s="211">
        <f>SUM(F402:F412)</f>
        <v>1048</v>
      </c>
      <c r="G413" s="211">
        <f>SUM(G402:G410)</f>
        <v>1532</v>
      </c>
      <c r="H413" s="211">
        <f t="shared" ref="H413:P413" si="112">SUM(H402:H412)</f>
        <v>1660</v>
      </c>
      <c r="I413" s="211">
        <f t="shared" si="112"/>
        <v>2750</v>
      </c>
      <c r="J413" s="211">
        <f t="shared" si="112"/>
        <v>2503</v>
      </c>
      <c r="K413" s="211">
        <f t="shared" si="112"/>
        <v>2585</v>
      </c>
      <c r="L413" s="211">
        <f t="shared" si="112"/>
        <v>2692</v>
      </c>
      <c r="M413" s="211">
        <f t="shared" si="112"/>
        <v>2390</v>
      </c>
      <c r="N413" s="211">
        <f t="shared" si="112"/>
        <v>2776</v>
      </c>
      <c r="O413" s="211">
        <f t="shared" si="112"/>
        <v>2573</v>
      </c>
      <c r="P413" s="211">
        <f t="shared" si="112"/>
        <v>2914</v>
      </c>
      <c r="Q413" s="212"/>
      <c r="R413" s="211">
        <f t="shared" ref="R413:BS413" si="113">SUM(R402:R412)</f>
        <v>2836</v>
      </c>
      <c r="S413" s="211">
        <f t="shared" si="113"/>
        <v>2535</v>
      </c>
      <c r="T413" s="211">
        <f t="shared" si="113"/>
        <v>3067</v>
      </c>
      <c r="U413" s="211">
        <f t="shared" si="113"/>
        <v>2652</v>
      </c>
      <c r="V413" s="211">
        <f t="shared" si="113"/>
        <v>3336</v>
      </c>
      <c r="W413" s="211">
        <f t="shared" si="113"/>
        <v>3438</v>
      </c>
      <c r="X413" s="211">
        <f t="shared" si="113"/>
        <v>3176</v>
      </c>
      <c r="Y413" s="211">
        <f t="shared" si="113"/>
        <v>3704</v>
      </c>
      <c r="Z413" s="211">
        <f t="shared" si="113"/>
        <v>3254</v>
      </c>
      <c r="AA413" s="211">
        <f t="shared" si="113"/>
        <v>4181</v>
      </c>
      <c r="AB413" s="211">
        <f t="shared" si="113"/>
        <v>3406</v>
      </c>
      <c r="AC413" s="211">
        <f t="shared" si="113"/>
        <v>3396</v>
      </c>
      <c r="AD413" s="211">
        <f t="shared" si="113"/>
        <v>4105</v>
      </c>
      <c r="AE413" s="211">
        <f t="shared" si="113"/>
        <v>3692</v>
      </c>
      <c r="AF413" s="211">
        <f t="shared" si="113"/>
        <v>3488</v>
      </c>
      <c r="AG413" s="211">
        <f t="shared" si="113"/>
        <v>3889</v>
      </c>
      <c r="AH413" s="211">
        <f t="shared" si="113"/>
        <v>3874</v>
      </c>
      <c r="AI413" s="211">
        <f t="shared" si="113"/>
        <v>3838</v>
      </c>
      <c r="AJ413" s="211">
        <f t="shared" si="113"/>
        <v>3988</v>
      </c>
      <c r="AK413" s="211">
        <f t="shared" si="113"/>
        <v>3999</v>
      </c>
      <c r="AL413" s="211">
        <f t="shared" si="113"/>
        <v>3896</v>
      </c>
      <c r="AM413" s="214"/>
      <c r="AN413" s="215">
        <f t="shared" si="113"/>
        <v>1486</v>
      </c>
      <c r="AO413" s="176" t="s">
        <v>22</v>
      </c>
      <c r="AP413" s="65"/>
      <c r="AQ413" s="66">
        <f t="shared" si="113"/>
        <v>2833</v>
      </c>
      <c r="AR413" s="219"/>
      <c r="AS413" s="65">
        <f t="shared" si="113"/>
        <v>4319</v>
      </c>
      <c r="AT413" s="37">
        <f t="shared" si="113"/>
        <v>3792</v>
      </c>
      <c r="AU413" s="37">
        <f t="shared" si="113"/>
        <v>3741</v>
      </c>
      <c r="AV413" s="37">
        <f t="shared" si="113"/>
        <v>3515</v>
      </c>
      <c r="AW413" s="37">
        <f t="shared" si="113"/>
        <v>3172</v>
      </c>
      <c r="AX413" s="37">
        <f t="shared" si="113"/>
        <v>3050</v>
      </c>
      <c r="AY413" s="37">
        <f t="shared" si="113"/>
        <v>3181</v>
      </c>
      <c r="AZ413" s="37">
        <f t="shared" si="113"/>
        <v>3279</v>
      </c>
      <c r="BA413" s="37">
        <f t="shared" si="113"/>
        <v>3264</v>
      </c>
      <c r="BB413" s="37">
        <f t="shared" si="113"/>
        <v>3234</v>
      </c>
      <c r="BC413" s="37">
        <f t="shared" si="113"/>
        <v>3493</v>
      </c>
      <c r="BD413" s="37">
        <f t="shared" si="113"/>
        <v>0</v>
      </c>
      <c r="BE413" s="37">
        <f t="shared" si="113"/>
        <v>0</v>
      </c>
      <c r="BF413" s="37">
        <f t="shared" si="113"/>
        <v>0</v>
      </c>
      <c r="BG413" s="37">
        <f t="shared" si="113"/>
        <v>0</v>
      </c>
      <c r="BH413" s="37">
        <f t="shared" si="113"/>
        <v>0</v>
      </c>
      <c r="BI413" s="37">
        <f t="shared" si="113"/>
        <v>0</v>
      </c>
      <c r="BJ413" s="37">
        <f t="shared" si="113"/>
        <v>0</v>
      </c>
      <c r="BK413" s="37">
        <f t="shared" si="113"/>
        <v>0</v>
      </c>
      <c r="BL413" s="37">
        <f t="shared" si="113"/>
        <v>0</v>
      </c>
      <c r="BM413" s="37">
        <f t="shared" si="113"/>
        <v>0</v>
      </c>
      <c r="BN413" s="37">
        <f t="shared" si="113"/>
        <v>0</v>
      </c>
      <c r="BO413" s="37">
        <f t="shared" si="113"/>
        <v>0</v>
      </c>
      <c r="BP413" s="37">
        <f t="shared" si="113"/>
        <v>0</v>
      </c>
      <c r="BQ413" s="37">
        <f t="shared" si="113"/>
        <v>0</v>
      </c>
      <c r="BR413" s="37">
        <f t="shared" si="113"/>
        <v>0</v>
      </c>
      <c r="BS413" s="37">
        <f t="shared" si="113"/>
        <v>0</v>
      </c>
    </row>
    <row r="414" spans="1:71" ht="12.75" hidden="1" customHeight="1" x14ac:dyDescent="0.25">
      <c r="A414" s="148"/>
      <c r="B414" s="149"/>
      <c r="C414" s="149"/>
      <c r="D414" s="149"/>
      <c r="E414" s="149"/>
      <c r="F414" s="149"/>
      <c r="G414" s="149"/>
      <c r="H414" s="150"/>
      <c r="I414" s="150"/>
      <c r="J414" s="149"/>
      <c r="K414" s="149"/>
      <c r="L414" s="149"/>
      <c r="M414" s="149"/>
      <c r="N414" s="149"/>
      <c r="O414" s="150"/>
      <c r="P414" s="149"/>
      <c r="Q414" s="149"/>
      <c r="R414" s="150"/>
      <c r="S414" s="150"/>
      <c r="T414" s="150"/>
      <c r="U414" s="149"/>
      <c r="V414" s="150"/>
      <c r="W414" s="150"/>
      <c r="X414" s="149"/>
      <c r="Y414" s="149"/>
      <c r="Z414" s="150"/>
      <c r="AA414" s="150"/>
      <c r="AB414" s="149"/>
      <c r="AC414" s="149"/>
      <c r="AD414" s="149"/>
      <c r="AE414" s="149"/>
      <c r="AF414" s="149"/>
      <c r="AG414" s="149"/>
      <c r="AH414" s="149"/>
      <c r="AI414" s="149"/>
      <c r="AJ414" s="150"/>
      <c r="AK414" s="149"/>
      <c r="AL414" s="149"/>
      <c r="AM414" s="149"/>
      <c r="AN414" s="149"/>
      <c r="AO414" s="113"/>
      <c r="AP414" s="114"/>
      <c r="AQ414" s="114"/>
      <c r="AR414" s="114"/>
      <c r="AS414" s="114"/>
      <c r="AT414" s="114"/>
      <c r="AU414" s="114"/>
      <c r="AV414" s="114"/>
      <c r="AW414" s="114"/>
      <c r="AX414" s="114"/>
      <c r="AY414" s="114"/>
      <c r="AZ414" s="114"/>
      <c r="BA414" s="114"/>
      <c r="BB414" s="114"/>
      <c r="BC414" s="114"/>
      <c r="BD414" s="114"/>
      <c r="BE414" s="114"/>
      <c r="BF414" s="114"/>
      <c r="BG414" s="114"/>
      <c r="BH414" s="114"/>
      <c r="BI414" s="114"/>
      <c r="BJ414" s="114"/>
      <c r="BK414" s="114"/>
      <c r="BL414" s="114"/>
      <c r="BM414" s="114"/>
      <c r="BN414" s="114"/>
      <c r="BO414" s="114"/>
      <c r="BP414" s="114"/>
      <c r="BQ414" s="114"/>
      <c r="BR414" s="114"/>
      <c r="BS414" s="114"/>
    </row>
    <row r="415" spans="1:71" s="68" customFormat="1" ht="12.75" hidden="1" customHeight="1" x14ac:dyDescent="0.25">
      <c r="A415" s="283" t="s">
        <v>227</v>
      </c>
      <c r="B415" s="284"/>
      <c r="C415" s="119">
        <f>$C$11</f>
        <v>44531</v>
      </c>
      <c r="D415" s="284"/>
      <c r="E415" s="119" t="e">
        <f ca="1">$E$11</f>
        <v>#NAME?</v>
      </c>
      <c r="F415" s="119" t="e">
        <f ca="1">$F$11</f>
        <v>#NAME?</v>
      </c>
      <c r="G415" s="119" t="e">
        <f ca="1">$G$11</f>
        <v>#NAME?</v>
      </c>
      <c r="H415" s="119" t="e">
        <f ca="1">$H$11</f>
        <v>#NAME?</v>
      </c>
      <c r="I415" s="119" t="e">
        <f ca="1">$I$11</f>
        <v>#NAME?</v>
      </c>
      <c r="J415" s="119" t="e">
        <f ca="1">$J$11</f>
        <v>#NAME?</v>
      </c>
      <c r="K415" s="119" t="e">
        <f ca="1">$K$11</f>
        <v>#NAME?</v>
      </c>
      <c r="L415" s="119" t="e">
        <f ca="1">$L$11</f>
        <v>#NAME?</v>
      </c>
      <c r="M415" s="119" t="e">
        <f ca="1">$M$11</f>
        <v>#NAME?</v>
      </c>
      <c r="N415" s="119" t="e">
        <f ca="1">$N$11</f>
        <v>#NAME?</v>
      </c>
      <c r="O415" s="119" t="e">
        <f ca="1">$O$11</f>
        <v>#NAME?</v>
      </c>
      <c r="P415" s="119" t="e">
        <f ca="1">$P$11</f>
        <v>#NAME?</v>
      </c>
      <c r="Q415" s="284"/>
      <c r="R415" s="119" t="e">
        <f t="shared" ref="R415:AK415" ca="1" si="114">R11</f>
        <v>#NAME?</v>
      </c>
      <c r="S415" s="119" t="e">
        <f t="shared" ca="1" si="114"/>
        <v>#NAME?</v>
      </c>
      <c r="T415" s="119" t="e">
        <f t="shared" ca="1" si="114"/>
        <v>#NAME?</v>
      </c>
      <c r="U415" s="119" t="e">
        <f t="shared" ca="1" si="114"/>
        <v>#NAME?</v>
      </c>
      <c r="V415" s="119" t="e">
        <f t="shared" ca="1" si="114"/>
        <v>#NAME?</v>
      </c>
      <c r="W415" s="119" t="e">
        <f t="shared" ca="1" si="114"/>
        <v>#NAME?</v>
      </c>
      <c r="X415" s="119" t="e">
        <f t="shared" ca="1" si="114"/>
        <v>#NAME?</v>
      </c>
      <c r="Y415" s="119" t="e">
        <f t="shared" ca="1" si="114"/>
        <v>#NAME?</v>
      </c>
      <c r="Z415" s="119" t="e">
        <f t="shared" ca="1" si="114"/>
        <v>#NAME?</v>
      </c>
      <c r="AA415" s="119" t="e">
        <f t="shared" ca="1" si="114"/>
        <v>#NAME?</v>
      </c>
      <c r="AB415" s="119" t="e">
        <f t="shared" ca="1" si="114"/>
        <v>#NAME?</v>
      </c>
      <c r="AC415" s="119" t="e">
        <f t="shared" ca="1" si="114"/>
        <v>#NAME?</v>
      </c>
      <c r="AD415" s="119" t="e">
        <f t="shared" ca="1" si="114"/>
        <v>#NAME?</v>
      </c>
      <c r="AE415" s="119" t="e">
        <f t="shared" ca="1" si="114"/>
        <v>#NAME?</v>
      </c>
      <c r="AF415" s="119" t="e">
        <f t="shared" ca="1" si="114"/>
        <v>#NAME?</v>
      </c>
      <c r="AG415" s="119" t="e">
        <f t="shared" ca="1" si="114"/>
        <v>#NAME?</v>
      </c>
      <c r="AH415" s="119" t="e">
        <f t="shared" ca="1" si="114"/>
        <v>#NAME?</v>
      </c>
      <c r="AI415" s="119" t="e">
        <f t="shared" ca="1" si="114"/>
        <v>#NAME?</v>
      </c>
      <c r="AJ415" s="119" t="e">
        <f t="shared" ca="1" si="114"/>
        <v>#NAME?</v>
      </c>
      <c r="AK415" s="119" t="e">
        <f t="shared" ca="1" si="114"/>
        <v>#NAME?</v>
      </c>
      <c r="AL415" s="119" t="e">
        <f ca="1">AL$11</f>
        <v>#NAME?</v>
      </c>
      <c r="AM415" s="180"/>
      <c r="AN415" s="120" t="str">
        <f>AN$11</f>
        <v>1-10-out-24</v>
      </c>
      <c r="AO415" s="45" t="s">
        <v>228</v>
      </c>
      <c r="AP415" s="46"/>
      <c r="AQ415" s="47" t="str">
        <f>AQ$11</f>
        <v>11-31-out-24</v>
      </c>
      <c r="AR415" s="90"/>
      <c r="AS415" s="46" t="e">
        <f t="shared" ref="AS415:BS415" ca="1" si="115">AS$11</f>
        <v>#NAME?</v>
      </c>
      <c r="AT415" s="10" t="e">
        <f t="shared" ca="1" si="115"/>
        <v>#NAME?</v>
      </c>
      <c r="AU415" s="10" t="e">
        <f t="shared" ca="1" si="115"/>
        <v>#NAME?</v>
      </c>
      <c r="AV415" s="10" t="e">
        <f t="shared" ca="1" si="115"/>
        <v>#NAME?</v>
      </c>
      <c r="AW415" s="10" t="e">
        <f t="shared" ca="1" si="115"/>
        <v>#NAME?</v>
      </c>
      <c r="AX415" s="10" t="e">
        <f t="shared" ca="1" si="115"/>
        <v>#NAME?</v>
      </c>
      <c r="AY415" s="10" t="e">
        <f t="shared" ca="1" si="115"/>
        <v>#NAME?</v>
      </c>
      <c r="AZ415" s="10" t="e">
        <f t="shared" ca="1" si="115"/>
        <v>#NAME?</v>
      </c>
      <c r="BA415" s="10" t="e">
        <f t="shared" ca="1" si="115"/>
        <v>#NAME?</v>
      </c>
      <c r="BB415" s="10" t="e">
        <f t="shared" ca="1" si="115"/>
        <v>#NAME?</v>
      </c>
      <c r="BC415" s="10" t="e">
        <f t="shared" ca="1" si="115"/>
        <v>#NAME?</v>
      </c>
      <c r="BD415" s="10" t="e">
        <f t="shared" ca="1" si="115"/>
        <v>#NAME?</v>
      </c>
      <c r="BE415" s="10" t="e">
        <f t="shared" ca="1" si="115"/>
        <v>#NAME?</v>
      </c>
      <c r="BF415" s="10" t="e">
        <f t="shared" ca="1" si="115"/>
        <v>#NAME?</v>
      </c>
      <c r="BG415" s="10" t="e">
        <f t="shared" ca="1" si="115"/>
        <v>#NAME?</v>
      </c>
      <c r="BH415" s="10" t="e">
        <f t="shared" ca="1" si="115"/>
        <v>#NAME?</v>
      </c>
      <c r="BI415" s="10" t="e">
        <f t="shared" ca="1" si="115"/>
        <v>#NAME?</v>
      </c>
      <c r="BJ415" s="10" t="e">
        <f t="shared" ca="1" si="115"/>
        <v>#NAME?</v>
      </c>
      <c r="BK415" s="10" t="e">
        <f t="shared" ca="1" si="115"/>
        <v>#NAME?</v>
      </c>
      <c r="BL415" s="10" t="e">
        <f t="shared" ca="1" si="115"/>
        <v>#NAME?</v>
      </c>
      <c r="BM415" s="10" t="e">
        <f t="shared" ca="1" si="115"/>
        <v>#NAME?</v>
      </c>
      <c r="BN415" s="10" t="e">
        <f t="shared" ca="1" si="115"/>
        <v>#NAME?</v>
      </c>
      <c r="BO415" s="10" t="e">
        <f t="shared" ca="1" si="115"/>
        <v>#NAME?</v>
      </c>
      <c r="BP415" s="10" t="e">
        <f t="shared" ca="1" si="115"/>
        <v>#NAME?</v>
      </c>
      <c r="BQ415" s="10" t="e">
        <f t="shared" ca="1" si="115"/>
        <v>#NAME?</v>
      </c>
      <c r="BR415" s="10" t="e">
        <f t="shared" ca="1" si="115"/>
        <v>#NAME?</v>
      </c>
      <c r="BS415" s="10" t="e">
        <f t="shared" ca="1" si="115"/>
        <v>#NAME?</v>
      </c>
    </row>
    <row r="416" spans="1:71" ht="12.75" hidden="1" customHeight="1" x14ac:dyDescent="0.2">
      <c r="A416" s="261" t="s">
        <v>89</v>
      </c>
      <c r="B416" s="285"/>
      <c r="C416" s="122" t="s">
        <v>196</v>
      </c>
      <c r="D416" s="286"/>
      <c r="E416" s="122" t="s">
        <v>196</v>
      </c>
      <c r="F416" s="122" t="s">
        <v>196</v>
      </c>
      <c r="G416" s="122">
        <v>1</v>
      </c>
      <c r="H416" s="122" t="s">
        <v>196</v>
      </c>
      <c r="I416" s="122" t="s">
        <v>196</v>
      </c>
      <c r="J416" s="122">
        <v>2</v>
      </c>
      <c r="K416" s="122" t="s">
        <v>196</v>
      </c>
      <c r="L416" s="122">
        <v>1</v>
      </c>
      <c r="M416" s="122">
        <v>1</v>
      </c>
      <c r="N416" s="122">
        <v>3</v>
      </c>
      <c r="O416" s="122">
        <v>4</v>
      </c>
      <c r="P416" s="122">
        <v>4</v>
      </c>
      <c r="Q416" s="286"/>
      <c r="R416" s="125">
        <v>3</v>
      </c>
      <c r="S416" s="124">
        <v>0</v>
      </c>
      <c r="T416" s="124">
        <v>1</v>
      </c>
      <c r="U416" s="124">
        <v>1</v>
      </c>
      <c r="V416" s="124">
        <v>1</v>
      </c>
      <c r="W416" s="124">
        <v>4</v>
      </c>
      <c r="X416" s="124">
        <v>2</v>
      </c>
      <c r="Y416" s="124">
        <v>3</v>
      </c>
      <c r="Z416" s="124">
        <v>1</v>
      </c>
      <c r="AA416" s="124">
        <v>3</v>
      </c>
      <c r="AB416" s="124">
        <v>0</v>
      </c>
      <c r="AC416" s="124">
        <v>0</v>
      </c>
      <c r="AD416" s="124">
        <v>1</v>
      </c>
      <c r="AE416" s="124">
        <v>0</v>
      </c>
      <c r="AF416" s="124">
        <v>2</v>
      </c>
      <c r="AG416" s="124">
        <v>0</v>
      </c>
      <c r="AH416" s="124">
        <v>0</v>
      </c>
      <c r="AI416" s="124">
        <v>0</v>
      </c>
      <c r="AJ416" s="124">
        <v>0</v>
      </c>
      <c r="AK416" s="124">
        <v>0</v>
      </c>
      <c r="AL416" s="50">
        <v>0</v>
      </c>
      <c r="AM416" s="187"/>
      <c r="AN416" s="60">
        <v>0</v>
      </c>
      <c r="AO416" s="48" t="s">
        <v>89</v>
      </c>
      <c r="AP416" s="174"/>
      <c r="AQ416" s="151">
        <v>0</v>
      </c>
      <c r="AR416" s="296"/>
      <c r="AS416" s="167">
        <f t="shared" ref="AS416:AS427" si="116">IF(AQ416="","",(SUM(AQ416,AN416)))</f>
        <v>0</v>
      </c>
      <c r="AT416" s="54">
        <v>0</v>
      </c>
      <c r="AU416" s="55">
        <v>0</v>
      </c>
      <c r="AV416" s="55">
        <v>0</v>
      </c>
      <c r="AW416" s="55">
        <v>0</v>
      </c>
      <c r="AX416" s="55">
        <v>2</v>
      </c>
      <c r="AY416" s="55">
        <v>2</v>
      </c>
      <c r="AZ416" s="55">
        <v>0</v>
      </c>
      <c r="BA416" s="61">
        <v>0</v>
      </c>
      <c r="BB416" s="61">
        <v>1</v>
      </c>
      <c r="BC416" s="61">
        <v>0</v>
      </c>
      <c r="BD416" s="111"/>
      <c r="BE416" s="111"/>
      <c r="BF416" s="111"/>
      <c r="BG416" s="111"/>
      <c r="BH416" s="111"/>
      <c r="BI416" s="111"/>
      <c r="BJ416" s="111"/>
      <c r="BK416" s="111"/>
      <c r="BL416" s="111"/>
      <c r="BM416" s="111"/>
      <c r="BN416" s="111"/>
      <c r="BO416" s="111"/>
      <c r="BP416" s="111"/>
      <c r="BQ416" s="111"/>
      <c r="BR416" s="111"/>
      <c r="BS416" s="111"/>
    </row>
    <row r="417" spans="1:71" ht="12.75" hidden="1" customHeight="1" x14ac:dyDescent="0.2">
      <c r="A417" s="261" t="s">
        <v>229</v>
      </c>
      <c r="B417" s="285"/>
      <c r="C417" s="122" t="s">
        <v>196</v>
      </c>
      <c r="D417" s="286"/>
      <c r="E417" s="122" t="s">
        <v>196</v>
      </c>
      <c r="F417" s="122" t="s">
        <v>196</v>
      </c>
      <c r="G417" s="122">
        <v>1</v>
      </c>
      <c r="H417" s="122">
        <v>3</v>
      </c>
      <c r="I417" s="122" t="s">
        <v>196</v>
      </c>
      <c r="J417" s="122" t="s">
        <v>196</v>
      </c>
      <c r="K417" s="122" t="s">
        <v>196</v>
      </c>
      <c r="L417" s="122">
        <v>1</v>
      </c>
      <c r="M417" s="122">
        <v>0</v>
      </c>
      <c r="N417" s="122">
        <v>1</v>
      </c>
      <c r="O417" s="122">
        <v>0</v>
      </c>
      <c r="P417" s="122">
        <v>0</v>
      </c>
      <c r="Q417" s="286"/>
      <c r="R417" s="125">
        <v>1</v>
      </c>
      <c r="S417" s="124">
        <v>0</v>
      </c>
      <c r="T417" s="124">
        <v>2</v>
      </c>
      <c r="U417" s="129">
        <v>0</v>
      </c>
      <c r="V417" s="124">
        <v>1</v>
      </c>
      <c r="W417" s="124">
        <v>0</v>
      </c>
      <c r="X417" s="129">
        <v>0</v>
      </c>
      <c r="Y417" s="129">
        <v>0</v>
      </c>
      <c r="Z417" s="129">
        <v>0</v>
      </c>
      <c r="AA417" s="124">
        <v>0</v>
      </c>
      <c r="AB417" s="129">
        <v>0</v>
      </c>
      <c r="AC417" s="129">
        <v>0</v>
      </c>
      <c r="AD417" s="129">
        <v>0</v>
      </c>
      <c r="AE417" s="129">
        <v>0</v>
      </c>
      <c r="AF417" s="129">
        <v>0</v>
      </c>
      <c r="AG417" s="129">
        <v>0</v>
      </c>
      <c r="AH417" s="129">
        <v>0</v>
      </c>
      <c r="AI417" s="129">
        <v>0</v>
      </c>
      <c r="AJ417" s="129">
        <v>0</v>
      </c>
      <c r="AK417" s="129">
        <v>0</v>
      </c>
      <c r="AL417" s="136">
        <v>0</v>
      </c>
      <c r="AM417" s="187"/>
      <c r="AN417" s="138">
        <v>0</v>
      </c>
      <c r="AO417" s="48" t="s">
        <v>229</v>
      </c>
      <c r="AP417" s="174"/>
      <c r="AQ417" s="151">
        <v>0</v>
      </c>
      <c r="AR417" s="296"/>
      <c r="AS417" s="167">
        <f t="shared" si="116"/>
        <v>0</v>
      </c>
      <c r="AT417" s="54">
        <v>0</v>
      </c>
      <c r="AU417" s="55">
        <v>1</v>
      </c>
      <c r="AV417" s="55">
        <v>0</v>
      </c>
      <c r="AW417" s="55">
        <v>1</v>
      </c>
      <c r="AX417" s="55">
        <v>0</v>
      </c>
      <c r="AY417" s="55">
        <v>0</v>
      </c>
      <c r="AZ417" s="55">
        <v>0</v>
      </c>
      <c r="BA417" s="139">
        <v>0</v>
      </c>
      <c r="BB417" s="139">
        <v>0</v>
      </c>
      <c r="BC417" s="139">
        <v>0</v>
      </c>
      <c r="BD417" s="111"/>
      <c r="BE417" s="111"/>
      <c r="BF417" s="111"/>
      <c r="BG417" s="111"/>
      <c r="BH417" s="111"/>
      <c r="BI417" s="111"/>
      <c r="BJ417" s="111"/>
      <c r="BK417" s="111"/>
      <c r="BL417" s="111"/>
      <c r="BM417" s="111"/>
      <c r="BN417" s="111"/>
      <c r="BO417" s="111"/>
      <c r="BP417" s="111"/>
      <c r="BQ417" s="111"/>
      <c r="BR417" s="111"/>
      <c r="BS417" s="111"/>
    </row>
    <row r="418" spans="1:71" ht="12.75" hidden="1" customHeight="1" x14ac:dyDescent="0.2">
      <c r="A418" s="261" t="s">
        <v>74</v>
      </c>
      <c r="B418" s="285"/>
      <c r="C418" s="122">
        <v>18</v>
      </c>
      <c r="D418" s="286"/>
      <c r="E418" s="122">
        <v>39</v>
      </c>
      <c r="F418" s="122">
        <v>42</v>
      </c>
      <c r="G418" s="122">
        <v>94</v>
      </c>
      <c r="H418" s="122">
        <v>101</v>
      </c>
      <c r="I418" s="129">
        <v>74</v>
      </c>
      <c r="J418" s="122">
        <v>99</v>
      </c>
      <c r="K418" s="122">
        <v>110</v>
      </c>
      <c r="L418" s="122">
        <v>116</v>
      </c>
      <c r="M418" s="122">
        <v>137</v>
      </c>
      <c r="N418" s="122">
        <v>127</v>
      </c>
      <c r="O418" s="122">
        <v>109</v>
      </c>
      <c r="P418" s="122">
        <v>141</v>
      </c>
      <c r="Q418" s="286"/>
      <c r="R418" s="125">
        <v>105</v>
      </c>
      <c r="S418" s="124">
        <v>135</v>
      </c>
      <c r="T418" s="124">
        <v>266</v>
      </c>
      <c r="U418" s="129">
        <v>154</v>
      </c>
      <c r="V418" s="124">
        <v>172</v>
      </c>
      <c r="W418" s="124">
        <v>172</v>
      </c>
      <c r="X418" s="129">
        <v>200</v>
      </c>
      <c r="Y418" s="129">
        <v>194</v>
      </c>
      <c r="Z418" s="129">
        <v>252</v>
      </c>
      <c r="AA418" s="124">
        <v>239</v>
      </c>
      <c r="AB418" s="129">
        <v>236</v>
      </c>
      <c r="AC418" s="129">
        <v>142</v>
      </c>
      <c r="AD418" s="129">
        <v>121</v>
      </c>
      <c r="AE418" s="129">
        <v>103</v>
      </c>
      <c r="AF418" s="129">
        <v>159</v>
      </c>
      <c r="AG418" s="129">
        <v>171</v>
      </c>
      <c r="AH418" s="129">
        <v>244</v>
      </c>
      <c r="AI418" s="129">
        <v>315</v>
      </c>
      <c r="AJ418" s="129">
        <v>106</v>
      </c>
      <c r="AK418" s="129">
        <v>134</v>
      </c>
      <c r="AL418" s="136">
        <v>181</v>
      </c>
      <c r="AM418" s="187"/>
      <c r="AN418" s="138">
        <v>41</v>
      </c>
      <c r="AO418" s="48" t="s">
        <v>74</v>
      </c>
      <c r="AP418" s="174"/>
      <c r="AQ418" s="151">
        <v>68</v>
      </c>
      <c r="AR418" s="296"/>
      <c r="AS418" s="167">
        <f t="shared" si="116"/>
        <v>109</v>
      </c>
      <c r="AT418" s="54">
        <v>103</v>
      </c>
      <c r="AU418" s="55">
        <v>100</v>
      </c>
      <c r="AV418" s="55">
        <v>65</v>
      </c>
      <c r="AW418" s="55">
        <v>44</v>
      </c>
      <c r="AX418" s="55">
        <v>80</v>
      </c>
      <c r="AY418" s="55">
        <v>150</v>
      </c>
      <c r="AZ418" s="55">
        <v>125</v>
      </c>
      <c r="BA418" s="139">
        <v>162</v>
      </c>
      <c r="BB418" s="139">
        <v>148</v>
      </c>
      <c r="BC418" s="139">
        <v>200</v>
      </c>
      <c r="BD418" s="111"/>
      <c r="BE418" s="111"/>
      <c r="BF418" s="111"/>
      <c r="BG418" s="111"/>
      <c r="BH418" s="111"/>
      <c r="BI418" s="111"/>
      <c r="BJ418" s="111"/>
      <c r="BK418" s="111"/>
      <c r="BL418" s="111"/>
      <c r="BM418" s="111"/>
      <c r="BN418" s="111"/>
      <c r="BO418" s="111"/>
      <c r="BP418" s="111"/>
      <c r="BQ418" s="111"/>
      <c r="BR418" s="111"/>
      <c r="BS418" s="111"/>
    </row>
    <row r="419" spans="1:71" ht="12.75" hidden="1" customHeight="1" x14ac:dyDescent="0.2">
      <c r="A419" s="261" t="s">
        <v>62</v>
      </c>
      <c r="B419" s="285"/>
      <c r="C419" s="122" t="s">
        <v>196</v>
      </c>
      <c r="D419" s="286"/>
      <c r="E419" s="122" t="s">
        <v>196</v>
      </c>
      <c r="F419" s="122" t="s">
        <v>196</v>
      </c>
      <c r="G419" s="122" t="s">
        <v>196</v>
      </c>
      <c r="H419" s="122" t="s">
        <v>196</v>
      </c>
      <c r="I419" s="122" t="s">
        <v>196</v>
      </c>
      <c r="J419" s="122" t="s">
        <v>196</v>
      </c>
      <c r="K419" s="122" t="s">
        <v>196</v>
      </c>
      <c r="L419" s="122" t="s">
        <v>196</v>
      </c>
      <c r="M419" s="122">
        <v>0</v>
      </c>
      <c r="N419" s="122">
        <v>0</v>
      </c>
      <c r="O419" s="122">
        <v>0</v>
      </c>
      <c r="P419" s="122">
        <v>0</v>
      </c>
      <c r="Q419" s="286"/>
      <c r="R419" s="125">
        <v>0</v>
      </c>
      <c r="S419" s="124">
        <v>0</v>
      </c>
      <c r="T419" s="124">
        <v>0</v>
      </c>
      <c r="U419" s="129">
        <v>0</v>
      </c>
      <c r="V419" s="124">
        <v>0</v>
      </c>
      <c r="W419" s="124">
        <v>0</v>
      </c>
      <c r="X419" s="129">
        <v>0</v>
      </c>
      <c r="Y419" s="129">
        <v>0</v>
      </c>
      <c r="Z419" s="129">
        <v>0</v>
      </c>
      <c r="AA419" s="124">
        <v>0</v>
      </c>
      <c r="AB419" s="129">
        <v>0</v>
      </c>
      <c r="AC419" s="129">
        <v>0</v>
      </c>
      <c r="AD419" s="129">
        <v>0</v>
      </c>
      <c r="AE419" s="129">
        <v>0</v>
      </c>
      <c r="AF419" s="129">
        <v>0</v>
      </c>
      <c r="AG419" s="129">
        <v>0</v>
      </c>
      <c r="AH419" s="129">
        <v>0</v>
      </c>
      <c r="AI419" s="129">
        <v>0</v>
      </c>
      <c r="AJ419" s="129">
        <v>0</v>
      </c>
      <c r="AK419" s="129">
        <v>0</v>
      </c>
      <c r="AL419" s="136">
        <v>0</v>
      </c>
      <c r="AM419" s="187"/>
      <c r="AN419" s="138">
        <v>0</v>
      </c>
      <c r="AO419" s="48" t="s">
        <v>62</v>
      </c>
      <c r="AP419" s="174"/>
      <c r="AQ419" s="151">
        <v>0</v>
      </c>
      <c r="AR419" s="296"/>
      <c r="AS419" s="167">
        <f t="shared" si="116"/>
        <v>0</v>
      </c>
      <c r="AT419" s="54">
        <v>0</v>
      </c>
      <c r="AU419" s="55">
        <v>0</v>
      </c>
      <c r="AV419" s="55">
        <v>0</v>
      </c>
      <c r="AW419" s="55">
        <v>0</v>
      </c>
      <c r="AX419" s="55">
        <v>0</v>
      </c>
      <c r="AY419" s="55">
        <v>0</v>
      </c>
      <c r="AZ419" s="55">
        <v>0</v>
      </c>
      <c r="BA419" s="139">
        <v>0</v>
      </c>
      <c r="BB419" s="139">
        <v>0</v>
      </c>
      <c r="BC419" s="139">
        <v>0</v>
      </c>
      <c r="BD419" s="111"/>
      <c r="BE419" s="111"/>
      <c r="BF419" s="111"/>
      <c r="BG419" s="111"/>
      <c r="BH419" s="111"/>
      <c r="BI419" s="111"/>
      <c r="BJ419" s="111"/>
      <c r="BK419" s="111"/>
      <c r="BL419" s="111"/>
      <c r="BM419" s="111"/>
      <c r="BN419" s="111"/>
      <c r="BO419" s="111"/>
      <c r="BP419" s="111"/>
      <c r="BQ419" s="111"/>
      <c r="BR419" s="111"/>
      <c r="BS419" s="111"/>
    </row>
    <row r="420" spans="1:71" ht="12.75" hidden="1" customHeight="1" x14ac:dyDescent="0.2">
      <c r="A420" s="261" t="s">
        <v>156</v>
      </c>
      <c r="B420" s="285"/>
      <c r="C420" s="122">
        <v>418</v>
      </c>
      <c r="D420" s="286"/>
      <c r="E420" s="122">
        <v>473</v>
      </c>
      <c r="F420" s="122">
        <v>523</v>
      </c>
      <c r="G420" s="122">
        <v>737</v>
      </c>
      <c r="H420" s="122">
        <v>738</v>
      </c>
      <c r="I420" s="129">
        <v>746</v>
      </c>
      <c r="J420" s="122">
        <v>666</v>
      </c>
      <c r="K420" s="122">
        <v>736</v>
      </c>
      <c r="L420" s="122">
        <v>804</v>
      </c>
      <c r="M420" s="122">
        <v>822</v>
      </c>
      <c r="N420" s="122">
        <v>971</v>
      </c>
      <c r="O420" s="122">
        <v>1020</v>
      </c>
      <c r="P420" s="122">
        <v>987</v>
      </c>
      <c r="Q420" s="286"/>
      <c r="R420" s="125">
        <v>1158</v>
      </c>
      <c r="S420" s="124">
        <v>1128</v>
      </c>
      <c r="T420" s="124">
        <v>1101</v>
      </c>
      <c r="U420" s="129">
        <v>1207</v>
      </c>
      <c r="V420" s="124">
        <v>1055</v>
      </c>
      <c r="W420" s="124">
        <v>1006</v>
      </c>
      <c r="X420" s="129">
        <v>1116</v>
      </c>
      <c r="Y420" s="129">
        <v>1117</v>
      </c>
      <c r="Z420" s="129">
        <v>1156</v>
      </c>
      <c r="AA420" s="124">
        <v>1181</v>
      </c>
      <c r="AB420" s="129">
        <v>1220</v>
      </c>
      <c r="AC420" s="129">
        <v>1385</v>
      </c>
      <c r="AD420" s="129">
        <v>1686</v>
      </c>
      <c r="AE420" s="129">
        <v>1894</v>
      </c>
      <c r="AF420" s="129">
        <v>1633</v>
      </c>
      <c r="AG420" s="129">
        <v>1584</v>
      </c>
      <c r="AH420" s="129">
        <v>1493</v>
      </c>
      <c r="AI420" s="129">
        <v>1119</v>
      </c>
      <c r="AJ420" s="129">
        <v>1472</v>
      </c>
      <c r="AK420" s="129">
        <v>1451</v>
      </c>
      <c r="AL420" s="136">
        <v>1523</v>
      </c>
      <c r="AM420" s="187"/>
      <c r="AN420" s="138">
        <v>483</v>
      </c>
      <c r="AO420" s="48" t="s">
        <v>156</v>
      </c>
      <c r="AP420" s="174"/>
      <c r="AQ420" s="151">
        <v>1069</v>
      </c>
      <c r="AR420" s="296"/>
      <c r="AS420" s="167">
        <f t="shared" si="116"/>
        <v>1552</v>
      </c>
      <c r="AT420" s="54">
        <v>1634</v>
      </c>
      <c r="AU420" s="54">
        <v>1582</v>
      </c>
      <c r="AV420" s="54">
        <v>1514</v>
      </c>
      <c r="AW420" s="54">
        <v>1402</v>
      </c>
      <c r="AX420" s="54">
        <v>1447</v>
      </c>
      <c r="AY420" s="54">
        <v>1429</v>
      </c>
      <c r="AZ420" s="54">
        <v>1478</v>
      </c>
      <c r="BA420" s="136">
        <v>1344</v>
      </c>
      <c r="BB420" s="136">
        <v>1473</v>
      </c>
      <c r="BC420" s="136">
        <v>1359</v>
      </c>
      <c r="BD420" s="111"/>
      <c r="BE420" s="111"/>
      <c r="BF420" s="111"/>
      <c r="BG420" s="111"/>
      <c r="BH420" s="111"/>
      <c r="BI420" s="111"/>
      <c r="BJ420" s="111"/>
      <c r="BK420" s="111"/>
      <c r="BL420" s="111"/>
      <c r="BM420" s="111"/>
      <c r="BN420" s="111"/>
      <c r="BO420" s="111"/>
      <c r="BP420" s="111"/>
      <c r="BQ420" s="111"/>
      <c r="BR420" s="111"/>
      <c r="BS420" s="111"/>
    </row>
    <row r="421" spans="1:71" ht="12.75" hidden="1" customHeight="1" x14ac:dyDescent="0.2">
      <c r="A421" s="261" t="s">
        <v>157</v>
      </c>
      <c r="B421" s="285"/>
      <c r="C421" s="122" t="s">
        <v>196</v>
      </c>
      <c r="D421" s="286"/>
      <c r="E421" s="122" t="s">
        <v>196</v>
      </c>
      <c r="F421" s="122">
        <v>3</v>
      </c>
      <c r="G421" s="122">
        <v>22</v>
      </c>
      <c r="H421" s="122">
        <v>19</v>
      </c>
      <c r="I421" s="129">
        <v>18</v>
      </c>
      <c r="J421" s="122">
        <v>2</v>
      </c>
      <c r="K421" s="122">
        <v>1</v>
      </c>
      <c r="L421" s="298" t="s">
        <v>196</v>
      </c>
      <c r="M421" s="122">
        <v>0</v>
      </c>
      <c r="N421" s="122">
        <v>0</v>
      </c>
      <c r="O421" s="122">
        <v>0</v>
      </c>
      <c r="P421" s="122">
        <v>0</v>
      </c>
      <c r="Q421" s="286"/>
      <c r="R421" s="125">
        <v>0</v>
      </c>
      <c r="S421" s="124">
        <v>0</v>
      </c>
      <c r="T421" s="124">
        <v>0</v>
      </c>
      <c r="U421" s="129">
        <v>0</v>
      </c>
      <c r="V421" s="124">
        <v>0</v>
      </c>
      <c r="W421" s="124">
        <v>0</v>
      </c>
      <c r="X421" s="129">
        <v>1</v>
      </c>
      <c r="Y421" s="129">
        <v>2</v>
      </c>
      <c r="Z421" s="129">
        <v>2</v>
      </c>
      <c r="AA421" s="124">
        <v>0</v>
      </c>
      <c r="AB421" s="129">
        <v>4</v>
      </c>
      <c r="AC421" s="129">
        <v>2</v>
      </c>
      <c r="AD421" s="129">
        <v>3</v>
      </c>
      <c r="AE421" s="129">
        <v>0</v>
      </c>
      <c r="AF421" s="129">
        <v>1</v>
      </c>
      <c r="AG421" s="129">
        <v>3</v>
      </c>
      <c r="AH421" s="129">
        <v>0</v>
      </c>
      <c r="AI421" s="129">
        <v>0</v>
      </c>
      <c r="AJ421" s="129">
        <v>0</v>
      </c>
      <c r="AK421" s="129">
        <v>4</v>
      </c>
      <c r="AL421" s="136">
        <v>0</v>
      </c>
      <c r="AM421" s="187"/>
      <c r="AN421" s="138">
        <v>0</v>
      </c>
      <c r="AO421" s="48" t="s">
        <v>157</v>
      </c>
      <c r="AP421" s="174"/>
      <c r="AQ421" s="151">
        <v>0</v>
      </c>
      <c r="AR421" s="296"/>
      <c r="AS421" s="167">
        <f t="shared" si="116"/>
        <v>0</v>
      </c>
      <c r="AT421" s="54">
        <v>0</v>
      </c>
      <c r="AU421" s="55">
        <v>1</v>
      </c>
      <c r="AV421" s="55">
        <v>0</v>
      </c>
      <c r="AW421" s="55">
        <v>1</v>
      </c>
      <c r="AX421" s="55">
        <v>0</v>
      </c>
      <c r="AY421" s="55">
        <v>0</v>
      </c>
      <c r="AZ421" s="55">
        <v>0</v>
      </c>
      <c r="BA421" s="139">
        <v>3</v>
      </c>
      <c r="BB421" s="139">
        <v>6</v>
      </c>
      <c r="BC421" s="139">
        <v>7</v>
      </c>
      <c r="BD421" s="111"/>
      <c r="BE421" s="111"/>
      <c r="BF421" s="111"/>
      <c r="BG421" s="111"/>
      <c r="BH421" s="111"/>
      <c r="BI421" s="111"/>
      <c r="BJ421" s="111"/>
      <c r="BK421" s="111"/>
      <c r="BL421" s="111"/>
      <c r="BM421" s="111"/>
      <c r="BN421" s="111"/>
      <c r="BO421" s="111"/>
      <c r="BP421" s="111"/>
      <c r="BQ421" s="111"/>
      <c r="BR421" s="111"/>
      <c r="BS421" s="111"/>
    </row>
    <row r="422" spans="1:71" ht="12.75" hidden="1" customHeight="1" x14ac:dyDescent="0.2">
      <c r="A422" s="261" t="s">
        <v>230</v>
      </c>
      <c r="B422" s="285"/>
      <c r="C422" s="122" t="s">
        <v>196</v>
      </c>
      <c r="D422" s="286"/>
      <c r="E422" s="122">
        <v>1</v>
      </c>
      <c r="F422" s="122">
        <v>2</v>
      </c>
      <c r="G422" s="122">
        <v>10</v>
      </c>
      <c r="H422" s="122">
        <v>12</v>
      </c>
      <c r="I422" s="129">
        <v>85</v>
      </c>
      <c r="J422" s="122">
        <v>152</v>
      </c>
      <c r="K422" s="122">
        <v>132</v>
      </c>
      <c r="L422" s="299">
        <v>220</v>
      </c>
      <c r="M422" s="122">
        <v>177</v>
      </c>
      <c r="N422" s="122">
        <v>222</v>
      </c>
      <c r="O422" s="122">
        <v>233</v>
      </c>
      <c r="P422" s="122">
        <v>297</v>
      </c>
      <c r="Q422" s="286"/>
      <c r="R422" s="125">
        <v>293</v>
      </c>
      <c r="S422" s="124">
        <v>292</v>
      </c>
      <c r="T422" s="124">
        <v>314</v>
      </c>
      <c r="U422" s="129">
        <v>302</v>
      </c>
      <c r="V422" s="124">
        <v>352</v>
      </c>
      <c r="W422" s="124">
        <v>269</v>
      </c>
      <c r="X422" s="129">
        <v>298</v>
      </c>
      <c r="Y422" s="129">
        <v>349</v>
      </c>
      <c r="Z422" s="129">
        <v>328</v>
      </c>
      <c r="AA422" s="124">
        <v>350</v>
      </c>
      <c r="AB422" s="129">
        <v>320</v>
      </c>
      <c r="AC422" s="129">
        <v>285</v>
      </c>
      <c r="AD422" s="129">
        <v>297</v>
      </c>
      <c r="AE422" s="129">
        <v>253</v>
      </c>
      <c r="AF422" s="129">
        <v>260</v>
      </c>
      <c r="AG422" s="129">
        <v>292</v>
      </c>
      <c r="AH422" s="129">
        <v>319</v>
      </c>
      <c r="AI422" s="129">
        <v>233</v>
      </c>
      <c r="AJ422" s="129">
        <v>278</v>
      </c>
      <c r="AK422" s="129">
        <v>284</v>
      </c>
      <c r="AL422" s="136">
        <v>293</v>
      </c>
      <c r="AM422" s="187"/>
      <c r="AN422" s="138">
        <v>118</v>
      </c>
      <c r="AO422" s="48" t="s">
        <v>230</v>
      </c>
      <c r="AP422" s="174"/>
      <c r="AQ422" s="151">
        <v>209</v>
      </c>
      <c r="AR422" s="296"/>
      <c r="AS422" s="167">
        <f t="shared" si="116"/>
        <v>327</v>
      </c>
      <c r="AT422" s="54">
        <v>308</v>
      </c>
      <c r="AU422" s="55">
        <v>324</v>
      </c>
      <c r="AV422" s="55">
        <v>334</v>
      </c>
      <c r="AW422" s="55">
        <v>293</v>
      </c>
      <c r="AX422" s="55">
        <v>356</v>
      </c>
      <c r="AY422" s="55">
        <v>356</v>
      </c>
      <c r="AZ422" s="55">
        <v>301</v>
      </c>
      <c r="BA422" s="139">
        <v>273</v>
      </c>
      <c r="BB422" s="139">
        <v>306</v>
      </c>
      <c r="BC422" s="139">
        <v>330</v>
      </c>
      <c r="BD422" s="111"/>
      <c r="BE422" s="111"/>
      <c r="BF422" s="111"/>
      <c r="BG422" s="111"/>
      <c r="BH422" s="111"/>
      <c r="BI422" s="111"/>
      <c r="BJ422" s="111"/>
      <c r="BK422" s="111"/>
      <c r="BL422" s="111"/>
      <c r="BM422" s="111"/>
      <c r="BN422" s="111"/>
      <c r="BO422" s="111"/>
      <c r="BP422" s="111"/>
      <c r="BQ422" s="111"/>
      <c r="BR422" s="111"/>
      <c r="BS422" s="111"/>
    </row>
    <row r="423" spans="1:71" ht="12.75" hidden="1" customHeight="1" x14ac:dyDescent="0.2">
      <c r="A423" s="261" t="s">
        <v>61</v>
      </c>
      <c r="B423" s="285"/>
      <c r="C423" s="122" t="s">
        <v>196</v>
      </c>
      <c r="D423" s="286"/>
      <c r="E423" s="122" t="s">
        <v>196</v>
      </c>
      <c r="F423" s="122" t="s">
        <v>196</v>
      </c>
      <c r="G423" s="122" t="s">
        <v>196</v>
      </c>
      <c r="H423" s="122" t="s">
        <v>196</v>
      </c>
      <c r="I423" s="122" t="s">
        <v>196</v>
      </c>
      <c r="J423" s="122">
        <v>1</v>
      </c>
      <c r="K423" s="122">
        <v>4</v>
      </c>
      <c r="L423" s="122">
        <v>2</v>
      </c>
      <c r="M423" s="122">
        <v>3</v>
      </c>
      <c r="N423" s="122">
        <v>2</v>
      </c>
      <c r="O423" s="122">
        <v>3</v>
      </c>
      <c r="P423" s="122">
        <v>4</v>
      </c>
      <c r="Q423" s="286"/>
      <c r="R423" s="125">
        <v>4</v>
      </c>
      <c r="S423" s="124">
        <v>3</v>
      </c>
      <c r="T423" s="124">
        <v>2</v>
      </c>
      <c r="U423" s="129">
        <v>5</v>
      </c>
      <c r="V423" s="124">
        <v>2</v>
      </c>
      <c r="W423" s="124">
        <v>3</v>
      </c>
      <c r="X423" s="129">
        <v>3</v>
      </c>
      <c r="Y423" s="129">
        <v>5</v>
      </c>
      <c r="Z423" s="129">
        <v>1</v>
      </c>
      <c r="AA423" s="124">
        <v>1</v>
      </c>
      <c r="AB423" s="129">
        <v>0</v>
      </c>
      <c r="AC423" s="129">
        <v>4</v>
      </c>
      <c r="AD423" s="129">
        <v>0</v>
      </c>
      <c r="AE423" s="129">
        <v>1</v>
      </c>
      <c r="AF423" s="129">
        <v>1</v>
      </c>
      <c r="AG423" s="129">
        <v>0</v>
      </c>
      <c r="AH423" s="129">
        <v>1</v>
      </c>
      <c r="AI423" s="129">
        <v>0</v>
      </c>
      <c r="AJ423" s="129">
        <v>1</v>
      </c>
      <c r="AK423" s="129">
        <v>1</v>
      </c>
      <c r="AL423" s="136">
        <v>1</v>
      </c>
      <c r="AM423" s="187"/>
      <c r="AN423" s="138">
        <v>0</v>
      </c>
      <c r="AO423" s="48" t="s">
        <v>61</v>
      </c>
      <c r="AP423" s="174"/>
      <c r="AQ423" s="151">
        <v>0</v>
      </c>
      <c r="AR423" s="296"/>
      <c r="AS423" s="167">
        <f t="shared" si="116"/>
        <v>0</v>
      </c>
      <c r="AT423" s="54">
        <v>1</v>
      </c>
      <c r="AU423" s="55">
        <v>0</v>
      </c>
      <c r="AV423" s="55">
        <v>2</v>
      </c>
      <c r="AW423" s="55">
        <v>0</v>
      </c>
      <c r="AX423" s="55">
        <v>0</v>
      </c>
      <c r="AY423" s="55">
        <v>1</v>
      </c>
      <c r="AZ423" s="55">
        <v>0</v>
      </c>
      <c r="BA423" s="139">
        <v>0</v>
      </c>
      <c r="BB423" s="139">
        <v>0</v>
      </c>
      <c r="BC423" s="139">
        <v>2</v>
      </c>
      <c r="BD423" s="111"/>
      <c r="BE423" s="111"/>
      <c r="BF423" s="111"/>
      <c r="BG423" s="111"/>
      <c r="BH423" s="111"/>
      <c r="BI423" s="111"/>
      <c r="BJ423" s="111"/>
      <c r="BK423" s="111"/>
      <c r="BL423" s="111"/>
      <c r="BM423" s="111"/>
      <c r="BN423" s="111"/>
      <c r="BO423" s="111"/>
      <c r="BP423" s="111"/>
      <c r="BQ423" s="111"/>
      <c r="BR423" s="111"/>
      <c r="BS423" s="111"/>
    </row>
    <row r="424" spans="1:71" ht="12.75" hidden="1" customHeight="1" x14ac:dyDescent="0.2">
      <c r="A424" s="261" t="s">
        <v>202</v>
      </c>
      <c r="B424" s="285"/>
      <c r="C424" s="122" t="s">
        <v>196</v>
      </c>
      <c r="D424" s="286"/>
      <c r="E424" s="122">
        <v>1</v>
      </c>
      <c r="F424" s="122" t="s">
        <v>196</v>
      </c>
      <c r="G424" s="122" t="s">
        <v>196</v>
      </c>
      <c r="H424" s="122" t="s">
        <v>196</v>
      </c>
      <c r="I424" s="122" t="s">
        <v>196</v>
      </c>
      <c r="J424" s="122" t="s">
        <v>196</v>
      </c>
      <c r="K424" s="122" t="s">
        <v>196</v>
      </c>
      <c r="L424" s="122">
        <v>4</v>
      </c>
      <c r="M424" s="122">
        <v>2</v>
      </c>
      <c r="N424" s="122">
        <v>0</v>
      </c>
      <c r="O424" s="122">
        <v>0</v>
      </c>
      <c r="P424" s="122">
        <v>0</v>
      </c>
      <c r="Q424" s="286"/>
      <c r="R424" s="125">
        <v>3</v>
      </c>
      <c r="S424" s="124">
        <v>0</v>
      </c>
      <c r="T424" s="124">
        <v>0</v>
      </c>
      <c r="U424" s="129">
        <v>0</v>
      </c>
      <c r="V424" s="124">
        <v>1</v>
      </c>
      <c r="W424" s="124">
        <v>2</v>
      </c>
      <c r="X424" s="129">
        <v>1</v>
      </c>
      <c r="Y424" s="129">
        <v>4</v>
      </c>
      <c r="Z424" s="129">
        <v>0</v>
      </c>
      <c r="AA424" s="124">
        <v>0</v>
      </c>
      <c r="AB424" s="129">
        <v>0</v>
      </c>
      <c r="AC424" s="129">
        <v>1</v>
      </c>
      <c r="AD424" s="129">
        <v>0</v>
      </c>
      <c r="AE424" s="129">
        <v>0</v>
      </c>
      <c r="AF424" s="129">
        <v>0</v>
      </c>
      <c r="AG424" s="129">
        <v>0</v>
      </c>
      <c r="AH424" s="129">
        <v>0</v>
      </c>
      <c r="AI424" s="129">
        <v>0</v>
      </c>
      <c r="AJ424" s="129">
        <v>0</v>
      </c>
      <c r="AK424" s="129">
        <v>0</v>
      </c>
      <c r="AL424" s="136">
        <v>0</v>
      </c>
      <c r="AM424" s="187"/>
      <c r="AN424" s="138">
        <v>0</v>
      </c>
      <c r="AO424" s="48" t="s">
        <v>202</v>
      </c>
      <c r="AP424" s="174"/>
      <c r="AQ424" s="151">
        <v>0</v>
      </c>
      <c r="AR424" s="296"/>
      <c r="AS424" s="167">
        <f t="shared" si="116"/>
        <v>0</v>
      </c>
      <c r="AT424" s="54">
        <v>0</v>
      </c>
      <c r="AU424" s="55">
        <v>0</v>
      </c>
      <c r="AV424" s="55">
        <v>0</v>
      </c>
      <c r="AW424" s="55">
        <v>0</v>
      </c>
      <c r="AX424" s="55">
        <v>0</v>
      </c>
      <c r="AY424" s="55">
        <v>0</v>
      </c>
      <c r="AZ424" s="55">
        <v>0</v>
      </c>
      <c r="BA424" s="139">
        <v>0</v>
      </c>
      <c r="BB424" s="139">
        <v>0</v>
      </c>
      <c r="BC424" s="139">
        <v>0</v>
      </c>
      <c r="BD424" s="111"/>
      <c r="BE424" s="111"/>
      <c r="BF424" s="111"/>
      <c r="BG424" s="111"/>
      <c r="BH424" s="111"/>
      <c r="BI424" s="111"/>
      <c r="BJ424" s="111"/>
      <c r="BK424" s="111"/>
      <c r="BL424" s="111"/>
      <c r="BM424" s="111"/>
      <c r="BN424" s="111"/>
      <c r="BO424" s="111"/>
      <c r="BP424" s="111"/>
      <c r="BQ424" s="111"/>
      <c r="BR424" s="111"/>
      <c r="BS424" s="111"/>
    </row>
    <row r="425" spans="1:71" ht="12.75" hidden="1" customHeight="1" x14ac:dyDescent="0.2">
      <c r="A425" s="261" t="s">
        <v>159</v>
      </c>
      <c r="B425" s="285"/>
      <c r="C425" s="122">
        <v>41</v>
      </c>
      <c r="D425" s="286"/>
      <c r="E425" s="122">
        <v>106</v>
      </c>
      <c r="F425" s="122">
        <v>109</v>
      </c>
      <c r="G425" s="122">
        <v>195</v>
      </c>
      <c r="H425" s="122">
        <v>219</v>
      </c>
      <c r="I425" s="129">
        <v>217</v>
      </c>
      <c r="J425" s="122">
        <v>268</v>
      </c>
      <c r="K425" s="122">
        <v>245</v>
      </c>
      <c r="L425" s="122">
        <v>323</v>
      </c>
      <c r="M425" s="122">
        <v>332</v>
      </c>
      <c r="N425" s="122">
        <v>326</v>
      </c>
      <c r="O425" s="122">
        <v>287</v>
      </c>
      <c r="P425" s="122">
        <v>319</v>
      </c>
      <c r="Q425" s="286"/>
      <c r="R425" s="125">
        <v>315</v>
      </c>
      <c r="S425" s="124">
        <v>205</v>
      </c>
      <c r="T425" s="124">
        <v>353</v>
      </c>
      <c r="U425" s="129">
        <v>354</v>
      </c>
      <c r="V425" s="124">
        <v>459</v>
      </c>
      <c r="W425" s="124">
        <v>443</v>
      </c>
      <c r="X425" s="129">
        <v>404</v>
      </c>
      <c r="Y425" s="129">
        <v>300</v>
      </c>
      <c r="Z425" s="129">
        <v>284</v>
      </c>
      <c r="AA425" s="124">
        <v>363</v>
      </c>
      <c r="AB425" s="129">
        <v>305</v>
      </c>
      <c r="AC425" s="129">
        <v>360</v>
      </c>
      <c r="AD425" s="129">
        <v>266</v>
      </c>
      <c r="AE425" s="129">
        <v>217</v>
      </c>
      <c r="AF425" s="129">
        <v>252</v>
      </c>
      <c r="AG425" s="129">
        <v>271</v>
      </c>
      <c r="AH425" s="129">
        <v>297</v>
      </c>
      <c r="AI425" s="129">
        <v>321</v>
      </c>
      <c r="AJ425" s="129">
        <v>311</v>
      </c>
      <c r="AK425" s="129">
        <v>305</v>
      </c>
      <c r="AL425" s="136">
        <v>237</v>
      </c>
      <c r="AM425" s="187"/>
      <c r="AN425" s="138">
        <v>72</v>
      </c>
      <c r="AO425" s="48" t="s">
        <v>159</v>
      </c>
      <c r="AP425" s="174"/>
      <c r="AQ425" s="151">
        <v>136</v>
      </c>
      <c r="AR425" s="296"/>
      <c r="AS425" s="167">
        <f t="shared" si="116"/>
        <v>208</v>
      </c>
      <c r="AT425" s="54">
        <v>151</v>
      </c>
      <c r="AU425" s="55">
        <v>233</v>
      </c>
      <c r="AV425" s="55">
        <v>240</v>
      </c>
      <c r="AW425" s="55">
        <v>227</v>
      </c>
      <c r="AX425" s="55">
        <v>239</v>
      </c>
      <c r="AY425" s="55">
        <v>239</v>
      </c>
      <c r="AZ425" s="55">
        <v>267</v>
      </c>
      <c r="BA425" s="139">
        <v>292</v>
      </c>
      <c r="BB425" s="139">
        <v>257</v>
      </c>
      <c r="BC425" s="139">
        <v>267</v>
      </c>
      <c r="BD425" s="111"/>
      <c r="BE425" s="111"/>
      <c r="BF425" s="111"/>
      <c r="BG425" s="111"/>
      <c r="BH425" s="111"/>
      <c r="BI425" s="111"/>
      <c r="BJ425" s="111"/>
      <c r="BK425" s="111"/>
      <c r="BL425" s="111"/>
      <c r="BM425" s="111"/>
      <c r="BN425" s="111"/>
      <c r="BO425" s="111"/>
      <c r="BP425" s="111"/>
      <c r="BQ425" s="111"/>
      <c r="BR425" s="111"/>
      <c r="BS425" s="111"/>
    </row>
    <row r="426" spans="1:71" ht="12.75" hidden="1" customHeight="1" x14ac:dyDescent="0.2">
      <c r="A426" s="261" t="s">
        <v>160</v>
      </c>
      <c r="B426" s="285"/>
      <c r="C426" s="122">
        <v>48</v>
      </c>
      <c r="D426" s="286"/>
      <c r="E426" s="122">
        <v>87</v>
      </c>
      <c r="F426" s="122">
        <v>121</v>
      </c>
      <c r="G426" s="122">
        <v>201</v>
      </c>
      <c r="H426" s="122">
        <v>193</v>
      </c>
      <c r="I426" s="129">
        <v>44</v>
      </c>
      <c r="J426" s="122">
        <v>59</v>
      </c>
      <c r="K426" s="122">
        <v>30</v>
      </c>
      <c r="L426" s="122">
        <v>67</v>
      </c>
      <c r="M426" s="122">
        <v>80</v>
      </c>
      <c r="N426" s="122">
        <v>76</v>
      </c>
      <c r="O426" s="122">
        <v>71</v>
      </c>
      <c r="P426" s="122">
        <v>85</v>
      </c>
      <c r="Q426" s="286"/>
      <c r="R426" s="125">
        <v>115</v>
      </c>
      <c r="S426" s="124">
        <v>118</v>
      </c>
      <c r="T426" s="124">
        <v>223</v>
      </c>
      <c r="U426" s="129">
        <v>177</v>
      </c>
      <c r="V426" s="124">
        <v>192</v>
      </c>
      <c r="W426" s="124">
        <v>149</v>
      </c>
      <c r="X426" s="129">
        <v>104</v>
      </c>
      <c r="Y426" s="129">
        <v>90</v>
      </c>
      <c r="Z426" s="129">
        <v>145</v>
      </c>
      <c r="AA426" s="124">
        <v>169</v>
      </c>
      <c r="AB426" s="129">
        <v>115</v>
      </c>
      <c r="AC426" s="129">
        <v>144</v>
      </c>
      <c r="AD426" s="129">
        <v>127</v>
      </c>
      <c r="AE426" s="129">
        <v>188</v>
      </c>
      <c r="AF426" s="129">
        <v>241</v>
      </c>
      <c r="AG426" s="129">
        <v>358</v>
      </c>
      <c r="AH426" s="129">
        <v>279</v>
      </c>
      <c r="AI426" s="129">
        <v>200</v>
      </c>
      <c r="AJ426" s="129">
        <v>138</v>
      </c>
      <c r="AK426" s="129">
        <v>204</v>
      </c>
      <c r="AL426" s="136">
        <v>282</v>
      </c>
      <c r="AM426" s="187"/>
      <c r="AN426" s="138">
        <v>98</v>
      </c>
      <c r="AO426" s="48" t="s">
        <v>160</v>
      </c>
      <c r="AP426" s="174"/>
      <c r="AQ426" s="151">
        <v>134</v>
      </c>
      <c r="AR426" s="296"/>
      <c r="AS426" s="167">
        <f t="shared" si="116"/>
        <v>232</v>
      </c>
      <c r="AT426" s="54">
        <v>163</v>
      </c>
      <c r="AU426" s="55">
        <v>221</v>
      </c>
      <c r="AV426" s="55">
        <v>204</v>
      </c>
      <c r="AW426" s="55">
        <v>247</v>
      </c>
      <c r="AX426" s="55">
        <v>297</v>
      </c>
      <c r="AY426" s="55">
        <v>269</v>
      </c>
      <c r="AZ426" s="55">
        <v>390</v>
      </c>
      <c r="BA426" s="139">
        <v>294</v>
      </c>
      <c r="BB426" s="139">
        <v>166</v>
      </c>
      <c r="BC426" s="139">
        <v>185</v>
      </c>
      <c r="BD426" s="111"/>
      <c r="BE426" s="111"/>
      <c r="BF426" s="111"/>
      <c r="BG426" s="111"/>
      <c r="BH426" s="111"/>
      <c r="BI426" s="111"/>
      <c r="BJ426" s="111"/>
      <c r="BK426" s="111"/>
      <c r="BL426" s="111"/>
      <c r="BM426" s="111"/>
      <c r="BN426" s="111"/>
      <c r="BO426" s="111"/>
      <c r="BP426" s="111"/>
      <c r="BQ426" s="111"/>
      <c r="BR426" s="111"/>
      <c r="BS426" s="111"/>
    </row>
    <row r="427" spans="1:71" ht="12.75" hidden="1" customHeight="1" x14ac:dyDescent="0.2">
      <c r="A427" s="261" t="s">
        <v>231</v>
      </c>
      <c r="B427" s="277"/>
      <c r="C427" s="122" t="s">
        <v>196</v>
      </c>
      <c r="D427" s="187"/>
      <c r="E427" s="122" t="s">
        <v>196</v>
      </c>
      <c r="F427" s="122">
        <v>1</v>
      </c>
      <c r="G427" s="122">
        <v>3</v>
      </c>
      <c r="H427" s="122">
        <v>2</v>
      </c>
      <c r="I427" s="122">
        <v>5</v>
      </c>
      <c r="J427" s="122">
        <v>1</v>
      </c>
      <c r="K427" s="122">
        <v>2</v>
      </c>
      <c r="L427" s="298">
        <v>1</v>
      </c>
      <c r="M427" s="122">
        <v>0</v>
      </c>
      <c r="N427" s="122">
        <v>0</v>
      </c>
      <c r="O427" s="122">
        <v>2</v>
      </c>
      <c r="P427" s="122">
        <v>1</v>
      </c>
      <c r="Q427" s="187"/>
      <c r="R427" s="125">
        <v>3</v>
      </c>
      <c r="S427" s="124">
        <v>5</v>
      </c>
      <c r="T427" s="124">
        <v>14</v>
      </c>
      <c r="U427" s="129">
        <v>10</v>
      </c>
      <c r="V427" s="124">
        <v>29</v>
      </c>
      <c r="W427" s="124">
        <v>17</v>
      </c>
      <c r="X427" s="129">
        <v>13</v>
      </c>
      <c r="Y427" s="129">
        <v>9</v>
      </c>
      <c r="Z427" s="129">
        <v>2</v>
      </c>
      <c r="AA427" s="124">
        <v>11</v>
      </c>
      <c r="AB427" s="129">
        <v>8</v>
      </c>
      <c r="AC427" s="129">
        <v>7</v>
      </c>
      <c r="AD427" s="129">
        <v>12</v>
      </c>
      <c r="AE427" s="129">
        <v>0</v>
      </c>
      <c r="AF427" s="129">
        <v>3</v>
      </c>
      <c r="AG427" s="129">
        <v>3</v>
      </c>
      <c r="AH427" s="129">
        <v>4</v>
      </c>
      <c r="AI427" s="129">
        <v>4</v>
      </c>
      <c r="AJ427" s="129">
        <v>0</v>
      </c>
      <c r="AK427" s="129">
        <v>11</v>
      </c>
      <c r="AL427" s="136">
        <v>1</v>
      </c>
      <c r="AM427" s="187"/>
      <c r="AN427" s="138">
        <v>1</v>
      </c>
      <c r="AO427" s="48" t="s">
        <v>231</v>
      </c>
      <c r="AP427" s="174"/>
      <c r="AQ427" s="151">
        <v>3</v>
      </c>
      <c r="AR427" s="296"/>
      <c r="AS427" s="167">
        <f t="shared" si="116"/>
        <v>4</v>
      </c>
      <c r="AT427" s="54">
        <v>6</v>
      </c>
      <c r="AU427" s="55">
        <v>0</v>
      </c>
      <c r="AV427" s="55">
        <v>0</v>
      </c>
      <c r="AW427" s="55">
        <v>0</v>
      </c>
      <c r="AX427" s="55">
        <v>5</v>
      </c>
      <c r="AY427" s="55">
        <v>2</v>
      </c>
      <c r="AZ427" s="55">
        <v>3</v>
      </c>
      <c r="BA427" s="139">
        <v>0</v>
      </c>
      <c r="BB427" s="139">
        <v>1</v>
      </c>
      <c r="BC427" s="139">
        <v>5</v>
      </c>
      <c r="BD427" s="111"/>
      <c r="BE427" s="111"/>
      <c r="BF427" s="111"/>
      <c r="BG427" s="111"/>
      <c r="BH427" s="111"/>
      <c r="BI427" s="111"/>
      <c r="BJ427" s="111"/>
      <c r="BK427" s="111"/>
      <c r="BL427" s="111"/>
      <c r="BM427" s="111"/>
      <c r="BN427" s="111"/>
      <c r="BO427" s="111"/>
      <c r="BP427" s="111"/>
      <c r="BQ427" s="111"/>
      <c r="BR427" s="111"/>
      <c r="BS427" s="111"/>
    </row>
    <row r="428" spans="1:71" ht="12.75" hidden="1" customHeight="1" x14ac:dyDescent="0.25">
      <c r="A428" s="209" t="s">
        <v>22</v>
      </c>
      <c r="B428" s="210"/>
      <c r="C428" s="211">
        <f>SUM(C416:C427)</f>
        <v>525</v>
      </c>
      <c r="D428" s="212"/>
      <c r="E428" s="211">
        <f>SUM(E416:E427)</f>
        <v>707</v>
      </c>
      <c r="F428" s="211">
        <f t="shared" ref="F428:K428" si="117">SUM(F416:F427)</f>
        <v>801</v>
      </c>
      <c r="G428" s="211">
        <f t="shared" si="117"/>
        <v>1264</v>
      </c>
      <c r="H428" s="211">
        <f t="shared" si="117"/>
        <v>1287</v>
      </c>
      <c r="I428" s="211">
        <f t="shared" si="117"/>
        <v>1189</v>
      </c>
      <c r="J428" s="211">
        <f t="shared" si="117"/>
        <v>1250</v>
      </c>
      <c r="K428" s="211">
        <f t="shared" si="117"/>
        <v>1260</v>
      </c>
      <c r="L428" s="211">
        <f>SUM(L416:L427)</f>
        <v>1539</v>
      </c>
      <c r="M428" s="211">
        <f>SUM(M416:M427)</f>
        <v>1554</v>
      </c>
      <c r="N428" s="211">
        <f>SUM(N416:N427)</f>
        <v>1728</v>
      </c>
      <c r="O428" s="211">
        <f>SUM(O416:O427)</f>
        <v>1729</v>
      </c>
      <c r="P428" s="211">
        <f>SUM(P416:P427)</f>
        <v>1838</v>
      </c>
      <c r="Q428" s="212"/>
      <c r="R428" s="211">
        <f t="shared" ref="R428:BS428" si="118">SUM(R416:R427)</f>
        <v>2000</v>
      </c>
      <c r="S428" s="211">
        <f t="shared" si="118"/>
        <v>1886</v>
      </c>
      <c r="T428" s="211">
        <f t="shared" si="118"/>
        <v>2276</v>
      </c>
      <c r="U428" s="211">
        <f t="shared" si="118"/>
        <v>2210</v>
      </c>
      <c r="V428" s="211">
        <f t="shared" si="118"/>
        <v>2264</v>
      </c>
      <c r="W428" s="211">
        <f t="shared" si="118"/>
        <v>2065</v>
      </c>
      <c r="X428" s="211">
        <f t="shared" si="118"/>
        <v>2142</v>
      </c>
      <c r="Y428" s="211">
        <f t="shared" si="118"/>
        <v>2073</v>
      </c>
      <c r="Z428" s="211">
        <f t="shared" si="118"/>
        <v>2171</v>
      </c>
      <c r="AA428" s="211">
        <f t="shared" si="118"/>
        <v>2317</v>
      </c>
      <c r="AB428" s="211">
        <f t="shared" si="118"/>
        <v>2208</v>
      </c>
      <c r="AC428" s="211">
        <f t="shared" si="118"/>
        <v>2330</v>
      </c>
      <c r="AD428" s="211">
        <f t="shared" si="118"/>
        <v>2513</v>
      </c>
      <c r="AE428" s="211">
        <f t="shared" si="118"/>
        <v>2656</v>
      </c>
      <c r="AF428" s="211">
        <f t="shared" si="118"/>
        <v>2552</v>
      </c>
      <c r="AG428" s="211">
        <f t="shared" si="118"/>
        <v>2682</v>
      </c>
      <c r="AH428" s="211">
        <f t="shared" si="118"/>
        <v>2637</v>
      </c>
      <c r="AI428" s="211">
        <f t="shared" si="118"/>
        <v>2192</v>
      </c>
      <c r="AJ428" s="211">
        <f t="shared" si="118"/>
        <v>2306</v>
      </c>
      <c r="AK428" s="211">
        <f t="shared" si="118"/>
        <v>2394</v>
      </c>
      <c r="AL428" s="211">
        <f t="shared" si="118"/>
        <v>2518</v>
      </c>
      <c r="AM428" s="214"/>
      <c r="AN428" s="215">
        <f t="shared" si="118"/>
        <v>813</v>
      </c>
      <c r="AO428" s="176" t="s">
        <v>22</v>
      </c>
      <c r="AP428" s="65"/>
      <c r="AQ428" s="66">
        <f t="shared" si="118"/>
        <v>1619</v>
      </c>
      <c r="AR428" s="219"/>
      <c r="AS428" s="65">
        <f t="shared" si="118"/>
        <v>2432</v>
      </c>
      <c r="AT428" s="37">
        <f t="shared" si="118"/>
        <v>2366</v>
      </c>
      <c r="AU428" s="37">
        <f t="shared" si="118"/>
        <v>2462</v>
      </c>
      <c r="AV428" s="37">
        <f t="shared" si="118"/>
        <v>2359</v>
      </c>
      <c r="AW428" s="37">
        <f t="shared" si="118"/>
        <v>2215</v>
      </c>
      <c r="AX428" s="37">
        <f t="shared" si="118"/>
        <v>2426</v>
      </c>
      <c r="AY428" s="37">
        <f t="shared" si="118"/>
        <v>2448</v>
      </c>
      <c r="AZ428" s="37">
        <f t="shared" si="118"/>
        <v>2564</v>
      </c>
      <c r="BA428" s="37">
        <f t="shared" si="118"/>
        <v>2368</v>
      </c>
      <c r="BB428" s="37">
        <f t="shared" si="118"/>
        <v>2358</v>
      </c>
      <c r="BC428" s="37">
        <f t="shared" si="118"/>
        <v>2355</v>
      </c>
      <c r="BD428" s="37">
        <f t="shared" si="118"/>
        <v>0</v>
      </c>
      <c r="BE428" s="37">
        <f t="shared" si="118"/>
        <v>0</v>
      </c>
      <c r="BF428" s="37">
        <f t="shared" si="118"/>
        <v>0</v>
      </c>
      <c r="BG428" s="37">
        <f t="shared" si="118"/>
        <v>0</v>
      </c>
      <c r="BH428" s="37">
        <f t="shared" si="118"/>
        <v>0</v>
      </c>
      <c r="BI428" s="37">
        <f t="shared" si="118"/>
        <v>0</v>
      </c>
      <c r="BJ428" s="37">
        <f t="shared" si="118"/>
        <v>0</v>
      </c>
      <c r="BK428" s="37">
        <f t="shared" si="118"/>
        <v>0</v>
      </c>
      <c r="BL428" s="37">
        <f t="shared" si="118"/>
        <v>0</v>
      </c>
      <c r="BM428" s="37">
        <f t="shared" si="118"/>
        <v>0</v>
      </c>
      <c r="BN428" s="37">
        <f t="shared" si="118"/>
        <v>0</v>
      </c>
      <c r="BO428" s="37">
        <f t="shared" si="118"/>
        <v>0</v>
      </c>
      <c r="BP428" s="37">
        <f t="shared" si="118"/>
        <v>0</v>
      </c>
      <c r="BQ428" s="37">
        <f t="shared" si="118"/>
        <v>0</v>
      </c>
      <c r="BR428" s="37">
        <f t="shared" si="118"/>
        <v>0</v>
      </c>
      <c r="BS428" s="37">
        <f t="shared" si="118"/>
        <v>0</v>
      </c>
    </row>
    <row r="429" spans="1:71" ht="12.75" hidden="1" customHeight="1" x14ac:dyDescent="0.25">
      <c r="A429" s="148"/>
      <c r="B429" s="149"/>
      <c r="C429" s="149"/>
      <c r="D429" s="149"/>
      <c r="E429" s="149"/>
      <c r="F429" s="149"/>
      <c r="G429" s="149"/>
      <c r="H429" s="150"/>
      <c r="I429" s="150"/>
      <c r="J429" s="149"/>
      <c r="K429" s="149"/>
      <c r="L429" s="149"/>
      <c r="M429" s="149"/>
      <c r="N429" s="149"/>
      <c r="O429" s="150"/>
      <c r="P429" s="149"/>
      <c r="Q429" s="149"/>
      <c r="R429" s="150"/>
      <c r="S429" s="150"/>
      <c r="T429" s="150"/>
      <c r="U429" s="149"/>
      <c r="V429" s="150"/>
      <c r="W429" s="150"/>
      <c r="X429" s="149"/>
      <c r="Y429" s="149"/>
      <c r="Z429" s="150"/>
      <c r="AA429" s="150"/>
      <c r="AB429" s="149"/>
      <c r="AC429" s="149"/>
      <c r="AD429" s="149"/>
      <c r="AE429" s="149"/>
      <c r="AF429" s="149"/>
      <c r="AG429" s="149"/>
      <c r="AH429" s="149"/>
      <c r="AI429" s="149"/>
      <c r="AJ429" s="150"/>
      <c r="AK429" s="149"/>
      <c r="AL429" s="149"/>
      <c r="AM429" s="149"/>
      <c r="AN429" s="149"/>
      <c r="AO429" s="113"/>
      <c r="AP429" s="114"/>
      <c r="AQ429" s="114"/>
      <c r="AR429" s="114"/>
      <c r="AS429" s="114"/>
      <c r="AT429" s="114"/>
      <c r="AU429" s="114"/>
      <c r="AV429" s="114"/>
      <c r="AW429" s="114"/>
      <c r="AX429" s="114"/>
      <c r="AY429" s="114"/>
      <c r="AZ429" s="114"/>
      <c r="BA429" s="114"/>
      <c r="BB429" s="114"/>
      <c r="BC429" s="114"/>
      <c r="BD429" s="114"/>
      <c r="BE429" s="114"/>
      <c r="BF429" s="114"/>
      <c r="BG429" s="114"/>
      <c r="BH429" s="114"/>
      <c r="BI429" s="114"/>
      <c r="BJ429" s="114"/>
      <c r="BK429" s="114"/>
      <c r="BL429" s="114"/>
      <c r="BM429" s="114"/>
      <c r="BN429" s="114"/>
      <c r="BO429" s="114"/>
      <c r="BP429" s="114"/>
      <c r="BQ429" s="114"/>
      <c r="BR429" s="114"/>
      <c r="BS429" s="114"/>
    </row>
    <row r="430" spans="1:71" s="68" customFormat="1" ht="12.75" hidden="1" customHeight="1" x14ac:dyDescent="0.25">
      <c r="A430" s="283" t="s">
        <v>232</v>
      </c>
      <c r="B430" s="284"/>
      <c r="C430" s="119">
        <f>$C$11</f>
        <v>44531</v>
      </c>
      <c r="D430" s="284"/>
      <c r="E430" s="119" t="e">
        <f ca="1">$E$11</f>
        <v>#NAME?</v>
      </c>
      <c r="F430" s="119" t="e">
        <f ca="1">$F$11</f>
        <v>#NAME?</v>
      </c>
      <c r="G430" s="119" t="e">
        <f ca="1">$G$11</f>
        <v>#NAME?</v>
      </c>
      <c r="H430" s="119" t="e">
        <f ca="1">$H$11</f>
        <v>#NAME?</v>
      </c>
      <c r="I430" s="119" t="e">
        <f ca="1">$I$11</f>
        <v>#NAME?</v>
      </c>
      <c r="J430" s="119" t="e">
        <f ca="1">$J$11</f>
        <v>#NAME?</v>
      </c>
      <c r="K430" s="119" t="e">
        <f ca="1">$K$11</f>
        <v>#NAME?</v>
      </c>
      <c r="L430" s="119" t="e">
        <f ca="1">$L$11</f>
        <v>#NAME?</v>
      </c>
      <c r="M430" s="119" t="e">
        <f ca="1">$M$11</f>
        <v>#NAME?</v>
      </c>
      <c r="N430" s="119" t="e">
        <f ca="1">$N$11</f>
        <v>#NAME?</v>
      </c>
      <c r="O430" s="119" t="e">
        <f ca="1">$O$11</f>
        <v>#NAME?</v>
      </c>
      <c r="P430" s="119" t="e">
        <f ca="1">$P$11</f>
        <v>#NAME?</v>
      </c>
      <c r="Q430" s="284"/>
      <c r="R430" s="119" t="e">
        <f t="shared" ref="R430:AK430" ca="1" si="119">R11</f>
        <v>#NAME?</v>
      </c>
      <c r="S430" s="119" t="e">
        <f t="shared" ca="1" si="119"/>
        <v>#NAME?</v>
      </c>
      <c r="T430" s="119" t="e">
        <f t="shared" ca="1" si="119"/>
        <v>#NAME?</v>
      </c>
      <c r="U430" s="119" t="e">
        <f t="shared" ca="1" si="119"/>
        <v>#NAME?</v>
      </c>
      <c r="V430" s="119" t="e">
        <f t="shared" ca="1" si="119"/>
        <v>#NAME?</v>
      </c>
      <c r="W430" s="119" t="e">
        <f t="shared" ca="1" si="119"/>
        <v>#NAME?</v>
      </c>
      <c r="X430" s="119" t="e">
        <f t="shared" ca="1" si="119"/>
        <v>#NAME?</v>
      </c>
      <c r="Y430" s="119" t="e">
        <f t="shared" ca="1" si="119"/>
        <v>#NAME?</v>
      </c>
      <c r="Z430" s="119" t="e">
        <f t="shared" ca="1" si="119"/>
        <v>#NAME?</v>
      </c>
      <c r="AA430" s="119" t="e">
        <f t="shared" ca="1" si="119"/>
        <v>#NAME?</v>
      </c>
      <c r="AB430" s="119" t="e">
        <f t="shared" ca="1" si="119"/>
        <v>#NAME?</v>
      </c>
      <c r="AC430" s="119" t="e">
        <f t="shared" ca="1" si="119"/>
        <v>#NAME?</v>
      </c>
      <c r="AD430" s="119" t="e">
        <f t="shared" ca="1" si="119"/>
        <v>#NAME?</v>
      </c>
      <c r="AE430" s="119" t="e">
        <f t="shared" ca="1" si="119"/>
        <v>#NAME?</v>
      </c>
      <c r="AF430" s="119" t="e">
        <f t="shared" ca="1" si="119"/>
        <v>#NAME?</v>
      </c>
      <c r="AG430" s="119" t="e">
        <f t="shared" ca="1" si="119"/>
        <v>#NAME?</v>
      </c>
      <c r="AH430" s="119" t="e">
        <f t="shared" ca="1" si="119"/>
        <v>#NAME?</v>
      </c>
      <c r="AI430" s="119" t="e">
        <f t="shared" ca="1" si="119"/>
        <v>#NAME?</v>
      </c>
      <c r="AJ430" s="119" t="e">
        <f t="shared" ca="1" si="119"/>
        <v>#NAME?</v>
      </c>
      <c r="AK430" s="119" t="e">
        <f t="shared" ca="1" si="119"/>
        <v>#NAME?</v>
      </c>
      <c r="AL430" s="119" t="e">
        <f ca="1">AL$11</f>
        <v>#NAME?</v>
      </c>
      <c r="AM430" s="180"/>
      <c r="AN430" s="120" t="str">
        <f>AN$11</f>
        <v>1-10-out-24</v>
      </c>
      <c r="AO430" s="45" t="s">
        <v>233</v>
      </c>
      <c r="AP430" s="46"/>
      <c r="AQ430" s="47" t="str">
        <f>AQ$11</f>
        <v>11-31-out-24</v>
      </c>
      <c r="AR430" s="90"/>
      <c r="AS430" s="46" t="e">
        <f t="shared" ref="AS430:BS430" ca="1" si="120">AS$11</f>
        <v>#NAME?</v>
      </c>
      <c r="AT430" s="10" t="e">
        <f t="shared" ca="1" si="120"/>
        <v>#NAME?</v>
      </c>
      <c r="AU430" s="10" t="e">
        <f t="shared" ca="1" si="120"/>
        <v>#NAME?</v>
      </c>
      <c r="AV430" s="10" t="e">
        <f t="shared" ca="1" si="120"/>
        <v>#NAME?</v>
      </c>
      <c r="AW430" s="10" t="e">
        <f t="shared" ca="1" si="120"/>
        <v>#NAME?</v>
      </c>
      <c r="AX430" s="10" t="e">
        <f t="shared" ca="1" si="120"/>
        <v>#NAME?</v>
      </c>
      <c r="AY430" s="10" t="e">
        <f t="shared" ca="1" si="120"/>
        <v>#NAME?</v>
      </c>
      <c r="AZ430" s="10" t="e">
        <f t="shared" ca="1" si="120"/>
        <v>#NAME?</v>
      </c>
      <c r="BA430" s="10" t="e">
        <f t="shared" ca="1" si="120"/>
        <v>#NAME?</v>
      </c>
      <c r="BB430" s="10" t="e">
        <f t="shared" ca="1" si="120"/>
        <v>#NAME?</v>
      </c>
      <c r="BC430" s="10" t="e">
        <f t="shared" ca="1" si="120"/>
        <v>#NAME?</v>
      </c>
      <c r="BD430" s="10" t="e">
        <f t="shared" ca="1" si="120"/>
        <v>#NAME?</v>
      </c>
      <c r="BE430" s="10" t="e">
        <f t="shared" ca="1" si="120"/>
        <v>#NAME?</v>
      </c>
      <c r="BF430" s="10" t="e">
        <f t="shared" ca="1" si="120"/>
        <v>#NAME?</v>
      </c>
      <c r="BG430" s="10" t="e">
        <f t="shared" ca="1" si="120"/>
        <v>#NAME?</v>
      </c>
      <c r="BH430" s="10" t="e">
        <f t="shared" ca="1" si="120"/>
        <v>#NAME?</v>
      </c>
      <c r="BI430" s="10" t="e">
        <f t="shared" ca="1" si="120"/>
        <v>#NAME?</v>
      </c>
      <c r="BJ430" s="10" t="e">
        <f t="shared" ca="1" si="120"/>
        <v>#NAME?</v>
      </c>
      <c r="BK430" s="10" t="e">
        <f t="shared" ca="1" si="120"/>
        <v>#NAME?</v>
      </c>
      <c r="BL430" s="10" t="e">
        <f t="shared" ca="1" si="120"/>
        <v>#NAME?</v>
      </c>
      <c r="BM430" s="10" t="e">
        <f t="shared" ca="1" si="120"/>
        <v>#NAME?</v>
      </c>
      <c r="BN430" s="10" t="e">
        <f t="shared" ca="1" si="120"/>
        <v>#NAME?</v>
      </c>
      <c r="BO430" s="10" t="e">
        <f t="shared" ca="1" si="120"/>
        <v>#NAME?</v>
      </c>
      <c r="BP430" s="10" t="e">
        <f t="shared" ca="1" si="120"/>
        <v>#NAME?</v>
      </c>
      <c r="BQ430" s="10" t="e">
        <f t="shared" ca="1" si="120"/>
        <v>#NAME?</v>
      </c>
      <c r="BR430" s="10" t="e">
        <f t="shared" ca="1" si="120"/>
        <v>#NAME?</v>
      </c>
      <c r="BS430" s="10" t="e">
        <f t="shared" ca="1" si="120"/>
        <v>#NAME?</v>
      </c>
    </row>
    <row r="431" spans="1:71" ht="12.75" hidden="1" customHeight="1" x14ac:dyDescent="0.2">
      <c r="A431" s="261" t="s">
        <v>89</v>
      </c>
      <c r="B431" s="285"/>
      <c r="C431" s="122" t="s">
        <v>196</v>
      </c>
      <c r="D431" s="286"/>
      <c r="E431" s="122" t="s">
        <v>196</v>
      </c>
      <c r="F431" s="122" t="s">
        <v>196</v>
      </c>
      <c r="G431" s="122">
        <v>6</v>
      </c>
      <c r="H431" s="122">
        <v>6</v>
      </c>
      <c r="I431" s="124">
        <v>11</v>
      </c>
      <c r="J431" s="122">
        <v>11</v>
      </c>
      <c r="K431" s="122" t="s">
        <v>196</v>
      </c>
      <c r="L431" s="122">
        <v>4</v>
      </c>
      <c r="M431" s="122">
        <v>11</v>
      </c>
      <c r="N431" s="122">
        <v>11</v>
      </c>
      <c r="O431" s="122">
        <v>5</v>
      </c>
      <c r="P431" s="122">
        <v>1</v>
      </c>
      <c r="Q431" s="286"/>
      <c r="R431" s="125">
        <v>2</v>
      </c>
      <c r="S431" s="124">
        <v>22</v>
      </c>
      <c r="T431" s="124">
        <v>23</v>
      </c>
      <c r="U431" s="122">
        <v>13</v>
      </c>
      <c r="V431" s="124">
        <v>32</v>
      </c>
      <c r="W431" s="124">
        <v>6</v>
      </c>
      <c r="X431" s="124">
        <v>9</v>
      </c>
      <c r="Y431" s="124">
        <v>12</v>
      </c>
      <c r="Z431" s="124">
        <v>12</v>
      </c>
      <c r="AA431" s="124">
        <v>11</v>
      </c>
      <c r="AB431" s="122">
        <v>8</v>
      </c>
      <c r="AC431" s="124">
        <v>45</v>
      </c>
      <c r="AD431" s="300">
        <v>3</v>
      </c>
      <c r="AE431" s="124">
        <v>6</v>
      </c>
      <c r="AF431" s="124">
        <v>6</v>
      </c>
      <c r="AG431" s="124">
        <v>3</v>
      </c>
      <c r="AH431" s="124">
        <v>4</v>
      </c>
      <c r="AI431" s="124">
        <v>8</v>
      </c>
      <c r="AJ431" s="124">
        <v>6</v>
      </c>
      <c r="AK431" s="124">
        <v>14</v>
      </c>
      <c r="AL431" s="50">
        <v>12</v>
      </c>
      <c r="AM431" s="187"/>
      <c r="AN431" s="60">
        <v>3</v>
      </c>
      <c r="AO431" s="48" t="s">
        <v>89</v>
      </c>
      <c r="AP431" s="174"/>
      <c r="AQ431" s="151">
        <v>9</v>
      </c>
      <c r="AR431" s="296"/>
      <c r="AS431" s="167">
        <f t="shared" ref="AS431:AS446" si="121">IF(AQ431="","",(SUM(AQ431,AN431)))</f>
        <v>12</v>
      </c>
      <c r="AT431" s="54">
        <v>12</v>
      </c>
      <c r="AU431" s="55">
        <v>11</v>
      </c>
      <c r="AV431" s="55">
        <v>5</v>
      </c>
      <c r="AW431" s="55">
        <v>15</v>
      </c>
      <c r="AX431" s="55">
        <v>13</v>
      </c>
      <c r="AY431" s="55">
        <v>9</v>
      </c>
      <c r="AZ431" s="55">
        <v>8</v>
      </c>
      <c r="BA431" s="61">
        <v>7</v>
      </c>
      <c r="BB431" s="61">
        <v>8</v>
      </c>
      <c r="BC431" s="61">
        <v>10</v>
      </c>
      <c r="BD431" s="111"/>
      <c r="BE431" s="111"/>
      <c r="BF431" s="111"/>
      <c r="BG431" s="111"/>
      <c r="BH431" s="111"/>
      <c r="BI431" s="111"/>
      <c r="BJ431" s="111"/>
      <c r="BK431" s="111"/>
      <c r="BL431" s="111"/>
      <c r="BM431" s="111"/>
      <c r="BN431" s="111"/>
      <c r="BO431" s="111"/>
      <c r="BP431" s="111"/>
      <c r="BQ431" s="111"/>
      <c r="BR431" s="111"/>
      <c r="BS431" s="111"/>
    </row>
    <row r="432" spans="1:71" ht="12.75" hidden="1" customHeight="1" x14ac:dyDescent="0.2">
      <c r="A432" s="261" t="s">
        <v>74</v>
      </c>
      <c r="B432" s="285"/>
      <c r="C432" s="122" t="s">
        <v>196</v>
      </c>
      <c r="D432" s="286"/>
      <c r="E432" s="122">
        <v>14</v>
      </c>
      <c r="F432" s="122">
        <v>34</v>
      </c>
      <c r="G432" s="122">
        <v>24</v>
      </c>
      <c r="H432" s="122">
        <v>26</v>
      </c>
      <c r="I432" s="135">
        <v>35</v>
      </c>
      <c r="J432" s="122">
        <v>17</v>
      </c>
      <c r="K432" s="122">
        <v>20</v>
      </c>
      <c r="L432" s="122">
        <v>16</v>
      </c>
      <c r="M432" s="122">
        <v>20</v>
      </c>
      <c r="N432" s="122">
        <v>25</v>
      </c>
      <c r="O432" s="122">
        <v>10</v>
      </c>
      <c r="P432" s="122">
        <v>20</v>
      </c>
      <c r="Q432" s="286"/>
      <c r="R432" s="125">
        <v>52</v>
      </c>
      <c r="S432" s="124">
        <v>43</v>
      </c>
      <c r="T432" s="124">
        <v>52</v>
      </c>
      <c r="U432" s="122">
        <v>42</v>
      </c>
      <c r="V432" s="124">
        <v>46</v>
      </c>
      <c r="W432" s="124">
        <v>40</v>
      </c>
      <c r="X432" s="129">
        <v>43</v>
      </c>
      <c r="Y432" s="129">
        <v>39</v>
      </c>
      <c r="Z432" s="129">
        <v>42</v>
      </c>
      <c r="AA432" s="124">
        <v>43</v>
      </c>
      <c r="AB432" s="124">
        <v>46</v>
      </c>
      <c r="AC432" s="129">
        <v>19</v>
      </c>
      <c r="AD432" s="301">
        <v>41</v>
      </c>
      <c r="AE432" s="129">
        <v>31</v>
      </c>
      <c r="AF432" s="129">
        <v>42</v>
      </c>
      <c r="AG432" s="129">
        <v>39</v>
      </c>
      <c r="AH432" s="129">
        <v>41</v>
      </c>
      <c r="AI432" s="129">
        <v>42</v>
      </c>
      <c r="AJ432" s="129">
        <v>45</v>
      </c>
      <c r="AK432" s="129">
        <v>47</v>
      </c>
      <c r="AL432" s="136">
        <v>42</v>
      </c>
      <c r="AM432" s="187"/>
      <c r="AN432" s="138">
        <v>5</v>
      </c>
      <c r="AO432" s="48" t="s">
        <v>74</v>
      </c>
      <c r="AP432" s="174"/>
      <c r="AQ432" s="151">
        <v>40</v>
      </c>
      <c r="AR432" s="296"/>
      <c r="AS432" s="167">
        <f t="shared" si="121"/>
        <v>45</v>
      </c>
      <c r="AT432" s="54">
        <v>43</v>
      </c>
      <c r="AU432" s="55">
        <v>72</v>
      </c>
      <c r="AV432" s="55">
        <v>101</v>
      </c>
      <c r="AW432" s="55">
        <v>97</v>
      </c>
      <c r="AX432" s="55">
        <v>107</v>
      </c>
      <c r="AY432" s="55">
        <v>97</v>
      </c>
      <c r="AZ432" s="55">
        <v>105</v>
      </c>
      <c r="BA432" s="139">
        <v>98</v>
      </c>
      <c r="BB432" s="139">
        <v>92</v>
      </c>
      <c r="BC432" s="139">
        <v>101</v>
      </c>
      <c r="BD432" s="111"/>
      <c r="BE432" s="111"/>
      <c r="BF432" s="111"/>
      <c r="BG432" s="111"/>
      <c r="BH432" s="111"/>
      <c r="BI432" s="111"/>
      <c r="BJ432" s="111"/>
      <c r="BK432" s="111"/>
      <c r="BL432" s="111"/>
      <c r="BM432" s="111"/>
      <c r="BN432" s="111"/>
      <c r="BO432" s="111"/>
      <c r="BP432" s="111"/>
      <c r="BQ432" s="111"/>
      <c r="BR432" s="111"/>
      <c r="BS432" s="111"/>
    </row>
    <row r="433" spans="1:71" ht="12.75" hidden="1" customHeight="1" x14ac:dyDescent="0.2">
      <c r="A433" s="261" t="s">
        <v>208</v>
      </c>
      <c r="B433" s="285"/>
      <c r="C433" s="122" t="s">
        <v>196</v>
      </c>
      <c r="D433" s="286"/>
      <c r="E433" s="122" t="s">
        <v>196</v>
      </c>
      <c r="F433" s="122" t="s">
        <v>196</v>
      </c>
      <c r="G433" s="122" t="s">
        <v>196</v>
      </c>
      <c r="H433" s="122" t="s">
        <v>196</v>
      </c>
      <c r="I433" s="122" t="s">
        <v>196</v>
      </c>
      <c r="J433" s="122" t="s">
        <v>196</v>
      </c>
      <c r="K433" s="122" t="s">
        <v>196</v>
      </c>
      <c r="L433" s="122">
        <v>14</v>
      </c>
      <c r="M433" s="122">
        <v>6</v>
      </c>
      <c r="N433" s="122">
        <v>3</v>
      </c>
      <c r="O433" s="122">
        <v>7</v>
      </c>
      <c r="P433" s="122">
        <v>11</v>
      </c>
      <c r="Q433" s="286"/>
      <c r="R433" s="125">
        <v>20</v>
      </c>
      <c r="S433" s="124">
        <v>15</v>
      </c>
      <c r="T433" s="124">
        <v>13</v>
      </c>
      <c r="U433" s="122">
        <v>34</v>
      </c>
      <c r="V433" s="124">
        <v>16</v>
      </c>
      <c r="W433" s="124">
        <v>41</v>
      </c>
      <c r="X433" s="129">
        <v>25</v>
      </c>
      <c r="Y433" s="129">
        <v>50</v>
      </c>
      <c r="Z433" s="129">
        <v>46</v>
      </c>
      <c r="AA433" s="124">
        <v>25</v>
      </c>
      <c r="AB433" s="129">
        <v>18</v>
      </c>
      <c r="AC433" s="129">
        <v>15</v>
      </c>
      <c r="AD433" s="301">
        <v>30</v>
      </c>
      <c r="AE433" s="129">
        <v>24</v>
      </c>
      <c r="AF433" s="129">
        <v>19</v>
      </c>
      <c r="AG433" s="129">
        <v>15</v>
      </c>
      <c r="AH433" s="129">
        <v>22</v>
      </c>
      <c r="AI433" s="129">
        <v>19</v>
      </c>
      <c r="AJ433" s="129">
        <v>14</v>
      </c>
      <c r="AK433" s="129">
        <v>17</v>
      </c>
      <c r="AL433" s="136">
        <v>14</v>
      </c>
      <c r="AM433" s="187"/>
      <c r="AN433" s="138">
        <v>3</v>
      </c>
      <c r="AO433" s="48" t="s">
        <v>208</v>
      </c>
      <c r="AP433" s="174"/>
      <c r="AQ433" s="151">
        <v>24</v>
      </c>
      <c r="AR433" s="296"/>
      <c r="AS433" s="167">
        <f t="shared" si="121"/>
        <v>27</v>
      </c>
      <c r="AT433" s="54">
        <v>16</v>
      </c>
      <c r="AU433" s="55">
        <v>4</v>
      </c>
      <c r="AV433" s="55">
        <v>8</v>
      </c>
      <c r="AW433" s="55">
        <v>9</v>
      </c>
      <c r="AX433" s="55">
        <v>15</v>
      </c>
      <c r="AY433" s="55">
        <v>18</v>
      </c>
      <c r="AZ433" s="55">
        <v>19</v>
      </c>
      <c r="BA433" s="139">
        <v>19</v>
      </c>
      <c r="BB433" s="139">
        <v>18</v>
      </c>
      <c r="BC433" s="139">
        <v>11</v>
      </c>
      <c r="BD433" s="111"/>
      <c r="BE433" s="111"/>
      <c r="BF433" s="111"/>
      <c r="BG433" s="111"/>
      <c r="BH433" s="111"/>
      <c r="BI433" s="111"/>
      <c r="BJ433" s="111"/>
      <c r="BK433" s="111"/>
      <c r="BL433" s="111"/>
      <c r="BM433" s="111"/>
      <c r="BN433" s="111"/>
      <c r="BO433" s="111"/>
      <c r="BP433" s="111"/>
      <c r="BQ433" s="111"/>
      <c r="BR433" s="111"/>
      <c r="BS433" s="111"/>
    </row>
    <row r="434" spans="1:71" ht="12.75" hidden="1" customHeight="1" x14ac:dyDescent="0.2">
      <c r="A434" s="261" t="s">
        <v>199</v>
      </c>
      <c r="B434" s="285"/>
      <c r="C434" s="122" t="s">
        <v>196</v>
      </c>
      <c r="D434" s="286"/>
      <c r="E434" s="122" t="s">
        <v>196</v>
      </c>
      <c r="F434" s="122" t="s">
        <v>196</v>
      </c>
      <c r="G434" s="122" t="s">
        <v>196</v>
      </c>
      <c r="H434" s="122" t="s">
        <v>196</v>
      </c>
      <c r="I434" s="122" t="s">
        <v>196</v>
      </c>
      <c r="J434" s="122">
        <v>3</v>
      </c>
      <c r="K434" s="122">
        <v>10</v>
      </c>
      <c r="L434" s="298">
        <v>3</v>
      </c>
      <c r="M434" s="122">
        <v>3</v>
      </c>
      <c r="N434" s="122">
        <v>8</v>
      </c>
      <c r="O434" s="122">
        <v>6</v>
      </c>
      <c r="P434" s="122">
        <v>1</v>
      </c>
      <c r="Q434" s="286"/>
      <c r="R434" s="125">
        <v>8</v>
      </c>
      <c r="S434" s="124">
        <v>10</v>
      </c>
      <c r="T434" s="124">
        <v>25</v>
      </c>
      <c r="U434" s="122">
        <v>16</v>
      </c>
      <c r="V434" s="124">
        <v>27</v>
      </c>
      <c r="W434" s="124">
        <v>22</v>
      </c>
      <c r="X434" s="129">
        <v>27</v>
      </c>
      <c r="Y434" s="129">
        <v>37</v>
      </c>
      <c r="Z434" s="129">
        <v>35</v>
      </c>
      <c r="AA434" s="124">
        <v>29</v>
      </c>
      <c r="AB434" s="129">
        <v>36</v>
      </c>
      <c r="AC434" s="129">
        <v>0</v>
      </c>
      <c r="AD434" s="301">
        <v>27</v>
      </c>
      <c r="AE434" s="129">
        <v>28</v>
      </c>
      <c r="AF434" s="129">
        <v>33</v>
      </c>
      <c r="AG434" s="129">
        <v>26</v>
      </c>
      <c r="AH434" s="129">
        <v>33</v>
      </c>
      <c r="AI434" s="129">
        <v>34</v>
      </c>
      <c r="AJ434" s="129">
        <v>30</v>
      </c>
      <c r="AK434" s="129">
        <v>24</v>
      </c>
      <c r="AL434" s="136">
        <v>19</v>
      </c>
      <c r="AM434" s="187"/>
      <c r="AN434" s="138">
        <v>0</v>
      </c>
      <c r="AO434" s="48" t="s">
        <v>199</v>
      </c>
      <c r="AP434" s="174"/>
      <c r="AQ434" s="151">
        <v>20</v>
      </c>
      <c r="AR434" s="296"/>
      <c r="AS434" s="167">
        <f t="shared" si="121"/>
        <v>20</v>
      </c>
      <c r="AT434" s="54">
        <v>14</v>
      </c>
      <c r="AU434" s="55">
        <v>0</v>
      </c>
      <c r="AV434" s="55">
        <v>0</v>
      </c>
      <c r="AW434" s="55">
        <v>0</v>
      </c>
      <c r="AX434" s="55">
        <v>0</v>
      </c>
      <c r="AY434" s="55">
        <v>0</v>
      </c>
      <c r="AZ434" s="55">
        <v>0</v>
      </c>
      <c r="BA434" s="139">
        <v>0</v>
      </c>
      <c r="BB434" s="139">
        <v>0</v>
      </c>
      <c r="BC434" s="139">
        <v>0</v>
      </c>
      <c r="BD434" s="111"/>
      <c r="BE434" s="111"/>
      <c r="BF434" s="111"/>
      <c r="BG434" s="111"/>
      <c r="BH434" s="111"/>
      <c r="BI434" s="111"/>
      <c r="BJ434" s="111"/>
      <c r="BK434" s="111"/>
      <c r="BL434" s="111"/>
      <c r="BM434" s="111"/>
      <c r="BN434" s="111"/>
      <c r="BO434" s="111"/>
      <c r="BP434" s="111"/>
      <c r="BQ434" s="111"/>
      <c r="BR434" s="111"/>
      <c r="BS434" s="111"/>
    </row>
    <row r="435" spans="1:71" ht="12.75" hidden="1" customHeight="1" x14ac:dyDescent="0.2">
      <c r="A435" s="261" t="s">
        <v>234</v>
      </c>
      <c r="B435" s="285"/>
      <c r="C435" s="122"/>
      <c r="D435" s="286"/>
      <c r="E435" s="122"/>
      <c r="F435" s="122"/>
      <c r="G435" s="122"/>
      <c r="H435" s="122"/>
      <c r="I435" s="129"/>
      <c r="J435" s="122"/>
      <c r="K435" s="122"/>
      <c r="L435" s="122"/>
      <c r="M435" s="122"/>
      <c r="N435" s="122"/>
      <c r="O435" s="122"/>
      <c r="P435" s="122"/>
      <c r="Q435" s="286"/>
      <c r="R435" s="125"/>
      <c r="S435" s="124"/>
      <c r="T435" s="124"/>
      <c r="U435" s="122"/>
      <c r="V435" s="124"/>
      <c r="W435" s="124"/>
      <c r="X435" s="129"/>
      <c r="Y435" s="129"/>
      <c r="Z435" s="129"/>
      <c r="AA435" s="124">
        <v>18</v>
      </c>
      <c r="AB435" s="129">
        <v>25</v>
      </c>
      <c r="AC435" s="129">
        <v>11</v>
      </c>
      <c r="AD435" s="301">
        <v>17</v>
      </c>
      <c r="AE435" s="129">
        <v>20</v>
      </c>
      <c r="AF435" s="129">
        <v>29</v>
      </c>
      <c r="AG435" s="129">
        <v>32</v>
      </c>
      <c r="AH435" s="129">
        <v>23</v>
      </c>
      <c r="AI435" s="129">
        <v>20</v>
      </c>
      <c r="AJ435" s="129">
        <v>36</v>
      </c>
      <c r="AK435" s="129">
        <v>14</v>
      </c>
      <c r="AL435" s="136">
        <v>21</v>
      </c>
      <c r="AM435" s="187"/>
      <c r="AN435" s="138">
        <v>0</v>
      </c>
      <c r="AO435" s="48" t="s">
        <v>234</v>
      </c>
      <c r="AP435" s="174"/>
      <c r="AQ435" s="151">
        <v>20</v>
      </c>
      <c r="AR435" s="296"/>
      <c r="AS435" s="167">
        <f t="shared" si="121"/>
        <v>20</v>
      </c>
      <c r="AT435" s="54">
        <v>29</v>
      </c>
      <c r="AU435" s="55">
        <v>43</v>
      </c>
      <c r="AV435" s="55">
        <v>59</v>
      </c>
      <c r="AW435" s="55">
        <v>50</v>
      </c>
      <c r="AX435" s="55">
        <v>49</v>
      </c>
      <c r="AY435" s="55">
        <v>51</v>
      </c>
      <c r="AZ435" s="55">
        <v>46</v>
      </c>
      <c r="BA435" s="139">
        <v>45</v>
      </c>
      <c r="BB435" s="139">
        <v>39</v>
      </c>
      <c r="BC435" s="139">
        <v>43</v>
      </c>
      <c r="BD435" s="111"/>
      <c r="BE435" s="111"/>
      <c r="BF435" s="111"/>
      <c r="BG435" s="111"/>
      <c r="BH435" s="111"/>
      <c r="BI435" s="111"/>
      <c r="BJ435" s="111"/>
      <c r="BK435" s="111"/>
      <c r="BL435" s="111"/>
      <c r="BM435" s="111"/>
      <c r="BN435" s="111"/>
      <c r="BO435" s="111"/>
      <c r="BP435" s="111"/>
      <c r="BQ435" s="111"/>
      <c r="BR435" s="111"/>
      <c r="BS435" s="111"/>
    </row>
    <row r="436" spans="1:71" ht="12.75" hidden="1" customHeight="1" x14ac:dyDescent="0.2">
      <c r="A436" s="261" t="s">
        <v>157</v>
      </c>
      <c r="B436" s="285"/>
      <c r="C436" s="122" t="s">
        <v>196</v>
      </c>
      <c r="D436" s="286"/>
      <c r="E436" s="122" t="s">
        <v>196</v>
      </c>
      <c r="F436" s="122" t="s">
        <v>196</v>
      </c>
      <c r="G436" s="122" t="s">
        <v>196</v>
      </c>
      <c r="H436" s="122" t="s">
        <v>196</v>
      </c>
      <c r="I436" s="122" t="s">
        <v>196</v>
      </c>
      <c r="J436" s="122" t="s">
        <v>196</v>
      </c>
      <c r="K436" s="122" t="s">
        <v>196</v>
      </c>
      <c r="L436" s="298" t="s">
        <v>196</v>
      </c>
      <c r="M436" s="122">
        <v>0</v>
      </c>
      <c r="N436" s="122">
        <v>0</v>
      </c>
      <c r="O436" s="122">
        <v>0</v>
      </c>
      <c r="P436" s="122">
        <v>0</v>
      </c>
      <c r="Q436" s="286"/>
      <c r="R436" s="125">
        <v>0</v>
      </c>
      <c r="S436" s="124">
        <v>0</v>
      </c>
      <c r="T436" s="124">
        <v>0</v>
      </c>
      <c r="U436" s="122">
        <v>0</v>
      </c>
      <c r="V436" s="124">
        <v>0</v>
      </c>
      <c r="W436" s="124">
        <v>0</v>
      </c>
      <c r="X436" s="129">
        <v>0</v>
      </c>
      <c r="Y436" s="129">
        <v>0</v>
      </c>
      <c r="Z436" s="129">
        <v>0</v>
      </c>
      <c r="AA436" s="124">
        <v>0</v>
      </c>
      <c r="AB436" s="122">
        <v>0</v>
      </c>
      <c r="AC436" s="129">
        <v>2</v>
      </c>
      <c r="AD436" s="301">
        <v>0</v>
      </c>
      <c r="AE436" s="129">
        <v>0</v>
      </c>
      <c r="AF436" s="129">
        <v>0</v>
      </c>
      <c r="AG436" s="129">
        <v>0</v>
      </c>
      <c r="AH436" s="129">
        <v>0</v>
      </c>
      <c r="AI436" s="129">
        <v>0</v>
      </c>
      <c r="AJ436" s="129">
        <v>0</v>
      </c>
      <c r="AK436" s="129">
        <v>0</v>
      </c>
      <c r="AL436" s="136">
        <v>0</v>
      </c>
      <c r="AM436" s="187"/>
      <c r="AN436" s="138">
        <v>0</v>
      </c>
      <c r="AO436" s="48" t="s">
        <v>157</v>
      </c>
      <c r="AP436" s="174"/>
      <c r="AQ436" s="151">
        <v>0</v>
      </c>
      <c r="AR436" s="296"/>
      <c r="AS436" s="167">
        <f t="shared" si="121"/>
        <v>0</v>
      </c>
      <c r="AT436" s="54">
        <v>0</v>
      </c>
      <c r="AU436" s="55">
        <v>0</v>
      </c>
      <c r="AV436" s="55">
        <v>0</v>
      </c>
      <c r="AW436" s="55">
        <v>0</v>
      </c>
      <c r="AX436" s="55">
        <v>0</v>
      </c>
      <c r="AY436" s="55">
        <v>0</v>
      </c>
      <c r="AZ436" s="55">
        <v>0</v>
      </c>
      <c r="BA436" s="139">
        <v>0</v>
      </c>
      <c r="BB436" s="139">
        <v>0</v>
      </c>
      <c r="BC436" s="139">
        <v>0</v>
      </c>
      <c r="BD436" s="111"/>
      <c r="BE436" s="111"/>
      <c r="BF436" s="111"/>
      <c r="BG436" s="111"/>
      <c r="BH436" s="111"/>
      <c r="BI436" s="111"/>
      <c r="BJ436" s="111"/>
      <c r="BK436" s="111"/>
      <c r="BL436" s="111"/>
      <c r="BM436" s="111"/>
      <c r="BN436" s="111"/>
      <c r="BO436" s="111"/>
      <c r="BP436" s="111"/>
      <c r="BQ436" s="111"/>
      <c r="BR436" s="111"/>
      <c r="BS436" s="111"/>
    </row>
    <row r="437" spans="1:71" ht="12.75" hidden="1" customHeight="1" x14ac:dyDescent="0.2">
      <c r="A437" s="261" t="s">
        <v>41</v>
      </c>
      <c r="B437" s="285"/>
      <c r="C437" s="122" t="s">
        <v>196</v>
      </c>
      <c r="D437" s="286"/>
      <c r="E437" s="122" t="s">
        <v>196</v>
      </c>
      <c r="F437" s="122">
        <v>3</v>
      </c>
      <c r="G437" s="122">
        <v>26</v>
      </c>
      <c r="H437" s="122">
        <v>20</v>
      </c>
      <c r="I437" s="297">
        <v>35</v>
      </c>
      <c r="J437" s="122">
        <v>6</v>
      </c>
      <c r="K437" s="122">
        <v>18</v>
      </c>
      <c r="L437" s="122">
        <v>11</v>
      </c>
      <c r="M437" s="122">
        <v>32</v>
      </c>
      <c r="N437" s="122">
        <v>16</v>
      </c>
      <c r="O437" s="122">
        <v>17</v>
      </c>
      <c r="P437" s="122">
        <v>24</v>
      </c>
      <c r="Q437" s="286"/>
      <c r="R437" s="125">
        <v>30</v>
      </c>
      <c r="S437" s="124">
        <v>22</v>
      </c>
      <c r="T437" s="124">
        <v>24</v>
      </c>
      <c r="U437" s="122">
        <v>18</v>
      </c>
      <c r="V437" s="124">
        <v>16</v>
      </c>
      <c r="W437" s="124">
        <v>20</v>
      </c>
      <c r="X437" s="129">
        <v>19</v>
      </c>
      <c r="Y437" s="129">
        <v>20</v>
      </c>
      <c r="Z437" s="129">
        <v>18</v>
      </c>
      <c r="AA437" s="124">
        <v>16</v>
      </c>
      <c r="AB437" s="122">
        <v>14</v>
      </c>
      <c r="AC437" s="129">
        <v>35</v>
      </c>
      <c r="AD437" s="301">
        <v>16</v>
      </c>
      <c r="AE437" s="129">
        <v>23</v>
      </c>
      <c r="AF437" s="129">
        <v>14</v>
      </c>
      <c r="AG437" s="129">
        <v>15</v>
      </c>
      <c r="AH437" s="129">
        <v>16</v>
      </c>
      <c r="AI437" s="129">
        <v>14</v>
      </c>
      <c r="AJ437" s="129">
        <v>19</v>
      </c>
      <c r="AK437" s="129">
        <v>14</v>
      </c>
      <c r="AL437" s="136">
        <v>16</v>
      </c>
      <c r="AM437" s="187"/>
      <c r="AN437" s="138">
        <v>2</v>
      </c>
      <c r="AO437" s="48" t="s">
        <v>41</v>
      </c>
      <c r="AP437" s="174"/>
      <c r="AQ437" s="151">
        <v>17</v>
      </c>
      <c r="AR437" s="296"/>
      <c r="AS437" s="167">
        <f t="shared" si="121"/>
        <v>19</v>
      </c>
      <c r="AT437" s="54">
        <v>19</v>
      </c>
      <c r="AU437" s="55">
        <v>36</v>
      </c>
      <c r="AV437" s="55">
        <v>9</v>
      </c>
      <c r="AW437" s="55">
        <v>3</v>
      </c>
      <c r="AX437" s="55">
        <v>0</v>
      </c>
      <c r="AY437" s="55">
        <v>0</v>
      </c>
      <c r="AZ437" s="55">
        <v>4</v>
      </c>
      <c r="BA437" s="139">
        <v>2</v>
      </c>
      <c r="BB437" s="139">
        <v>0</v>
      </c>
      <c r="BC437" s="139">
        <v>2</v>
      </c>
      <c r="BD437" s="111"/>
      <c r="BE437" s="111"/>
      <c r="BF437" s="111"/>
      <c r="BG437" s="111"/>
      <c r="BH437" s="111"/>
      <c r="BI437" s="111"/>
      <c r="BJ437" s="111"/>
      <c r="BK437" s="111"/>
      <c r="BL437" s="111"/>
      <c r="BM437" s="111"/>
      <c r="BN437" s="111"/>
      <c r="BO437" s="111"/>
      <c r="BP437" s="111"/>
      <c r="BQ437" s="111"/>
      <c r="BR437" s="111"/>
      <c r="BS437" s="111"/>
    </row>
    <row r="438" spans="1:71" ht="12.75" hidden="1" customHeight="1" x14ac:dyDescent="0.2">
      <c r="A438" s="261" t="s">
        <v>211</v>
      </c>
      <c r="B438" s="285"/>
      <c r="C438" s="122" t="s">
        <v>196</v>
      </c>
      <c r="D438" s="286"/>
      <c r="E438" s="122" t="s">
        <v>196</v>
      </c>
      <c r="F438" s="122" t="s">
        <v>196</v>
      </c>
      <c r="G438" s="122" t="s">
        <v>196</v>
      </c>
      <c r="H438" s="122" t="s">
        <v>196</v>
      </c>
      <c r="I438" s="124" t="s">
        <v>196</v>
      </c>
      <c r="J438" s="122" t="s">
        <v>196</v>
      </c>
      <c r="K438" s="122" t="s">
        <v>196</v>
      </c>
      <c r="L438" s="298">
        <v>3</v>
      </c>
      <c r="M438" s="122">
        <v>1</v>
      </c>
      <c r="N438" s="122">
        <v>3</v>
      </c>
      <c r="O438" s="122">
        <v>2</v>
      </c>
      <c r="P438" s="122">
        <v>1</v>
      </c>
      <c r="Q438" s="286"/>
      <c r="R438" s="125">
        <v>6</v>
      </c>
      <c r="S438" s="124">
        <v>4</v>
      </c>
      <c r="T438" s="124">
        <v>4</v>
      </c>
      <c r="U438" s="122">
        <v>10</v>
      </c>
      <c r="V438" s="124">
        <v>7</v>
      </c>
      <c r="W438" s="124">
        <v>4</v>
      </c>
      <c r="X438" s="129">
        <v>2</v>
      </c>
      <c r="Y438" s="129">
        <v>5</v>
      </c>
      <c r="Z438" s="129">
        <v>9</v>
      </c>
      <c r="AA438" s="124">
        <v>16</v>
      </c>
      <c r="AB438" s="122">
        <v>8</v>
      </c>
      <c r="AC438" s="129">
        <v>2</v>
      </c>
      <c r="AD438" s="301">
        <v>12</v>
      </c>
      <c r="AE438" s="129">
        <v>13</v>
      </c>
      <c r="AF438" s="129">
        <v>8</v>
      </c>
      <c r="AG438" s="129">
        <v>14</v>
      </c>
      <c r="AH438" s="129">
        <v>9</v>
      </c>
      <c r="AI438" s="129">
        <v>8</v>
      </c>
      <c r="AJ438" s="129">
        <v>8</v>
      </c>
      <c r="AK438" s="129">
        <v>21</v>
      </c>
      <c r="AL438" s="136">
        <v>15</v>
      </c>
      <c r="AM438" s="187"/>
      <c r="AN438" s="138">
        <v>0</v>
      </c>
      <c r="AO438" s="48" t="s">
        <v>211</v>
      </c>
      <c r="AP438" s="174"/>
      <c r="AQ438" s="151">
        <v>8</v>
      </c>
      <c r="AR438" s="296"/>
      <c r="AS438" s="167">
        <f t="shared" si="121"/>
        <v>8</v>
      </c>
      <c r="AT438" s="54">
        <v>10</v>
      </c>
      <c r="AU438" s="55">
        <v>10</v>
      </c>
      <c r="AV438" s="55">
        <v>12</v>
      </c>
      <c r="AW438" s="55">
        <v>17</v>
      </c>
      <c r="AX438" s="55">
        <v>11</v>
      </c>
      <c r="AY438" s="55">
        <v>9</v>
      </c>
      <c r="AZ438" s="55">
        <v>13</v>
      </c>
      <c r="BA438" s="139">
        <v>9</v>
      </c>
      <c r="BB438" s="139">
        <v>10</v>
      </c>
      <c r="BC438" s="139">
        <v>9</v>
      </c>
      <c r="BD438" s="111"/>
      <c r="BE438" s="111"/>
      <c r="BF438" s="111"/>
      <c r="BG438" s="111"/>
      <c r="BH438" s="111"/>
      <c r="BI438" s="111"/>
      <c r="BJ438" s="111"/>
      <c r="BK438" s="111"/>
      <c r="BL438" s="111"/>
      <c r="BM438" s="111"/>
      <c r="BN438" s="111"/>
      <c r="BO438" s="111"/>
      <c r="BP438" s="111"/>
      <c r="BQ438" s="111"/>
      <c r="BR438" s="111"/>
      <c r="BS438" s="111"/>
    </row>
    <row r="439" spans="1:71" ht="12.75" hidden="1" customHeight="1" x14ac:dyDescent="0.2">
      <c r="A439" s="261" t="s">
        <v>201</v>
      </c>
      <c r="B439" s="285"/>
      <c r="C439" s="122"/>
      <c r="D439" s="286"/>
      <c r="E439" s="122"/>
      <c r="F439" s="122"/>
      <c r="G439" s="122"/>
      <c r="H439" s="122"/>
      <c r="I439" s="129"/>
      <c r="J439" s="122"/>
      <c r="K439" s="122"/>
      <c r="L439" s="298"/>
      <c r="M439" s="122"/>
      <c r="N439" s="122"/>
      <c r="O439" s="122"/>
      <c r="P439" s="122">
        <v>2</v>
      </c>
      <c r="Q439" s="286"/>
      <c r="R439" s="125">
        <v>3</v>
      </c>
      <c r="S439" s="124">
        <v>6</v>
      </c>
      <c r="T439" s="124">
        <v>7</v>
      </c>
      <c r="U439" s="122">
        <v>3</v>
      </c>
      <c r="V439" s="124">
        <v>6</v>
      </c>
      <c r="W439" s="124">
        <v>5</v>
      </c>
      <c r="X439" s="129">
        <v>3</v>
      </c>
      <c r="Y439" s="129">
        <v>8</v>
      </c>
      <c r="Z439" s="129">
        <v>8</v>
      </c>
      <c r="AA439" s="124">
        <v>6</v>
      </c>
      <c r="AB439" s="122">
        <v>3</v>
      </c>
      <c r="AC439" s="129">
        <v>4</v>
      </c>
      <c r="AD439" s="301">
        <v>1</v>
      </c>
      <c r="AE439" s="129">
        <v>2</v>
      </c>
      <c r="AF439" s="129">
        <v>3</v>
      </c>
      <c r="AG439" s="129">
        <v>0</v>
      </c>
      <c r="AH439" s="129">
        <v>3</v>
      </c>
      <c r="AI439" s="129">
        <v>11</v>
      </c>
      <c r="AJ439" s="129">
        <v>4</v>
      </c>
      <c r="AK439" s="129">
        <v>9</v>
      </c>
      <c r="AL439" s="136">
        <v>8</v>
      </c>
      <c r="AM439" s="187"/>
      <c r="AN439" s="138">
        <v>0</v>
      </c>
      <c r="AO439" s="48" t="s">
        <v>201</v>
      </c>
      <c r="AP439" s="174"/>
      <c r="AQ439" s="151">
        <v>7</v>
      </c>
      <c r="AR439" s="296"/>
      <c r="AS439" s="167">
        <f t="shared" si="121"/>
        <v>7</v>
      </c>
      <c r="AT439" s="54">
        <v>6</v>
      </c>
      <c r="AU439" s="55">
        <v>7</v>
      </c>
      <c r="AV439" s="55">
        <v>9</v>
      </c>
      <c r="AW439" s="55">
        <v>10</v>
      </c>
      <c r="AX439" s="55">
        <v>7</v>
      </c>
      <c r="AY439" s="55">
        <v>5</v>
      </c>
      <c r="AZ439" s="55">
        <v>3</v>
      </c>
      <c r="BA439" s="139">
        <v>6</v>
      </c>
      <c r="BB439" s="139">
        <v>8</v>
      </c>
      <c r="BC439" s="139">
        <v>7</v>
      </c>
      <c r="BD439" s="111"/>
      <c r="BE439" s="111"/>
      <c r="BF439" s="111"/>
      <c r="BG439" s="111"/>
      <c r="BH439" s="111"/>
      <c r="BI439" s="111"/>
      <c r="BJ439" s="111"/>
      <c r="BK439" s="111"/>
      <c r="BL439" s="111"/>
      <c r="BM439" s="111"/>
      <c r="BN439" s="111"/>
      <c r="BO439" s="111"/>
      <c r="BP439" s="111"/>
      <c r="BQ439" s="111"/>
      <c r="BR439" s="111"/>
      <c r="BS439" s="111"/>
    </row>
    <row r="440" spans="1:71" ht="12.75" hidden="1" customHeight="1" x14ac:dyDescent="0.2">
      <c r="A440" s="261" t="s">
        <v>61</v>
      </c>
      <c r="B440" s="285"/>
      <c r="C440" s="122" t="s">
        <v>196</v>
      </c>
      <c r="D440" s="286"/>
      <c r="E440" s="122" t="s">
        <v>196</v>
      </c>
      <c r="F440" s="122" t="s">
        <v>196</v>
      </c>
      <c r="G440" s="122" t="s">
        <v>196</v>
      </c>
      <c r="H440" s="122" t="s">
        <v>196</v>
      </c>
      <c r="I440" s="122" t="s">
        <v>196</v>
      </c>
      <c r="J440" s="122" t="s">
        <v>196</v>
      </c>
      <c r="K440" s="122" t="s">
        <v>196</v>
      </c>
      <c r="L440" s="298" t="s">
        <v>196</v>
      </c>
      <c r="M440" s="122">
        <v>0</v>
      </c>
      <c r="N440" s="122">
        <v>1</v>
      </c>
      <c r="O440" s="122">
        <v>0</v>
      </c>
      <c r="P440" s="122">
        <v>0</v>
      </c>
      <c r="Q440" s="286"/>
      <c r="R440" s="125">
        <v>0</v>
      </c>
      <c r="S440" s="124">
        <v>1</v>
      </c>
      <c r="T440" s="124">
        <v>1</v>
      </c>
      <c r="U440" s="122">
        <v>0</v>
      </c>
      <c r="V440" s="124">
        <v>1</v>
      </c>
      <c r="W440" s="124">
        <v>0</v>
      </c>
      <c r="X440" s="129">
        <v>0</v>
      </c>
      <c r="Y440" s="129">
        <v>4</v>
      </c>
      <c r="Z440" s="129">
        <v>4</v>
      </c>
      <c r="AA440" s="124">
        <v>0</v>
      </c>
      <c r="AB440" s="122">
        <v>0</v>
      </c>
      <c r="AC440" s="129">
        <v>0</v>
      </c>
      <c r="AD440" s="301">
        <v>0</v>
      </c>
      <c r="AE440" s="129">
        <v>0</v>
      </c>
      <c r="AF440" s="129">
        <v>0</v>
      </c>
      <c r="AG440" s="129">
        <v>0</v>
      </c>
      <c r="AH440" s="129">
        <v>0</v>
      </c>
      <c r="AI440" s="129">
        <v>0</v>
      </c>
      <c r="AJ440" s="129">
        <v>0</v>
      </c>
      <c r="AK440" s="129">
        <v>0</v>
      </c>
      <c r="AL440" s="136">
        <v>0</v>
      </c>
      <c r="AM440" s="187"/>
      <c r="AN440" s="138">
        <v>0</v>
      </c>
      <c r="AO440" s="48" t="s">
        <v>61</v>
      </c>
      <c r="AP440" s="174"/>
      <c r="AQ440" s="151">
        <v>0</v>
      </c>
      <c r="AR440" s="296"/>
      <c r="AS440" s="167">
        <f t="shared" si="121"/>
        <v>0</v>
      </c>
      <c r="AT440" s="54">
        <v>0</v>
      </c>
      <c r="AU440" s="55">
        <v>0</v>
      </c>
      <c r="AV440" s="55">
        <v>0</v>
      </c>
      <c r="AW440" s="55">
        <v>0</v>
      </c>
      <c r="AX440" s="55">
        <v>0</v>
      </c>
      <c r="AY440" s="55">
        <v>0</v>
      </c>
      <c r="AZ440" s="55">
        <v>0</v>
      </c>
      <c r="BA440" s="139">
        <v>0</v>
      </c>
      <c r="BB440" s="139">
        <v>0</v>
      </c>
      <c r="BC440" s="139">
        <v>0</v>
      </c>
      <c r="BD440" s="111"/>
      <c r="BE440" s="111"/>
      <c r="BF440" s="111"/>
      <c r="BG440" s="111"/>
      <c r="BH440" s="111"/>
      <c r="BI440" s="111"/>
      <c r="BJ440" s="111"/>
      <c r="BK440" s="111"/>
      <c r="BL440" s="111"/>
      <c r="BM440" s="111"/>
      <c r="BN440" s="111"/>
      <c r="BO440" s="111"/>
      <c r="BP440" s="111"/>
      <c r="BQ440" s="111"/>
      <c r="BR440" s="111"/>
      <c r="BS440" s="111"/>
    </row>
    <row r="441" spans="1:71" ht="12.75" hidden="1" customHeight="1" x14ac:dyDescent="0.2">
      <c r="A441" s="261" t="s">
        <v>42</v>
      </c>
      <c r="B441" s="285"/>
      <c r="C441" s="122" t="s">
        <v>196</v>
      </c>
      <c r="D441" s="286"/>
      <c r="E441" s="122" t="s">
        <v>196</v>
      </c>
      <c r="F441" s="122">
        <v>1</v>
      </c>
      <c r="G441" s="122">
        <v>28</v>
      </c>
      <c r="H441" s="122">
        <v>25</v>
      </c>
      <c r="I441" s="129">
        <v>83</v>
      </c>
      <c r="J441" s="122">
        <v>150</v>
      </c>
      <c r="K441" s="122">
        <v>169</v>
      </c>
      <c r="L441" s="122">
        <v>168</v>
      </c>
      <c r="M441" s="122">
        <v>161</v>
      </c>
      <c r="N441" s="122">
        <v>172</v>
      </c>
      <c r="O441" s="122">
        <v>111</v>
      </c>
      <c r="P441" s="122">
        <v>113</v>
      </c>
      <c r="Q441" s="286"/>
      <c r="R441" s="125">
        <v>92</v>
      </c>
      <c r="S441" s="124">
        <v>66</v>
      </c>
      <c r="T441" s="124">
        <v>85</v>
      </c>
      <c r="U441" s="122">
        <v>96</v>
      </c>
      <c r="V441" s="124">
        <v>67</v>
      </c>
      <c r="W441" s="124">
        <v>97</v>
      </c>
      <c r="X441" s="129">
        <v>83</v>
      </c>
      <c r="Y441" s="129">
        <v>82</v>
      </c>
      <c r="Z441" s="129">
        <v>68</v>
      </c>
      <c r="AA441" s="124">
        <v>54</v>
      </c>
      <c r="AB441" s="122">
        <v>28</v>
      </c>
      <c r="AC441" s="129">
        <v>31</v>
      </c>
      <c r="AD441" s="301">
        <v>27</v>
      </c>
      <c r="AE441" s="129">
        <v>31</v>
      </c>
      <c r="AF441" s="129">
        <v>17</v>
      </c>
      <c r="AG441" s="129">
        <v>20</v>
      </c>
      <c r="AH441" s="129">
        <v>28</v>
      </c>
      <c r="AI441" s="129">
        <v>29</v>
      </c>
      <c r="AJ441" s="129">
        <v>34</v>
      </c>
      <c r="AK441" s="129">
        <v>38</v>
      </c>
      <c r="AL441" s="136">
        <v>48</v>
      </c>
      <c r="AM441" s="187"/>
      <c r="AN441" s="138">
        <v>2</v>
      </c>
      <c r="AO441" s="48" t="s">
        <v>42</v>
      </c>
      <c r="AP441" s="174"/>
      <c r="AQ441" s="151">
        <v>40</v>
      </c>
      <c r="AR441" s="296"/>
      <c r="AS441" s="167">
        <f t="shared" si="121"/>
        <v>42</v>
      </c>
      <c r="AT441" s="54">
        <v>52</v>
      </c>
      <c r="AU441" s="55">
        <v>38</v>
      </c>
      <c r="AV441" s="55">
        <v>48</v>
      </c>
      <c r="AW441" s="55">
        <v>51</v>
      </c>
      <c r="AX441" s="55">
        <v>50</v>
      </c>
      <c r="AY441" s="55">
        <v>57</v>
      </c>
      <c r="AZ441" s="55">
        <v>40</v>
      </c>
      <c r="BA441" s="139">
        <v>51</v>
      </c>
      <c r="BB441" s="139">
        <v>60</v>
      </c>
      <c r="BC441" s="139">
        <v>56</v>
      </c>
      <c r="BD441" s="111"/>
      <c r="BE441" s="111"/>
      <c r="BF441" s="111"/>
      <c r="BG441" s="111"/>
      <c r="BH441" s="111"/>
      <c r="BI441" s="111"/>
      <c r="BJ441" s="111"/>
      <c r="BK441" s="111"/>
      <c r="BL441" s="111"/>
      <c r="BM441" s="111"/>
      <c r="BN441" s="111"/>
      <c r="BO441" s="111"/>
      <c r="BP441" s="111"/>
      <c r="BQ441" s="111"/>
      <c r="BR441" s="111"/>
      <c r="BS441" s="111"/>
    </row>
    <row r="442" spans="1:71" ht="12.75" hidden="1" customHeight="1" x14ac:dyDescent="0.2">
      <c r="A442" s="261" t="s">
        <v>205</v>
      </c>
      <c r="B442" s="285"/>
      <c r="C442" s="122" t="s">
        <v>196</v>
      </c>
      <c r="D442" s="286"/>
      <c r="E442" s="122" t="s">
        <v>196</v>
      </c>
      <c r="F442" s="122" t="s">
        <v>196</v>
      </c>
      <c r="G442" s="122" t="s">
        <v>196</v>
      </c>
      <c r="H442" s="122" t="s">
        <v>196</v>
      </c>
      <c r="I442" s="302" t="s">
        <v>196</v>
      </c>
      <c r="J442" s="122" t="s">
        <v>196</v>
      </c>
      <c r="K442" s="122" t="s">
        <v>196</v>
      </c>
      <c r="L442" s="122" t="s">
        <v>196</v>
      </c>
      <c r="M442" s="122">
        <v>0</v>
      </c>
      <c r="N442" s="122">
        <v>0</v>
      </c>
      <c r="O442" s="122">
        <v>0</v>
      </c>
      <c r="P442" s="122">
        <v>0</v>
      </c>
      <c r="Q442" s="286"/>
      <c r="R442" s="125">
        <v>0</v>
      </c>
      <c r="S442" s="124">
        <v>0</v>
      </c>
      <c r="T442" s="124">
        <v>0</v>
      </c>
      <c r="U442" s="122">
        <v>0</v>
      </c>
      <c r="V442" s="124">
        <v>0</v>
      </c>
      <c r="W442" s="124">
        <v>0</v>
      </c>
      <c r="X442" s="129">
        <v>4</v>
      </c>
      <c r="Y442" s="129">
        <v>0</v>
      </c>
      <c r="Z442" s="129">
        <v>0</v>
      </c>
      <c r="AA442" s="124">
        <v>0</v>
      </c>
      <c r="AB442" s="122">
        <v>0</v>
      </c>
      <c r="AC442" s="129">
        <v>8</v>
      </c>
      <c r="AD442" s="301">
        <v>0</v>
      </c>
      <c r="AE442" s="129">
        <v>0</v>
      </c>
      <c r="AF442" s="129">
        <v>0</v>
      </c>
      <c r="AG442" s="129">
        <v>0</v>
      </c>
      <c r="AH442" s="129">
        <v>0</v>
      </c>
      <c r="AI442" s="129">
        <v>0</v>
      </c>
      <c r="AJ442" s="129">
        <v>0</v>
      </c>
      <c r="AK442" s="129">
        <v>0</v>
      </c>
      <c r="AL442" s="136">
        <v>0</v>
      </c>
      <c r="AM442" s="187"/>
      <c r="AN442" s="138">
        <v>0</v>
      </c>
      <c r="AO442" s="48" t="s">
        <v>205</v>
      </c>
      <c r="AP442" s="174"/>
      <c r="AQ442" s="151">
        <v>0</v>
      </c>
      <c r="AR442" s="296"/>
      <c r="AS442" s="167">
        <f t="shared" si="121"/>
        <v>0</v>
      </c>
      <c r="AT442" s="54">
        <v>0</v>
      </c>
      <c r="AU442" s="55">
        <v>0</v>
      </c>
      <c r="AV442" s="55">
        <v>0</v>
      </c>
      <c r="AW442" s="55">
        <v>0</v>
      </c>
      <c r="AX442" s="55">
        <v>0</v>
      </c>
      <c r="AY442" s="55">
        <v>0</v>
      </c>
      <c r="AZ442" s="55">
        <v>0</v>
      </c>
      <c r="BA442" s="139">
        <v>0</v>
      </c>
      <c r="BB442" s="139">
        <v>0</v>
      </c>
      <c r="BC442" s="139">
        <v>0</v>
      </c>
      <c r="BD442" s="111"/>
      <c r="BE442" s="111"/>
      <c r="BF442" s="111"/>
      <c r="BG442" s="111"/>
      <c r="BH442" s="111"/>
      <c r="BI442" s="111"/>
      <c r="BJ442" s="111"/>
      <c r="BK442" s="111"/>
      <c r="BL442" s="111"/>
      <c r="BM442" s="111"/>
      <c r="BN442" s="111"/>
      <c r="BO442" s="111"/>
      <c r="BP442" s="111"/>
      <c r="BQ442" s="111"/>
      <c r="BR442" s="111"/>
      <c r="BS442" s="111"/>
    </row>
    <row r="443" spans="1:71" ht="12.75" hidden="1" customHeight="1" x14ac:dyDescent="0.2">
      <c r="A443" s="261" t="s">
        <v>206</v>
      </c>
      <c r="B443" s="285"/>
      <c r="C443" s="122" t="s">
        <v>196</v>
      </c>
      <c r="D443" s="286"/>
      <c r="E443" s="122" t="s">
        <v>196</v>
      </c>
      <c r="F443" s="122" t="s">
        <v>196</v>
      </c>
      <c r="G443" s="122" t="s">
        <v>196</v>
      </c>
      <c r="H443" s="122" t="s">
        <v>196</v>
      </c>
      <c r="I443" s="129">
        <v>5</v>
      </c>
      <c r="J443" s="122" t="s">
        <v>196</v>
      </c>
      <c r="K443" s="122" t="s">
        <v>196</v>
      </c>
      <c r="L443" s="122" t="s">
        <v>196</v>
      </c>
      <c r="M443" s="122">
        <v>0</v>
      </c>
      <c r="N443" s="122">
        <v>0</v>
      </c>
      <c r="O443" s="122">
        <v>0</v>
      </c>
      <c r="P443" s="122">
        <v>0</v>
      </c>
      <c r="Q443" s="286"/>
      <c r="R443" s="125">
        <v>0</v>
      </c>
      <c r="S443" s="124">
        <v>4</v>
      </c>
      <c r="T443" s="124">
        <v>0</v>
      </c>
      <c r="U443" s="122">
        <v>0</v>
      </c>
      <c r="V443" s="124">
        <v>0</v>
      </c>
      <c r="W443" s="124">
        <v>0</v>
      </c>
      <c r="X443" s="129">
        <v>3</v>
      </c>
      <c r="Y443" s="129">
        <v>0</v>
      </c>
      <c r="Z443" s="129">
        <v>0</v>
      </c>
      <c r="AA443" s="124">
        <v>0</v>
      </c>
      <c r="AB443" s="122">
        <v>6</v>
      </c>
      <c r="AC443" s="129">
        <v>7</v>
      </c>
      <c r="AD443" s="301">
        <v>0</v>
      </c>
      <c r="AE443" s="129">
        <v>0</v>
      </c>
      <c r="AF443" s="129">
        <v>0</v>
      </c>
      <c r="AG443" s="129">
        <v>0</v>
      </c>
      <c r="AH443" s="129">
        <v>0</v>
      </c>
      <c r="AI443" s="129">
        <v>0</v>
      </c>
      <c r="AJ443" s="129">
        <v>0</v>
      </c>
      <c r="AK443" s="129">
        <v>0</v>
      </c>
      <c r="AL443" s="136">
        <v>0</v>
      </c>
      <c r="AM443" s="187"/>
      <c r="AN443" s="138">
        <v>0</v>
      </c>
      <c r="AO443" s="48" t="s">
        <v>206</v>
      </c>
      <c r="AP443" s="174"/>
      <c r="AQ443" s="151">
        <v>0</v>
      </c>
      <c r="AR443" s="296"/>
      <c r="AS443" s="167">
        <f t="shared" si="121"/>
        <v>0</v>
      </c>
      <c r="AT443" s="54">
        <v>0</v>
      </c>
      <c r="AU443" s="55">
        <v>0</v>
      </c>
      <c r="AV443" s="55">
        <v>0</v>
      </c>
      <c r="AW443" s="55">
        <v>0</v>
      </c>
      <c r="AX443" s="55">
        <v>0</v>
      </c>
      <c r="AY443" s="55">
        <v>0</v>
      </c>
      <c r="AZ443" s="55">
        <v>0</v>
      </c>
      <c r="BA443" s="139">
        <v>0</v>
      </c>
      <c r="BB443" s="139">
        <v>0</v>
      </c>
      <c r="BC443" s="139">
        <v>0</v>
      </c>
      <c r="BD443" s="111"/>
      <c r="BE443" s="111"/>
      <c r="BF443" s="111"/>
      <c r="BG443" s="111"/>
      <c r="BH443" s="111"/>
      <c r="BI443" s="111"/>
      <c r="BJ443" s="111"/>
      <c r="BK443" s="111"/>
      <c r="BL443" s="111"/>
      <c r="BM443" s="111"/>
      <c r="BN443" s="111"/>
      <c r="BO443" s="111"/>
      <c r="BP443" s="111"/>
      <c r="BQ443" s="111"/>
      <c r="BR443" s="111"/>
      <c r="BS443" s="111"/>
    </row>
    <row r="444" spans="1:71" ht="12.75" hidden="1" customHeight="1" x14ac:dyDescent="0.2">
      <c r="A444" s="261" t="s">
        <v>43</v>
      </c>
      <c r="B444" s="285"/>
      <c r="C444" s="122" t="s">
        <v>196</v>
      </c>
      <c r="D444" s="286"/>
      <c r="E444" s="122" t="s">
        <v>196</v>
      </c>
      <c r="F444" s="122" t="s">
        <v>196</v>
      </c>
      <c r="G444" s="122" t="s">
        <v>196</v>
      </c>
      <c r="H444" s="122" t="s">
        <v>196</v>
      </c>
      <c r="I444" s="302">
        <v>16</v>
      </c>
      <c r="J444" s="122" t="s">
        <v>196</v>
      </c>
      <c r="K444" s="122" t="s">
        <v>196</v>
      </c>
      <c r="L444" s="122" t="s">
        <v>196</v>
      </c>
      <c r="M444" s="122">
        <v>0</v>
      </c>
      <c r="N444" s="122">
        <v>0</v>
      </c>
      <c r="O444" s="122">
        <v>0</v>
      </c>
      <c r="P444" s="122">
        <v>0</v>
      </c>
      <c r="Q444" s="286"/>
      <c r="R444" s="125">
        <v>0</v>
      </c>
      <c r="S444" s="124">
        <v>0</v>
      </c>
      <c r="T444" s="124">
        <v>0</v>
      </c>
      <c r="U444" s="122">
        <v>0</v>
      </c>
      <c r="V444" s="124">
        <v>0</v>
      </c>
      <c r="W444" s="124">
        <v>0</v>
      </c>
      <c r="X444" s="129">
        <v>1</v>
      </c>
      <c r="Y444" s="129">
        <v>1</v>
      </c>
      <c r="Z444" s="129">
        <v>5</v>
      </c>
      <c r="AA444" s="124">
        <v>3</v>
      </c>
      <c r="AB444" s="122">
        <v>0</v>
      </c>
      <c r="AC444" s="129">
        <v>5</v>
      </c>
      <c r="AD444" s="301">
        <v>5</v>
      </c>
      <c r="AE444" s="129">
        <v>8</v>
      </c>
      <c r="AF444" s="129">
        <v>6</v>
      </c>
      <c r="AG444" s="129">
        <v>9</v>
      </c>
      <c r="AH444" s="129">
        <v>5</v>
      </c>
      <c r="AI444" s="129">
        <v>6</v>
      </c>
      <c r="AJ444" s="129">
        <v>5</v>
      </c>
      <c r="AK444" s="129">
        <v>6</v>
      </c>
      <c r="AL444" s="136">
        <v>6</v>
      </c>
      <c r="AM444" s="187"/>
      <c r="AN444" s="138">
        <v>6</v>
      </c>
      <c r="AO444" s="48" t="s">
        <v>43</v>
      </c>
      <c r="AP444" s="174"/>
      <c r="AQ444" s="151">
        <v>0</v>
      </c>
      <c r="AR444" s="296"/>
      <c r="AS444" s="167">
        <f t="shared" si="121"/>
        <v>6</v>
      </c>
      <c r="AT444" s="54">
        <v>6</v>
      </c>
      <c r="AU444" s="55">
        <v>6</v>
      </c>
      <c r="AV444" s="55">
        <v>6</v>
      </c>
      <c r="AW444" s="55">
        <v>6</v>
      </c>
      <c r="AX444" s="55">
        <v>6</v>
      </c>
      <c r="AY444" s="55">
        <v>6</v>
      </c>
      <c r="AZ444" s="55">
        <v>6</v>
      </c>
      <c r="BA444" s="139">
        <v>6</v>
      </c>
      <c r="BB444" s="139">
        <v>6</v>
      </c>
      <c r="BC444" s="139">
        <v>6</v>
      </c>
      <c r="BD444" s="111"/>
      <c r="BE444" s="111"/>
      <c r="BF444" s="111"/>
      <c r="BG444" s="111"/>
      <c r="BH444" s="111"/>
      <c r="BI444" s="111"/>
      <c r="BJ444" s="111"/>
      <c r="BK444" s="111"/>
      <c r="BL444" s="111"/>
      <c r="BM444" s="111"/>
      <c r="BN444" s="111"/>
      <c r="BO444" s="111"/>
      <c r="BP444" s="111"/>
      <c r="BQ444" s="111"/>
      <c r="BR444" s="111"/>
      <c r="BS444" s="111"/>
    </row>
    <row r="445" spans="1:71" ht="12.75" hidden="1" customHeight="1" x14ac:dyDescent="0.2">
      <c r="A445" s="261" t="s">
        <v>44</v>
      </c>
      <c r="B445" s="285"/>
      <c r="C445" s="122" t="s">
        <v>196</v>
      </c>
      <c r="D445" s="286"/>
      <c r="E445" s="122" t="s">
        <v>196</v>
      </c>
      <c r="F445" s="122">
        <v>3</v>
      </c>
      <c r="G445" s="122">
        <v>6</v>
      </c>
      <c r="H445" s="122">
        <v>6</v>
      </c>
      <c r="I445" s="129">
        <v>11</v>
      </c>
      <c r="J445" s="122">
        <v>9</v>
      </c>
      <c r="K445" s="122">
        <v>10</v>
      </c>
      <c r="L445" s="122">
        <v>15</v>
      </c>
      <c r="M445" s="122">
        <v>1</v>
      </c>
      <c r="N445" s="122">
        <v>0</v>
      </c>
      <c r="O445" s="122">
        <v>5</v>
      </c>
      <c r="P445" s="122">
        <v>8</v>
      </c>
      <c r="Q445" s="286"/>
      <c r="R445" s="125">
        <v>8</v>
      </c>
      <c r="S445" s="124">
        <v>9</v>
      </c>
      <c r="T445" s="124">
        <v>10</v>
      </c>
      <c r="U445" s="122">
        <v>9</v>
      </c>
      <c r="V445" s="124">
        <v>19</v>
      </c>
      <c r="W445" s="124">
        <v>10</v>
      </c>
      <c r="X445" s="129">
        <v>8</v>
      </c>
      <c r="Y445" s="129">
        <v>10</v>
      </c>
      <c r="Z445" s="129">
        <v>8</v>
      </c>
      <c r="AA445" s="124">
        <v>8</v>
      </c>
      <c r="AB445" s="122">
        <v>18</v>
      </c>
      <c r="AC445" s="129">
        <v>7</v>
      </c>
      <c r="AD445" s="301">
        <v>49</v>
      </c>
      <c r="AE445" s="129">
        <v>30</v>
      </c>
      <c r="AF445" s="129">
        <v>37</v>
      </c>
      <c r="AG445" s="129">
        <v>29</v>
      </c>
      <c r="AH445" s="129">
        <v>39</v>
      </c>
      <c r="AI445" s="129">
        <v>25</v>
      </c>
      <c r="AJ445" s="129">
        <v>18</v>
      </c>
      <c r="AK445" s="129">
        <v>18</v>
      </c>
      <c r="AL445" s="136">
        <v>15</v>
      </c>
      <c r="AM445" s="187"/>
      <c r="AN445" s="138">
        <v>2</v>
      </c>
      <c r="AO445" s="48" t="s">
        <v>44</v>
      </c>
      <c r="AP445" s="174"/>
      <c r="AQ445" s="151">
        <v>13</v>
      </c>
      <c r="AR445" s="296"/>
      <c r="AS445" s="167">
        <f t="shared" si="121"/>
        <v>15</v>
      </c>
      <c r="AT445" s="54">
        <v>15</v>
      </c>
      <c r="AU445" s="55">
        <v>8</v>
      </c>
      <c r="AV445" s="55">
        <v>8</v>
      </c>
      <c r="AW445" s="55">
        <v>11</v>
      </c>
      <c r="AX445" s="55">
        <v>10</v>
      </c>
      <c r="AY445" s="55">
        <v>7</v>
      </c>
      <c r="AZ445" s="55">
        <v>9</v>
      </c>
      <c r="BA445" s="139">
        <v>7</v>
      </c>
      <c r="BB445" s="139">
        <v>5</v>
      </c>
      <c r="BC445" s="139">
        <v>7</v>
      </c>
      <c r="BD445" s="111"/>
      <c r="BE445" s="111"/>
      <c r="BF445" s="111"/>
      <c r="BG445" s="111"/>
      <c r="BH445" s="111"/>
      <c r="BI445" s="111"/>
      <c r="BJ445" s="111"/>
      <c r="BK445" s="111"/>
      <c r="BL445" s="111"/>
      <c r="BM445" s="111"/>
      <c r="BN445" s="111"/>
      <c r="BO445" s="111"/>
      <c r="BP445" s="111"/>
      <c r="BQ445" s="111"/>
      <c r="BR445" s="111"/>
      <c r="BS445" s="111"/>
    </row>
    <row r="446" spans="1:71" ht="12.75" hidden="1" customHeight="1" x14ac:dyDescent="0.2">
      <c r="A446" s="261" t="s">
        <v>215</v>
      </c>
      <c r="B446" s="285"/>
      <c r="C446" s="122" t="s">
        <v>196</v>
      </c>
      <c r="D446" s="286"/>
      <c r="E446" s="122" t="s">
        <v>196</v>
      </c>
      <c r="F446" s="122" t="s">
        <v>196</v>
      </c>
      <c r="G446" s="122" t="s">
        <v>196</v>
      </c>
      <c r="H446" s="122" t="s">
        <v>196</v>
      </c>
      <c r="I446" s="129" t="s">
        <v>196</v>
      </c>
      <c r="J446" s="122" t="s">
        <v>196</v>
      </c>
      <c r="K446" s="122" t="s">
        <v>196</v>
      </c>
      <c r="L446" s="122">
        <v>1</v>
      </c>
      <c r="M446" s="122">
        <v>1</v>
      </c>
      <c r="N446" s="122">
        <v>0</v>
      </c>
      <c r="O446" s="122">
        <v>2</v>
      </c>
      <c r="P446" s="122">
        <v>1</v>
      </c>
      <c r="Q446" s="286"/>
      <c r="R446" s="125">
        <v>2</v>
      </c>
      <c r="S446" s="124">
        <v>7</v>
      </c>
      <c r="T446" s="124">
        <v>6</v>
      </c>
      <c r="U446" s="122">
        <v>4</v>
      </c>
      <c r="V446" s="124">
        <v>8</v>
      </c>
      <c r="W446" s="124">
        <v>3</v>
      </c>
      <c r="X446" s="129">
        <v>2</v>
      </c>
      <c r="Y446" s="129">
        <v>5</v>
      </c>
      <c r="Z446" s="129">
        <v>5</v>
      </c>
      <c r="AA446" s="124">
        <v>8</v>
      </c>
      <c r="AB446" s="122">
        <v>12</v>
      </c>
      <c r="AC446" s="129">
        <v>28</v>
      </c>
      <c r="AD446" s="301">
        <v>8</v>
      </c>
      <c r="AE446" s="129">
        <v>9</v>
      </c>
      <c r="AF446" s="129">
        <v>10</v>
      </c>
      <c r="AG446" s="129">
        <v>5</v>
      </c>
      <c r="AH446" s="129">
        <v>8</v>
      </c>
      <c r="AI446" s="129">
        <v>8</v>
      </c>
      <c r="AJ446" s="129">
        <v>10</v>
      </c>
      <c r="AK446" s="129">
        <v>10</v>
      </c>
      <c r="AL446" s="136">
        <v>10</v>
      </c>
      <c r="AM446" s="187"/>
      <c r="AN446" s="138">
        <v>0</v>
      </c>
      <c r="AO446" s="48" t="s">
        <v>215</v>
      </c>
      <c r="AP446" s="174"/>
      <c r="AQ446" s="151">
        <v>9</v>
      </c>
      <c r="AR446" s="296"/>
      <c r="AS446" s="167">
        <f t="shared" si="121"/>
        <v>9</v>
      </c>
      <c r="AT446" s="54">
        <v>7</v>
      </c>
      <c r="AU446" s="55">
        <v>1</v>
      </c>
      <c r="AV446" s="55">
        <v>5</v>
      </c>
      <c r="AW446" s="55">
        <v>5</v>
      </c>
      <c r="AX446" s="55">
        <v>6</v>
      </c>
      <c r="AY446" s="55">
        <v>7</v>
      </c>
      <c r="AZ446" s="55">
        <v>5</v>
      </c>
      <c r="BA446" s="139">
        <v>8</v>
      </c>
      <c r="BB446" s="139">
        <v>12</v>
      </c>
      <c r="BC446" s="139">
        <v>9</v>
      </c>
      <c r="BD446" s="111"/>
      <c r="BE446" s="111"/>
      <c r="BF446" s="111"/>
      <c r="BG446" s="111"/>
      <c r="BH446" s="111"/>
      <c r="BI446" s="111"/>
      <c r="BJ446" s="111"/>
      <c r="BK446" s="111"/>
      <c r="BL446" s="111"/>
      <c r="BM446" s="111"/>
      <c r="BN446" s="111"/>
      <c r="BO446" s="111"/>
      <c r="BP446" s="111"/>
      <c r="BQ446" s="111"/>
      <c r="BR446" s="111"/>
      <c r="BS446" s="111"/>
    </row>
    <row r="447" spans="1:71" ht="12.75" hidden="1" customHeight="1" x14ac:dyDescent="0.2">
      <c r="A447" s="261"/>
      <c r="B447" s="271"/>
      <c r="C447" s="272"/>
      <c r="D447" s="150"/>
      <c r="E447" s="272"/>
      <c r="F447" s="272"/>
      <c r="G447" s="272"/>
      <c r="H447" s="272"/>
      <c r="I447" s="303"/>
      <c r="J447" s="272"/>
      <c r="K447" s="272"/>
      <c r="L447" s="272"/>
      <c r="M447" s="272"/>
      <c r="N447" s="272"/>
      <c r="O447" s="272"/>
      <c r="P447" s="272"/>
      <c r="Q447" s="286"/>
      <c r="R447" s="125"/>
      <c r="S447" s="124"/>
      <c r="T447" s="124"/>
      <c r="U447" s="122"/>
      <c r="V447" s="124"/>
      <c r="W447" s="124"/>
      <c r="X447" s="129"/>
      <c r="Y447" s="129"/>
      <c r="Z447" s="129"/>
      <c r="AA447" s="124"/>
      <c r="AB447" s="122"/>
      <c r="AC447" s="129"/>
      <c r="AD447" s="301"/>
      <c r="AE447" s="129"/>
      <c r="AF447" s="129"/>
      <c r="AG447" s="129"/>
      <c r="AH447" s="129"/>
      <c r="AI447" s="129"/>
      <c r="AJ447" s="129"/>
      <c r="AK447" s="129"/>
      <c r="AL447" s="136"/>
      <c r="AM447" s="187"/>
      <c r="AN447" s="138"/>
      <c r="AO447" s="48" t="s">
        <v>214</v>
      </c>
      <c r="AP447" s="174"/>
      <c r="AQ447" s="151"/>
      <c r="AR447" s="296"/>
      <c r="AS447" s="167"/>
      <c r="AT447" s="54"/>
      <c r="AU447" s="55">
        <v>3</v>
      </c>
      <c r="AV447" s="55">
        <v>2</v>
      </c>
      <c r="AW447" s="55">
        <v>2</v>
      </c>
      <c r="AX447" s="55">
        <v>2</v>
      </c>
      <c r="AY447" s="55">
        <v>4</v>
      </c>
      <c r="AZ447" s="55">
        <v>5</v>
      </c>
      <c r="BA447" s="139">
        <v>4</v>
      </c>
      <c r="BB447" s="139">
        <v>6</v>
      </c>
      <c r="BC447" s="139">
        <v>5</v>
      </c>
      <c r="BD447" s="111"/>
      <c r="BE447" s="111"/>
      <c r="BF447" s="111"/>
      <c r="BG447" s="111"/>
      <c r="BH447" s="111"/>
      <c r="BI447" s="111"/>
      <c r="BJ447" s="111"/>
      <c r="BK447" s="111"/>
      <c r="BL447" s="111"/>
      <c r="BM447" s="111"/>
      <c r="BN447" s="111"/>
      <c r="BO447" s="111"/>
      <c r="BP447" s="111"/>
      <c r="BQ447" s="111"/>
      <c r="BR447" s="111"/>
      <c r="BS447" s="111"/>
    </row>
    <row r="448" spans="1:71" ht="12.75" hidden="1" customHeight="1" x14ac:dyDescent="0.25">
      <c r="A448" s="209" t="s">
        <v>22</v>
      </c>
      <c r="B448" s="304"/>
      <c r="C448" s="305">
        <f t="shared" ref="C448:P448" si="122">SUM(C431:C446)</f>
        <v>0</v>
      </c>
      <c r="D448" s="305">
        <f t="shared" si="122"/>
        <v>0</v>
      </c>
      <c r="E448" s="305">
        <f t="shared" si="122"/>
        <v>14</v>
      </c>
      <c r="F448" s="305">
        <f t="shared" si="122"/>
        <v>41</v>
      </c>
      <c r="G448" s="305">
        <f t="shared" si="122"/>
        <v>90</v>
      </c>
      <c r="H448" s="305">
        <f t="shared" si="122"/>
        <v>83</v>
      </c>
      <c r="I448" s="305">
        <f t="shared" si="122"/>
        <v>196</v>
      </c>
      <c r="J448" s="305">
        <f t="shared" si="122"/>
        <v>196</v>
      </c>
      <c r="K448" s="305">
        <f t="shared" si="122"/>
        <v>227</v>
      </c>
      <c r="L448" s="305">
        <f t="shared" si="122"/>
        <v>235</v>
      </c>
      <c r="M448" s="305">
        <f t="shared" si="122"/>
        <v>236</v>
      </c>
      <c r="N448" s="305">
        <f t="shared" si="122"/>
        <v>239</v>
      </c>
      <c r="O448" s="305">
        <f t="shared" si="122"/>
        <v>165</v>
      </c>
      <c r="P448" s="305">
        <f t="shared" si="122"/>
        <v>182</v>
      </c>
      <c r="Q448" s="214"/>
      <c r="R448" s="211">
        <f t="shared" ref="R448:AN448" si="123">SUM(R431:R446)</f>
        <v>223</v>
      </c>
      <c r="S448" s="211">
        <f t="shared" si="123"/>
        <v>209</v>
      </c>
      <c r="T448" s="211">
        <f t="shared" si="123"/>
        <v>250</v>
      </c>
      <c r="U448" s="211">
        <f t="shared" si="123"/>
        <v>245</v>
      </c>
      <c r="V448" s="211">
        <f t="shared" si="123"/>
        <v>245</v>
      </c>
      <c r="W448" s="211">
        <f t="shared" si="123"/>
        <v>248</v>
      </c>
      <c r="X448" s="211">
        <f t="shared" si="123"/>
        <v>229</v>
      </c>
      <c r="Y448" s="211">
        <f t="shared" si="123"/>
        <v>273</v>
      </c>
      <c r="Z448" s="211">
        <f t="shared" si="123"/>
        <v>260</v>
      </c>
      <c r="AA448" s="211">
        <f t="shared" si="123"/>
        <v>237</v>
      </c>
      <c r="AB448" s="211">
        <f t="shared" si="123"/>
        <v>222</v>
      </c>
      <c r="AC448" s="211">
        <f t="shared" si="123"/>
        <v>219</v>
      </c>
      <c r="AD448" s="211">
        <f t="shared" si="123"/>
        <v>236</v>
      </c>
      <c r="AE448" s="211">
        <f t="shared" si="123"/>
        <v>225</v>
      </c>
      <c r="AF448" s="211">
        <f t="shared" si="123"/>
        <v>224</v>
      </c>
      <c r="AG448" s="211">
        <f t="shared" si="123"/>
        <v>207</v>
      </c>
      <c r="AH448" s="211">
        <f t="shared" si="123"/>
        <v>231</v>
      </c>
      <c r="AI448" s="211">
        <f t="shared" si="123"/>
        <v>224</v>
      </c>
      <c r="AJ448" s="211">
        <f t="shared" si="123"/>
        <v>229</v>
      </c>
      <c r="AK448" s="211">
        <f t="shared" si="123"/>
        <v>232</v>
      </c>
      <c r="AL448" s="211">
        <f t="shared" si="123"/>
        <v>226</v>
      </c>
      <c r="AM448" s="214"/>
      <c r="AN448" s="215">
        <f t="shared" si="123"/>
        <v>23</v>
      </c>
      <c r="AO448" s="176" t="s">
        <v>22</v>
      </c>
      <c r="AP448" s="65"/>
      <c r="AQ448" s="66">
        <f>SUM(AQ431:AQ447)</f>
        <v>207</v>
      </c>
      <c r="AR448" s="219"/>
      <c r="AS448" s="65">
        <f>SUM(AS431:AS447)</f>
        <v>230</v>
      </c>
      <c r="AT448" s="37">
        <f t="shared" ref="AT448:BS448" si="124">SUM(AT431:AT447)</f>
        <v>229</v>
      </c>
      <c r="AU448" s="37">
        <f t="shared" si="124"/>
        <v>239</v>
      </c>
      <c r="AV448" s="37">
        <f t="shared" si="124"/>
        <v>272</v>
      </c>
      <c r="AW448" s="37">
        <f t="shared" si="124"/>
        <v>276</v>
      </c>
      <c r="AX448" s="37">
        <f t="shared" si="124"/>
        <v>276</v>
      </c>
      <c r="AY448" s="37">
        <f t="shared" si="124"/>
        <v>270</v>
      </c>
      <c r="AZ448" s="37">
        <f t="shared" si="124"/>
        <v>263</v>
      </c>
      <c r="BA448" s="37">
        <f t="shared" si="124"/>
        <v>262</v>
      </c>
      <c r="BB448" s="37">
        <f t="shared" si="124"/>
        <v>264</v>
      </c>
      <c r="BC448" s="37">
        <f t="shared" si="124"/>
        <v>266</v>
      </c>
      <c r="BD448" s="37">
        <f t="shared" si="124"/>
        <v>0</v>
      </c>
      <c r="BE448" s="37">
        <f t="shared" si="124"/>
        <v>0</v>
      </c>
      <c r="BF448" s="37">
        <f t="shared" si="124"/>
        <v>0</v>
      </c>
      <c r="BG448" s="37">
        <f t="shared" si="124"/>
        <v>0</v>
      </c>
      <c r="BH448" s="37">
        <f t="shared" si="124"/>
        <v>0</v>
      </c>
      <c r="BI448" s="37">
        <f t="shared" si="124"/>
        <v>0</v>
      </c>
      <c r="BJ448" s="37">
        <f t="shared" si="124"/>
        <v>0</v>
      </c>
      <c r="BK448" s="37">
        <f t="shared" si="124"/>
        <v>0</v>
      </c>
      <c r="BL448" s="37">
        <f t="shared" si="124"/>
        <v>0</v>
      </c>
      <c r="BM448" s="37">
        <f t="shared" si="124"/>
        <v>0</v>
      </c>
      <c r="BN448" s="37">
        <f t="shared" si="124"/>
        <v>0</v>
      </c>
      <c r="BO448" s="37">
        <f t="shared" si="124"/>
        <v>0</v>
      </c>
      <c r="BP448" s="37">
        <f t="shared" si="124"/>
        <v>0</v>
      </c>
      <c r="BQ448" s="37">
        <f t="shared" si="124"/>
        <v>0</v>
      </c>
      <c r="BR448" s="37">
        <f t="shared" si="124"/>
        <v>0</v>
      </c>
      <c r="BS448" s="37">
        <f t="shared" si="124"/>
        <v>0</v>
      </c>
    </row>
    <row r="449" spans="1:71" ht="12.75" hidden="1" customHeight="1" x14ac:dyDescent="0.25">
      <c r="A449" s="148"/>
      <c r="B449" s="149"/>
      <c r="C449" s="149"/>
      <c r="D449" s="149"/>
      <c r="E449" s="149"/>
      <c r="F449" s="149"/>
      <c r="G449" s="149"/>
      <c r="H449" s="150"/>
      <c r="I449" s="150"/>
      <c r="J449" s="149"/>
      <c r="K449" s="149"/>
      <c r="L449" s="149"/>
      <c r="M449" s="149"/>
      <c r="N449" s="149"/>
      <c r="O449" s="150"/>
      <c r="P449" s="149"/>
      <c r="Q449" s="149"/>
      <c r="R449" s="150"/>
      <c r="S449" s="150"/>
      <c r="T449" s="150"/>
      <c r="U449" s="149"/>
      <c r="V449" s="150"/>
      <c r="W449" s="150"/>
      <c r="X449" s="149"/>
      <c r="Y449" s="149"/>
      <c r="Z449" s="150"/>
      <c r="AA449" s="150"/>
      <c r="AB449" s="149"/>
      <c r="AC449" s="149"/>
      <c r="AD449" s="149"/>
      <c r="AE449" s="149"/>
      <c r="AF449" s="149"/>
      <c r="AG449" s="149"/>
      <c r="AH449" s="149"/>
      <c r="AI449" s="149"/>
      <c r="AJ449" s="150"/>
      <c r="AK449" s="149"/>
      <c r="AL449" s="149"/>
      <c r="AM449" s="149"/>
      <c r="AN449" s="149"/>
      <c r="AO449" s="113"/>
      <c r="AP449" s="114"/>
      <c r="AQ449" s="114"/>
      <c r="AR449" s="114"/>
      <c r="AS449" s="114"/>
      <c r="AT449" s="114"/>
      <c r="AU449" s="114"/>
      <c r="AV449" s="114"/>
      <c r="AW449" s="114"/>
      <c r="AX449" s="114"/>
      <c r="AY449" s="114"/>
      <c r="AZ449" s="114"/>
      <c r="BA449" s="114"/>
      <c r="BB449" s="114"/>
      <c r="BC449" s="114"/>
      <c r="BD449" s="114"/>
      <c r="BE449" s="114"/>
      <c r="BF449" s="114"/>
      <c r="BG449" s="114"/>
      <c r="BH449" s="114"/>
      <c r="BI449" s="114"/>
      <c r="BJ449" s="114"/>
      <c r="BK449" s="114"/>
      <c r="BL449" s="114"/>
      <c r="BM449" s="114"/>
      <c r="BN449" s="114"/>
      <c r="BO449" s="114"/>
      <c r="BP449" s="114"/>
      <c r="BQ449" s="114"/>
      <c r="BR449" s="114"/>
      <c r="BS449" s="114"/>
    </row>
    <row r="450" spans="1:71" s="68" customFormat="1" ht="12.75" hidden="1" customHeight="1" x14ac:dyDescent="0.25">
      <c r="A450" s="283" t="s">
        <v>235</v>
      </c>
      <c r="B450" s="284"/>
      <c r="C450" s="119">
        <f>$C$11</f>
        <v>44531</v>
      </c>
      <c r="D450" s="284"/>
      <c r="E450" s="119" t="e">
        <f ca="1">$E$11</f>
        <v>#NAME?</v>
      </c>
      <c r="F450" s="119" t="e">
        <f ca="1">$F$11</f>
        <v>#NAME?</v>
      </c>
      <c r="G450" s="119" t="e">
        <f ca="1">$G$11</f>
        <v>#NAME?</v>
      </c>
      <c r="H450" s="119" t="e">
        <f ca="1">$H$11</f>
        <v>#NAME?</v>
      </c>
      <c r="I450" s="119" t="e">
        <f ca="1">$I$11</f>
        <v>#NAME?</v>
      </c>
      <c r="J450" s="119" t="e">
        <f ca="1">$J$11</f>
        <v>#NAME?</v>
      </c>
      <c r="K450" s="119" t="e">
        <f ca="1">$K$11</f>
        <v>#NAME?</v>
      </c>
      <c r="L450" s="119" t="e">
        <f ca="1">$L$11</f>
        <v>#NAME?</v>
      </c>
      <c r="M450" s="119" t="e">
        <f ca="1">$M$11</f>
        <v>#NAME?</v>
      </c>
      <c r="N450" s="119" t="e">
        <f ca="1">$N$11</f>
        <v>#NAME?</v>
      </c>
      <c r="O450" s="119" t="e">
        <f ca="1">$O$11</f>
        <v>#NAME?</v>
      </c>
      <c r="P450" s="119" t="e">
        <f ca="1">$P$11</f>
        <v>#NAME?</v>
      </c>
      <c r="Q450" s="284"/>
      <c r="R450" s="119" t="e">
        <f t="shared" ref="R450:AK450" ca="1" si="125">R11</f>
        <v>#NAME?</v>
      </c>
      <c r="S450" s="119" t="e">
        <f t="shared" ca="1" si="125"/>
        <v>#NAME?</v>
      </c>
      <c r="T450" s="119" t="e">
        <f t="shared" ca="1" si="125"/>
        <v>#NAME?</v>
      </c>
      <c r="U450" s="119" t="e">
        <f t="shared" ca="1" si="125"/>
        <v>#NAME?</v>
      </c>
      <c r="V450" s="119" t="e">
        <f t="shared" ca="1" si="125"/>
        <v>#NAME?</v>
      </c>
      <c r="W450" s="119" t="e">
        <f t="shared" ca="1" si="125"/>
        <v>#NAME?</v>
      </c>
      <c r="X450" s="119" t="e">
        <f t="shared" ca="1" si="125"/>
        <v>#NAME?</v>
      </c>
      <c r="Y450" s="119" t="e">
        <f t="shared" ca="1" si="125"/>
        <v>#NAME?</v>
      </c>
      <c r="Z450" s="119" t="e">
        <f t="shared" ca="1" si="125"/>
        <v>#NAME?</v>
      </c>
      <c r="AA450" s="119" t="e">
        <f t="shared" ca="1" si="125"/>
        <v>#NAME?</v>
      </c>
      <c r="AB450" s="119" t="e">
        <f t="shared" ca="1" si="125"/>
        <v>#NAME?</v>
      </c>
      <c r="AC450" s="119" t="e">
        <f t="shared" ca="1" si="125"/>
        <v>#NAME?</v>
      </c>
      <c r="AD450" s="119" t="e">
        <f t="shared" ca="1" si="125"/>
        <v>#NAME?</v>
      </c>
      <c r="AE450" s="119" t="e">
        <f t="shared" ca="1" si="125"/>
        <v>#NAME?</v>
      </c>
      <c r="AF450" s="119" t="e">
        <f t="shared" ca="1" si="125"/>
        <v>#NAME?</v>
      </c>
      <c r="AG450" s="119" t="e">
        <f t="shared" ca="1" si="125"/>
        <v>#NAME?</v>
      </c>
      <c r="AH450" s="119" t="e">
        <f t="shared" ca="1" si="125"/>
        <v>#NAME?</v>
      </c>
      <c r="AI450" s="119" t="e">
        <f t="shared" ca="1" si="125"/>
        <v>#NAME?</v>
      </c>
      <c r="AJ450" s="119" t="e">
        <f t="shared" ca="1" si="125"/>
        <v>#NAME?</v>
      </c>
      <c r="AK450" s="119" t="e">
        <f t="shared" ca="1" si="125"/>
        <v>#NAME?</v>
      </c>
      <c r="AL450" s="119" t="e">
        <f ca="1">AL$11</f>
        <v>#NAME?</v>
      </c>
      <c r="AM450" s="180"/>
      <c r="AN450" s="120" t="str">
        <f>AN$11</f>
        <v>1-10-out-24</v>
      </c>
      <c r="AO450" s="45" t="s">
        <v>236</v>
      </c>
      <c r="AP450" s="46"/>
      <c r="AQ450" s="47" t="str">
        <f>AQ$11</f>
        <v>11-31-out-24</v>
      </c>
      <c r="AR450" s="90"/>
      <c r="AS450" s="46" t="e">
        <f t="shared" ref="AS450:BS450" ca="1" si="126">AS$11</f>
        <v>#NAME?</v>
      </c>
      <c r="AT450" s="10" t="e">
        <f t="shared" ca="1" si="126"/>
        <v>#NAME?</v>
      </c>
      <c r="AU450" s="10" t="e">
        <f t="shared" ca="1" si="126"/>
        <v>#NAME?</v>
      </c>
      <c r="AV450" s="10" t="e">
        <f t="shared" ca="1" si="126"/>
        <v>#NAME?</v>
      </c>
      <c r="AW450" s="10" t="e">
        <f t="shared" ca="1" si="126"/>
        <v>#NAME?</v>
      </c>
      <c r="AX450" s="10" t="e">
        <f t="shared" ca="1" si="126"/>
        <v>#NAME?</v>
      </c>
      <c r="AY450" s="10" t="e">
        <f t="shared" ca="1" si="126"/>
        <v>#NAME?</v>
      </c>
      <c r="AZ450" s="10" t="e">
        <f t="shared" ca="1" si="126"/>
        <v>#NAME?</v>
      </c>
      <c r="BA450" s="10" t="e">
        <f t="shared" ca="1" si="126"/>
        <v>#NAME?</v>
      </c>
      <c r="BB450" s="10" t="e">
        <f t="shared" ca="1" si="126"/>
        <v>#NAME?</v>
      </c>
      <c r="BC450" s="10" t="e">
        <f t="shared" ca="1" si="126"/>
        <v>#NAME?</v>
      </c>
      <c r="BD450" s="10" t="e">
        <f t="shared" ca="1" si="126"/>
        <v>#NAME?</v>
      </c>
      <c r="BE450" s="10" t="e">
        <f t="shared" ca="1" si="126"/>
        <v>#NAME?</v>
      </c>
      <c r="BF450" s="10" t="e">
        <f t="shared" ca="1" si="126"/>
        <v>#NAME?</v>
      </c>
      <c r="BG450" s="10" t="e">
        <f t="shared" ca="1" si="126"/>
        <v>#NAME?</v>
      </c>
      <c r="BH450" s="10" t="e">
        <f t="shared" ca="1" si="126"/>
        <v>#NAME?</v>
      </c>
      <c r="BI450" s="10" t="e">
        <f t="shared" ca="1" si="126"/>
        <v>#NAME?</v>
      </c>
      <c r="BJ450" s="10" t="e">
        <f t="shared" ca="1" si="126"/>
        <v>#NAME?</v>
      </c>
      <c r="BK450" s="10" t="e">
        <f t="shared" ca="1" si="126"/>
        <v>#NAME?</v>
      </c>
      <c r="BL450" s="10" t="e">
        <f t="shared" ca="1" si="126"/>
        <v>#NAME?</v>
      </c>
      <c r="BM450" s="10" t="e">
        <f t="shared" ca="1" si="126"/>
        <v>#NAME?</v>
      </c>
      <c r="BN450" s="10" t="e">
        <f t="shared" ca="1" si="126"/>
        <v>#NAME?</v>
      </c>
      <c r="BO450" s="10" t="e">
        <f t="shared" ca="1" si="126"/>
        <v>#NAME?</v>
      </c>
      <c r="BP450" s="10" t="e">
        <f t="shared" ca="1" si="126"/>
        <v>#NAME?</v>
      </c>
      <c r="BQ450" s="10" t="e">
        <f t="shared" ca="1" si="126"/>
        <v>#NAME?</v>
      </c>
      <c r="BR450" s="10" t="e">
        <f t="shared" ca="1" si="126"/>
        <v>#NAME?</v>
      </c>
      <c r="BS450" s="10" t="e">
        <f t="shared" ca="1" si="126"/>
        <v>#NAME?</v>
      </c>
    </row>
    <row r="451" spans="1:71" ht="12.75" hidden="1" customHeight="1" x14ac:dyDescent="0.2">
      <c r="A451" s="261" t="s">
        <v>237</v>
      </c>
      <c r="B451" s="285"/>
      <c r="C451" s="122">
        <v>16</v>
      </c>
      <c r="D451" s="286"/>
      <c r="E451" s="122">
        <v>24</v>
      </c>
      <c r="F451" s="122">
        <v>23</v>
      </c>
      <c r="G451" s="122">
        <v>35</v>
      </c>
      <c r="H451" s="122">
        <v>20</v>
      </c>
      <c r="I451" s="135">
        <v>20</v>
      </c>
      <c r="J451" s="122">
        <v>21</v>
      </c>
      <c r="K451" s="122">
        <v>17</v>
      </c>
      <c r="L451" s="122">
        <v>19</v>
      </c>
      <c r="M451" s="122">
        <v>23</v>
      </c>
      <c r="N451" s="122">
        <v>18</v>
      </c>
      <c r="O451" s="122">
        <v>16</v>
      </c>
      <c r="P451" s="122">
        <v>17</v>
      </c>
      <c r="Q451" s="286"/>
      <c r="R451" s="125">
        <v>15</v>
      </c>
      <c r="S451" s="124">
        <v>19</v>
      </c>
      <c r="T451" s="124">
        <v>33</v>
      </c>
      <c r="U451" s="124">
        <v>26</v>
      </c>
      <c r="V451" s="124">
        <v>30</v>
      </c>
      <c r="W451" s="124">
        <v>23</v>
      </c>
      <c r="X451" s="124">
        <v>17</v>
      </c>
      <c r="Y451" s="124">
        <v>27</v>
      </c>
      <c r="Z451" s="124">
        <v>18</v>
      </c>
      <c r="AA451" s="122">
        <v>25</v>
      </c>
      <c r="AB451" s="122">
        <v>24</v>
      </c>
      <c r="AC451" s="124">
        <v>24</v>
      </c>
      <c r="AD451" s="124">
        <v>25</v>
      </c>
      <c r="AE451" s="124">
        <v>23</v>
      </c>
      <c r="AF451" s="124">
        <v>32</v>
      </c>
      <c r="AG451" s="124">
        <v>19</v>
      </c>
      <c r="AH451" s="124">
        <v>36</v>
      </c>
      <c r="AI451" s="124">
        <v>32</v>
      </c>
      <c r="AJ451" s="124">
        <v>13</v>
      </c>
      <c r="AK451" s="124">
        <v>38</v>
      </c>
      <c r="AL451" s="50">
        <v>30</v>
      </c>
      <c r="AM451" s="187"/>
      <c r="AN451" s="60">
        <v>10</v>
      </c>
      <c r="AO451" s="306" t="s">
        <v>237</v>
      </c>
      <c r="AP451" s="174"/>
      <c r="AQ451" s="151">
        <v>22</v>
      </c>
      <c r="AR451" s="296"/>
      <c r="AS451" s="167">
        <f>IF(AQ451="","",(SUM(AQ451,AN451)))</f>
        <v>32</v>
      </c>
      <c r="AT451" s="54">
        <v>32</v>
      </c>
      <c r="AU451" s="55">
        <v>48</v>
      </c>
      <c r="AV451" s="55">
        <v>32</v>
      </c>
      <c r="AW451" s="55">
        <v>44</v>
      </c>
      <c r="AX451" s="55">
        <v>36</v>
      </c>
      <c r="AY451" s="55">
        <v>44</v>
      </c>
      <c r="AZ451" s="55">
        <v>43</v>
      </c>
      <c r="BA451" s="61">
        <v>34</v>
      </c>
      <c r="BB451" s="61">
        <v>36</v>
      </c>
      <c r="BC451" s="61">
        <v>33</v>
      </c>
      <c r="BD451" s="111"/>
      <c r="BE451" s="111"/>
      <c r="BF451" s="111"/>
      <c r="BG451" s="111"/>
      <c r="BH451" s="111"/>
      <c r="BI451" s="111"/>
      <c r="BJ451" s="111"/>
      <c r="BK451" s="111"/>
      <c r="BL451" s="111"/>
      <c r="BM451" s="111"/>
      <c r="BN451" s="111"/>
      <c r="BO451" s="111"/>
      <c r="BP451" s="111"/>
      <c r="BQ451" s="111"/>
      <c r="BR451" s="111"/>
      <c r="BS451" s="111"/>
    </row>
    <row r="452" spans="1:71" ht="12.75" hidden="1" customHeight="1" x14ac:dyDescent="0.2">
      <c r="A452" s="261" t="s">
        <v>238</v>
      </c>
      <c r="B452" s="285"/>
      <c r="C452" s="122">
        <v>5</v>
      </c>
      <c r="D452" s="286"/>
      <c r="E452" s="122">
        <v>3</v>
      </c>
      <c r="F452" s="122">
        <v>3</v>
      </c>
      <c r="G452" s="122">
        <v>6</v>
      </c>
      <c r="H452" s="122">
        <v>5</v>
      </c>
      <c r="I452" s="129">
        <v>5</v>
      </c>
      <c r="J452" s="122">
        <v>4</v>
      </c>
      <c r="K452" s="122">
        <v>2</v>
      </c>
      <c r="L452" s="122">
        <v>2</v>
      </c>
      <c r="M452" s="122">
        <v>3</v>
      </c>
      <c r="N452" s="122">
        <v>3</v>
      </c>
      <c r="O452" s="122">
        <v>1</v>
      </c>
      <c r="P452" s="122">
        <v>4</v>
      </c>
      <c r="Q452" s="286"/>
      <c r="R452" s="125">
        <v>1</v>
      </c>
      <c r="S452" s="124">
        <v>2</v>
      </c>
      <c r="T452" s="124">
        <v>7</v>
      </c>
      <c r="U452" s="129">
        <v>4</v>
      </c>
      <c r="V452" s="124">
        <v>2</v>
      </c>
      <c r="W452" s="124">
        <v>1</v>
      </c>
      <c r="X452" s="129">
        <v>2</v>
      </c>
      <c r="Y452" s="129">
        <v>3</v>
      </c>
      <c r="Z452" s="129">
        <v>1</v>
      </c>
      <c r="AA452" s="122">
        <v>1</v>
      </c>
      <c r="AB452" s="122">
        <v>0</v>
      </c>
      <c r="AC452" s="129">
        <v>2</v>
      </c>
      <c r="AD452" s="129">
        <v>0</v>
      </c>
      <c r="AE452" s="129">
        <v>2</v>
      </c>
      <c r="AF452" s="129">
        <v>1</v>
      </c>
      <c r="AG452" s="129">
        <v>1</v>
      </c>
      <c r="AH452" s="129">
        <v>2</v>
      </c>
      <c r="AI452" s="129">
        <v>0</v>
      </c>
      <c r="AJ452" s="129">
        <v>2</v>
      </c>
      <c r="AK452" s="129">
        <v>1</v>
      </c>
      <c r="AL452" s="136">
        <v>2</v>
      </c>
      <c r="AM452" s="187"/>
      <c r="AN452" s="138">
        <v>0</v>
      </c>
      <c r="AO452" s="306" t="s">
        <v>238</v>
      </c>
      <c r="AP452" s="174"/>
      <c r="AQ452" s="151">
        <v>1</v>
      </c>
      <c r="AR452" s="296"/>
      <c r="AS452" s="167">
        <f>IF(AQ452="","",(SUM(AQ452,AN452)))</f>
        <v>1</v>
      </c>
      <c r="AT452" s="54">
        <v>5</v>
      </c>
      <c r="AU452" s="55">
        <v>4</v>
      </c>
      <c r="AV452" s="55">
        <v>5</v>
      </c>
      <c r="AW452" s="55">
        <v>5</v>
      </c>
      <c r="AX452" s="55">
        <v>7</v>
      </c>
      <c r="AY452" s="55">
        <v>5</v>
      </c>
      <c r="AZ452" s="55">
        <v>7</v>
      </c>
      <c r="BA452" s="139">
        <v>7</v>
      </c>
      <c r="BB452" s="139">
        <v>9</v>
      </c>
      <c r="BC452" s="139">
        <v>4</v>
      </c>
      <c r="BD452" s="111"/>
      <c r="BE452" s="111"/>
      <c r="BF452" s="111"/>
      <c r="BG452" s="111"/>
      <c r="BH452" s="111"/>
      <c r="BI452" s="111"/>
      <c r="BJ452" s="111"/>
      <c r="BK452" s="111"/>
      <c r="BL452" s="111"/>
      <c r="BM452" s="111"/>
      <c r="BN452" s="111"/>
      <c r="BO452" s="111"/>
      <c r="BP452" s="111"/>
      <c r="BQ452" s="111"/>
      <c r="BR452" s="111"/>
      <c r="BS452" s="111"/>
    </row>
    <row r="453" spans="1:71" ht="12.75" hidden="1" customHeight="1" x14ac:dyDescent="0.2">
      <c r="A453" s="261" t="s">
        <v>239</v>
      </c>
      <c r="B453" s="285"/>
      <c r="C453" s="122">
        <v>32</v>
      </c>
      <c r="D453" s="286"/>
      <c r="E453" s="122">
        <v>61</v>
      </c>
      <c r="F453" s="122">
        <v>72</v>
      </c>
      <c r="G453" s="122">
        <v>107</v>
      </c>
      <c r="H453" s="122">
        <v>69</v>
      </c>
      <c r="I453" s="129">
        <v>64</v>
      </c>
      <c r="J453" s="122">
        <v>65</v>
      </c>
      <c r="K453" s="122">
        <v>46</v>
      </c>
      <c r="L453" s="122">
        <v>59</v>
      </c>
      <c r="M453" s="122">
        <v>67</v>
      </c>
      <c r="N453" s="122">
        <v>53</v>
      </c>
      <c r="O453" s="122">
        <v>65</v>
      </c>
      <c r="P453" s="122">
        <v>76</v>
      </c>
      <c r="Q453" s="286"/>
      <c r="R453" s="125">
        <v>74</v>
      </c>
      <c r="S453" s="124">
        <v>81</v>
      </c>
      <c r="T453" s="124">
        <v>116</v>
      </c>
      <c r="U453" s="129">
        <v>110</v>
      </c>
      <c r="V453" s="124">
        <v>134</v>
      </c>
      <c r="W453" s="124">
        <v>109</v>
      </c>
      <c r="X453" s="129">
        <v>91</v>
      </c>
      <c r="Y453" s="129">
        <v>111</v>
      </c>
      <c r="Z453" s="129">
        <v>93</v>
      </c>
      <c r="AA453" s="122">
        <v>103</v>
      </c>
      <c r="AB453" s="122">
        <v>96</v>
      </c>
      <c r="AC453" s="129">
        <v>121</v>
      </c>
      <c r="AD453" s="129">
        <v>108</v>
      </c>
      <c r="AE453" s="129">
        <v>109</v>
      </c>
      <c r="AF453" s="129">
        <v>115</v>
      </c>
      <c r="AG453" s="129">
        <v>89</v>
      </c>
      <c r="AH453" s="129">
        <v>114</v>
      </c>
      <c r="AI453" s="129">
        <v>123</v>
      </c>
      <c r="AJ453" s="129">
        <v>113</v>
      </c>
      <c r="AK453" s="129">
        <v>105</v>
      </c>
      <c r="AL453" s="136">
        <v>123</v>
      </c>
      <c r="AM453" s="187"/>
      <c r="AN453" s="138">
        <v>34</v>
      </c>
      <c r="AO453" s="306" t="s">
        <v>239</v>
      </c>
      <c r="AP453" s="174"/>
      <c r="AQ453" s="151">
        <v>79</v>
      </c>
      <c r="AR453" s="296"/>
      <c r="AS453" s="167">
        <f>IF(AQ453="","",(SUM(AQ453,AN453)))</f>
        <v>113</v>
      </c>
      <c r="AT453" s="54">
        <v>106</v>
      </c>
      <c r="AU453" s="55">
        <v>126</v>
      </c>
      <c r="AV453" s="55">
        <v>134</v>
      </c>
      <c r="AW453" s="55">
        <v>132</v>
      </c>
      <c r="AX453" s="55">
        <v>121</v>
      </c>
      <c r="AY453" s="55">
        <v>120</v>
      </c>
      <c r="AZ453" s="55">
        <v>127</v>
      </c>
      <c r="BA453" s="139">
        <v>121</v>
      </c>
      <c r="BB453" s="139">
        <v>165</v>
      </c>
      <c r="BC453" s="139">
        <v>153</v>
      </c>
      <c r="BD453" s="111"/>
      <c r="BE453" s="111"/>
      <c r="BF453" s="111"/>
      <c r="BG453" s="111"/>
      <c r="BH453" s="111"/>
      <c r="BI453" s="111"/>
      <c r="BJ453" s="111"/>
      <c r="BK453" s="111"/>
      <c r="BL453" s="111"/>
      <c r="BM453" s="111"/>
      <c r="BN453" s="111"/>
      <c r="BO453" s="111"/>
      <c r="BP453" s="111"/>
      <c r="BQ453" s="111"/>
      <c r="BR453" s="111"/>
      <c r="BS453" s="111"/>
    </row>
    <row r="454" spans="1:71" ht="12.75" hidden="1" customHeight="1" x14ac:dyDescent="0.25">
      <c r="A454" s="209" t="s">
        <v>22</v>
      </c>
      <c r="B454" s="210"/>
      <c r="C454" s="211">
        <f>SUM(C451:C453)</f>
        <v>53</v>
      </c>
      <c r="D454" s="212"/>
      <c r="E454" s="211">
        <f t="shared" ref="E454:P454" si="127">SUM(E451:E453)</f>
        <v>88</v>
      </c>
      <c r="F454" s="211">
        <f t="shared" si="127"/>
        <v>98</v>
      </c>
      <c r="G454" s="211">
        <f t="shared" si="127"/>
        <v>148</v>
      </c>
      <c r="H454" s="211">
        <f t="shared" si="127"/>
        <v>94</v>
      </c>
      <c r="I454" s="211">
        <f t="shared" si="127"/>
        <v>89</v>
      </c>
      <c r="J454" s="211">
        <f t="shared" si="127"/>
        <v>90</v>
      </c>
      <c r="K454" s="211">
        <f t="shared" si="127"/>
        <v>65</v>
      </c>
      <c r="L454" s="211">
        <f t="shared" si="127"/>
        <v>80</v>
      </c>
      <c r="M454" s="211">
        <f t="shared" si="127"/>
        <v>93</v>
      </c>
      <c r="N454" s="211">
        <f t="shared" si="127"/>
        <v>74</v>
      </c>
      <c r="O454" s="211">
        <f t="shared" si="127"/>
        <v>82</v>
      </c>
      <c r="P454" s="211">
        <f t="shared" si="127"/>
        <v>97</v>
      </c>
      <c r="Q454" s="212"/>
      <c r="R454" s="211">
        <f t="shared" ref="R454:BS454" si="128">SUM(R451:R453)</f>
        <v>90</v>
      </c>
      <c r="S454" s="211">
        <f t="shared" si="128"/>
        <v>102</v>
      </c>
      <c r="T454" s="211">
        <f t="shared" si="128"/>
        <v>156</v>
      </c>
      <c r="U454" s="211">
        <f t="shared" si="128"/>
        <v>140</v>
      </c>
      <c r="V454" s="211">
        <f t="shared" si="128"/>
        <v>166</v>
      </c>
      <c r="W454" s="211">
        <f t="shared" si="128"/>
        <v>133</v>
      </c>
      <c r="X454" s="211">
        <f t="shared" si="128"/>
        <v>110</v>
      </c>
      <c r="Y454" s="211">
        <f t="shared" si="128"/>
        <v>141</v>
      </c>
      <c r="Z454" s="211">
        <f t="shared" si="128"/>
        <v>112</v>
      </c>
      <c r="AA454" s="211">
        <f t="shared" si="128"/>
        <v>129</v>
      </c>
      <c r="AB454" s="211">
        <f t="shared" si="128"/>
        <v>120</v>
      </c>
      <c r="AC454" s="211">
        <f t="shared" si="128"/>
        <v>147</v>
      </c>
      <c r="AD454" s="211">
        <f t="shared" si="128"/>
        <v>133</v>
      </c>
      <c r="AE454" s="211">
        <f t="shared" si="128"/>
        <v>134</v>
      </c>
      <c r="AF454" s="211">
        <f t="shared" si="128"/>
        <v>148</v>
      </c>
      <c r="AG454" s="211">
        <f t="shared" si="128"/>
        <v>109</v>
      </c>
      <c r="AH454" s="211">
        <f t="shared" si="128"/>
        <v>152</v>
      </c>
      <c r="AI454" s="211">
        <f t="shared" si="128"/>
        <v>155</v>
      </c>
      <c r="AJ454" s="211">
        <f t="shared" si="128"/>
        <v>128</v>
      </c>
      <c r="AK454" s="211">
        <f t="shared" si="128"/>
        <v>144</v>
      </c>
      <c r="AL454" s="211">
        <f t="shared" si="128"/>
        <v>155</v>
      </c>
      <c r="AM454" s="214"/>
      <c r="AN454" s="215">
        <f t="shared" si="128"/>
        <v>44</v>
      </c>
      <c r="AO454" s="176" t="s">
        <v>22</v>
      </c>
      <c r="AP454" s="65"/>
      <c r="AQ454" s="66">
        <f t="shared" si="128"/>
        <v>102</v>
      </c>
      <c r="AR454" s="219"/>
      <c r="AS454" s="65">
        <f t="shared" si="128"/>
        <v>146</v>
      </c>
      <c r="AT454" s="37">
        <f t="shared" si="128"/>
        <v>143</v>
      </c>
      <c r="AU454" s="37">
        <f t="shared" si="128"/>
        <v>178</v>
      </c>
      <c r="AV454" s="37">
        <f t="shared" si="128"/>
        <v>171</v>
      </c>
      <c r="AW454" s="37">
        <f t="shared" si="128"/>
        <v>181</v>
      </c>
      <c r="AX454" s="37">
        <f t="shared" si="128"/>
        <v>164</v>
      </c>
      <c r="AY454" s="37">
        <f t="shared" si="128"/>
        <v>169</v>
      </c>
      <c r="AZ454" s="37">
        <f t="shared" si="128"/>
        <v>177</v>
      </c>
      <c r="BA454" s="37">
        <f t="shared" si="128"/>
        <v>162</v>
      </c>
      <c r="BB454" s="37">
        <f t="shared" si="128"/>
        <v>210</v>
      </c>
      <c r="BC454" s="37">
        <f t="shared" si="128"/>
        <v>190</v>
      </c>
      <c r="BD454" s="37">
        <f t="shared" si="128"/>
        <v>0</v>
      </c>
      <c r="BE454" s="37">
        <f t="shared" si="128"/>
        <v>0</v>
      </c>
      <c r="BF454" s="37">
        <f t="shared" si="128"/>
        <v>0</v>
      </c>
      <c r="BG454" s="37">
        <f t="shared" si="128"/>
        <v>0</v>
      </c>
      <c r="BH454" s="37">
        <f t="shared" si="128"/>
        <v>0</v>
      </c>
      <c r="BI454" s="37">
        <f t="shared" si="128"/>
        <v>0</v>
      </c>
      <c r="BJ454" s="37">
        <f t="shared" si="128"/>
        <v>0</v>
      </c>
      <c r="BK454" s="37">
        <f t="shared" si="128"/>
        <v>0</v>
      </c>
      <c r="BL454" s="37">
        <f t="shared" si="128"/>
        <v>0</v>
      </c>
      <c r="BM454" s="37">
        <f t="shared" si="128"/>
        <v>0</v>
      </c>
      <c r="BN454" s="37">
        <f t="shared" si="128"/>
        <v>0</v>
      </c>
      <c r="BO454" s="37">
        <f t="shared" si="128"/>
        <v>0</v>
      </c>
      <c r="BP454" s="37">
        <f t="shared" si="128"/>
        <v>0</v>
      </c>
      <c r="BQ454" s="37">
        <f t="shared" si="128"/>
        <v>0</v>
      </c>
      <c r="BR454" s="37">
        <f t="shared" si="128"/>
        <v>0</v>
      </c>
      <c r="BS454" s="37">
        <f t="shared" si="128"/>
        <v>0</v>
      </c>
    </row>
    <row r="455" spans="1:71" s="307" customFormat="1" ht="12.75" hidden="1" customHeight="1" x14ac:dyDescent="0.25">
      <c r="D455" s="308"/>
      <c r="O455" s="246"/>
      <c r="Q455" s="308"/>
      <c r="R455" s="246"/>
      <c r="S455" s="246"/>
      <c r="T455" s="246"/>
      <c r="V455" s="246"/>
      <c r="W455" s="246"/>
      <c r="Z455" s="246"/>
      <c r="AA455" s="246"/>
      <c r="AJ455" s="246"/>
      <c r="AM455" s="308"/>
      <c r="AO455" s="309"/>
      <c r="AP455" s="310"/>
      <c r="AQ455" s="309"/>
      <c r="AR455" s="310"/>
      <c r="AS455" s="309"/>
      <c r="AT455" s="309"/>
      <c r="AU455" s="309"/>
      <c r="AV455" s="309"/>
      <c r="AW455" s="309"/>
      <c r="AX455" s="309"/>
      <c r="AY455" s="309"/>
      <c r="AZ455" s="309"/>
      <c r="BA455" s="309"/>
      <c r="BB455" s="309"/>
      <c r="BC455" s="309"/>
      <c r="BD455" s="309"/>
      <c r="BE455" s="309"/>
      <c r="BF455" s="309"/>
      <c r="BG455" s="309"/>
      <c r="BH455" s="309"/>
      <c r="BI455" s="309"/>
      <c r="BJ455" s="309"/>
      <c r="BK455" s="309"/>
      <c r="BL455" s="309"/>
      <c r="BM455" s="309"/>
      <c r="BN455" s="309"/>
      <c r="BO455" s="309"/>
      <c r="BP455" s="309"/>
      <c r="BQ455" s="309"/>
      <c r="BR455" s="309"/>
      <c r="BS455" s="309"/>
    </row>
    <row r="456" spans="1:71" s="68" customFormat="1" ht="12.75" hidden="1" customHeight="1" x14ac:dyDescent="0.25">
      <c r="A456" s="283" t="s">
        <v>240</v>
      </c>
      <c r="B456" s="284"/>
      <c r="C456" s="119">
        <f>$C$11</f>
        <v>44531</v>
      </c>
      <c r="D456" s="284"/>
      <c r="E456" s="119" t="e">
        <f ca="1">$E$11</f>
        <v>#NAME?</v>
      </c>
      <c r="F456" s="119" t="e">
        <f ca="1">$F$11</f>
        <v>#NAME?</v>
      </c>
      <c r="G456" s="119" t="e">
        <f ca="1">$G$11</f>
        <v>#NAME?</v>
      </c>
      <c r="H456" s="119" t="e">
        <f ca="1">$H$11</f>
        <v>#NAME?</v>
      </c>
      <c r="I456" s="119" t="e">
        <f ca="1">$I$11</f>
        <v>#NAME?</v>
      </c>
      <c r="J456" s="119" t="e">
        <f ca="1">$J$11</f>
        <v>#NAME?</v>
      </c>
      <c r="K456" s="119" t="e">
        <f ca="1">$K$11</f>
        <v>#NAME?</v>
      </c>
      <c r="L456" s="119" t="e">
        <f ca="1">$L$11</f>
        <v>#NAME?</v>
      </c>
      <c r="M456" s="119" t="e">
        <f ca="1">$M$11</f>
        <v>#NAME?</v>
      </c>
      <c r="N456" s="119" t="e">
        <f ca="1">$N$11</f>
        <v>#NAME?</v>
      </c>
      <c r="O456" s="119" t="e">
        <f ca="1">$O$11</f>
        <v>#NAME?</v>
      </c>
      <c r="P456" s="119" t="e">
        <f ca="1">$P$11</f>
        <v>#NAME?</v>
      </c>
      <c r="Q456" s="284"/>
      <c r="R456" s="119" t="e">
        <f t="shared" ref="R456:AK456" ca="1" si="129">R11</f>
        <v>#NAME?</v>
      </c>
      <c r="S456" s="119" t="e">
        <f t="shared" ca="1" si="129"/>
        <v>#NAME?</v>
      </c>
      <c r="T456" s="119" t="e">
        <f t="shared" ca="1" si="129"/>
        <v>#NAME?</v>
      </c>
      <c r="U456" s="119" t="e">
        <f t="shared" ca="1" si="129"/>
        <v>#NAME?</v>
      </c>
      <c r="V456" s="119" t="e">
        <f t="shared" ca="1" si="129"/>
        <v>#NAME?</v>
      </c>
      <c r="W456" s="119" t="e">
        <f t="shared" ca="1" si="129"/>
        <v>#NAME?</v>
      </c>
      <c r="X456" s="119" t="e">
        <f t="shared" ca="1" si="129"/>
        <v>#NAME?</v>
      </c>
      <c r="Y456" s="119" t="e">
        <f t="shared" ca="1" si="129"/>
        <v>#NAME?</v>
      </c>
      <c r="Z456" s="119" t="e">
        <f t="shared" ca="1" si="129"/>
        <v>#NAME?</v>
      </c>
      <c r="AA456" s="119" t="e">
        <f t="shared" ca="1" si="129"/>
        <v>#NAME?</v>
      </c>
      <c r="AB456" s="119" t="e">
        <f t="shared" ca="1" si="129"/>
        <v>#NAME?</v>
      </c>
      <c r="AC456" s="119" t="e">
        <f t="shared" ca="1" si="129"/>
        <v>#NAME?</v>
      </c>
      <c r="AD456" s="119" t="e">
        <f t="shared" ca="1" si="129"/>
        <v>#NAME?</v>
      </c>
      <c r="AE456" s="119" t="e">
        <f t="shared" ca="1" si="129"/>
        <v>#NAME?</v>
      </c>
      <c r="AF456" s="119" t="e">
        <f t="shared" ca="1" si="129"/>
        <v>#NAME?</v>
      </c>
      <c r="AG456" s="119" t="e">
        <f t="shared" ca="1" si="129"/>
        <v>#NAME?</v>
      </c>
      <c r="AH456" s="119" t="e">
        <f t="shared" ca="1" si="129"/>
        <v>#NAME?</v>
      </c>
      <c r="AI456" s="119" t="e">
        <f t="shared" ca="1" si="129"/>
        <v>#NAME?</v>
      </c>
      <c r="AJ456" s="119" t="e">
        <f t="shared" ca="1" si="129"/>
        <v>#NAME?</v>
      </c>
      <c r="AK456" s="119" t="e">
        <f t="shared" ca="1" si="129"/>
        <v>#NAME?</v>
      </c>
      <c r="AL456" s="119" t="e">
        <f ca="1">AL$11</f>
        <v>#NAME?</v>
      </c>
      <c r="AM456" s="180"/>
      <c r="AN456" s="120" t="str">
        <f>AN$11</f>
        <v>1-10-out-24</v>
      </c>
      <c r="AO456" s="45" t="s">
        <v>241</v>
      </c>
      <c r="AP456" s="46"/>
      <c r="AQ456" s="47" t="str">
        <f>AQ$11</f>
        <v>11-31-out-24</v>
      </c>
      <c r="AR456" s="90"/>
      <c r="AS456" s="46" t="e">
        <f t="shared" ref="AS456:BS456" ca="1" si="130">AS$11</f>
        <v>#NAME?</v>
      </c>
      <c r="AT456" s="10" t="e">
        <f t="shared" ca="1" si="130"/>
        <v>#NAME?</v>
      </c>
      <c r="AU456" s="10" t="e">
        <f t="shared" ca="1" si="130"/>
        <v>#NAME?</v>
      </c>
      <c r="AV456" s="10" t="e">
        <f t="shared" ca="1" si="130"/>
        <v>#NAME?</v>
      </c>
      <c r="AW456" s="10" t="e">
        <f t="shared" ca="1" si="130"/>
        <v>#NAME?</v>
      </c>
      <c r="AX456" s="10" t="e">
        <f t="shared" ca="1" si="130"/>
        <v>#NAME?</v>
      </c>
      <c r="AY456" s="10" t="e">
        <f t="shared" ca="1" si="130"/>
        <v>#NAME?</v>
      </c>
      <c r="AZ456" s="10" t="e">
        <f t="shared" ca="1" si="130"/>
        <v>#NAME?</v>
      </c>
      <c r="BA456" s="10" t="e">
        <f t="shared" ca="1" si="130"/>
        <v>#NAME?</v>
      </c>
      <c r="BB456" s="10" t="e">
        <f t="shared" ca="1" si="130"/>
        <v>#NAME?</v>
      </c>
      <c r="BC456" s="10" t="e">
        <f t="shared" ca="1" si="130"/>
        <v>#NAME?</v>
      </c>
      <c r="BD456" s="10" t="e">
        <f t="shared" ca="1" si="130"/>
        <v>#NAME?</v>
      </c>
      <c r="BE456" s="10" t="e">
        <f t="shared" ca="1" si="130"/>
        <v>#NAME?</v>
      </c>
      <c r="BF456" s="10" t="e">
        <f t="shared" ca="1" si="130"/>
        <v>#NAME?</v>
      </c>
      <c r="BG456" s="10" t="e">
        <f t="shared" ca="1" si="130"/>
        <v>#NAME?</v>
      </c>
      <c r="BH456" s="10" t="e">
        <f t="shared" ca="1" si="130"/>
        <v>#NAME?</v>
      </c>
      <c r="BI456" s="10" t="e">
        <f t="shared" ca="1" si="130"/>
        <v>#NAME?</v>
      </c>
      <c r="BJ456" s="10" t="e">
        <f t="shared" ca="1" si="130"/>
        <v>#NAME?</v>
      </c>
      <c r="BK456" s="10" t="e">
        <f t="shared" ca="1" si="130"/>
        <v>#NAME?</v>
      </c>
      <c r="BL456" s="10" t="e">
        <f t="shared" ca="1" si="130"/>
        <v>#NAME?</v>
      </c>
      <c r="BM456" s="10" t="e">
        <f t="shared" ca="1" si="130"/>
        <v>#NAME?</v>
      </c>
      <c r="BN456" s="10" t="e">
        <f t="shared" ca="1" si="130"/>
        <v>#NAME?</v>
      </c>
      <c r="BO456" s="10" t="e">
        <f t="shared" ca="1" si="130"/>
        <v>#NAME?</v>
      </c>
      <c r="BP456" s="10" t="e">
        <f t="shared" ca="1" si="130"/>
        <v>#NAME?</v>
      </c>
      <c r="BQ456" s="10" t="e">
        <f t="shared" ca="1" si="130"/>
        <v>#NAME?</v>
      </c>
      <c r="BR456" s="10" t="e">
        <f t="shared" ca="1" si="130"/>
        <v>#NAME?</v>
      </c>
      <c r="BS456" s="10" t="e">
        <f t="shared" ca="1" si="130"/>
        <v>#NAME?</v>
      </c>
    </row>
    <row r="457" spans="1:71" ht="12.75" hidden="1" customHeight="1" x14ac:dyDescent="0.2">
      <c r="A457" s="261" t="s">
        <v>237</v>
      </c>
      <c r="B457" s="285"/>
      <c r="C457" s="122">
        <v>0</v>
      </c>
      <c r="D457" s="286"/>
      <c r="E457" s="122">
        <v>2</v>
      </c>
      <c r="F457" s="122">
        <v>11</v>
      </c>
      <c r="G457" s="122">
        <v>4</v>
      </c>
      <c r="H457" s="122">
        <v>0</v>
      </c>
      <c r="I457" s="135">
        <v>0</v>
      </c>
      <c r="J457" s="122">
        <v>8</v>
      </c>
      <c r="K457" s="122">
        <v>17</v>
      </c>
      <c r="L457" s="122">
        <v>1</v>
      </c>
      <c r="M457" s="122">
        <v>0</v>
      </c>
      <c r="N457" s="122">
        <v>0</v>
      </c>
      <c r="O457" s="122">
        <v>0</v>
      </c>
      <c r="P457" s="122">
        <v>0</v>
      </c>
      <c r="Q457" s="286"/>
      <c r="R457" s="281">
        <v>0</v>
      </c>
      <c r="S457" s="124">
        <v>0</v>
      </c>
      <c r="T457" s="122">
        <v>0</v>
      </c>
      <c r="U457" s="122">
        <v>0</v>
      </c>
      <c r="V457" s="122">
        <v>0</v>
      </c>
      <c r="W457" s="122">
        <v>0</v>
      </c>
      <c r="X457" s="122">
        <v>0</v>
      </c>
      <c r="Y457" s="122">
        <v>0</v>
      </c>
      <c r="Z457" s="122">
        <v>0</v>
      </c>
      <c r="AA457" s="122">
        <v>0</v>
      </c>
      <c r="AB457" s="122">
        <v>0</v>
      </c>
      <c r="AC457" s="122">
        <v>0</v>
      </c>
      <c r="AD457" s="124">
        <v>0</v>
      </c>
      <c r="AE457" s="122">
        <v>0</v>
      </c>
      <c r="AF457" s="122">
        <v>0</v>
      </c>
      <c r="AG457" s="122">
        <v>0</v>
      </c>
      <c r="AH457" s="122">
        <v>0</v>
      </c>
      <c r="AI457" s="122">
        <v>0</v>
      </c>
      <c r="AJ457" s="122">
        <v>0</v>
      </c>
      <c r="AK457" s="122">
        <v>0</v>
      </c>
      <c r="AL457" s="122">
        <v>0</v>
      </c>
      <c r="AM457" s="187"/>
      <c r="AN457" s="281">
        <v>0</v>
      </c>
      <c r="AO457" s="306" t="s">
        <v>237</v>
      </c>
      <c r="AP457" s="174"/>
      <c r="AQ457" s="311">
        <v>0</v>
      </c>
      <c r="AR457" s="296"/>
      <c r="AS457" s="167">
        <f>IF(AQ457="","",(SUM(AQ457,AN457)))</f>
        <v>0</v>
      </c>
      <c r="AT457" s="70">
        <v>0</v>
      </c>
      <c r="AU457" s="70">
        <v>0</v>
      </c>
      <c r="AV457" s="70">
        <v>0</v>
      </c>
      <c r="AW457" s="55">
        <v>0</v>
      </c>
      <c r="AX457" s="70">
        <v>0</v>
      </c>
      <c r="AY457" s="70">
        <v>0</v>
      </c>
      <c r="AZ457" s="70">
        <v>0</v>
      </c>
      <c r="BA457" s="70">
        <v>0</v>
      </c>
      <c r="BB457" s="70">
        <v>0</v>
      </c>
      <c r="BC457" s="70">
        <v>0</v>
      </c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</row>
    <row r="458" spans="1:71" ht="12.75" hidden="1" customHeight="1" x14ac:dyDescent="0.2">
      <c r="A458" s="261" t="s">
        <v>238</v>
      </c>
      <c r="B458" s="285"/>
      <c r="C458" s="122">
        <v>0</v>
      </c>
      <c r="D458" s="286"/>
      <c r="E458" s="122">
        <v>0</v>
      </c>
      <c r="F458" s="122">
        <v>0</v>
      </c>
      <c r="G458" s="122">
        <v>0</v>
      </c>
      <c r="H458" s="122">
        <v>0</v>
      </c>
      <c r="I458" s="129">
        <v>0</v>
      </c>
      <c r="J458" s="122">
        <v>0</v>
      </c>
      <c r="K458" s="122">
        <v>0</v>
      </c>
      <c r="L458" s="122">
        <v>0</v>
      </c>
      <c r="M458" s="122">
        <v>0</v>
      </c>
      <c r="N458" s="122">
        <v>0</v>
      </c>
      <c r="O458" s="122">
        <v>0</v>
      </c>
      <c r="P458" s="122">
        <v>0</v>
      </c>
      <c r="Q458" s="286"/>
      <c r="R458" s="281">
        <v>0</v>
      </c>
      <c r="S458" s="124">
        <v>0</v>
      </c>
      <c r="T458" s="122">
        <v>0</v>
      </c>
      <c r="U458" s="122">
        <v>0</v>
      </c>
      <c r="V458" s="122">
        <v>0</v>
      </c>
      <c r="W458" s="122">
        <v>0</v>
      </c>
      <c r="X458" s="122">
        <v>0</v>
      </c>
      <c r="Y458" s="122">
        <v>0</v>
      </c>
      <c r="Z458" s="122">
        <v>0</v>
      </c>
      <c r="AA458" s="122">
        <v>0</v>
      </c>
      <c r="AB458" s="122">
        <v>0</v>
      </c>
      <c r="AC458" s="122">
        <v>0</v>
      </c>
      <c r="AD458" s="129">
        <v>0</v>
      </c>
      <c r="AE458" s="122">
        <v>0</v>
      </c>
      <c r="AF458" s="122">
        <v>0</v>
      </c>
      <c r="AG458" s="122">
        <v>0</v>
      </c>
      <c r="AH458" s="122">
        <v>0</v>
      </c>
      <c r="AI458" s="122">
        <v>0</v>
      </c>
      <c r="AJ458" s="122">
        <v>0</v>
      </c>
      <c r="AK458" s="122">
        <v>0</v>
      </c>
      <c r="AL458" s="122">
        <v>0</v>
      </c>
      <c r="AM458" s="187"/>
      <c r="AN458" s="281">
        <v>0</v>
      </c>
      <c r="AO458" s="306" t="s">
        <v>238</v>
      </c>
      <c r="AP458" s="174"/>
      <c r="AQ458" s="311">
        <v>0</v>
      </c>
      <c r="AR458" s="296"/>
      <c r="AS458" s="167">
        <f>IF(AQ458="","",(SUM(AQ458,AN458)))</f>
        <v>0</v>
      </c>
      <c r="AT458" s="70">
        <v>0</v>
      </c>
      <c r="AU458" s="70">
        <v>0</v>
      </c>
      <c r="AV458" s="70">
        <v>0</v>
      </c>
      <c r="AW458" s="55">
        <v>0</v>
      </c>
      <c r="AX458" s="70">
        <v>0</v>
      </c>
      <c r="AY458" s="70">
        <v>0</v>
      </c>
      <c r="AZ458" s="70">
        <v>0</v>
      </c>
      <c r="BA458" s="70">
        <v>0</v>
      </c>
      <c r="BB458" s="70">
        <v>0</v>
      </c>
      <c r="BC458" s="70">
        <v>0</v>
      </c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</row>
    <row r="459" spans="1:71" ht="12.75" hidden="1" customHeight="1" x14ac:dyDescent="0.2">
      <c r="A459" s="261" t="s">
        <v>239</v>
      </c>
      <c r="B459" s="285"/>
      <c r="C459" s="122">
        <v>0</v>
      </c>
      <c r="D459" s="286"/>
      <c r="E459" s="122">
        <v>6</v>
      </c>
      <c r="F459" s="122">
        <v>63</v>
      </c>
      <c r="G459" s="122">
        <v>30</v>
      </c>
      <c r="H459" s="122">
        <v>0</v>
      </c>
      <c r="I459" s="129">
        <v>0</v>
      </c>
      <c r="J459" s="122">
        <v>37</v>
      </c>
      <c r="K459" s="122">
        <v>30</v>
      </c>
      <c r="L459" s="122">
        <v>8</v>
      </c>
      <c r="M459" s="122">
        <v>0</v>
      </c>
      <c r="N459" s="122">
        <v>0</v>
      </c>
      <c r="O459" s="122">
        <v>0</v>
      </c>
      <c r="P459" s="122">
        <v>0</v>
      </c>
      <c r="Q459" s="286"/>
      <c r="R459" s="281">
        <v>0</v>
      </c>
      <c r="S459" s="124">
        <v>0</v>
      </c>
      <c r="T459" s="122">
        <v>0</v>
      </c>
      <c r="U459" s="122">
        <v>0</v>
      </c>
      <c r="V459" s="122">
        <v>0</v>
      </c>
      <c r="W459" s="122">
        <v>0</v>
      </c>
      <c r="X459" s="122">
        <v>0</v>
      </c>
      <c r="Y459" s="122">
        <v>0</v>
      </c>
      <c r="Z459" s="122">
        <v>0</v>
      </c>
      <c r="AA459" s="122">
        <v>0</v>
      </c>
      <c r="AB459" s="122">
        <v>0</v>
      </c>
      <c r="AC459" s="122">
        <v>0</v>
      </c>
      <c r="AD459" s="129">
        <v>0</v>
      </c>
      <c r="AE459" s="122">
        <v>0</v>
      </c>
      <c r="AF459" s="122">
        <v>0</v>
      </c>
      <c r="AG459" s="122">
        <v>0</v>
      </c>
      <c r="AH459" s="122">
        <v>0</v>
      </c>
      <c r="AI459" s="122">
        <v>0</v>
      </c>
      <c r="AJ459" s="122">
        <v>0</v>
      </c>
      <c r="AK459" s="122">
        <v>0</v>
      </c>
      <c r="AL459" s="122">
        <v>0</v>
      </c>
      <c r="AM459" s="187"/>
      <c r="AN459" s="281">
        <v>0</v>
      </c>
      <c r="AO459" s="306" t="s">
        <v>239</v>
      </c>
      <c r="AP459" s="174"/>
      <c r="AQ459" s="311">
        <v>0</v>
      </c>
      <c r="AR459" s="296"/>
      <c r="AS459" s="167">
        <f>IF(AQ459="","",(SUM(AQ459,AN459)))</f>
        <v>0</v>
      </c>
      <c r="AT459" s="70">
        <v>0</v>
      </c>
      <c r="AU459" s="70">
        <v>0</v>
      </c>
      <c r="AV459" s="70">
        <v>0</v>
      </c>
      <c r="AW459" s="55">
        <v>0</v>
      </c>
      <c r="AX459" s="70">
        <v>0</v>
      </c>
      <c r="AY459" s="70">
        <v>0</v>
      </c>
      <c r="AZ459" s="70">
        <v>0</v>
      </c>
      <c r="BA459" s="70">
        <v>0</v>
      </c>
      <c r="BB459" s="70">
        <v>0</v>
      </c>
      <c r="BC459" s="70">
        <v>0</v>
      </c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</row>
    <row r="460" spans="1:71" ht="12.75" hidden="1" customHeight="1" x14ac:dyDescent="0.25">
      <c r="A460" s="209" t="s">
        <v>22</v>
      </c>
      <c r="B460" s="210"/>
      <c r="C460" s="211">
        <f>SUM(C457:C459)</f>
        <v>0</v>
      </c>
      <c r="D460" s="212"/>
      <c r="E460" s="211">
        <f t="shared" ref="E460:P460" si="131">SUM(E457:E459)</f>
        <v>8</v>
      </c>
      <c r="F460" s="211">
        <f t="shared" si="131"/>
        <v>74</v>
      </c>
      <c r="G460" s="211">
        <f t="shared" si="131"/>
        <v>34</v>
      </c>
      <c r="H460" s="211">
        <f t="shared" si="131"/>
        <v>0</v>
      </c>
      <c r="I460" s="211">
        <f t="shared" si="131"/>
        <v>0</v>
      </c>
      <c r="J460" s="211">
        <f t="shared" si="131"/>
        <v>45</v>
      </c>
      <c r="K460" s="211">
        <f t="shared" si="131"/>
        <v>47</v>
      </c>
      <c r="L460" s="211">
        <f t="shared" si="131"/>
        <v>9</v>
      </c>
      <c r="M460" s="211">
        <f t="shared" si="131"/>
        <v>0</v>
      </c>
      <c r="N460" s="211">
        <f t="shared" si="131"/>
        <v>0</v>
      </c>
      <c r="O460" s="211">
        <f t="shared" si="131"/>
        <v>0</v>
      </c>
      <c r="P460" s="211">
        <f t="shared" si="131"/>
        <v>0</v>
      </c>
      <c r="Q460" s="212"/>
      <c r="R460" s="211">
        <f t="shared" ref="R460:BS460" si="132">SUM(R457:R459)</f>
        <v>0</v>
      </c>
      <c r="S460" s="211">
        <f t="shared" si="132"/>
        <v>0</v>
      </c>
      <c r="T460" s="211">
        <f t="shared" si="132"/>
        <v>0</v>
      </c>
      <c r="U460" s="211">
        <f t="shared" si="132"/>
        <v>0</v>
      </c>
      <c r="V460" s="211">
        <f t="shared" si="132"/>
        <v>0</v>
      </c>
      <c r="W460" s="211">
        <f t="shared" si="132"/>
        <v>0</v>
      </c>
      <c r="X460" s="211">
        <f t="shared" si="132"/>
        <v>0</v>
      </c>
      <c r="Y460" s="211">
        <f t="shared" si="132"/>
        <v>0</v>
      </c>
      <c r="Z460" s="211">
        <f t="shared" si="132"/>
        <v>0</v>
      </c>
      <c r="AA460" s="211">
        <f t="shared" si="132"/>
        <v>0</v>
      </c>
      <c r="AB460" s="211">
        <f t="shared" si="132"/>
        <v>0</v>
      </c>
      <c r="AC460" s="211">
        <f t="shared" si="132"/>
        <v>0</v>
      </c>
      <c r="AD460" s="211">
        <f t="shared" si="132"/>
        <v>0</v>
      </c>
      <c r="AE460" s="211">
        <f t="shared" si="132"/>
        <v>0</v>
      </c>
      <c r="AF460" s="211">
        <f t="shared" si="132"/>
        <v>0</v>
      </c>
      <c r="AG460" s="211">
        <f t="shared" si="132"/>
        <v>0</v>
      </c>
      <c r="AH460" s="211">
        <f t="shared" si="132"/>
        <v>0</v>
      </c>
      <c r="AI460" s="211">
        <f t="shared" si="132"/>
        <v>0</v>
      </c>
      <c r="AJ460" s="211">
        <f t="shared" si="132"/>
        <v>0</v>
      </c>
      <c r="AK460" s="211">
        <f t="shared" si="132"/>
        <v>0</v>
      </c>
      <c r="AL460" s="211">
        <f t="shared" si="132"/>
        <v>0</v>
      </c>
      <c r="AM460" s="214"/>
      <c r="AN460" s="215">
        <f t="shared" si="132"/>
        <v>0</v>
      </c>
      <c r="AO460" s="176" t="s">
        <v>22</v>
      </c>
      <c r="AP460" s="65"/>
      <c r="AQ460" s="66">
        <f t="shared" si="132"/>
        <v>0</v>
      </c>
      <c r="AR460" s="219"/>
      <c r="AS460" s="65">
        <f t="shared" si="132"/>
        <v>0</v>
      </c>
      <c r="AT460" s="37">
        <f t="shared" si="132"/>
        <v>0</v>
      </c>
      <c r="AU460" s="37">
        <f t="shared" si="132"/>
        <v>0</v>
      </c>
      <c r="AV460" s="37">
        <f t="shared" si="132"/>
        <v>0</v>
      </c>
      <c r="AW460" s="37">
        <f t="shared" si="132"/>
        <v>0</v>
      </c>
      <c r="AX460" s="37">
        <f t="shared" si="132"/>
        <v>0</v>
      </c>
      <c r="AY460" s="37">
        <f t="shared" si="132"/>
        <v>0</v>
      </c>
      <c r="AZ460" s="37">
        <f t="shared" si="132"/>
        <v>0</v>
      </c>
      <c r="BA460" s="37">
        <f t="shared" si="132"/>
        <v>0</v>
      </c>
      <c r="BB460" s="37">
        <f t="shared" si="132"/>
        <v>0</v>
      </c>
      <c r="BC460" s="37">
        <f t="shared" si="132"/>
        <v>0</v>
      </c>
      <c r="BD460" s="37">
        <f t="shared" si="132"/>
        <v>0</v>
      </c>
      <c r="BE460" s="37">
        <f t="shared" si="132"/>
        <v>0</v>
      </c>
      <c r="BF460" s="37">
        <f t="shared" si="132"/>
        <v>0</v>
      </c>
      <c r="BG460" s="37">
        <f t="shared" si="132"/>
        <v>0</v>
      </c>
      <c r="BH460" s="37">
        <f t="shared" si="132"/>
        <v>0</v>
      </c>
      <c r="BI460" s="37">
        <f t="shared" si="132"/>
        <v>0</v>
      </c>
      <c r="BJ460" s="37">
        <f t="shared" si="132"/>
        <v>0</v>
      </c>
      <c r="BK460" s="37">
        <f t="shared" si="132"/>
        <v>0</v>
      </c>
      <c r="BL460" s="37">
        <f t="shared" si="132"/>
        <v>0</v>
      </c>
      <c r="BM460" s="37">
        <f t="shared" si="132"/>
        <v>0</v>
      </c>
      <c r="BN460" s="37">
        <f t="shared" si="132"/>
        <v>0</v>
      </c>
      <c r="BO460" s="37">
        <f t="shared" si="132"/>
        <v>0</v>
      </c>
      <c r="BP460" s="37">
        <f t="shared" si="132"/>
        <v>0</v>
      </c>
      <c r="BQ460" s="37">
        <f t="shared" si="132"/>
        <v>0</v>
      </c>
      <c r="BR460" s="37">
        <f t="shared" si="132"/>
        <v>0</v>
      </c>
      <c r="BS460" s="37">
        <f t="shared" si="132"/>
        <v>0</v>
      </c>
    </row>
    <row r="461" spans="1:71" s="307" customFormat="1" ht="12.75" hidden="1" customHeight="1" x14ac:dyDescent="0.25">
      <c r="D461" s="308"/>
      <c r="O461" s="246"/>
      <c r="Q461" s="308"/>
      <c r="R461" s="246"/>
      <c r="S461" s="246"/>
      <c r="T461" s="246"/>
      <c r="V461" s="246"/>
      <c r="W461" s="246"/>
      <c r="Z461" s="246"/>
      <c r="AA461" s="246"/>
      <c r="AJ461" s="246"/>
      <c r="AM461" s="308"/>
      <c r="AO461" s="309"/>
      <c r="AP461" s="310"/>
      <c r="AQ461" s="309"/>
      <c r="AR461" s="310"/>
      <c r="AS461" s="309"/>
      <c r="AT461" s="309"/>
      <c r="AU461" s="309"/>
      <c r="AV461" s="309"/>
      <c r="AW461" s="309"/>
      <c r="AX461" s="309"/>
      <c r="AY461" s="309"/>
      <c r="AZ461" s="309"/>
      <c r="BA461" s="309"/>
      <c r="BB461" s="309"/>
      <c r="BC461" s="309"/>
      <c r="BD461" s="309"/>
      <c r="BE461" s="309"/>
      <c r="BF461" s="309"/>
      <c r="BG461" s="309"/>
      <c r="BH461" s="309"/>
      <c r="BI461" s="309"/>
      <c r="BJ461" s="309"/>
      <c r="BK461" s="309"/>
      <c r="BL461" s="309"/>
      <c r="BM461" s="309"/>
      <c r="BN461" s="309"/>
      <c r="BO461" s="309"/>
      <c r="BP461" s="309"/>
      <c r="BQ461" s="309"/>
      <c r="BR461" s="309"/>
      <c r="BS461" s="309"/>
    </row>
    <row r="462" spans="1:71" s="68" customFormat="1" ht="12.75" hidden="1" customHeight="1" x14ac:dyDescent="0.25">
      <c r="A462" s="283" t="s">
        <v>242</v>
      </c>
      <c r="B462" s="284"/>
      <c r="C462" s="119">
        <f>$C$11</f>
        <v>44531</v>
      </c>
      <c r="D462" s="284"/>
      <c r="E462" s="119" t="e">
        <f ca="1">$E$11</f>
        <v>#NAME?</v>
      </c>
      <c r="F462" s="119" t="e">
        <f ca="1">$F$11</f>
        <v>#NAME?</v>
      </c>
      <c r="G462" s="119" t="e">
        <f ca="1">$G$11</f>
        <v>#NAME?</v>
      </c>
      <c r="H462" s="119" t="e">
        <f ca="1">$H$11</f>
        <v>#NAME?</v>
      </c>
      <c r="I462" s="119" t="e">
        <f ca="1">$I$11</f>
        <v>#NAME?</v>
      </c>
      <c r="J462" s="119" t="e">
        <f ca="1">$J$11</f>
        <v>#NAME?</v>
      </c>
      <c r="K462" s="119" t="e">
        <f ca="1">$K$11</f>
        <v>#NAME?</v>
      </c>
      <c r="L462" s="119" t="e">
        <f ca="1">$L$11</f>
        <v>#NAME?</v>
      </c>
      <c r="M462" s="119" t="e">
        <f ca="1">$M$11</f>
        <v>#NAME?</v>
      </c>
      <c r="N462" s="119" t="e">
        <f ca="1">$N$11</f>
        <v>#NAME?</v>
      </c>
      <c r="O462" s="119" t="e">
        <f ca="1">$O$11</f>
        <v>#NAME?</v>
      </c>
      <c r="P462" s="119" t="e">
        <f ca="1">$P$11</f>
        <v>#NAME?</v>
      </c>
      <c r="Q462" s="284"/>
      <c r="R462" s="119" t="e">
        <f t="shared" ref="R462:AK462" ca="1" si="133">R11</f>
        <v>#NAME?</v>
      </c>
      <c r="S462" s="119" t="e">
        <f t="shared" ca="1" si="133"/>
        <v>#NAME?</v>
      </c>
      <c r="T462" s="119" t="e">
        <f t="shared" ca="1" si="133"/>
        <v>#NAME?</v>
      </c>
      <c r="U462" s="119" t="e">
        <f t="shared" ca="1" si="133"/>
        <v>#NAME?</v>
      </c>
      <c r="V462" s="119" t="e">
        <f t="shared" ca="1" si="133"/>
        <v>#NAME?</v>
      </c>
      <c r="W462" s="119" t="e">
        <f t="shared" ca="1" si="133"/>
        <v>#NAME?</v>
      </c>
      <c r="X462" s="119" t="e">
        <f t="shared" ca="1" si="133"/>
        <v>#NAME?</v>
      </c>
      <c r="Y462" s="119" t="e">
        <f t="shared" ca="1" si="133"/>
        <v>#NAME?</v>
      </c>
      <c r="Z462" s="119" t="e">
        <f t="shared" ca="1" si="133"/>
        <v>#NAME?</v>
      </c>
      <c r="AA462" s="119" t="e">
        <f t="shared" ca="1" si="133"/>
        <v>#NAME?</v>
      </c>
      <c r="AB462" s="119" t="e">
        <f t="shared" ca="1" si="133"/>
        <v>#NAME?</v>
      </c>
      <c r="AC462" s="119" t="e">
        <f t="shared" ca="1" si="133"/>
        <v>#NAME?</v>
      </c>
      <c r="AD462" s="119" t="e">
        <f t="shared" ca="1" si="133"/>
        <v>#NAME?</v>
      </c>
      <c r="AE462" s="119" t="e">
        <f t="shared" ca="1" si="133"/>
        <v>#NAME?</v>
      </c>
      <c r="AF462" s="119" t="e">
        <f t="shared" ca="1" si="133"/>
        <v>#NAME?</v>
      </c>
      <c r="AG462" s="119" t="e">
        <f t="shared" ca="1" si="133"/>
        <v>#NAME?</v>
      </c>
      <c r="AH462" s="119" t="e">
        <f t="shared" ca="1" si="133"/>
        <v>#NAME?</v>
      </c>
      <c r="AI462" s="119" t="e">
        <f t="shared" ca="1" si="133"/>
        <v>#NAME?</v>
      </c>
      <c r="AJ462" s="119" t="e">
        <f t="shared" ca="1" si="133"/>
        <v>#NAME?</v>
      </c>
      <c r="AK462" s="119" t="e">
        <f t="shared" ca="1" si="133"/>
        <v>#NAME?</v>
      </c>
      <c r="AL462" s="119" t="e">
        <f ca="1">AL$11</f>
        <v>#NAME?</v>
      </c>
      <c r="AM462" s="180"/>
      <c r="AN462" s="120" t="str">
        <f>AN$11</f>
        <v>1-10-out-24</v>
      </c>
      <c r="AO462" s="45" t="s">
        <v>243</v>
      </c>
      <c r="AP462" s="46"/>
      <c r="AQ462" s="47" t="str">
        <f>AQ$11</f>
        <v>11-31-out-24</v>
      </c>
      <c r="AR462" s="90"/>
      <c r="AS462" s="46" t="e">
        <f t="shared" ref="AS462:BS462" ca="1" si="134">AS$11</f>
        <v>#NAME?</v>
      </c>
      <c r="AT462" s="10" t="e">
        <f t="shared" ca="1" si="134"/>
        <v>#NAME?</v>
      </c>
      <c r="AU462" s="10" t="e">
        <f t="shared" ca="1" si="134"/>
        <v>#NAME?</v>
      </c>
      <c r="AV462" s="10" t="e">
        <f t="shared" ca="1" si="134"/>
        <v>#NAME?</v>
      </c>
      <c r="AW462" s="10" t="e">
        <f t="shared" ca="1" si="134"/>
        <v>#NAME?</v>
      </c>
      <c r="AX462" s="10" t="e">
        <f t="shared" ca="1" si="134"/>
        <v>#NAME?</v>
      </c>
      <c r="AY462" s="10" t="e">
        <f t="shared" ca="1" si="134"/>
        <v>#NAME?</v>
      </c>
      <c r="AZ462" s="10" t="e">
        <f t="shared" ca="1" si="134"/>
        <v>#NAME?</v>
      </c>
      <c r="BA462" s="10" t="e">
        <f t="shared" ca="1" si="134"/>
        <v>#NAME?</v>
      </c>
      <c r="BB462" s="10" t="e">
        <f t="shared" ca="1" si="134"/>
        <v>#NAME?</v>
      </c>
      <c r="BC462" s="10" t="e">
        <f t="shared" ca="1" si="134"/>
        <v>#NAME?</v>
      </c>
      <c r="BD462" s="10" t="e">
        <f t="shared" ca="1" si="134"/>
        <v>#NAME?</v>
      </c>
      <c r="BE462" s="10" t="e">
        <f t="shared" ca="1" si="134"/>
        <v>#NAME?</v>
      </c>
      <c r="BF462" s="10" t="e">
        <f t="shared" ca="1" si="134"/>
        <v>#NAME?</v>
      </c>
      <c r="BG462" s="10" t="e">
        <f t="shared" ca="1" si="134"/>
        <v>#NAME?</v>
      </c>
      <c r="BH462" s="10" t="e">
        <f t="shared" ca="1" si="134"/>
        <v>#NAME?</v>
      </c>
      <c r="BI462" s="10" t="e">
        <f t="shared" ca="1" si="134"/>
        <v>#NAME?</v>
      </c>
      <c r="BJ462" s="10" t="e">
        <f t="shared" ca="1" si="134"/>
        <v>#NAME?</v>
      </c>
      <c r="BK462" s="10" t="e">
        <f t="shared" ca="1" si="134"/>
        <v>#NAME?</v>
      </c>
      <c r="BL462" s="10" t="e">
        <f t="shared" ca="1" si="134"/>
        <v>#NAME?</v>
      </c>
      <c r="BM462" s="10" t="e">
        <f t="shared" ca="1" si="134"/>
        <v>#NAME?</v>
      </c>
      <c r="BN462" s="10" t="e">
        <f t="shared" ca="1" si="134"/>
        <v>#NAME?</v>
      </c>
      <c r="BO462" s="10" t="e">
        <f t="shared" ca="1" si="134"/>
        <v>#NAME?</v>
      </c>
      <c r="BP462" s="10" t="e">
        <f t="shared" ca="1" si="134"/>
        <v>#NAME?</v>
      </c>
      <c r="BQ462" s="10" t="e">
        <f t="shared" ca="1" si="134"/>
        <v>#NAME?</v>
      </c>
      <c r="BR462" s="10" t="e">
        <f t="shared" ca="1" si="134"/>
        <v>#NAME?</v>
      </c>
      <c r="BS462" s="10" t="e">
        <f t="shared" ca="1" si="134"/>
        <v>#NAME?</v>
      </c>
    </row>
    <row r="463" spans="1:71" ht="12.75" hidden="1" customHeight="1" x14ac:dyDescent="0.2">
      <c r="A463" s="261" t="s">
        <v>237</v>
      </c>
      <c r="B463" s="285"/>
      <c r="C463" s="122">
        <v>0</v>
      </c>
      <c r="D463" s="286"/>
      <c r="E463" s="122">
        <v>0</v>
      </c>
      <c r="F463" s="122">
        <v>0</v>
      </c>
      <c r="G463" s="122">
        <v>0</v>
      </c>
      <c r="H463" s="122">
        <v>1</v>
      </c>
      <c r="I463" s="135">
        <v>5</v>
      </c>
      <c r="J463" s="122">
        <v>5</v>
      </c>
      <c r="K463" s="122">
        <v>3</v>
      </c>
      <c r="L463" s="122">
        <v>3</v>
      </c>
      <c r="M463" s="122">
        <v>4</v>
      </c>
      <c r="N463" s="122">
        <v>5</v>
      </c>
      <c r="O463" s="122">
        <v>3</v>
      </c>
      <c r="P463" s="122">
        <v>1</v>
      </c>
      <c r="Q463" s="286"/>
      <c r="R463" s="125">
        <v>1</v>
      </c>
      <c r="S463" s="124">
        <v>3</v>
      </c>
      <c r="T463" s="124">
        <v>5</v>
      </c>
      <c r="U463" s="124">
        <v>0</v>
      </c>
      <c r="V463" s="124">
        <v>6</v>
      </c>
      <c r="W463" s="124">
        <v>3</v>
      </c>
      <c r="X463" s="124">
        <v>2</v>
      </c>
      <c r="Y463" s="124">
        <v>2</v>
      </c>
      <c r="Z463" s="124">
        <v>1</v>
      </c>
      <c r="AA463" s="122">
        <v>4</v>
      </c>
      <c r="AB463" s="122">
        <v>3</v>
      </c>
      <c r="AC463" s="124">
        <v>7</v>
      </c>
      <c r="AD463" s="124">
        <v>5</v>
      </c>
      <c r="AE463" s="124">
        <v>4</v>
      </c>
      <c r="AF463" s="124">
        <v>2</v>
      </c>
      <c r="AG463" s="124">
        <v>5</v>
      </c>
      <c r="AH463" s="124">
        <v>2</v>
      </c>
      <c r="AI463" s="124">
        <v>4</v>
      </c>
      <c r="AJ463" s="124">
        <v>6</v>
      </c>
      <c r="AK463" s="124">
        <v>3</v>
      </c>
      <c r="AL463" s="50">
        <v>3</v>
      </c>
      <c r="AM463" s="187"/>
      <c r="AN463" s="60">
        <v>2</v>
      </c>
      <c r="AO463" s="306" t="s">
        <v>237</v>
      </c>
      <c r="AP463" s="174"/>
      <c r="AQ463" s="151">
        <v>3</v>
      </c>
      <c r="AR463" s="296"/>
      <c r="AS463" s="167">
        <f>IF(AQ463="","",(SUM(AQ463,AN463)))</f>
        <v>5</v>
      </c>
      <c r="AT463" s="111">
        <v>3</v>
      </c>
      <c r="AU463" s="55">
        <v>4</v>
      </c>
      <c r="AV463" s="55">
        <v>2</v>
      </c>
      <c r="AW463" s="55">
        <v>2</v>
      </c>
      <c r="AX463" s="55">
        <v>4</v>
      </c>
      <c r="AY463" s="55">
        <v>2</v>
      </c>
      <c r="AZ463" s="55">
        <v>2</v>
      </c>
      <c r="BA463" s="111">
        <v>4</v>
      </c>
      <c r="BB463" s="61">
        <v>2</v>
      </c>
      <c r="BC463" s="61">
        <v>2</v>
      </c>
      <c r="BD463" s="111"/>
      <c r="BE463" s="111"/>
      <c r="BF463" s="111"/>
      <c r="BG463" s="111"/>
      <c r="BH463" s="111"/>
      <c r="BI463" s="111"/>
      <c r="BJ463" s="111"/>
      <c r="BK463" s="111"/>
      <c r="BL463" s="111"/>
      <c r="BM463" s="111"/>
      <c r="BN463" s="111"/>
      <c r="BO463" s="111"/>
      <c r="BP463" s="111"/>
      <c r="BQ463" s="111"/>
      <c r="BR463" s="111"/>
      <c r="BS463" s="111"/>
    </row>
    <row r="464" spans="1:71" ht="12.75" hidden="1" customHeight="1" x14ac:dyDescent="0.2">
      <c r="A464" s="261" t="s">
        <v>238</v>
      </c>
      <c r="B464" s="285"/>
      <c r="C464" s="122">
        <v>0</v>
      </c>
      <c r="D464" s="286"/>
      <c r="E464" s="122">
        <v>0</v>
      </c>
      <c r="F464" s="122">
        <v>0</v>
      </c>
      <c r="G464" s="122">
        <v>0</v>
      </c>
      <c r="H464" s="122">
        <v>4</v>
      </c>
      <c r="I464" s="129">
        <v>2</v>
      </c>
      <c r="J464" s="122">
        <v>1</v>
      </c>
      <c r="K464" s="122">
        <v>4</v>
      </c>
      <c r="L464" s="122">
        <v>1</v>
      </c>
      <c r="M464" s="122">
        <v>2</v>
      </c>
      <c r="N464" s="122">
        <v>2</v>
      </c>
      <c r="O464" s="122">
        <v>2</v>
      </c>
      <c r="P464" s="122">
        <v>1</v>
      </c>
      <c r="Q464" s="286"/>
      <c r="R464" s="125">
        <v>0</v>
      </c>
      <c r="S464" s="124">
        <v>1</v>
      </c>
      <c r="T464" s="124">
        <v>0</v>
      </c>
      <c r="U464" s="129">
        <v>0</v>
      </c>
      <c r="V464" s="124">
        <v>2</v>
      </c>
      <c r="W464" s="124">
        <v>1</v>
      </c>
      <c r="X464" s="129">
        <v>2</v>
      </c>
      <c r="Y464" s="129">
        <v>0</v>
      </c>
      <c r="Z464" s="129">
        <v>3</v>
      </c>
      <c r="AA464" s="122">
        <v>0</v>
      </c>
      <c r="AB464" s="122">
        <v>0</v>
      </c>
      <c r="AC464" s="129">
        <v>2</v>
      </c>
      <c r="AD464" s="129">
        <v>1</v>
      </c>
      <c r="AE464" s="129">
        <v>0</v>
      </c>
      <c r="AF464" s="129">
        <v>0</v>
      </c>
      <c r="AG464" s="129">
        <v>0</v>
      </c>
      <c r="AH464" s="129">
        <v>1</v>
      </c>
      <c r="AI464" s="129">
        <v>0</v>
      </c>
      <c r="AJ464" s="129">
        <v>1</v>
      </c>
      <c r="AK464" s="129">
        <v>1</v>
      </c>
      <c r="AL464" s="136">
        <v>0</v>
      </c>
      <c r="AM464" s="187"/>
      <c r="AN464" s="138">
        <v>1</v>
      </c>
      <c r="AO464" s="306" t="s">
        <v>238</v>
      </c>
      <c r="AP464" s="174"/>
      <c r="AQ464" s="151">
        <v>0</v>
      </c>
      <c r="AR464" s="296"/>
      <c r="AS464" s="167">
        <f>IF(AQ464="","",(SUM(AQ464,AN464)))</f>
        <v>1</v>
      </c>
      <c r="AT464" s="111">
        <v>0</v>
      </c>
      <c r="AU464" s="55">
        <v>2</v>
      </c>
      <c r="AV464" s="55">
        <v>0</v>
      </c>
      <c r="AW464" s="55">
        <v>1</v>
      </c>
      <c r="AX464" s="55">
        <v>0</v>
      </c>
      <c r="AY464" s="55">
        <v>1</v>
      </c>
      <c r="AZ464" s="55">
        <v>2</v>
      </c>
      <c r="BA464" s="111">
        <v>0</v>
      </c>
      <c r="BB464" s="139">
        <v>0</v>
      </c>
      <c r="BC464" s="139">
        <v>2</v>
      </c>
      <c r="BD464" s="111"/>
      <c r="BE464" s="111"/>
      <c r="BF464" s="111"/>
      <c r="BG464" s="111"/>
      <c r="BH464" s="111"/>
      <c r="BI464" s="111"/>
      <c r="BJ464" s="111"/>
      <c r="BK464" s="111"/>
      <c r="BL464" s="111"/>
      <c r="BM464" s="111"/>
      <c r="BN464" s="111"/>
      <c r="BO464" s="111"/>
      <c r="BP464" s="111"/>
      <c r="BQ464" s="111"/>
      <c r="BR464" s="111"/>
      <c r="BS464" s="111"/>
    </row>
    <row r="465" spans="1:71" ht="12.75" hidden="1" customHeight="1" x14ac:dyDescent="0.2">
      <c r="A465" s="261" t="s">
        <v>239</v>
      </c>
      <c r="B465" s="285"/>
      <c r="C465" s="122">
        <v>0</v>
      </c>
      <c r="D465" s="286"/>
      <c r="E465" s="122">
        <v>0</v>
      </c>
      <c r="F465" s="122">
        <v>3</v>
      </c>
      <c r="G465" s="122">
        <v>15</v>
      </c>
      <c r="H465" s="122">
        <v>18</v>
      </c>
      <c r="I465" s="129">
        <v>30</v>
      </c>
      <c r="J465" s="122">
        <v>29</v>
      </c>
      <c r="K465" s="122">
        <v>26</v>
      </c>
      <c r="L465" s="122">
        <v>24</v>
      </c>
      <c r="M465" s="122">
        <v>6</v>
      </c>
      <c r="N465" s="122">
        <v>21</v>
      </c>
      <c r="O465" s="122">
        <v>15</v>
      </c>
      <c r="P465" s="122">
        <v>34</v>
      </c>
      <c r="Q465" s="286"/>
      <c r="R465" s="125">
        <v>34</v>
      </c>
      <c r="S465" s="124">
        <v>27</v>
      </c>
      <c r="T465" s="124">
        <v>19</v>
      </c>
      <c r="U465" s="129">
        <v>15</v>
      </c>
      <c r="V465" s="124">
        <v>13</v>
      </c>
      <c r="W465" s="124">
        <v>10</v>
      </c>
      <c r="X465" s="129">
        <v>25</v>
      </c>
      <c r="Y465" s="129">
        <v>6</v>
      </c>
      <c r="Z465" s="129">
        <v>12</v>
      </c>
      <c r="AA465" s="122">
        <v>28</v>
      </c>
      <c r="AB465" s="122">
        <v>34</v>
      </c>
      <c r="AC465" s="129">
        <v>16</v>
      </c>
      <c r="AD465" s="129">
        <v>30</v>
      </c>
      <c r="AE465" s="129">
        <v>19</v>
      </c>
      <c r="AF465" s="129">
        <v>25</v>
      </c>
      <c r="AG465" s="129">
        <v>24</v>
      </c>
      <c r="AH465" s="129">
        <v>11</v>
      </c>
      <c r="AI465" s="129">
        <v>12</v>
      </c>
      <c r="AJ465" s="129">
        <v>11</v>
      </c>
      <c r="AK465" s="129">
        <v>9</v>
      </c>
      <c r="AL465" s="136">
        <v>13</v>
      </c>
      <c r="AM465" s="187"/>
      <c r="AN465" s="138">
        <v>3</v>
      </c>
      <c r="AO465" s="306" t="s">
        <v>239</v>
      </c>
      <c r="AP465" s="174"/>
      <c r="AQ465" s="151">
        <v>9</v>
      </c>
      <c r="AR465" s="296"/>
      <c r="AS465" s="167">
        <f>IF(AQ465="","",(SUM(AQ465,AN465)))</f>
        <v>12</v>
      </c>
      <c r="AT465" s="111">
        <v>8</v>
      </c>
      <c r="AU465" s="55">
        <v>14</v>
      </c>
      <c r="AV465" s="55">
        <v>12</v>
      </c>
      <c r="AW465" s="55">
        <v>13</v>
      </c>
      <c r="AX465" s="55">
        <v>15</v>
      </c>
      <c r="AY465" s="55">
        <v>7</v>
      </c>
      <c r="AZ465" s="55">
        <v>10</v>
      </c>
      <c r="BA465" s="111">
        <v>3</v>
      </c>
      <c r="BB465" s="139">
        <v>13</v>
      </c>
      <c r="BC465" s="139">
        <v>11</v>
      </c>
      <c r="BD465" s="111"/>
      <c r="BE465" s="111"/>
      <c r="BF465" s="111"/>
      <c r="BG465" s="111"/>
      <c r="BH465" s="111"/>
      <c r="BI465" s="111"/>
      <c r="BJ465" s="111"/>
      <c r="BK465" s="111"/>
      <c r="BL465" s="111"/>
      <c r="BM465" s="111"/>
      <c r="BN465" s="111"/>
      <c r="BO465" s="111"/>
      <c r="BP465" s="111"/>
      <c r="BQ465" s="111"/>
      <c r="BR465" s="111"/>
      <c r="BS465" s="111"/>
    </row>
    <row r="466" spans="1:71" ht="12.75" hidden="1" customHeight="1" x14ac:dyDescent="0.25">
      <c r="A466" s="209" t="s">
        <v>22</v>
      </c>
      <c r="B466" s="210"/>
      <c r="C466" s="211">
        <f t="shared" ref="C466:L466" si="135">SUM(C463:C465)</f>
        <v>0</v>
      </c>
      <c r="D466" s="312"/>
      <c r="E466" s="211">
        <f t="shared" si="135"/>
        <v>0</v>
      </c>
      <c r="F466" s="211">
        <f t="shared" si="135"/>
        <v>3</v>
      </c>
      <c r="G466" s="211">
        <f t="shared" si="135"/>
        <v>15</v>
      </c>
      <c r="H466" s="211">
        <f t="shared" si="135"/>
        <v>23</v>
      </c>
      <c r="I466" s="211">
        <f t="shared" si="135"/>
        <v>37</v>
      </c>
      <c r="J466" s="211">
        <f t="shared" si="135"/>
        <v>35</v>
      </c>
      <c r="K466" s="211">
        <f t="shared" si="135"/>
        <v>33</v>
      </c>
      <c r="L466" s="211">
        <f t="shared" si="135"/>
        <v>28</v>
      </c>
      <c r="M466" s="211">
        <f>SUM(M463:M465)</f>
        <v>12</v>
      </c>
      <c r="N466" s="211">
        <f>SUM(N463:N465)</f>
        <v>28</v>
      </c>
      <c r="O466" s="211">
        <f>SUM(O463:O465)</f>
        <v>20</v>
      </c>
      <c r="P466" s="211">
        <f t="shared" ref="P466:BS466" si="136">SUM(P463:P465)</f>
        <v>36</v>
      </c>
      <c r="Q466" s="312"/>
      <c r="R466" s="211">
        <f t="shared" si="136"/>
        <v>35</v>
      </c>
      <c r="S466" s="211">
        <f t="shared" si="136"/>
        <v>31</v>
      </c>
      <c r="T466" s="211">
        <f t="shared" si="136"/>
        <v>24</v>
      </c>
      <c r="U466" s="211">
        <f t="shared" si="136"/>
        <v>15</v>
      </c>
      <c r="V466" s="211">
        <f t="shared" si="136"/>
        <v>21</v>
      </c>
      <c r="W466" s="211">
        <f t="shared" si="136"/>
        <v>14</v>
      </c>
      <c r="X466" s="211">
        <f t="shared" si="136"/>
        <v>29</v>
      </c>
      <c r="Y466" s="211">
        <f t="shared" si="136"/>
        <v>8</v>
      </c>
      <c r="Z466" s="211">
        <f t="shared" si="136"/>
        <v>16</v>
      </c>
      <c r="AA466" s="211">
        <f t="shared" si="136"/>
        <v>32</v>
      </c>
      <c r="AB466" s="211">
        <f t="shared" si="136"/>
        <v>37</v>
      </c>
      <c r="AC466" s="211">
        <f t="shared" si="136"/>
        <v>25</v>
      </c>
      <c r="AD466" s="211">
        <f t="shared" si="136"/>
        <v>36</v>
      </c>
      <c r="AE466" s="211">
        <f t="shared" si="136"/>
        <v>23</v>
      </c>
      <c r="AF466" s="211">
        <f t="shared" si="136"/>
        <v>27</v>
      </c>
      <c r="AG466" s="211">
        <f t="shared" si="136"/>
        <v>29</v>
      </c>
      <c r="AH466" s="211">
        <f t="shared" si="136"/>
        <v>14</v>
      </c>
      <c r="AI466" s="211">
        <f t="shared" si="136"/>
        <v>16</v>
      </c>
      <c r="AJ466" s="211">
        <f t="shared" si="136"/>
        <v>18</v>
      </c>
      <c r="AK466" s="211">
        <f t="shared" si="136"/>
        <v>13</v>
      </c>
      <c r="AL466" s="211">
        <f t="shared" si="136"/>
        <v>16</v>
      </c>
      <c r="AM466" s="214"/>
      <c r="AN466" s="215">
        <f t="shared" si="136"/>
        <v>6</v>
      </c>
      <c r="AO466" s="176" t="s">
        <v>22</v>
      </c>
      <c r="AP466" s="65"/>
      <c r="AQ466" s="66">
        <f t="shared" si="136"/>
        <v>12</v>
      </c>
      <c r="AR466" s="219"/>
      <c r="AS466" s="65">
        <f t="shared" si="136"/>
        <v>18</v>
      </c>
      <c r="AT466" s="37">
        <f t="shared" si="136"/>
        <v>11</v>
      </c>
      <c r="AU466" s="37">
        <f t="shared" si="136"/>
        <v>20</v>
      </c>
      <c r="AV466" s="37">
        <f t="shared" si="136"/>
        <v>14</v>
      </c>
      <c r="AW466" s="37">
        <f t="shared" si="136"/>
        <v>16</v>
      </c>
      <c r="AX466" s="37">
        <f t="shared" si="136"/>
        <v>19</v>
      </c>
      <c r="AY466" s="37">
        <f t="shared" si="136"/>
        <v>10</v>
      </c>
      <c r="AZ466" s="37">
        <f t="shared" si="136"/>
        <v>14</v>
      </c>
      <c r="BA466" s="37">
        <f t="shared" si="136"/>
        <v>7</v>
      </c>
      <c r="BB466" s="37">
        <f t="shared" si="136"/>
        <v>15</v>
      </c>
      <c r="BC466" s="37">
        <f t="shared" si="136"/>
        <v>15</v>
      </c>
      <c r="BD466" s="37">
        <f t="shared" si="136"/>
        <v>0</v>
      </c>
      <c r="BE466" s="37">
        <f t="shared" si="136"/>
        <v>0</v>
      </c>
      <c r="BF466" s="37">
        <f t="shared" si="136"/>
        <v>0</v>
      </c>
      <c r="BG466" s="37">
        <f t="shared" si="136"/>
        <v>0</v>
      </c>
      <c r="BH466" s="37">
        <f t="shared" si="136"/>
        <v>0</v>
      </c>
      <c r="BI466" s="37">
        <f t="shared" si="136"/>
        <v>0</v>
      </c>
      <c r="BJ466" s="37">
        <f t="shared" si="136"/>
        <v>0</v>
      </c>
      <c r="BK466" s="37">
        <f t="shared" si="136"/>
        <v>0</v>
      </c>
      <c r="BL466" s="37">
        <f t="shared" si="136"/>
        <v>0</v>
      </c>
      <c r="BM466" s="37">
        <f t="shared" si="136"/>
        <v>0</v>
      </c>
      <c r="BN466" s="37">
        <f t="shared" si="136"/>
        <v>0</v>
      </c>
      <c r="BO466" s="37">
        <f t="shared" si="136"/>
        <v>0</v>
      </c>
      <c r="BP466" s="37">
        <f t="shared" si="136"/>
        <v>0</v>
      </c>
      <c r="BQ466" s="37">
        <f t="shared" si="136"/>
        <v>0</v>
      </c>
      <c r="BR466" s="37">
        <f t="shared" si="136"/>
        <v>0</v>
      </c>
      <c r="BS466" s="37">
        <f t="shared" si="136"/>
        <v>0</v>
      </c>
    </row>
    <row r="467" spans="1:71" s="307" customFormat="1" ht="12.75" hidden="1" customHeight="1" x14ac:dyDescent="0.25">
      <c r="D467" s="308"/>
      <c r="O467" s="246"/>
      <c r="Q467" s="308"/>
      <c r="R467" s="246"/>
      <c r="S467" s="246"/>
      <c r="T467" s="246"/>
      <c r="V467" s="246"/>
      <c r="W467" s="246"/>
      <c r="Z467" s="246"/>
      <c r="AA467" s="246"/>
      <c r="AJ467" s="246"/>
      <c r="AM467" s="308"/>
      <c r="AO467" s="309"/>
      <c r="AP467" s="310"/>
      <c r="AQ467" s="309"/>
      <c r="AR467" s="310"/>
      <c r="AS467" s="309"/>
      <c r="AT467" s="309"/>
      <c r="AU467" s="309"/>
      <c r="AV467" s="309"/>
      <c r="AW467" s="309"/>
      <c r="AX467" s="309"/>
      <c r="AY467" s="309"/>
      <c r="AZ467" s="309"/>
      <c r="BA467" s="309"/>
      <c r="BB467" s="309"/>
      <c r="BC467" s="309"/>
      <c r="BD467" s="309"/>
      <c r="BE467" s="309"/>
      <c r="BF467" s="309"/>
      <c r="BG467" s="309"/>
      <c r="BH467" s="309"/>
      <c r="BI467" s="309"/>
      <c r="BJ467" s="309"/>
      <c r="BK467" s="309"/>
      <c r="BL467" s="309"/>
      <c r="BM467" s="309"/>
      <c r="BN467" s="309"/>
      <c r="BO467" s="309"/>
      <c r="BP467" s="309"/>
      <c r="BQ467" s="309"/>
      <c r="BR467" s="309"/>
      <c r="BS467" s="309"/>
    </row>
    <row r="468" spans="1:71" s="68" customFormat="1" ht="12.75" hidden="1" customHeight="1" x14ac:dyDescent="0.25">
      <c r="A468" s="45" t="s">
        <v>244</v>
      </c>
      <c r="B468" s="313"/>
      <c r="C468" s="10">
        <f>$C$11</f>
        <v>44531</v>
      </c>
      <c r="D468" s="9"/>
      <c r="E468" s="10" t="e">
        <f ca="1">$E$11</f>
        <v>#NAME?</v>
      </c>
      <c r="F468" s="10" t="e">
        <f ca="1">$F$11</f>
        <v>#NAME?</v>
      </c>
      <c r="G468" s="10" t="e">
        <f ca="1">$G$11</f>
        <v>#NAME?</v>
      </c>
      <c r="H468" s="10" t="e">
        <f ca="1">$H$11</f>
        <v>#NAME?</v>
      </c>
      <c r="I468" s="10" t="e">
        <f ca="1">$I$11</f>
        <v>#NAME?</v>
      </c>
      <c r="J468" s="10" t="e">
        <f ca="1">$J$11</f>
        <v>#NAME?</v>
      </c>
      <c r="K468" s="10" t="e">
        <f ca="1">$K$11</f>
        <v>#NAME?</v>
      </c>
      <c r="L468" s="10" t="e">
        <f ca="1">$L$11</f>
        <v>#NAME?</v>
      </c>
      <c r="M468" s="10" t="e">
        <f ca="1">$M$11</f>
        <v>#NAME?</v>
      </c>
      <c r="N468" s="10" t="e">
        <f ca="1">$N$11</f>
        <v>#NAME?</v>
      </c>
      <c r="O468" s="10" t="e">
        <f ca="1">$O$11</f>
        <v>#NAME?</v>
      </c>
      <c r="P468" s="47" t="e">
        <f ca="1">$P$11</f>
        <v>#NAME?</v>
      </c>
      <c r="Q468" s="313"/>
      <c r="R468" s="10" t="e">
        <f t="shared" ref="R468:AK468" ca="1" si="137">R11</f>
        <v>#NAME?</v>
      </c>
      <c r="S468" s="10" t="e">
        <f t="shared" ca="1" si="137"/>
        <v>#NAME?</v>
      </c>
      <c r="T468" s="180" t="e">
        <f t="shared" ca="1" si="137"/>
        <v>#NAME?</v>
      </c>
      <c r="U468" s="180" t="e">
        <f t="shared" ca="1" si="137"/>
        <v>#NAME?</v>
      </c>
      <c r="V468" s="180" t="e">
        <f t="shared" ca="1" si="137"/>
        <v>#NAME?</v>
      </c>
      <c r="W468" s="180" t="e">
        <f t="shared" ca="1" si="137"/>
        <v>#NAME?</v>
      </c>
      <c r="X468" s="180" t="e">
        <f t="shared" ca="1" si="137"/>
        <v>#NAME?</v>
      </c>
      <c r="Y468" s="180" t="e">
        <f t="shared" ca="1" si="137"/>
        <v>#NAME?</v>
      </c>
      <c r="Z468" s="180" t="e">
        <f t="shared" ca="1" si="137"/>
        <v>#NAME?</v>
      </c>
      <c r="AA468" s="180" t="e">
        <f t="shared" ca="1" si="137"/>
        <v>#NAME?</v>
      </c>
      <c r="AB468" s="180" t="e">
        <f t="shared" ca="1" si="137"/>
        <v>#NAME?</v>
      </c>
      <c r="AC468" s="180" t="e">
        <f t="shared" ca="1" si="137"/>
        <v>#NAME?</v>
      </c>
      <c r="AD468" s="180" t="e">
        <f t="shared" ca="1" si="137"/>
        <v>#NAME?</v>
      </c>
      <c r="AE468" s="180" t="e">
        <f t="shared" ca="1" si="137"/>
        <v>#NAME?</v>
      </c>
      <c r="AF468" s="180" t="e">
        <f t="shared" ca="1" si="137"/>
        <v>#NAME?</v>
      </c>
      <c r="AG468" s="180" t="e">
        <f t="shared" ca="1" si="137"/>
        <v>#NAME?</v>
      </c>
      <c r="AH468" s="180" t="e">
        <f t="shared" ca="1" si="137"/>
        <v>#NAME?</v>
      </c>
      <c r="AI468" s="180" t="e">
        <f t="shared" ca="1" si="137"/>
        <v>#NAME?</v>
      </c>
      <c r="AJ468" s="180" t="e">
        <f t="shared" ca="1" si="137"/>
        <v>#NAME?</v>
      </c>
      <c r="AK468" s="180" t="e">
        <f t="shared" ca="1" si="137"/>
        <v>#NAME?</v>
      </c>
      <c r="AL468" s="120" t="e">
        <f ca="1">AL$11</f>
        <v>#NAME?</v>
      </c>
      <c r="AM468" s="180"/>
      <c r="AN468" s="120" t="str">
        <f>AN$11</f>
        <v>1-10-out-24</v>
      </c>
      <c r="AO468" s="45" t="s">
        <v>245</v>
      </c>
      <c r="AP468" s="46"/>
      <c r="AQ468" s="47" t="str">
        <f>AQ$11</f>
        <v>11-31-out-24</v>
      </c>
      <c r="AR468" s="90"/>
      <c r="AS468" s="46" t="e">
        <f t="shared" ref="AS468:BS468" ca="1" si="138">AS$11</f>
        <v>#NAME?</v>
      </c>
      <c r="AT468" s="10" t="e">
        <f t="shared" ca="1" si="138"/>
        <v>#NAME?</v>
      </c>
      <c r="AU468" s="10" t="e">
        <f t="shared" ca="1" si="138"/>
        <v>#NAME?</v>
      </c>
      <c r="AV468" s="10" t="e">
        <f t="shared" ca="1" si="138"/>
        <v>#NAME?</v>
      </c>
      <c r="AW468" s="10" t="e">
        <f t="shared" ca="1" si="138"/>
        <v>#NAME?</v>
      </c>
      <c r="AX468" s="10" t="e">
        <f t="shared" ca="1" si="138"/>
        <v>#NAME?</v>
      </c>
      <c r="AY468" s="10" t="e">
        <f t="shared" ca="1" si="138"/>
        <v>#NAME?</v>
      </c>
      <c r="AZ468" s="10" t="e">
        <f t="shared" ca="1" si="138"/>
        <v>#NAME?</v>
      </c>
      <c r="BA468" s="10" t="e">
        <f t="shared" ca="1" si="138"/>
        <v>#NAME?</v>
      </c>
      <c r="BB468" s="10" t="e">
        <f t="shared" ca="1" si="138"/>
        <v>#NAME?</v>
      </c>
      <c r="BC468" s="10" t="e">
        <f t="shared" ca="1" si="138"/>
        <v>#NAME?</v>
      </c>
      <c r="BD468" s="10" t="e">
        <f t="shared" ca="1" si="138"/>
        <v>#NAME?</v>
      </c>
      <c r="BE468" s="10" t="e">
        <f t="shared" ca="1" si="138"/>
        <v>#NAME?</v>
      </c>
      <c r="BF468" s="10" t="e">
        <f t="shared" ca="1" si="138"/>
        <v>#NAME?</v>
      </c>
      <c r="BG468" s="10" t="e">
        <f t="shared" ca="1" si="138"/>
        <v>#NAME?</v>
      </c>
      <c r="BH468" s="10" t="e">
        <f t="shared" ca="1" si="138"/>
        <v>#NAME?</v>
      </c>
      <c r="BI468" s="10" t="e">
        <f t="shared" ca="1" si="138"/>
        <v>#NAME?</v>
      </c>
      <c r="BJ468" s="10" t="e">
        <f t="shared" ca="1" si="138"/>
        <v>#NAME?</v>
      </c>
      <c r="BK468" s="10" t="e">
        <f t="shared" ca="1" si="138"/>
        <v>#NAME?</v>
      </c>
      <c r="BL468" s="10" t="e">
        <f t="shared" ca="1" si="138"/>
        <v>#NAME?</v>
      </c>
      <c r="BM468" s="10" t="e">
        <f t="shared" ca="1" si="138"/>
        <v>#NAME?</v>
      </c>
      <c r="BN468" s="10" t="e">
        <f t="shared" ca="1" si="138"/>
        <v>#NAME?</v>
      </c>
      <c r="BO468" s="10" t="e">
        <f t="shared" ca="1" si="138"/>
        <v>#NAME?</v>
      </c>
      <c r="BP468" s="10" t="e">
        <f t="shared" ca="1" si="138"/>
        <v>#NAME?</v>
      </c>
      <c r="BQ468" s="10" t="e">
        <f t="shared" ca="1" si="138"/>
        <v>#NAME?</v>
      </c>
      <c r="BR468" s="10" t="e">
        <f t="shared" ca="1" si="138"/>
        <v>#NAME?</v>
      </c>
      <c r="BS468" s="10" t="e">
        <f t="shared" ca="1" si="138"/>
        <v>#NAME?</v>
      </c>
    </row>
    <row r="469" spans="1:71" ht="12.75" hidden="1" customHeight="1" x14ac:dyDescent="0.2">
      <c r="A469" s="306" t="s">
        <v>237</v>
      </c>
      <c r="B469" s="49"/>
      <c r="C469" s="70">
        <v>0</v>
      </c>
      <c r="D469" s="85"/>
      <c r="E469" s="70">
        <v>0</v>
      </c>
      <c r="F469" s="70">
        <v>0</v>
      </c>
      <c r="G469" s="70">
        <v>0</v>
      </c>
      <c r="H469" s="70">
        <v>0</v>
      </c>
      <c r="I469" s="314">
        <v>0</v>
      </c>
      <c r="J469" s="70">
        <v>0</v>
      </c>
      <c r="K469" s="70">
        <v>0</v>
      </c>
      <c r="L469" s="70">
        <v>0</v>
      </c>
      <c r="M469" s="70">
        <v>0</v>
      </c>
      <c r="N469" s="70">
        <v>0</v>
      </c>
      <c r="O469" s="70">
        <v>0</v>
      </c>
      <c r="P469" s="311">
        <v>0</v>
      </c>
      <c r="Q469" s="275"/>
      <c r="R469" s="70">
        <v>0</v>
      </c>
      <c r="S469" s="111">
        <v>0</v>
      </c>
      <c r="T469" s="277">
        <v>0</v>
      </c>
      <c r="U469" s="277">
        <v>0</v>
      </c>
      <c r="V469" s="277">
        <v>0</v>
      </c>
      <c r="W469" s="277">
        <v>0</v>
      </c>
      <c r="X469" s="277">
        <v>0</v>
      </c>
      <c r="Y469" s="277">
        <v>0</v>
      </c>
      <c r="Z469" s="277">
        <v>0</v>
      </c>
      <c r="AA469" s="277">
        <v>0</v>
      </c>
      <c r="AB469" s="277">
        <v>0</v>
      </c>
      <c r="AC469" s="277">
        <v>0</v>
      </c>
      <c r="AD469" s="124">
        <v>0</v>
      </c>
      <c r="AE469" s="277">
        <v>0</v>
      </c>
      <c r="AF469" s="277">
        <v>0</v>
      </c>
      <c r="AG469" s="277">
        <v>0</v>
      </c>
      <c r="AH469" s="277">
        <v>0</v>
      </c>
      <c r="AI469" s="277">
        <v>0</v>
      </c>
      <c r="AJ469" s="277">
        <v>0</v>
      </c>
      <c r="AK469" s="277">
        <v>0</v>
      </c>
      <c r="AL469" s="277">
        <v>0</v>
      </c>
      <c r="AM469" s="187"/>
      <c r="AN469" s="272">
        <v>0</v>
      </c>
      <c r="AO469" s="306" t="s">
        <v>237</v>
      </c>
      <c r="AP469" s="174"/>
      <c r="AQ469" s="311">
        <v>0</v>
      </c>
      <c r="AR469" s="296"/>
      <c r="AS469" s="167">
        <f>IF(AQ469="","",(SUM(AQ469,AN469)))</f>
        <v>0</v>
      </c>
      <c r="AT469" s="70">
        <v>0</v>
      </c>
      <c r="AU469" s="70">
        <v>0</v>
      </c>
      <c r="AV469" s="70">
        <v>0</v>
      </c>
      <c r="AW469" s="70">
        <v>0</v>
      </c>
      <c r="AX469" s="70">
        <v>0</v>
      </c>
      <c r="AY469" s="70">
        <v>0</v>
      </c>
      <c r="AZ469" s="70">
        <v>0</v>
      </c>
      <c r="BA469" s="70">
        <v>0</v>
      </c>
      <c r="BB469" s="70">
        <v>0</v>
      </c>
      <c r="BC469" s="70">
        <v>0</v>
      </c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</row>
    <row r="470" spans="1:71" ht="12.75" hidden="1" customHeight="1" x14ac:dyDescent="0.2">
      <c r="A470" s="306" t="s">
        <v>238</v>
      </c>
      <c r="B470" s="49"/>
      <c r="C470" s="70">
        <v>0</v>
      </c>
      <c r="D470" s="85"/>
      <c r="E470" s="70">
        <v>0</v>
      </c>
      <c r="F470" s="70">
        <v>2</v>
      </c>
      <c r="G470" s="70">
        <v>1</v>
      </c>
      <c r="H470" s="70">
        <v>0</v>
      </c>
      <c r="I470" s="111">
        <v>0</v>
      </c>
      <c r="J470" s="70">
        <v>0</v>
      </c>
      <c r="K470" s="70">
        <v>0</v>
      </c>
      <c r="L470" s="70">
        <v>0</v>
      </c>
      <c r="M470" s="70">
        <v>0</v>
      </c>
      <c r="N470" s="70">
        <v>0</v>
      </c>
      <c r="O470" s="70">
        <v>0</v>
      </c>
      <c r="P470" s="311">
        <v>0</v>
      </c>
      <c r="Q470" s="275"/>
      <c r="R470" s="70">
        <v>0</v>
      </c>
      <c r="S470" s="111">
        <v>0</v>
      </c>
      <c r="T470" s="277">
        <v>0</v>
      </c>
      <c r="U470" s="277">
        <v>0</v>
      </c>
      <c r="V470" s="277">
        <v>0</v>
      </c>
      <c r="W470" s="277">
        <v>0</v>
      </c>
      <c r="X470" s="277">
        <v>0</v>
      </c>
      <c r="Y470" s="277">
        <v>0</v>
      </c>
      <c r="Z470" s="277">
        <v>0</v>
      </c>
      <c r="AA470" s="277">
        <v>0</v>
      </c>
      <c r="AB470" s="277">
        <v>0</v>
      </c>
      <c r="AC470" s="277">
        <v>0</v>
      </c>
      <c r="AD470" s="129">
        <v>0</v>
      </c>
      <c r="AE470" s="277">
        <v>0</v>
      </c>
      <c r="AF470" s="277">
        <v>0</v>
      </c>
      <c r="AG470" s="277">
        <v>0</v>
      </c>
      <c r="AH470" s="277">
        <v>0</v>
      </c>
      <c r="AI470" s="277">
        <v>0</v>
      </c>
      <c r="AJ470" s="277">
        <v>0</v>
      </c>
      <c r="AK470" s="277">
        <v>0</v>
      </c>
      <c r="AL470" s="277">
        <v>0</v>
      </c>
      <c r="AM470" s="187"/>
      <c r="AN470" s="272">
        <v>0</v>
      </c>
      <c r="AO470" s="306" t="s">
        <v>238</v>
      </c>
      <c r="AP470" s="174"/>
      <c r="AQ470" s="311">
        <v>0</v>
      </c>
      <c r="AR470" s="296"/>
      <c r="AS470" s="167">
        <f>IF(AQ470="","",(SUM(AQ470,AN470)))</f>
        <v>0</v>
      </c>
      <c r="AT470" s="70">
        <v>0</v>
      </c>
      <c r="AU470" s="70">
        <v>0</v>
      </c>
      <c r="AV470" s="70">
        <v>0</v>
      </c>
      <c r="AW470" s="70">
        <v>0</v>
      </c>
      <c r="AX470" s="70">
        <v>0</v>
      </c>
      <c r="AY470" s="70">
        <v>0</v>
      </c>
      <c r="AZ470" s="70">
        <v>0</v>
      </c>
      <c r="BA470" s="70">
        <v>0</v>
      </c>
      <c r="BB470" s="70">
        <v>0</v>
      </c>
      <c r="BC470" s="70">
        <v>0</v>
      </c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</row>
    <row r="471" spans="1:71" ht="12.75" hidden="1" customHeight="1" x14ac:dyDescent="0.2">
      <c r="A471" s="306" t="s">
        <v>239</v>
      </c>
      <c r="B471" s="49"/>
      <c r="C471" s="70">
        <v>0</v>
      </c>
      <c r="D471" s="85"/>
      <c r="E471" s="70">
        <v>0</v>
      </c>
      <c r="F471" s="70">
        <v>5</v>
      </c>
      <c r="G471" s="70">
        <v>5</v>
      </c>
      <c r="H471" s="70">
        <v>0</v>
      </c>
      <c r="I471" s="111">
        <v>0</v>
      </c>
      <c r="J471" s="70">
        <v>0</v>
      </c>
      <c r="K471" s="70">
        <v>0</v>
      </c>
      <c r="L471" s="70">
        <v>0</v>
      </c>
      <c r="M471" s="70">
        <v>0</v>
      </c>
      <c r="N471" s="70">
        <v>0</v>
      </c>
      <c r="O471" s="70">
        <v>0</v>
      </c>
      <c r="P471" s="311">
        <v>0</v>
      </c>
      <c r="Q471" s="275"/>
      <c r="R471" s="70">
        <v>0</v>
      </c>
      <c r="S471" s="111">
        <v>0</v>
      </c>
      <c r="T471" s="277">
        <v>0</v>
      </c>
      <c r="U471" s="277">
        <v>0</v>
      </c>
      <c r="V471" s="277">
        <v>0</v>
      </c>
      <c r="W471" s="277">
        <v>0</v>
      </c>
      <c r="X471" s="277">
        <v>0</v>
      </c>
      <c r="Y471" s="277">
        <v>0</v>
      </c>
      <c r="Z471" s="277">
        <v>0</v>
      </c>
      <c r="AA471" s="277">
        <v>0</v>
      </c>
      <c r="AB471" s="277">
        <v>0</v>
      </c>
      <c r="AC471" s="277">
        <v>0</v>
      </c>
      <c r="AD471" s="129">
        <v>0</v>
      </c>
      <c r="AE471" s="277">
        <v>0</v>
      </c>
      <c r="AF471" s="277">
        <v>0</v>
      </c>
      <c r="AG471" s="277">
        <v>0</v>
      </c>
      <c r="AH471" s="277">
        <v>0</v>
      </c>
      <c r="AI471" s="277">
        <v>0</v>
      </c>
      <c r="AJ471" s="277">
        <v>0</v>
      </c>
      <c r="AK471" s="277">
        <v>0</v>
      </c>
      <c r="AL471" s="277">
        <v>0</v>
      </c>
      <c r="AM471" s="187"/>
      <c r="AN471" s="272">
        <v>0</v>
      </c>
      <c r="AO471" s="306" t="s">
        <v>239</v>
      </c>
      <c r="AP471" s="174"/>
      <c r="AQ471" s="311">
        <v>0</v>
      </c>
      <c r="AR471" s="296"/>
      <c r="AS471" s="167">
        <f>IF(AQ471="","",(SUM(AQ471,AN471)))</f>
        <v>0</v>
      </c>
      <c r="AT471" s="70">
        <v>0</v>
      </c>
      <c r="AU471" s="70">
        <v>0</v>
      </c>
      <c r="AV471" s="70">
        <v>0</v>
      </c>
      <c r="AW471" s="70">
        <v>0</v>
      </c>
      <c r="AX471" s="70">
        <v>0</v>
      </c>
      <c r="AY471" s="70">
        <v>0</v>
      </c>
      <c r="AZ471" s="70">
        <v>0</v>
      </c>
      <c r="BA471" s="70">
        <v>0</v>
      </c>
      <c r="BB471" s="70">
        <v>0</v>
      </c>
      <c r="BC471" s="70">
        <v>0</v>
      </c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</row>
    <row r="472" spans="1:71" ht="12.75" hidden="1" customHeight="1" x14ac:dyDescent="0.25">
      <c r="A472" s="176" t="s">
        <v>22</v>
      </c>
      <c r="B472" s="315"/>
      <c r="C472" s="37">
        <f>SUM(C469:C471)</f>
        <v>0</v>
      </c>
      <c r="D472" s="147"/>
      <c r="E472" s="37">
        <f t="shared" ref="E472:L472" si="139">SUM(E469:E471)</f>
        <v>0</v>
      </c>
      <c r="F472" s="37">
        <f t="shared" si="139"/>
        <v>7</v>
      </c>
      <c r="G472" s="37">
        <f t="shared" si="139"/>
        <v>6</v>
      </c>
      <c r="H472" s="37">
        <f t="shared" si="139"/>
        <v>0</v>
      </c>
      <c r="I472" s="37">
        <f t="shared" si="139"/>
        <v>0</v>
      </c>
      <c r="J472" s="37">
        <f t="shared" si="139"/>
        <v>0</v>
      </c>
      <c r="K472" s="37">
        <f t="shared" si="139"/>
        <v>0</v>
      </c>
      <c r="L472" s="37">
        <f t="shared" si="139"/>
        <v>0</v>
      </c>
      <c r="M472" s="37">
        <f>SUM(M469:M471)</f>
        <v>0</v>
      </c>
      <c r="N472" s="37">
        <f>SUM(N469:N471)</f>
        <v>0</v>
      </c>
      <c r="O472" s="37">
        <f>SUM(O469:O471)</f>
        <v>0</v>
      </c>
      <c r="P472" s="66">
        <f t="shared" ref="P472:BS472" si="140">SUM(P469:P471)</f>
        <v>0</v>
      </c>
      <c r="Q472" s="173"/>
      <c r="R472" s="37">
        <f t="shared" si="140"/>
        <v>0</v>
      </c>
      <c r="S472" s="37">
        <f t="shared" si="140"/>
        <v>0</v>
      </c>
      <c r="T472" s="214">
        <f t="shared" si="140"/>
        <v>0</v>
      </c>
      <c r="U472" s="214">
        <f t="shared" si="140"/>
        <v>0</v>
      </c>
      <c r="V472" s="214">
        <f t="shared" si="140"/>
        <v>0</v>
      </c>
      <c r="W472" s="214">
        <f t="shared" si="140"/>
        <v>0</v>
      </c>
      <c r="X472" s="214">
        <f t="shared" si="140"/>
        <v>0</v>
      </c>
      <c r="Y472" s="214">
        <f t="shared" si="140"/>
        <v>0</v>
      </c>
      <c r="Z472" s="214">
        <f t="shared" si="140"/>
        <v>0</v>
      </c>
      <c r="AA472" s="214">
        <f t="shared" si="140"/>
        <v>0</v>
      </c>
      <c r="AB472" s="214">
        <f t="shared" si="140"/>
        <v>0</v>
      </c>
      <c r="AC472" s="214">
        <f t="shared" si="140"/>
        <v>0</v>
      </c>
      <c r="AD472" s="214">
        <f t="shared" si="140"/>
        <v>0</v>
      </c>
      <c r="AE472" s="214">
        <f t="shared" si="140"/>
        <v>0</v>
      </c>
      <c r="AF472" s="214">
        <f t="shared" si="140"/>
        <v>0</v>
      </c>
      <c r="AG472" s="214">
        <f t="shared" si="140"/>
        <v>0</v>
      </c>
      <c r="AH472" s="214">
        <f t="shared" si="140"/>
        <v>0</v>
      </c>
      <c r="AI472" s="214">
        <f t="shared" si="140"/>
        <v>0</v>
      </c>
      <c r="AJ472" s="214">
        <f t="shared" si="140"/>
        <v>0</v>
      </c>
      <c r="AK472" s="214">
        <f t="shared" si="140"/>
        <v>0</v>
      </c>
      <c r="AL472" s="214">
        <f t="shared" si="140"/>
        <v>0</v>
      </c>
      <c r="AM472" s="214"/>
      <c r="AN472" s="305">
        <f t="shared" si="140"/>
        <v>0</v>
      </c>
      <c r="AO472" s="176" t="s">
        <v>22</v>
      </c>
      <c r="AP472" s="65"/>
      <c r="AQ472" s="66">
        <f t="shared" si="140"/>
        <v>0</v>
      </c>
      <c r="AR472" s="219"/>
      <c r="AS472" s="65">
        <f t="shared" si="140"/>
        <v>0</v>
      </c>
      <c r="AT472" s="37">
        <f t="shared" si="140"/>
        <v>0</v>
      </c>
      <c r="AU472" s="37">
        <f t="shared" si="140"/>
        <v>0</v>
      </c>
      <c r="AV472" s="37">
        <f t="shared" si="140"/>
        <v>0</v>
      </c>
      <c r="AW472" s="37">
        <f t="shared" si="140"/>
        <v>0</v>
      </c>
      <c r="AX472" s="37">
        <f t="shared" si="140"/>
        <v>0</v>
      </c>
      <c r="AY472" s="37">
        <f t="shared" si="140"/>
        <v>0</v>
      </c>
      <c r="AZ472" s="37">
        <f t="shared" si="140"/>
        <v>0</v>
      </c>
      <c r="BA472" s="37">
        <f t="shared" si="140"/>
        <v>0</v>
      </c>
      <c r="BB472" s="37">
        <f t="shared" si="140"/>
        <v>0</v>
      </c>
      <c r="BC472" s="37">
        <f t="shared" si="140"/>
        <v>0</v>
      </c>
      <c r="BD472" s="37">
        <f t="shared" si="140"/>
        <v>0</v>
      </c>
      <c r="BE472" s="37">
        <f t="shared" si="140"/>
        <v>0</v>
      </c>
      <c r="BF472" s="37">
        <f t="shared" si="140"/>
        <v>0</v>
      </c>
      <c r="BG472" s="37">
        <f t="shared" si="140"/>
        <v>0</v>
      </c>
      <c r="BH472" s="37">
        <f t="shared" si="140"/>
        <v>0</v>
      </c>
      <c r="BI472" s="37">
        <f t="shared" si="140"/>
        <v>0</v>
      </c>
      <c r="BJ472" s="37">
        <f t="shared" si="140"/>
        <v>0</v>
      </c>
      <c r="BK472" s="37">
        <f t="shared" si="140"/>
        <v>0</v>
      </c>
      <c r="BL472" s="37">
        <f t="shared" si="140"/>
        <v>0</v>
      </c>
      <c r="BM472" s="37">
        <f t="shared" si="140"/>
        <v>0</v>
      </c>
      <c r="BN472" s="37">
        <f t="shared" si="140"/>
        <v>0</v>
      </c>
      <c r="BO472" s="37">
        <f t="shared" si="140"/>
        <v>0</v>
      </c>
      <c r="BP472" s="37">
        <f t="shared" si="140"/>
        <v>0</v>
      </c>
      <c r="BQ472" s="37">
        <f t="shared" si="140"/>
        <v>0</v>
      </c>
      <c r="BR472" s="37">
        <f t="shared" si="140"/>
        <v>0</v>
      </c>
      <c r="BS472" s="37">
        <f t="shared" si="140"/>
        <v>0</v>
      </c>
    </row>
    <row r="473" spans="1:71" ht="12.75" hidden="1" customHeight="1" x14ac:dyDescent="0.25">
      <c r="A473" s="316"/>
      <c r="B473" s="317"/>
      <c r="C473" s="317"/>
      <c r="D473" s="318"/>
      <c r="E473" s="317"/>
      <c r="F473" s="317"/>
      <c r="G473" s="317"/>
      <c r="H473" s="280"/>
      <c r="I473" s="280"/>
      <c r="J473" s="317"/>
      <c r="K473" s="317"/>
      <c r="L473" s="317"/>
      <c r="M473" s="317"/>
      <c r="N473" s="317"/>
      <c r="O473" s="280"/>
      <c r="P473" s="317"/>
      <c r="Q473" s="318"/>
      <c r="R473" s="280"/>
      <c r="AO473" s="319"/>
      <c r="AP473" s="320"/>
      <c r="AQ473" s="319"/>
      <c r="AR473" s="320"/>
      <c r="AS473" s="319"/>
      <c r="AT473" s="319"/>
      <c r="AU473" s="319"/>
      <c r="AV473" s="319"/>
      <c r="AW473" s="319"/>
      <c r="AX473" s="319"/>
      <c r="AY473" s="319"/>
      <c r="AZ473" s="319"/>
      <c r="BA473" s="319"/>
      <c r="BB473" s="319"/>
      <c r="BC473" s="319"/>
      <c r="BD473" s="319"/>
      <c r="BE473" s="319"/>
      <c r="BF473" s="319"/>
      <c r="BG473" s="319"/>
      <c r="BH473" s="319"/>
      <c r="BI473" s="319"/>
      <c r="BJ473" s="319"/>
      <c r="BK473" s="319"/>
      <c r="BL473" s="319"/>
      <c r="BM473" s="319"/>
      <c r="BN473" s="319"/>
      <c r="BO473" s="319"/>
      <c r="BP473" s="319"/>
      <c r="BQ473" s="319"/>
      <c r="BR473" s="319"/>
      <c r="BS473" s="319"/>
    </row>
    <row r="474" spans="1:71" ht="12.75" hidden="1" customHeight="1" x14ac:dyDescent="0.25">
      <c r="A474" s="538" t="s">
        <v>246</v>
      </c>
      <c r="B474" s="538"/>
      <c r="C474" s="538"/>
      <c r="D474" s="538"/>
      <c r="E474" s="538"/>
      <c r="F474" s="538"/>
      <c r="G474" s="538"/>
      <c r="H474" s="538"/>
      <c r="I474" s="538"/>
      <c r="J474" s="538"/>
      <c r="K474" s="538"/>
      <c r="L474" s="538"/>
      <c r="M474" s="538"/>
      <c r="N474" s="538"/>
      <c r="O474" s="538"/>
      <c r="P474" s="538"/>
      <c r="Q474" s="538"/>
      <c r="R474" s="538"/>
      <c r="S474" s="538"/>
      <c r="T474" s="538"/>
      <c r="U474" s="538"/>
      <c r="V474" s="538"/>
      <c r="W474" s="538"/>
      <c r="X474" s="538"/>
      <c r="Y474" s="538"/>
      <c r="Z474" s="538"/>
      <c r="AA474" s="538"/>
      <c r="AB474" s="538"/>
      <c r="AC474" s="538"/>
      <c r="AD474" s="538"/>
      <c r="AE474" s="538"/>
      <c r="AF474" s="538"/>
      <c r="AG474" s="538"/>
      <c r="AH474" s="538"/>
      <c r="AI474" s="538"/>
      <c r="AJ474" s="538"/>
      <c r="AK474" s="538"/>
      <c r="AL474" s="538"/>
      <c r="AM474" s="538"/>
      <c r="AN474" s="538"/>
      <c r="AO474" s="538"/>
      <c r="AP474" s="538"/>
      <c r="AQ474" s="538"/>
      <c r="AR474" s="538"/>
      <c r="AS474" s="538"/>
      <c r="AT474" s="538"/>
      <c r="AU474" s="538"/>
      <c r="AV474" s="538"/>
      <c r="AW474" s="538"/>
      <c r="AX474" s="538"/>
      <c r="AY474" s="538"/>
      <c r="AZ474" s="538"/>
      <c r="BA474" s="538"/>
      <c r="BB474" s="538"/>
      <c r="BC474" s="538"/>
      <c r="BD474" s="538"/>
      <c r="BE474" s="538"/>
      <c r="BF474" s="538"/>
      <c r="BG474" s="538"/>
      <c r="BH474" s="538"/>
      <c r="BI474" s="538"/>
      <c r="BJ474" s="538"/>
      <c r="BK474" s="538"/>
      <c r="BL474" s="538"/>
      <c r="BM474" s="538"/>
      <c r="BN474" s="538"/>
      <c r="BO474" s="538"/>
      <c r="BP474" s="538"/>
      <c r="BQ474" s="538"/>
      <c r="BR474" s="538"/>
      <c r="BS474" s="538"/>
    </row>
    <row r="475" spans="1:71" ht="12.75" customHeight="1" x14ac:dyDescent="0.25">
      <c r="A475" s="538"/>
      <c r="B475" s="538"/>
      <c r="C475" s="538"/>
      <c r="D475" s="538"/>
      <c r="E475" s="538"/>
      <c r="F475" s="538"/>
      <c r="G475" s="538"/>
      <c r="H475" s="538"/>
      <c r="I475" s="538"/>
      <c r="J475" s="538"/>
      <c r="K475" s="538"/>
      <c r="L475" s="538"/>
      <c r="M475" s="538"/>
      <c r="N475" s="538"/>
      <c r="O475" s="538"/>
      <c r="P475" s="538"/>
      <c r="Q475" s="538"/>
      <c r="R475" s="538"/>
      <c r="S475" s="538"/>
      <c r="T475" s="538"/>
      <c r="U475" s="538"/>
      <c r="V475" s="538"/>
      <c r="W475" s="538"/>
      <c r="X475" s="538"/>
      <c r="Y475" s="538"/>
      <c r="Z475" s="538"/>
      <c r="AA475" s="538"/>
      <c r="AB475" s="538"/>
      <c r="AC475" s="538"/>
      <c r="AD475" s="538"/>
      <c r="AE475" s="538"/>
      <c r="AF475" s="538"/>
      <c r="AG475" s="538"/>
      <c r="AH475" s="538"/>
      <c r="AI475" s="538"/>
      <c r="AJ475" s="538"/>
      <c r="AK475" s="538"/>
      <c r="AL475" s="538"/>
      <c r="AM475" s="538"/>
      <c r="AN475" s="538"/>
      <c r="AO475" s="538"/>
      <c r="AP475" s="538"/>
      <c r="AQ475" s="538"/>
      <c r="AR475" s="538"/>
      <c r="AS475" s="538"/>
      <c r="AT475" s="538"/>
      <c r="AU475" s="538"/>
      <c r="AV475" s="538"/>
      <c r="AW475" s="538"/>
      <c r="AX475" s="538"/>
      <c r="AY475" s="538"/>
      <c r="AZ475" s="538"/>
      <c r="BA475" s="538"/>
      <c r="BB475" s="538"/>
      <c r="BC475" s="538"/>
      <c r="BD475" s="538"/>
      <c r="BE475" s="538"/>
      <c r="BF475" s="538"/>
      <c r="BG475" s="538"/>
      <c r="BH475" s="538"/>
      <c r="BI475" s="538"/>
      <c r="BJ475" s="538"/>
      <c r="BK475" s="538"/>
      <c r="BL475" s="538"/>
      <c r="BM475" s="538"/>
      <c r="BN475" s="538"/>
      <c r="BO475" s="538"/>
      <c r="BP475" s="538"/>
      <c r="BQ475" s="538"/>
      <c r="BR475" s="538"/>
      <c r="BS475" s="538"/>
    </row>
    <row r="476" spans="1:71" ht="12.75" customHeight="1" x14ac:dyDescent="0.25">
      <c r="A476" s="538"/>
      <c r="B476" s="538"/>
      <c r="C476" s="538"/>
      <c r="D476" s="538"/>
      <c r="E476" s="538"/>
      <c r="F476" s="538"/>
      <c r="G476" s="538"/>
      <c r="H476" s="538"/>
      <c r="I476" s="538"/>
      <c r="J476" s="538"/>
      <c r="K476" s="538"/>
      <c r="L476" s="538"/>
      <c r="M476" s="538"/>
      <c r="N476" s="538"/>
      <c r="O476" s="538"/>
      <c r="P476" s="538"/>
      <c r="Q476" s="538"/>
      <c r="R476" s="538"/>
      <c r="S476" s="538"/>
      <c r="T476" s="538"/>
      <c r="U476" s="538"/>
      <c r="V476" s="538"/>
      <c r="W476" s="538"/>
      <c r="X476" s="538"/>
      <c r="Y476" s="538"/>
      <c r="Z476" s="538"/>
      <c r="AA476" s="538"/>
      <c r="AB476" s="538"/>
      <c r="AC476" s="538"/>
      <c r="AD476" s="538"/>
      <c r="AE476" s="538"/>
      <c r="AF476" s="538"/>
      <c r="AG476" s="538"/>
      <c r="AH476" s="538"/>
      <c r="AI476" s="538"/>
      <c r="AJ476" s="538"/>
      <c r="AK476" s="538"/>
      <c r="AL476" s="538"/>
      <c r="AM476" s="538"/>
      <c r="AN476" s="538"/>
      <c r="AO476" s="538"/>
      <c r="AP476" s="538"/>
      <c r="AQ476" s="538"/>
      <c r="AR476" s="538"/>
      <c r="AS476" s="538"/>
      <c r="AT476" s="538"/>
      <c r="AU476" s="538"/>
      <c r="AV476" s="538"/>
      <c r="AW476" s="538"/>
      <c r="AX476" s="538"/>
      <c r="AY476" s="538"/>
      <c r="AZ476" s="538"/>
      <c r="BA476" s="538"/>
      <c r="BB476" s="538"/>
      <c r="BC476" s="538"/>
      <c r="BD476" s="538"/>
      <c r="BE476" s="538"/>
      <c r="BF476" s="538"/>
      <c r="BG476" s="538"/>
      <c r="BH476" s="538"/>
      <c r="BI476" s="538"/>
      <c r="BJ476" s="538"/>
      <c r="BK476" s="538"/>
      <c r="BL476" s="538"/>
      <c r="BM476" s="538"/>
      <c r="BN476" s="538"/>
      <c r="BO476" s="538"/>
      <c r="BP476" s="538"/>
      <c r="BQ476" s="538"/>
      <c r="BR476" s="538"/>
      <c r="BS476" s="538"/>
    </row>
    <row r="477" spans="1:71" ht="12.75" customHeight="1" x14ac:dyDescent="0.25">
      <c r="A477" s="538"/>
      <c r="B477" s="538"/>
      <c r="C477" s="538"/>
      <c r="D477" s="538"/>
      <c r="E477" s="538"/>
      <c r="F477" s="538"/>
      <c r="G477" s="538"/>
      <c r="H477" s="538"/>
      <c r="I477" s="538"/>
      <c r="J477" s="538"/>
      <c r="K477" s="538"/>
      <c r="L477" s="538"/>
      <c r="M477" s="538"/>
      <c r="N477" s="538"/>
      <c r="O477" s="538"/>
      <c r="P477" s="538"/>
      <c r="Q477" s="538"/>
      <c r="R477" s="538"/>
      <c r="S477" s="538"/>
      <c r="T477" s="538"/>
      <c r="U477" s="538"/>
      <c r="V477" s="538"/>
      <c r="W477" s="538"/>
      <c r="X477" s="538"/>
      <c r="Y477" s="538"/>
      <c r="Z477" s="538"/>
      <c r="AA477" s="538"/>
      <c r="AB477" s="538"/>
      <c r="AC477" s="538"/>
      <c r="AD477" s="538"/>
      <c r="AE477" s="538"/>
      <c r="AF477" s="538"/>
      <c r="AG477" s="538"/>
      <c r="AH477" s="538"/>
      <c r="AI477" s="538"/>
      <c r="AJ477" s="538"/>
      <c r="AK477" s="538"/>
      <c r="AL477" s="538"/>
      <c r="AM477" s="538"/>
      <c r="AN477" s="538"/>
      <c r="AO477" s="538"/>
      <c r="AP477" s="538"/>
      <c r="AQ477" s="538"/>
      <c r="AR477" s="538"/>
      <c r="AS477" s="538"/>
      <c r="AT477" s="538"/>
      <c r="AU477" s="538"/>
      <c r="AV477" s="538"/>
      <c r="AW477" s="538"/>
      <c r="AX477" s="538"/>
      <c r="AY477" s="538"/>
      <c r="AZ477" s="538"/>
      <c r="BA477" s="538"/>
      <c r="BB477" s="538"/>
      <c r="BC477" s="538"/>
      <c r="BD477" s="538"/>
      <c r="BE477" s="538"/>
      <c r="BF477" s="538"/>
      <c r="BG477" s="538"/>
      <c r="BH477" s="538"/>
      <c r="BI477" s="538"/>
      <c r="BJ477" s="538"/>
      <c r="BK477" s="538"/>
      <c r="BL477" s="538"/>
      <c r="BM477" s="538"/>
      <c r="BN477" s="538"/>
      <c r="BO477" s="538"/>
      <c r="BP477" s="538"/>
      <c r="BQ477" s="538"/>
      <c r="BR477" s="538"/>
      <c r="BS477" s="538"/>
    </row>
    <row r="478" spans="1:71" ht="12.75" customHeight="1" x14ac:dyDescent="0.25">
      <c r="A478" s="538"/>
      <c r="B478" s="538"/>
      <c r="C478" s="538"/>
      <c r="D478" s="538"/>
      <c r="E478" s="538"/>
      <c r="F478" s="538"/>
      <c r="G478" s="538"/>
      <c r="H478" s="538"/>
      <c r="I478" s="538"/>
      <c r="J478" s="538"/>
      <c r="K478" s="538"/>
      <c r="L478" s="538"/>
      <c r="M478" s="538"/>
      <c r="N478" s="538"/>
      <c r="O478" s="538"/>
      <c r="P478" s="538"/>
      <c r="Q478" s="538"/>
      <c r="R478" s="538"/>
      <c r="S478" s="538"/>
      <c r="T478" s="538"/>
      <c r="U478" s="538"/>
      <c r="V478" s="538"/>
      <c r="W478" s="538"/>
      <c r="X478" s="538"/>
      <c r="Y478" s="538"/>
      <c r="Z478" s="538"/>
      <c r="AA478" s="538"/>
      <c r="AB478" s="538"/>
      <c r="AC478" s="538"/>
      <c r="AD478" s="538"/>
      <c r="AE478" s="538"/>
      <c r="AF478" s="538"/>
      <c r="AG478" s="538"/>
      <c r="AH478" s="538"/>
      <c r="AI478" s="538"/>
      <c r="AJ478" s="538"/>
      <c r="AK478" s="538"/>
      <c r="AL478" s="538"/>
      <c r="AM478" s="538"/>
      <c r="AN478" s="538"/>
      <c r="AO478" s="538"/>
      <c r="AP478" s="538"/>
      <c r="AQ478" s="538"/>
      <c r="AR478" s="538"/>
      <c r="AS478" s="538"/>
      <c r="AT478" s="538"/>
      <c r="AU478" s="538"/>
      <c r="AV478" s="538"/>
      <c r="AW478" s="538"/>
      <c r="AX478" s="538"/>
      <c r="AY478" s="538"/>
      <c r="AZ478" s="538"/>
      <c r="BA478" s="538"/>
      <c r="BB478" s="538"/>
      <c r="BC478" s="538"/>
      <c r="BD478" s="538"/>
      <c r="BE478" s="538"/>
      <c r="BF478" s="538"/>
      <c r="BG478" s="538"/>
      <c r="BH478" s="538"/>
      <c r="BI478" s="538"/>
      <c r="BJ478" s="538"/>
      <c r="BK478" s="538"/>
      <c r="BL478" s="538"/>
      <c r="BM478" s="538"/>
      <c r="BN478" s="538"/>
      <c r="BO478" s="538"/>
      <c r="BP478" s="538"/>
      <c r="BQ478" s="538"/>
      <c r="BR478" s="538"/>
      <c r="BS478" s="538"/>
    </row>
    <row r="479" spans="1:71" ht="12.75" customHeight="1" x14ac:dyDescent="0.25">
      <c r="A479" s="538"/>
      <c r="B479" s="538"/>
      <c r="C479" s="538"/>
      <c r="D479" s="538"/>
      <c r="E479" s="538"/>
      <c r="F479" s="538"/>
      <c r="G479" s="538"/>
      <c r="H479" s="538"/>
      <c r="I479" s="538"/>
      <c r="J479" s="538"/>
      <c r="K479" s="538"/>
      <c r="L479" s="538"/>
      <c r="M479" s="538"/>
      <c r="N479" s="538"/>
      <c r="O479" s="538"/>
      <c r="P479" s="538"/>
      <c r="Q479" s="538"/>
      <c r="R479" s="538"/>
      <c r="S479" s="538"/>
      <c r="T479" s="538"/>
      <c r="U479" s="538"/>
      <c r="V479" s="538"/>
      <c r="W479" s="538"/>
      <c r="X479" s="538"/>
      <c r="Y479" s="538"/>
      <c r="Z479" s="538"/>
      <c r="AA479" s="538"/>
      <c r="AB479" s="538"/>
      <c r="AC479" s="538"/>
      <c r="AD479" s="538"/>
      <c r="AE479" s="538"/>
      <c r="AF479" s="538"/>
      <c r="AG479" s="538"/>
      <c r="AH479" s="538"/>
      <c r="AI479" s="538"/>
      <c r="AJ479" s="538"/>
      <c r="AK479" s="538"/>
      <c r="AL479" s="538"/>
      <c r="AM479" s="538"/>
      <c r="AN479" s="538"/>
      <c r="AO479" s="538"/>
      <c r="AP479" s="538"/>
      <c r="AQ479" s="538"/>
      <c r="AR479" s="538"/>
      <c r="AS479" s="538"/>
      <c r="AT479" s="538"/>
      <c r="AU479" s="538"/>
      <c r="AV479" s="538"/>
      <c r="AW479" s="538"/>
      <c r="AX479" s="538"/>
      <c r="AY479" s="538"/>
      <c r="AZ479" s="538"/>
      <c r="BA479" s="538"/>
      <c r="BB479" s="538"/>
      <c r="BC479" s="538"/>
      <c r="BD479" s="538"/>
      <c r="BE479" s="538"/>
      <c r="BF479" s="538"/>
      <c r="BG479" s="538"/>
      <c r="BH479" s="538"/>
      <c r="BI479" s="538"/>
      <c r="BJ479" s="538"/>
      <c r="BK479" s="538"/>
      <c r="BL479" s="538"/>
      <c r="BM479" s="538"/>
      <c r="BN479" s="538"/>
      <c r="BO479" s="538"/>
      <c r="BP479" s="538"/>
      <c r="BQ479" s="538"/>
      <c r="BR479" s="538"/>
      <c r="BS479" s="538"/>
    </row>
    <row r="480" spans="1:71" ht="12.75" customHeight="1" x14ac:dyDescent="0.25">
      <c r="A480" s="538"/>
      <c r="B480" s="538"/>
      <c r="C480" s="538"/>
      <c r="D480" s="538"/>
      <c r="E480" s="538"/>
      <c r="F480" s="538"/>
      <c r="G480" s="538"/>
      <c r="H480" s="538"/>
      <c r="I480" s="538"/>
      <c r="J480" s="538"/>
      <c r="K480" s="538"/>
      <c r="L480" s="538"/>
      <c r="M480" s="538"/>
      <c r="N480" s="538"/>
      <c r="O480" s="538"/>
      <c r="P480" s="538"/>
      <c r="Q480" s="538"/>
      <c r="R480" s="538"/>
      <c r="S480" s="538"/>
      <c r="T480" s="538"/>
      <c r="U480" s="538"/>
      <c r="V480" s="538"/>
      <c r="W480" s="538"/>
      <c r="X480" s="538"/>
      <c r="Y480" s="538"/>
      <c r="Z480" s="538"/>
      <c r="AA480" s="538"/>
      <c r="AB480" s="538"/>
      <c r="AC480" s="538"/>
      <c r="AD480" s="538"/>
      <c r="AE480" s="538"/>
      <c r="AF480" s="538"/>
      <c r="AG480" s="538"/>
      <c r="AH480" s="538"/>
      <c r="AI480" s="538"/>
      <c r="AJ480" s="538"/>
      <c r="AK480" s="538"/>
      <c r="AL480" s="538"/>
      <c r="AM480" s="538"/>
      <c r="AN480" s="538"/>
      <c r="AO480" s="538"/>
      <c r="AP480" s="538"/>
      <c r="AQ480" s="538"/>
      <c r="AR480" s="538"/>
      <c r="AS480" s="538"/>
      <c r="AT480" s="538"/>
      <c r="AU480" s="538"/>
      <c r="AV480" s="538"/>
      <c r="AW480" s="538"/>
      <c r="AX480" s="538"/>
      <c r="AY480" s="538"/>
      <c r="AZ480" s="538"/>
      <c r="BA480" s="538"/>
      <c r="BB480" s="538"/>
      <c r="BC480" s="538"/>
      <c r="BD480" s="538"/>
      <c r="BE480" s="538"/>
      <c r="BF480" s="538"/>
      <c r="BG480" s="538"/>
      <c r="BH480" s="538"/>
      <c r="BI480" s="538"/>
      <c r="BJ480" s="538"/>
      <c r="BK480" s="538"/>
      <c r="BL480" s="538"/>
      <c r="BM480" s="538"/>
      <c r="BN480" s="538"/>
      <c r="BO480" s="538"/>
      <c r="BP480" s="538"/>
      <c r="BQ480" s="538"/>
      <c r="BR480" s="538"/>
      <c r="BS480" s="538"/>
    </row>
  </sheetData>
  <mergeCells count="14">
    <mergeCell ref="AR45:AR57"/>
    <mergeCell ref="A1:BS6"/>
    <mergeCell ref="A7:BS7"/>
    <mergeCell ref="B8:AN8"/>
    <mergeCell ref="AO8:BS8"/>
    <mergeCell ref="AO10:BS10"/>
    <mergeCell ref="A474:BS480"/>
    <mergeCell ref="AR110:AR132"/>
    <mergeCell ref="AR136:AR145"/>
    <mergeCell ref="AR149:AR159"/>
    <mergeCell ref="AO263:AR263"/>
    <mergeCell ref="D348:D349"/>
    <mergeCell ref="Q348:Q349"/>
    <mergeCell ref="AM348:AM349"/>
  </mergeCells>
  <conditionalFormatting sqref="A1 BT1:IV63 A7:A8 R9:BS9 A9:Q14 R10:AN11 AP11:BS11 R12:W14 AA12:AB21 A15:W19 AO18:AO38 R20:W21 A20:Q24 AP22:BS23 R22:AN24 AV24:BS24 A25:AN38 AV33:BS33 AP34:BS35 AT36:AU38 AW36:AW38 BA36:BB38 BD36:BS38 A39:BS40 R41:AN41 A41:Q43 R42:AH42 AJ42:AN42 R43:BS43 A59:BS60 A102:P102 R102:AN102 AP102:BS102 Q102:Q105 BT102:IV108 R103:AC105 AF103:AF105 AJ103:AK105 A103:O106 AT103:AT106 AW103:AW106 BB103:BB106 BD103:BS106 Q106:W106 AA106:AB106 A107:AN108 AP107:BS108 A162:P162 R162:BS162 Q162:Q163 BT162:IV209 R163:T163 V163:X163 AA163:AB164 A163:O181 Q164:W164 R165:T181 V165:X181 AA165:AA181 Q165:Q209 AO174:AO209 AP182:BS185 A182:P209 R182:AN209 AP186:BC203 BE186:BS203 AP204:BS209 A210:XFD235 A236:BC241 BE236:IV241 A242:XFD243 A258:BS262 BT258:IV65536 A263:AO263 AS263:BS263 A264:BS287 AO288:BS288 A288:AN289 AO289:AQ289 AR289:BS300 A290:AQ300 A301:BS321 AO322:BS339 R322:AN341 A322:Q348 AO340 AP340:BS341 R342:AH342 AJ342:AN342 AP343:BS344 R343:AN347 AP346:BS347 AH348:AN348 R348:T349 V348:AC349 AE348:AF349 A349:C349 E349:P349 AH349:AL349 AN349 AP350:BS352 R350:AN354 A350:P355 Q350:Q394 AP354:BS355 R355:AL355 AM355:AN356 A356:O356 R356:AD356 AF356 AJ356:AL356 R357:BS357 A357:P358 R358:AL358 AN358 AQ358 AS358:BS358 AM358:AM398 AP358:AP399 AO358:AO472 AR358:AR472 A359:O360 R359:T360 V359:W360 AA359:AA360 AC359:AC360 AF359:AF360 AJ359:AK360 BC359:BC360 BE359:BS360 R361:AL363 AN361:AN363 AQ361:AQ363 AS361:BS363 A361:P364 R364:AH364 AJ364:AK366 BB364:BB366 BD364:BS366 V365:X366 Z365:AC366 AF365:AF366 R365:T394 A365:O398 AY366 AA367:AA394 V367:W398 AC376 AF376 AJ376:AK376 BD376:BS376 AC382:AC383 AF382:AF383 AJ382:AK383 BD382:BS383 Q395:T396 Y395:AA396 AC396 AF396:AF398 AJ396:AK398 BD396:BS398 R397:T398 Y397:AC398 Q397:Q402 AQ399 AM399:AN400 A399:P401 R399:AL401 AP400:AQ400 AN401 AQ401 AP401:AP413 AM401:AM447 R402:T402 V402:AC403 AF402:AF403 AJ402:AK403 BD402:BS403 A402:O412 Q403:T403 AA404:AA408 V404:X411 R404:T412 Q404:Q447 Z409:AC411 AF409:AF412 AJ409:AK412 BD409:BS412 V412:AC412 AQ413 R413:AL415 AN413:AN415 A413:P447 AP414:AQ414 AQ415 AP415:AP428 R416:T427 V416:W427 AA416:AA427 AQ428 R428:AL430 AN428:AN430 AP429:AQ429 AQ430 AP430:AP448 AA431:AB431 R431:W447 AA432:AA435 AA436:AB447 A448:AN448 AQ448 AD449:AN449 AP449:AQ449 R449:AC450 A449:Q473 AD450:AL450 AN450 AQ450 AM450:AM454 AP450:AP454 R451:T453 V451:W453 AA451:AB453 R454:AL454 AN454 AQ454 R455:AN455 AP455:AQ461 R456:AL456 AM456:AN460 R457:AC459 AE457:AL459 AT457:AV459 AX457:BS459 R460:AL460 R461:AN461 R462:AL462 AN462 AQ462 AM462:AM466 AP462:AP466 R463:T465 V463:W465 AA463:AB465 R466:AL466 AN466 AQ466 R467:AN468 AP467:AQ472 R469:AC471 AE469:AN471 AT469:BS471 R472:AN472 AS472:BS472 R473:BS473 A474:A480 A481:BS65536">
    <cfRule type="cellIs" dxfId="52" priority="45" operator="equal">
      <formula>"N/A"</formula>
    </cfRule>
  </conditionalFormatting>
  <conditionalFormatting sqref="A44:AN53 AP44:AQ53 AS44:AU57">
    <cfRule type="cellIs" dxfId="51" priority="32" operator="equal">
      <formula>"N/A"</formula>
    </cfRule>
  </conditionalFormatting>
  <conditionalFormatting sqref="A54:AQ58">
    <cfRule type="cellIs" dxfId="50" priority="33" operator="equal">
      <formula>"N/A"</formula>
    </cfRule>
  </conditionalFormatting>
  <conditionalFormatting sqref="A61:BB63">
    <cfRule type="cellIs" dxfId="49" priority="27" operator="equal">
      <formula>"N/A"</formula>
    </cfRule>
  </conditionalFormatting>
  <conditionalFormatting sqref="B8">
    <cfRule type="cellIs" dxfId="48" priority="44" operator="equal">
      <formula>"N/A"</formula>
    </cfRule>
  </conditionalFormatting>
  <conditionalFormatting sqref="AO11:AO15 AO164:AO168 AO170:AO172 AO343 AO346 AO354">
    <cfRule type="cellIs" dxfId="47" priority="43" operator="equal">
      <formula>"N/A"</formula>
    </cfRule>
  </conditionalFormatting>
  <conditionalFormatting sqref="AO44:AO58">
    <cfRule type="cellIs" dxfId="46" priority="31" operator="equal">
      <formula>"N/A"</formula>
    </cfRule>
  </conditionalFormatting>
  <conditionalFormatting sqref="AO65:AO79">
    <cfRule type="cellIs" dxfId="45" priority="25" operator="equal">
      <formula>"N/A"</formula>
    </cfRule>
  </conditionalFormatting>
  <conditionalFormatting sqref="AO81:AO95">
    <cfRule type="cellIs" dxfId="44" priority="24" operator="equal">
      <formula>"N/A"</formula>
    </cfRule>
  </conditionalFormatting>
  <conditionalFormatting sqref="AO97:AO100">
    <cfRule type="cellIs" dxfId="43" priority="21" operator="equal">
      <formula>"N/A"</formula>
    </cfRule>
  </conditionalFormatting>
  <conditionalFormatting sqref="AO102:AO133">
    <cfRule type="cellIs" dxfId="42" priority="18" operator="equal">
      <formula>"N/A"</formula>
    </cfRule>
  </conditionalFormatting>
  <conditionalFormatting sqref="AO135:AO146">
    <cfRule type="cellIs" dxfId="41" priority="14" operator="equal">
      <formula>"N/A"</formula>
    </cfRule>
  </conditionalFormatting>
  <conditionalFormatting sqref="AO148:AO160">
    <cfRule type="cellIs" dxfId="40" priority="10" operator="equal">
      <formula>"N/A"</formula>
    </cfRule>
  </conditionalFormatting>
  <conditionalFormatting sqref="AO244:AO256">
    <cfRule type="cellIs" dxfId="39" priority="6" operator="equal">
      <formula>"N/A"</formula>
    </cfRule>
  </conditionalFormatting>
  <conditionalFormatting sqref="AP24:AU33">
    <cfRule type="cellIs" dxfId="38" priority="34" operator="equal">
      <formula>"N/A"</formula>
    </cfRule>
  </conditionalFormatting>
  <conditionalFormatting sqref="AR44">
    <cfRule type="cellIs" dxfId="37" priority="30" operator="equal">
      <formula>"N/A"</formula>
    </cfRule>
  </conditionalFormatting>
  <conditionalFormatting sqref="AR58:BS58">
    <cfRule type="cellIs" dxfId="36" priority="29" operator="equal">
      <formula>"N/A"</formula>
    </cfRule>
  </conditionalFormatting>
  <conditionalFormatting sqref="AR65:BS65 AR66:AU78 AR79:BS79">
    <cfRule type="cellIs" dxfId="35" priority="3" operator="equal">
      <formula>"N/A"</formula>
    </cfRule>
  </conditionalFormatting>
  <conditionalFormatting sqref="AR81:BS81 AR82:AU82 AR84:AU94">
    <cfRule type="cellIs" dxfId="34" priority="23" operator="equal">
      <formula>"N/A"</formula>
    </cfRule>
  </conditionalFormatting>
  <conditionalFormatting sqref="AR97:BS99">
    <cfRule type="cellIs" dxfId="33" priority="20" operator="equal">
      <formula>"N/A"</formula>
    </cfRule>
  </conditionalFormatting>
  <conditionalFormatting sqref="AR109:BS109 AR110:AU110 AS111:AU122 AS124:AU126 AS128:AU132">
    <cfRule type="cellIs" dxfId="32" priority="17" operator="equal">
      <formula>"N/A"</formula>
    </cfRule>
  </conditionalFormatting>
  <conditionalFormatting sqref="AR133:BS133">
    <cfRule type="cellIs" dxfId="31" priority="15" operator="equal">
      <formula>"N/A"</formula>
    </cfRule>
  </conditionalFormatting>
  <conditionalFormatting sqref="AR135:BS135 AR136:AU136 AS137:AU139 AS141:AU144">
    <cfRule type="cellIs" dxfId="30" priority="13" operator="equal">
      <formula>"N/A"</formula>
    </cfRule>
  </conditionalFormatting>
  <conditionalFormatting sqref="AR146:BS146">
    <cfRule type="cellIs" dxfId="29" priority="11" operator="equal">
      <formula>"N/A"</formula>
    </cfRule>
  </conditionalFormatting>
  <conditionalFormatting sqref="AR148:BS148 AR149:AU149 AS151:AU153 AS156:AU159">
    <cfRule type="cellIs" dxfId="28" priority="9" operator="equal">
      <formula>"N/A"</formula>
    </cfRule>
  </conditionalFormatting>
  <conditionalFormatting sqref="AR160:BS160">
    <cfRule type="cellIs" dxfId="27" priority="7" operator="equal">
      <formula>"N/A"</formula>
    </cfRule>
  </conditionalFormatting>
  <conditionalFormatting sqref="AR244:BS244 AR245:AU256">
    <cfRule type="cellIs" dxfId="26" priority="5" operator="equal">
      <formula>"N/A"</formula>
    </cfRule>
  </conditionalFormatting>
  <conditionalFormatting sqref="AS235:BS235">
    <cfRule type="cellIs" dxfId="25" priority="35" operator="equal">
      <formula>"N/A"</formula>
    </cfRule>
  </conditionalFormatting>
  <conditionalFormatting sqref="AS399:BS401">
    <cfRule type="cellIs" dxfId="24" priority="36" operator="equal">
      <formula>"N/A"</formula>
    </cfRule>
  </conditionalFormatting>
  <conditionalFormatting sqref="AS413:BS415">
    <cfRule type="cellIs" dxfId="23" priority="37" operator="equal">
      <formula>"N/A"</formula>
    </cfRule>
  </conditionalFormatting>
  <conditionalFormatting sqref="AS428:BS430">
    <cfRule type="cellIs" dxfId="22" priority="38" operator="equal">
      <formula>"N/A"</formula>
    </cfRule>
  </conditionalFormatting>
  <conditionalFormatting sqref="AS448:BS450">
    <cfRule type="cellIs" dxfId="21" priority="39" operator="equal">
      <formula>"N/A"</formula>
    </cfRule>
  </conditionalFormatting>
  <conditionalFormatting sqref="AS454:BS456">
    <cfRule type="cellIs" dxfId="20" priority="40" operator="equal">
      <formula>"N/A"</formula>
    </cfRule>
  </conditionalFormatting>
  <conditionalFormatting sqref="AS460:BS462">
    <cfRule type="cellIs" dxfId="19" priority="41" operator="equal">
      <formula>"N/A"</formula>
    </cfRule>
  </conditionalFormatting>
  <conditionalFormatting sqref="AS466:BS468">
    <cfRule type="cellIs" dxfId="18" priority="42" operator="equal">
      <formula>"N/A"</formula>
    </cfRule>
  </conditionalFormatting>
  <conditionalFormatting sqref="AV67:BB67">
    <cfRule type="cellIs" dxfId="17" priority="2" operator="equal">
      <formula>"N/A"</formula>
    </cfRule>
  </conditionalFormatting>
  <conditionalFormatting sqref="AV44:BS44 BD45:BS45 AV46:BS46 BD47:BS57">
    <cfRule type="cellIs" dxfId="16" priority="28" operator="equal">
      <formula>"N/A"</formula>
    </cfRule>
  </conditionalFormatting>
  <conditionalFormatting sqref="BC66:BS78">
    <cfRule type="cellIs" dxfId="15" priority="1" operator="equal">
      <formula>"N/A"</formula>
    </cfRule>
  </conditionalFormatting>
  <conditionalFormatting sqref="BC98:BS100 AR100:BB100">
    <cfRule type="cellIs" dxfId="14" priority="19" operator="equal">
      <formula>"N/A"</formula>
    </cfRule>
  </conditionalFormatting>
  <conditionalFormatting sqref="BD61:BS62 BC63:BS63">
    <cfRule type="cellIs" dxfId="13" priority="26" operator="equal">
      <formula>"N/A"</formula>
    </cfRule>
  </conditionalFormatting>
  <conditionalFormatting sqref="BD82:BS82 AR83:BS83 BD84:BS94 AR95:BS95">
    <cfRule type="cellIs" dxfId="12" priority="22" operator="equal">
      <formula>"N/A"</formula>
    </cfRule>
  </conditionalFormatting>
  <conditionalFormatting sqref="BD110:BS122 AS123:BS123 BD124:BS126 AS127:BS127 BD128:BS132">
    <cfRule type="cellIs" dxfId="11" priority="16" operator="equal">
      <formula>"N/A"</formula>
    </cfRule>
  </conditionalFormatting>
  <conditionalFormatting sqref="BD136:BS139 AS140:BS140 BD141:BS144 AS145:BS145">
    <cfRule type="cellIs" dxfId="10" priority="12" operator="equal">
      <formula>"N/A"</formula>
    </cfRule>
  </conditionalFormatting>
  <conditionalFormatting sqref="BD149:BS149 AS150:BS150 BD151:BS153 AS154:BS155 BD156:BS159">
    <cfRule type="cellIs" dxfId="9" priority="8" operator="equal">
      <formula>"N/A"</formula>
    </cfRule>
  </conditionalFormatting>
  <conditionalFormatting sqref="BD245:BS255 AV256:BS256">
    <cfRule type="cellIs" dxfId="8" priority="4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9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4" manualBreakCount="4">
    <brk id="64" min="1" max="70" man="1"/>
    <brk id="108" min="1" max="70" man="1"/>
    <brk id="161" min="1" max="70" man="1"/>
    <brk id="229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A12C-61A3-450B-B2C5-92599090E1EB}">
  <sheetPr>
    <tabColor theme="5" tint="0.39997558519241921"/>
  </sheetPr>
  <dimension ref="A1:BK86"/>
  <sheetViews>
    <sheetView showGridLines="0" tabSelected="1" defaultGridColor="0" view="pageBreakPreview" colorId="0" zoomScaleNormal="100" zoomScaleSheetLayoutView="100" workbookViewId="0">
      <selection activeCell="AX45" sqref="AX45"/>
    </sheetView>
  </sheetViews>
  <sheetFormatPr defaultColWidth="8.7109375" defaultRowHeight="12.75" x14ac:dyDescent="0.2"/>
  <cols>
    <col min="1" max="1" width="66.7109375" style="411" customWidth="1"/>
    <col min="2" max="2" width="20.7109375" style="412" hidden="1" customWidth="1"/>
    <col min="3" max="14" width="8.7109375" style="412" hidden="1" customWidth="1"/>
    <col min="15" max="15" width="8" style="412" hidden="1" customWidth="1"/>
    <col min="16" max="16" width="11.42578125" style="324" hidden="1" customWidth="1"/>
    <col min="17" max="17" width="8" style="412" hidden="1" customWidth="1"/>
    <col min="18" max="18" width="8" style="324" hidden="1" customWidth="1"/>
    <col min="19" max="19" width="8" style="412" hidden="1" customWidth="1"/>
    <col min="20" max="20" width="8" style="324" hidden="1" customWidth="1"/>
    <col min="21" max="21" width="8.42578125" style="324" hidden="1" customWidth="1"/>
    <col min="22" max="22" width="20.7109375" style="324" hidden="1" customWidth="1"/>
    <col min="23" max="34" width="15.7109375" style="324" hidden="1" customWidth="1"/>
    <col min="35" max="35" width="15.7109375" style="412" hidden="1" customWidth="1"/>
    <col min="36" max="36" width="15.7109375" style="324" hidden="1" customWidth="1"/>
    <col min="37" max="37" width="14.85546875" style="324" hidden="1" customWidth="1"/>
    <col min="38" max="38" width="20.7109375" style="324" customWidth="1"/>
    <col min="39" max="39" width="13.140625" style="324" hidden="1" customWidth="1"/>
    <col min="40" max="40" width="17.7109375" style="324" hidden="1" customWidth="1"/>
    <col min="41" max="41" width="12.7109375" style="324" hidden="1" customWidth="1"/>
    <col min="42" max="49" width="20.7109375" style="324" hidden="1" customWidth="1"/>
    <col min="50" max="50" width="20.7109375" style="324" customWidth="1"/>
    <col min="51" max="63" width="15.7109375" style="324" hidden="1" customWidth="1"/>
    <col min="64" max="64" width="8.7109375" style="324" customWidth="1"/>
    <col min="65" max="16384" width="8.7109375" style="324"/>
  </cols>
  <sheetData>
    <row r="1" spans="1:63" x14ac:dyDescent="0.2">
      <c r="A1" s="547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322"/>
      <c r="AD1" s="322"/>
      <c r="AE1" s="322"/>
      <c r="AF1" s="322"/>
      <c r="AG1" s="322"/>
      <c r="AH1" s="322"/>
      <c r="AI1" s="323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2"/>
      <c r="BG1" s="322"/>
      <c r="BH1" s="322"/>
      <c r="BI1" s="322"/>
      <c r="BJ1" s="322"/>
      <c r="BK1" s="322"/>
    </row>
    <row r="2" spans="1:63" x14ac:dyDescent="0.2">
      <c r="A2" s="547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322"/>
      <c r="AD2" s="322"/>
      <c r="AE2" s="322"/>
      <c r="AF2" s="322"/>
      <c r="AG2" s="322"/>
      <c r="AH2" s="322"/>
      <c r="AI2" s="323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</row>
    <row r="3" spans="1:63" x14ac:dyDescent="0.2">
      <c r="A3" s="547"/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322"/>
      <c r="AD3" s="322"/>
      <c r="AE3" s="322"/>
      <c r="AF3" s="322"/>
      <c r="AG3" s="322"/>
      <c r="AH3" s="322"/>
      <c r="AI3" s="323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</row>
    <row r="4" spans="1:63" x14ac:dyDescent="0.2">
      <c r="A4" s="547"/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322"/>
      <c r="AD4" s="322"/>
      <c r="AE4" s="322"/>
      <c r="AF4" s="322"/>
      <c r="AG4" s="322"/>
      <c r="AH4" s="322"/>
      <c r="AI4" s="323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</row>
    <row r="5" spans="1:63" x14ac:dyDescent="0.2">
      <c r="A5" s="547"/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322"/>
      <c r="AD5" s="322"/>
      <c r="AE5" s="322"/>
      <c r="AF5" s="322"/>
      <c r="AG5" s="322"/>
      <c r="AH5" s="322"/>
      <c r="AI5" s="323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</row>
    <row r="6" spans="1:63" x14ac:dyDescent="0.2">
      <c r="A6" s="547"/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322"/>
      <c r="AD6" s="322"/>
      <c r="AE6" s="322"/>
      <c r="AF6" s="322"/>
      <c r="AG6" s="322"/>
      <c r="AH6" s="322"/>
      <c r="AI6" s="323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</row>
    <row r="7" spans="1:63" x14ac:dyDescent="0.2">
      <c r="A7" s="553" t="s">
        <v>0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4"/>
      <c r="AS7" s="554"/>
      <c r="AT7" s="554"/>
      <c r="AU7" s="554"/>
      <c r="AV7" s="554"/>
      <c r="AW7" s="554"/>
      <c r="AX7" s="554"/>
      <c r="AY7" s="554"/>
      <c r="AZ7" s="554"/>
      <c r="BA7" s="554"/>
      <c r="BB7" s="554"/>
      <c r="BC7" s="554"/>
      <c r="BD7" s="554"/>
      <c r="BE7" s="554"/>
      <c r="BF7" s="554"/>
      <c r="BG7" s="554"/>
      <c r="BH7" s="554"/>
      <c r="BI7" s="554"/>
      <c r="BJ7" s="554"/>
      <c r="BK7" s="554"/>
    </row>
    <row r="8" spans="1:63" x14ac:dyDescent="0.2">
      <c r="A8" s="325" t="s">
        <v>247</v>
      </c>
      <c r="B8" s="553" t="s">
        <v>2</v>
      </c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4"/>
      <c r="Z8" s="554"/>
      <c r="AA8" s="554"/>
      <c r="AB8" s="554"/>
      <c r="AC8" s="554"/>
      <c r="AD8" s="554"/>
      <c r="AE8" s="554"/>
      <c r="AF8" s="554"/>
      <c r="AG8" s="554"/>
      <c r="AH8" s="554"/>
      <c r="AI8" s="554"/>
      <c r="AJ8" s="554"/>
      <c r="AK8" s="554"/>
      <c r="AL8" s="553" t="s">
        <v>3</v>
      </c>
      <c r="AM8" s="554"/>
      <c r="AN8" s="554"/>
      <c r="AO8" s="554"/>
      <c r="AP8" s="554"/>
      <c r="AQ8" s="554"/>
      <c r="AR8" s="554"/>
      <c r="AS8" s="554"/>
      <c r="AT8" s="554"/>
      <c r="AU8" s="554"/>
      <c r="AV8" s="554"/>
      <c r="AW8" s="554"/>
      <c r="AX8" s="554"/>
      <c r="AY8" s="554"/>
      <c r="AZ8" s="554"/>
      <c r="BA8" s="554"/>
      <c r="BB8" s="554"/>
      <c r="BC8" s="554"/>
      <c r="BD8" s="554"/>
      <c r="BE8" s="554"/>
      <c r="BF8" s="554"/>
      <c r="BG8" s="554"/>
      <c r="BH8" s="554"/>
      <c r="BI8" s="554"/>
      <c r="BJ8" s="554"/>
      <c r="BK8" s="554"/>
    </row>
    <row r="9" spans="1:63" s="326" customFormat="1" ht="12.75" customHeight="1" x14ac:dyDescent="0.25">
      <c r="A9" s="549" t="s">
        <v>4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49"/>
      <c r="AG9" s="549"/>
      <c r="AH9" s="549"/>
      <c r="AI9" s="549"/>
      <c r="AJ9" s="549"/>
      <c r="AK9" s="549"/>
      <c r="AL9" s="549"/>
      <c r="AM9" s="549"/>
      <c r="AN9" s="549"/>
      <c r="AO9" s="549"/>
      <c r="AP9" s="549"/>
      <c r="AQ9" s="549"/>
      <c r="AR9" s="549"/>
      <c r="AS9" s="549"/>
      <c r="AT9" s="549"/>
      <c r="AU9" s="549"/>
      <c r="AV9" s="549"/>
      <c r="AW9" s="549"/>
      <c r="AX9" s="549"/>
      <c r="AY9" s="549"/>
      <c r="AZ9" s="549"/>
      <c r="BA9" s="549"/>
      <c r="BB9" s="549"/>
      <c r="BC9" s="549"/>
      <c r="BD9" s="549"/>
      <c r="BE9" s="549"/>
      <c r="BF9" s="549"/>
      <c r="BG9" s="549"/>
      <c r="BH9" s="549"/>
      <c r="BI9" s="549"/>
      <c r="BJ9" s="549"/>
      <c r="BK9" s="549"/>
    </row>
    <row r="10" spans="1:63" x14ac:dyDescent="0.2">
      <c r="A10" s="327" t="s">
        <v>248</v>
      </c>
      <c r="B10" s="328" t="s">
        <v>6</v>
      </c>
      <c r="C10" s="10">
        <v>44531</v>
      </c>
      <c r="D10" s="10" t="e">
        <f t="shared" ref="D10:O10" ca="1" si="0">_xll.FIMMÊS(C10,0)+1</f>
        <v>#NAME?</v>
      </c>
      <c r="E10" s="10" t="e">
        <f t="shared" ca="1" si="0"/>
        <v>#NAME?</v>
      </c>
      <c r="F10" s="10" t="e">
        <f t="shared" ca="1" si="0"/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328" t="s">
        <v>6</v>
      </c>
      <c r="Q10" s="10" t="e">
        <f ca="1">_xll.FIMMÊS(O10,0)+1</f>
        <v>#NAME?</v>
      </c>
      <c r="R10" s="10" t="e">
        <f t="shared" ref="R10:BK10" ca="1" si="1">_xll.FIMMÊS(Q10,0)+1</f>
        <v>#NAME?</v>
      </c>
      <c r="S10" s="10" t="e">
        <f t="shared" ca="1" si="1"/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329" t="s">
        <v>6</v>
      </c>
      <c r="AM10" s="10" t="e">
        <f ca="1">_xll.FIMMÊS(AK10,0)+1</f>
        <v>#NAME?</v>
      </c>
      <c r="AN10" s="10" t="e">
        <f t="shared" ca="1" si="1"/>
        <v>#NAME?</v>
      </c>
      <c r="AO10" s="10" t="e">
        <f t="shared" ca="1" si="1"/>
        <v>#NAME?</v>
      </c>
      <c r="AP10" s="10" t="e">
        <f t="shared" ca="1" si="1"/>
        <v>#NAME?</v>
      </c>
      <c r="AQ10" s="10" t="e">
        <f t="shared" ca="1" si="1"/>
        <v>#NAME?</v>
      </c>
      <c r="AR10" s="10" t="e">
        <f t="shared" ca="1" si="1"/>
        <v>#NAME?</v>
      </c>
      <c r="AS10" s="10" t="e">
        <f t="shared" ca="1" si="1"/>
        <v>#NAME?</v>
      </c>
      <c r="AT10" s="10" t="e">
        <f t="shared" ca="1" si="1"/>
        <v>#NAME?</v>
      </c>
      <c r="AU10" s="10" t="e">
        <f t="shared" ca="1" si="1"/>
        <v>#NAME?</v>
      </c>
      <c r="AV10" s="10" t="e">
        <f t="shared" ca="1" si="1"/>
        <v>#NAME?</v>
      </c>
      <c r="AW10" s="10" t="e">
        <f t="shared" ca="1" si="1"/>
        <v>#NAME?</v>
      </c>
      <c r="AX10" s="10" t="e">
        <f t="shared" ca="1" si="1"/>
        <v>#NAME?</v>
      </c>
      <c r="AY10" s="10" t="e">
        <f t="shared" ca="1" si="1"/>
        <v>#NAME?</v>
      </c>
      <c r="AZ10" s="10" t="e">
        <f t="shared" ca="1" si="1"/>
        <v>#NAME?</v>
      </c>
      <c r="BA10" s="10" t="e">
        <f t="shared" ca="1" si="1"/>
        <v>#NAME?</v>
      </c>
      <c r="BB10" s="10" t="e">
        <f t="shared" ca="1" si="1"/>
        <v>#NAME?</v>
      </c>
      <c r="BC10" s="10" t="e">
        <f t="shared" ca="1" si="1"/>
        <v>#NAME?</v>
      </c>
      <c r="BD10" s="10" t="e">
        <f t="shared" ca="1" si="1"/>
        <v>#NAME?</v>
      </c>
      <c r="BE10" s="10" t="e">
        <f t="shared" ca="1" si="1"/>
        <v>#NAME?</v>
      </c>
      <c r="BF10" s="10" t="e">
        <f t="shared" ca="1" si="1"/>
        <v>#NAME?</v>
      </c>
      <c r="BG10" s="10" t="e">
        <f t="shared" ca="1" si="1"/>
        <v>#NAME?</v>
      </c>
      <c r="BH10" s="10" t="e">
        <f t="shared" ca="1" si="1"/>
        <v>#NAME?</v>
      </c>
      <c r="BI10" s="10" t="e">
        <f t="shared" ca="1" si="1"/>
        <v>#NAME?</v>
      </c>
      <c r="BJ10" s="10" t="e">
        <f t="shared" ca="1" si="1"/>
        <v>#NAME?</v>
      </c>
      <c r="BK10" s="10" t="e">
        <f t="shared" ca="1" si="1"/>
        <v>#NAME?</v>
      </c>
    </row>
    <row r="11" spans="1:63" s="332" customFormat="1" x14ac:dyDescent="0.2">
      <c r="A11" s="330" t="s">
        <v>249</v>
      </c>
      <c r="B11" s="331" t="s">
        <v>250</v>
      </c>
      <c r="C11" s="331">
        <f t="shared" ref="C11:O11" si="2">IFERROR((C12/C13),0)</f>
        <v>0.52652329749103943</v>
      </c>
      <c r="D11" s="331">
        <f t="shared" si="2"/>
        <v>0.59312182126422863</v>
      </c>
      <c r="E11" s="331">
        <f t="shared" si="2"/>
        <v>0.60871256320497857</v>
      </c>
      <c r="F11" s="331">
        <f t="shared" si="2"/>
        <v>0.53489439853076215</v>
      </c>
      <c r="G11" s="331">
        <f t="shared" si="2"/>
        <v>0.63456561922365984</v>
      </c>
      <c r="H11" s="331">
        <f t="shared" si="2"/>
        <v>0.55623378605218987</v>
      </c>
      <c r="I11" s="331">
        <f t="shared" si="2"/>
        <v>0.61125925925925928</v>
      </c>
      <c r="J11" s="331">
        <f t="shared" si="2"/>
        <v>0.54104903078677313</v>
      </c>
      <c r="K11" s="331">
        <f t="shared" si="2"/>
        <v>0.52487760446316745</v>
      </c>
      <c r="L11" s="331">
        <f t="shared" si="2"/>
        <v>0.54289071680376033</v>
      </c>
      <c r="M11" s="331">
        <f t="shared" si="2"/>
        <v>0.51236749116607772</v>
      </c>
      <c r="N11" s="331">
        <f t="shared" si="2"/>
        <v>0.5700258397932817</v>
      </c>
      <c r="O11" s="331">
        <f t="shared" si="2"/>
        <v>0.66887039781146695</v>
      </c>
      <c r="P11" s="331" t="s">
        <v>250</v>
      </c>
      <c r="Q11" s="331">
        <f>IFERROR((Q12/Q13),0)</f>
        <v>0.70067954979825864</v>
      </c>
      <c r="R11" s="331">
        <f>IFERROR((R12/R13),0)</f>
        <v>0.83329126703685008</v>
      </c>
      <c r="S11" s="331">
        <f t="shared" ref="S11:BK11" si="3">IFERROR((S12/S13),0)</f>
        <v>0.85409780006839164</v>
      </c>
      <c r="T11" s="331">
        <f t="shared" si="3"/>
        <v>0.83934040047114256</v>
      </c>
      <c r="U11" s="331">
        <f t="shared" si="3"/>
        <v>0.84908241194574263</v>
      </c>
      <c r="V11" s="331">
        <f t="shared" si="3"/>
        <v>0.85292014302741359</v>
      </c>
      <c r="W11" s="331">
        <f t="shared" si="3"/>
        <v>0.87301949162202208</v>
      </c>
      <c r="X11" s="331">
        <f t="shared" si="3"/>
        <v>0.85797332725407505</v>
      </c>
      <c r="Y11" s="331">
        <f t="shared" si="3"/>
        <v>0.86925795053003529</v>
      </c>
      <c r="Z11" s="331">
        <f t="shared" si="3"/>
        <v>0.92305938675481591</v>
      </c>
      <c r="AA11" s="331">
        <f t="shared" si="3"/>
        <v>0.89929328621908122</v>
      </c>
      <c r="AB11" s="331">
        <f t="shared" si="3"/>
        <v>0.88532998974125154</v>
      </c>
      <c r="AC11" s="331">
        <f t="shared" si="3"/>
        <v>0.90425168129488198</v>
      </c>
      <c r="AD11" s="331">
        <f t="shared" si="3"/>
        <v>0.92287072011697335</v>
      </c>
      <c r="AE11" s="331">
        <f t="shared" si="3"/>
        <v>0.91439644363387662</v>
      </c>
      <c r="AF11" s="331">
        <f t="shared" si="3"/>
        <v>0.92720848056537097</v>
      </c>
      <c r="AG11" s="331">
        <f t="shared" si="3"/>
        <v>0.93685170409210072</v>
      </c>
      <c r="AH11" s="331">
        <f t="shared" si="3"/>
        <v>0.91613663133097767</v>
      </c>
      <c r="AI11" s="331">
        <f t="shared" si="3"/>
        <v>0.89992020973441245</v>
      </c>
      <c r="AJ11" s="331">
        <f t="shared" si="3"/>
        <v>0.9268209278468027</v>
      </c>
      <c r="AK11" s="331">
        <f t="shared" si="3"/>
        <v>0.93934040047114253</v>
      </c>
      <c r="AL11" s="331" t="s">
        <v>251</v>
      </c>
      <c r="AM11" s="331">
        <f t="shared" si="3"/>
        <v>0.93411603784338315</v>
      </c>
      <c r="AN11" s="331">
        <f t="shared" si="3"/>
        <v>0.93889288281811645</v>
      </c>
      <c r="AO11" s="331">
        <f t="shared" si="3"/>
        <v>0.9220915337137533</v>
      </c>
      <c r="AP11" s="331">
        <f t="shared" si="3"/>
        <v>0.91603586817281935</v>
      </c>
      <c r="AQ11" s="331">
        <f t="shared" si="3"/>
        <v>0.93476018566271268</v>
      </c>
      <c r="AR11" s="331">
        <f t="shared" si="3"/>
        <v>0.94747874694305345</v>
      </c>
      <c r="AS11" s="331">
        <f t="shared" si="3"/>
        <v>0.92635379061371836</v>
      </c>
      <c r="AT11" s="331">
        <f t="shared" si="3"/>
        <v>0.91999534179573772</v>
      </c>
      <c r="AU11" s="331">
        <f t="shared" si="3"/>
        <v>0.93586040914560775</v>
      </c>
      <c r="AV11" s="331">
        <f t="shared" si="3"/>
        <v>0.92115989286130195</v>
      </c>
      <c r="AW11" s="331">
        <f t="shared" si="3"/>
        <v>0.91976243158262494</v>
      </c>
      <c r="AX11" s="331">
        <f t="shared" si="3"/>
        <v>0.91985559566787001</v>
      </c>
      <c r="AY11" s="331">
        <f t="shared" si="3"/>
        <v>0</v>
      </c>
      <c r="AZ11" s="331">
        <f t="shared" si="3"/>
        <v>0</v>
      </c>
      <c r="BA11" s="331">
        <f t="shared" si="3"/>
        <v>0</v>
      </c>
      <c r="BB11" s="331">
        <f t="shared" si="3"/>
        <v>0</v>
      </c>
      <c r="BC11" s="331">
        <f t="shared" si="3"/>
        <v>0</v>
      </c>
      <c r="BD11" s="331">
        <f t="shared" si="3"/>
        <v>0</v>
      </c>
      <c r="BE11" s="331">
        <f t="shared" si="3"/>
        <v>0</v>
      </c>
      <c r="BF11" s="331">
        <f t="shared" si="3"/>
        <v>0</v>
      </c>
      <c r="BG11" s="331">
        <f t="shared" si="3"/>
        <v>0</v>
      </c>
      <c r="BH11" s="331">
        <f t="shared" si="3"/>
        <v>0</v>
      </c>
      <c r="BI11" s="331">
        <f t="shared" si="3"/>
        <v>0</v>
      </c>
      <c r="BJ11" s="331">
        <f t="shared" si="3"/>
        <v>0</v>
      </c>
      <c r="BK11" s="331">
        <f t="shared" si="3"/>
        <v>0</v>
      </c>
    </row>
    <row r="12" spans="1:63" s="337" customFormat="1" x14ac:dyDescent="0.2">
      <c r="A12" s="333" t="s">
        <v>252</v>
      </c>
      <c r="B12" s="334"/>
      <c r="C12" s="14">
        <v>1469</v>
      </c>
      <c r="D12" s="14">
        <v>2449</v>
      </c>
      <c r="E12" s="14">
        <v>3130</v>
      </c>
      <c r="F12" s="14">
        <v>3495</v>
      </c>
      <c r="G12" s="14">
        <v>3433</v>
      </c>
      <c r="H12" s="335">
        <v>3645</v>
      </c>
      <c r="I12" s="14">
        <v>4126</v>
      </c>
      <c r="J12" s="14">
        <v>4745</v>
      </c>
      <c r="K12" s="14">
        <v>4610</v>
      </c>
      <c r="L12" s="14">
        <v>4620</v>
      </c>
      <c r="M12" s="14">
        <v>4495</v>
      </c>
      <c r="N12" s="14">
        <v>4412</v>
      </c>
      <c r="O12" s="18">
        <v>5868</v>
      </c>
      <c r="P12" s="334"/>
      <c r="Q12" s="126">
        <v>6599</v>
      </c>
      <c r="R12" s="18">
        <v>6603</v>
      </c>
      <c r="S12" s="126">
        <v>7493</v>
      </c>
      <c r="T12" s="18">
        <v>7126</v>
      </c>
      <c r="U12" s="18">
        <v>7449</v>
      </c>
      <c r="V12" s="18">
        <v>7156</v>
      </c>
      <c r="W12" s="18">
        <v>7659</v>
      </c>
      <c r="X12" s="18">
        <v>7527</v>
      </c>
      <c r="Y12" s="51">
        <v>7380</v>
      </c>
      <c r="Z12" s="18">
        <v>8098</v>
      </c>
      <c r="AA12" s="18">
        <v>7635</v>
      </c>
      <c r="AB12" s="18">
        <v>7767</v>
      </c>
      <c r="AC12" s="51">
        <v>7933</v>
      </c>
      <c r="AD12" s="18">
        <v>7574</v>
      </c>
      <c r="AE12" s="18">
        <v>8022</v>
      </c>
      <c r="AF12" s="51">
        <v>7872</v>
      </c>
      <c r="AG12" s="18">
        <v>8219</v>
      </c>
      <c r="AH12" s="51">
        <v>7778</v>
      </c>
      <c r="AI12" s="126">
        <v>7895</v>
      </c>
      <c r="AJ12" s="18">
        <v>8131</v>
      </c>
      <c r="AK12" s="51">
        <v>7975</v>
      </c>
      <c r="AL12" s="336"/>
      <c r="AM12" s="51">
        <v>8195</v>
      </c>
      <c r="AN12" s="51">
        <v>7836</v>
      </c>
      <c r="AO12" s="18">
        <v>7918</v>
      </c>
      <c r="AP12" s="51">
        <v>7866</v>
      </c>
      <c r="AQ12" s="18">
        <v>7250</v>
      </c>
      <c r="AR12" s="51">
        <v>8136</v>
      </c>
      <c r="AS12" s="51">
        <v>7698</v>
      </c>
      <c r="AT12" s="51">
        <v>7900</v>
      </c>
      <c r="AU12" s="51">
        <v>7777</v>
      </c>
      <c r="AV12" s="18">
        <v>7910</v>
      </c>
      <c r="AW12" s="51">
        <v>7898</v>
      </c>
      <c r="AX12" s="18">
        <v>7644</v>
      </c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337" customFormat="1" x14ac:dyDescent="0.2">
      <c r="A13" s="333" t="s">
        <v>253</v>
      </c>
      <c r="B13" s="334"/>
      <c r="C13" s="14">
        <v>2790</v>
      </c>
      <c r="D13" s="14">
        <v>4129</v>
      </c>
      <c r="E13" s="14">
        <v>5142</v>
      </c>
      <c r="F13" s="14">
        <v>6534</v>
      </c>
      <c r="G13" s="14">
        <v>5410</v>
      </c>
      <c r="H13" s="335">
        <v>6553</v>
      </c>
      <c r="I13" s="14">
        <v>6750</v>
      </c>
      <c r="J13" s="14">
        <v>8770</v>
      </c>
      <c r="K13" s="14">
        <v>8783</v>
      </c>
      <c r="L13" s="14">
        <v>8510</v>
      </c>
      <c r="M13" s="14">
        <v>8773</v>
      </c>
      <c r="N13" s="14">
        <v>7740</v>
      </c>
      <c r="O13" s="18">
        <v>8773</v>
      </c>
      <c r="P13" s="334"/>
      <c r="Q13" s="338">
        <v>9418</v>
      </c>
      <c r="R13" s="18">
        <v>7924</v>
      </c>
      <c r="S13" s="338">
        <v>8773</v>
      </c>
      <c r="T13" s="18">
        <v>8490</v>
      </c>
      <c r="U13" s="18">
        <v>8773</v>
      </c>
      <c r="V13" s="18">
        <v>8390</v>
      </c>
      <c r="W13" s="18">
        <v>8773</v>
      </c>
      <c r="X13" s="18">
        <v>8773</v>
      </c>
      <c r="Y13" s="197">
        <v>8490</v>
      </c>
      <c r="Z13" s="18">
        <v>8773</v>
      </c>
      <c r="AA13" s="18">
        <v>8490</v>
      </c>
      <c r="AB13" s="18">
        <v>8773</v>
      </c>
      <c r="AC13" s="197">
        <v>8773</v>
      </c>
      <c r="AD13" s="18">
        <v>8207</v>
      </c>
      <c r="AE13" s="18">
        <v>8773</v>
      </c>
      <c r="AF13" s="197">
        <v>8490</v>
      </c>
      <c r="AG13" s="18">
        <v>8773</v>
      </c>
      <c r="AH13" s="197">
        <v>8490</v>
      </c>
      <c r="AI13" s="338">
        <v>8773</v>
      </c>
      <c r="AJ13" s="18">
        <v>8773</v>
      </c>
      <c r="AK13" s="197">
        <v>8490</v>
      </c>
      <c r="AL13" s="336"/>
      <c r="AM13" s="197">
        <v>8773</v>
      </c>
      <c r="AN13" s="197">
        <v>8346</v>
      </c>
      <c r="AO13" s="18">
        <v>8587</v>
      </c>
      <c r="AP13" s="197">
        <v>8587</v>
      </c>
      <c r="AQ13" s="18">
        <v>7756</v>
      </c>
      <c r="AR13" s="197">
        <v>8587</v>
      </c>
      <c r="AS13" s="197">
        <v>8310</v>
      </c>
      <c r="AT13" s="197">
        <v>8587</v>
      </c>
      <c r="AU13" s="197">
        <v>8310</v>
      </c>
      <c r="AV13" s="18">
        <v>8587</v>
      </c>
      <c r="AW13" s="197">
        <v>8587</v>
      </c>
      <c r="AX13" s="18">
        <v>8310</v>
      </c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s="341" customFormat="1" x14ac:dyDescent="0.2">
      <c r="A14" s="339" t="s">
        <v>254</v>
      </c>
      <c r="B14" s="340" t="s">
        <v>255</v>
      </c>
      <c r="C14" s="340">
        <f t="shared" ref="C14:O14" si="4">IFERROR((C15/C16),0)</f>
        <v>9.6013071895424833</v>
      </c>
      <c r="D14" s="340">
        <f t="shared" si="4"/>
        <v>9.7182539682539684</v>
      </c>
      <c r="E14" s="340">
        <f t="shared" si="4"/>
        <v>9.3993993993993996</v>
      </c>
      <c r="F14" s="340">
        <f t="shared" si="4"/>
        <v>6.263440860215054</v>
      </c>
      <c r="G14" s="340">
        <f t="shared" si="4"/>
        <v>6.601923076923077</v>
      </c>
      <c r="H14" s="340">
        <f t="shared" si="4"/>
        <v>5.448430493273543</v>
      </c>
      <c r="I14" s="340">
        <f t="shared" si="4"/>
        <v>5.4218134034165573</v>
      </c>
      <c r="J14" s="340">
        <f t="shared" si="4"/>
        <v>6.0139416983523448</v>
      </c>
      <c r="K14" s="340">
        <f t="shared" si="4"/>
        <v>5.5077658303464752</v>
      </c>
      <c r="L14" s="340">
        <f t="shared" si="4"/>
        <v>5.5</v>
      </c>
      <c r="M14" s="340">
        <f t="shared" si="4"/>
        <v>5.6898734177215191</v>
      </c>
      <c r="N14" s="340">
        <f t="shared" si="4"/>
        <v>5.5496855345911946</v>
      </c>
      <c r="O14" s="340">
        <f t="shared" si="4"/>
        <v>5.9332659251769462</v>
      </c>
      <c r="P14" s="340" t="s">
        <v>255</v>
      </c>
      <c r="Q14" s="340">
        <f t="shared" ref="Q14:BK14" si="5">IFERROR((Q15/Q16),0)</f>
        <v>6.5014778325123155</v>
      </c>
      <c r="R14" s="340">
        <f t="shared" si="5"/>
        <v>6.2766159695817487</v>
      </c>
      <c r="S14" s="340">
        <f t="shared" si="5"/>
        <v>6.156943303204601</v>
      </c>
      <c r="T14" s="340">
        <f t="shared" si="5"/>
        <v>5.9136929460580916</v>
      </c>
      <c r="U14" s="340">
        <f t="shared" si="5"/>
        <v>6.2230576441102761</v>
      </c>
      <c r="V14" s="340">
        <f t="shared" si="5"/>
        <v>6.2497816593886464</v>
      </c>
      <c r="W14" s="340">
        <f t="shared" si="5"/>
        <v>6.3612956810631225</v>
      </c>
      <c r="X14" s="340">
        <f t="shared" si="5"/>
        <v>5.7811059907834101</v>
      </c>
      <c r="Y14" s="340">
        <f t="shared" si="5"/>
        <v>5.7253685027152832</v>
      </c>
      <c r="Z14" s="340">
        <f t="shared" si="5"/>
        <v>5.8723712835387962</v>
      </c>
      <c r="AA14" s="340">
        <f t="shared" si="5"/>
        <v>5.8416220351951029</v>
      </c>
      <c r="AB14" s="340">
        <f t="shared" si="5"/>
        <v>5.6323422770123281</v>
      </c>
      <c r="AC14" s="340">
        <f t="shared" si="5"/>
        <v>5.7071942446043167</v>
      </c>
      <c r="AD14" s="340">
        <f t="shared" si="5"/>
        <v>5.289106145251397</v>
      </c>
      <c r="AE14" s="340">
        <f t="shared" si="5"/>
        <v>5.7629310344827589</v>
      </c>
      <c r="AF14" s="340">
        <f t="shared" si="5"/>
        <v>5.8138847858197931</v>
      </c>
      <c r="AG14" s="340">
        <f t="shared" si="5"/>
        <v>5.8875358166189109</v>
      </c>
      <c r="AH14" s="340">
        <f t="shared" si="5"/>
        <v>6.1828298887122415</v>
      </c>
      <c r="AI14" s="340">
        <f t="shared" si="5"/>
        <v>5.9450301204819276</v>
      </c>
      <c r="AJ14" s="340">
        <f t="shared" si="5"/>
        <v>5.8792480115690529</v>
      </c>
      <c r="AK14" s="340">
        <f t="shared" si="5"/>
        <v>6.215900233826968</v>
      </c>
      <c r="AL14" s="340" t="s">
        <v>256</v>
      </c>
      <c r="AM14" s="340">
        <f t="shared" si="5"/>
        <v>6.1755840241145439</v>
      </c>
      <c r="AN14" s="340">
        <f t="shared" si="5"/>
        <v>6.3091787439613523</v>
      </c>
      <c r="AO14" s="340">
        <f t="shared" si="5"/>
        <v>5.7711370262390673</v>
      </c>
      <c r="AP14" s="340">
        <f t="shared" si="5"/>
        <v>5.4285714285714288</v>
      </c>
      <c r="AQ14" s="340">
        <f t="shared" si="5"/>
        <v>5.127298444130127</v>
      </c>
      <c r="AR14" s="340">
        <f t="shared" si="5"/>
        <v>5.3141737426518612</v>
      </c>
      <c r="AS14" s="340">
        <f t="shared" si="5"/>
        <v>5.0711462450592881</v>
      </c>
      <c r="AT14" s="340">
        <f t="shared" si="5"/>
        <v>5.3778080326752891</v>
      </c>
      <c r="AU14" s="340">
        <f t="shared" si="5"/>
        <v>5.4498948843728101</v>
      </c>
      <c r="AV14" s="340">
        <f t="shared" si="5"/>
        <v>5.5822159491884262</v>
      </c>
      <c r="AW14" s="340">
        <f t="shared" si="5"/>
        <v>5.2653333333333334</v>
      </c>
      <c r="AX14" s="340">
        <f t="shared" si="5"/>
        <v>5.2177474402730377</v>
      </c>
      <c r="AY14" s="340">
        <f t="shared" si="5"/>
        <v>0</v>
      </c>
      <c r="AZ14" s="340">
        <f t="shared" si="5"/>
        <v>0</v>
      </c>
      <c r="BA14" s="340">
        <f t="shared" si="5"/>
        <v>0</v>
      </c>
      <c r="BB14" s="340">
        <f t="shared" si="5"/>
        <v>0</v>
      </c>
      <c r="BC14" s="340">
        <f t="shared" si="5"/>
        <v>0</v>
      </c>
      <c r="BD14" s="340">
        <f t="shared" si="5"/>
        <v>0</v>
      </c>
      <c r="BE14" s="340">
        <f t="shared" si="5"/>
        <v>0</v>
      </c>
      <c r="BF14" s="340">
        <f t="shared" si="5"/>
        <v>0</v>
      </c>
      <c r="BG14" s="340">
        <f t="shared" si="5"/>
        <v>0</v>
      </c>
      <c r="BH14" s="340">
        <f t="shared" si="5"/>
        <v>0</v>
      </c>
      <c r="BI14" s="340">
        <f t="shared" si="5"/>
        <v>0</v>
      </c>
      <c r="BJ14" s="340">
        <f t="shared" si="5"/>
        <v>0</v>
      </c>
      <c r="BK14" s="340">
        <f t="shared" si="5"/>
        <v>0</v>
      </c>
    </row>
    <row r="15" spans="1:63" s="337" customFormat="1" x14ac:dyDescent="0.2">
      <c r="A15" s="333" t="s">
        <v>252</v>
      </c>
      <c r="B15" s="334"/>
      <c r="C15" s="14">
        <f t="shared" ref="C15:O15" si="6">C12</f>
        <v>1469</v>
      </c>
      <c r="D15" s="14">
        <f t="shared" si="6"/>
        <v>2449</v>
      </c>
      <c r="E15" s="14">
        <f t="shared" si="6"/>
        <v>3130</v>
      </c>
      <c r="F15" s="14">
        <f t="shared" si="6"/>
        <v>3495</v>
      </c>
      <c r="G15" s="14">
        <f t="shared" si="6"/>
        <v>3433</v>
      </c>
      <c r="H15" s="14">
        <f t="shared" si="6"/>
        <v>3645</v>
      </c>
      <c r="I15" s="14">
        <f t="shared" si="6"/>
        <v>4126</v>
      </c>
      <c r="J15" s="14">
        <f t="shared" si="6"/>
        <v>4745</v>
      </c>
      <c r="K15" s="14">
        <v>4610</v>
      </c>
      <c r="L15" s="14">
        <f t="shared" si="6"/>
        <v>4620</v>
      </c>
      <c r="M15" s="14">
        <f t="shared" si="6"/>
        <v>4495</v>
      </c>
      <c r="N15" s="14">
        <f t="shared" si="6"/>
        <v>4412</v>
      </c>
      <c r="O15" s="14">
        <f t="shared" si="6"/>
        <v>5868</v>
      </c>
      <c r="P15" s="334"/>
      <c r="Q15" s="14">
        <f t="shared" ref="Q15:BK15" si="7">Q12</f>
        <v>6599</v>
      </c>
      <c r="R15" s="14">
        <f t="shared" si="7"/>
        <v>6603</v>
      </c>
      <c r="S15" s="14">
        <f t="shared" si="7"/>
        <v>7493</v>
      </c>
      <c r="T15" s="14">
        <f t="shared" si="7"/>
        <v>7126</v>
      </c>
      <c r="U15" s="14">
        <f t="shared" si="7"/>
        <v>7449</v>
      </c>
      <c r="V15" s="14">
        <f t="shared" si="7"/>
        <v>7156</v>
      </c>
      <c r="W15" s="14">
        <f t="shared" si="7"/>
        <v>7659</v>
      </c>
      <c r="X15" s="14">
        <f t="shared" si="7"/>
        <v>7527</v>
      </c>
      <c r="Y15" s="14">
        <f t="shared" si="7"/>
        <v>7380</v>
      </c>
      <c r="Z15" s="14">
        <f t="shared" si="7"/>
        <v>8098</v>
      </c>
      <c r="AA15" s="14">
        <f t="shared" si="7"/>
        <v>7635</v>
      </c>
      <c r="AB15" s="14">
        <f t="shared" si="7"/>
        <v>7767</v>
      </c>
      <c r="AC15" s="14">
        <f t="shared" si="7"/>
        <v>7933</v>
      </c>
      <c r="AD15" s="14">
        <f t="shared" si="7"/>
        <v>7574</v>
      </c>
      <c r="AE15" s="14">
        <f t="shared" si="7"/>
        <v>8022</v>
      </c>
      <c r="AF15" s="14">
        <f t="shared" si="7"/>
        <v>7872</v>
      </c>
      <c r="AG15" s="14">
        <f t="shared" si="7"/>
        <v>8219</v>
      </c>
      <c r="AH15" s="14">
        <f t="shared" si="7"/>
        <v>7778</v>
      </c>
      <c r="AI15" s="14">
        <f t="shared" si="7"/>
        <v>7895</v>
      </c>
      <c r="AJ15" s="14">
        <f t="shared" si="7"/>
        <v>8131</v>
      </c>
      <c r="AK15" s="14">
        <f t="shared" si="7"/>
        <v>7975</v>
      </c>
      <c r="AL15" s="342"/>
      <c r="AM15" s="14">
        <f t="shared" si="7"/>
        <v>8195</v>
      </c>
      <c r="AN15" s="14">
        <f t="shared" si="7"/>
        <v>7836</v>
      </c>
      <c r="AO15" s="14">
        <f t="shared" si="7"/>
        <v>7918</v>
      </c>
      <c r="AP15" s="14">
        <f t="shared" si="7"/>
        <v>7866</v>
      </c>
      <c r="AQ15" s="14">
        <f t="shared" si="7"/>
        <v>7250</v>
      </c>
      <c r="AR15" s="14">
        <f t="shared" si="7"/>
        <v>8136</v>
      </c>
      <c r="AS15" s="14">
        <f t="shared" si="7"/>
        <v>7698</v>
      </c>
      <c r="AT15" s="14">
        <f t="shared" si="7"/>
        <v>7900</v>
      </c>
      <c r="AU15" s="14">
        <f t="shared" si="7"/>
        <v>7777</v>
      </c>
      <c r="AV15" s="14">
        <f t="shared" si="7"/>
        <v>7910</v>
      </c>
      <c r="AW15" s="14">
        <f t="shared" si="7"/>
        <v>7898</v>
      </c>
      <c r="AX15" s="14">
        <f t="shared" si="7"/>
        <v>7644</v>
      </c>
      <c r="AY15" s="14">
        <f t="shared" si="7"/>
        <v>0</v>
      </c>
      <c r="AZ15" s="14">
        <f t="shared" si="7"/>
        <v>0</v>
      </c>
      <c r="BA15" s="14">
        <f t="shared" si="7"/>
        <v>0</v>
      </c>
      <c r="BB15" s="14">
        <f t="shared" si="7"/>
        <v>0</v>
      </c>
      <c r="BC15" s="14">
        <f t="shared" si="7"/>
        <v>0</v>
      </c>
      <c r="BD15" s="14">
        <f t="shared" si="7"/>
        <v>0</v>
      </c>
      <c r="BE15" s="14">
        <f t="shared" si="7"/>
        <v>0</v>
      </c>
      <c r="BF15" s="14">
        <f t="shared" si="7"/>
        <v>0</v>
      </c>
      <c r="BG15" s="14">
        <f t="shared" si="7"/>
        <v>0</v>
      </c>
      <c r="BH15" s="14">
        <f t="shared" si="7"/>
        <v>0</v>
      </c>
      <c r="BI15" s="14">
        <f t="shared" si="7"/>
        <v>0</v>
      </c>
      <c r="BJ15" s="14">
        <f t="shared" si="7"/>
        <v>0</v>
      </c>
      <c r="BK15" s="14">
        <f t="shared" si="7"/>
        <v>0</v>
      </c>
    </row>
    <row r="16" spans="1:63" s="337" customFormat="1" x14ac:dyDescent="0.2">
      <c r="A16" s="333" t="s">
        <v>257</v>
      </c>
      <c r="B16" s="334"/>
      <c r="C16" s="343">
        <v>153</v>
      </c>
      <c r="D16" s="343">
        <v>252</v>
      </c>
      <c r="E16" s="14">
        <v>333</v>
      </c>
      <c r="F16" s="14">
        <v>558</v>
      </c>
      <c r="G16" s="14">
        <v>520</v>
      </c>
      <c r="H16" s="335">
        <v>669</v>
      </c>
      <c r="I16" s="14">
        <v>761</v>
      </c>
      <c r="J16" s="14">
        <v>789</v>
      </c>
      <c r="K16" s="14">
        <f>Produção!L22</f>
        <v>837</v>
      </c>
      <c r="L16" s="14">
        <v>840</v>
      </c>
      <c r="M16" s="14">
        <v>790</v>
      </c>
      <c r="N16" s="14">
        <v>795</v>
      </c>
      <c r="O16" s="14">
        <v>989</v>
      </c>
      <c r="P16" s="334"/>
      <c r="Q16" s="14">
        <v>1015</v>
      </c>
      <c r="R16" s="14">
        <v>1052</v>
      </c>
      <c r="S16" s="14">
        <v>1217</v>
      </c>
      <c r="T16" s="14">
        <v>1205</v>
      </c>
      <c r="U16" s="14">
        <v>1197</v>
      </c>
      <c r="V16" s="14">
        <v>1145</v>
      </c>
      <c r="W16" s="14">
        <v>1204</v>
      </c>
      <c r="X16" s="14">
        <v>1302</v>
      </c>
      <c r="Y16" s="14">
        <v>1289</v>
      </c>
      <c r="Z16" s="14">
        <v>1379</v>
      </c>
      <c r="AA16" s="14">
        <v>1307</v>
      </c>
      <c r="AB16" s="14">
        <v>1379</v>
      </c>
      <c r="AC16" s="14">
        <v>1390</v>
      </c>
      <c r="AD16" s="14">
        <v>1432</v>
      </c>
      <c r="AE16" s="14">
        <v>1392</v>
      </c>
      <c r="AF16" s="14">
        <v>1354</v>
      </c>
      <c r="AG16" s="14">
        <v>1396</v>
      </c>
      <c r="AH16" s="14">
        <v>1258</v>
      </c>
      <c r="AI16" s="14">
        <v>1328</v>
      </c>
      <c r="AJ16" s="14">
        <v>1383</v>
      </c>
      <c r="AK16" s="14">
        <v>1283</v>
      </c>
      <c r="AL16" s="344"/>
      <c r="AM16" s="14">
        <v>1327</v>
      </c>
      <c r="AN16" s="14">
        <v>1242</v>
      </c>
      <c r="AO16" s="14">
        <v>1372</v>
      </c>
      <c r="AP16" s="14">
        <v>1449</v>
      </c>
      <c r="AQ16" s="14">
        <v>1414</v>
      </c>
      <c r="AR16" s="14">
        <v>1531</v>
      </c>
      <c r="AS16" s="14">
        <v>1518</v>
      </c>
      <c r="AT16" s="14">
        <v>1469</v>
      </c>
      <c r="AU16" s="14">
        <v>1427</v>
      </c>
      <c r="AV16" s="14">
        <v>1417</v>
      </c>
      <c r="AW16" s="14">
        <v>1500</v>
      </c>
      <c r="AX16" s="14">
        <v>1465</v>
      </c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341" customFormat="1" x14ac:dyDescent="0.2">
      <c r="A17" s="339" t="s">
        <v>258</v>
      </c>
      <c r="B17" s="340" t="s">
        <v>259</v>
      </c>
      <c r="C17" s="340">
        <f t="shared" ref="C17:O17" si="8">IFERROR(((((1-C18)*C19)/C18)*24),0)</f>
        <v>207.21568627450978</v>
      </c>
      <c r="D17" s="340">
        <f t="shared" si="8"/>
        <v>160</v>
      </c>
      <c r="E17" s="340">
        <f t="shared" si="8"/>
        <v>145.00900900900905</v>
      </c>
      <c r="F17" s="340">
        <f t="shared" si="8"/>
        <v>130.70967741935485</v>
      </c>
      <c r="G17" s="340">
        <f t="shared" si="8"/>
        <v>91.246153846153874</v>
      </c>
      <c r="H17" s="340">
        <f t="shared" si="8"/>
        <v>104.32286995515696</v>
      </c>
      <c r="I17" s="340">
        <f t="shared" si="8"/>
        <v>82.754270696452039</v>
      </c>
      <c r="J17" s="340">
        <f t="shared" si="8"/>
        <v>122.43346007604559</v>
      </c>
      <c r="K17" s="340">
        <f t="shared" si="8"/>
        <v>119.65591397849462</v>
      </c>
      <c r="L17" s="340">
        <f t="shared" si="8"/>
        <v>111.14285714285714</v>
      </c>
      <c r="M17" s="340">
        <f t="shared" si="8"/>
        <v>129.96455696202531</v>
      </c>
      <c r="N17" s="340">
        <f t="shared" si="8"/>
        <v>100.46792452830186</v>
      </c>
      <c r="O17" s="340">
        <f t="shared" si="8"/>
        <v>70.495449949443895</v>
      </c>
      <c r="P17" s="340" t="s">
        <v>259</v>
      </c>
      <c r="Q17" s="340">
        <f t="shared" ref="Q17:BK17" si="9">IFERROR(((((1-Q18)*Q19)/Q18)*24),0)</f>
        <v>66.656157635467991</v>
      </c>
      <c r="R17" s="340">
        <f t="shared" si="9"/>
        <v>30.136882129277559</v>
      </c>
      <c r="S17" s="340">
        <f t="shared" si="9"/>
        <v>25.242399342645854</v>
      </c>
      <c r="T17" s="340">
        <f t="shared" si="9"/>
        <v>27.166804979253108</v>
      </c>
      <c r="U17" s="340">
        <f t="shared" si="9"/>
        <v>26.546365914786968</v>
      </c>
      <c r="V17" s="340">
        <f t="shared" si="9"/>
        <v>25.865502183406115</v>
      </c>
      <c r="W17" s="340">
        <f t="shared" si="9"/>
        <v>22.205980066445189</v>
      </c>
      <c r="X17" s="340">
        <f t="shared" si="9"/>
        <v>22.967741935483861</v>
      </c>
      <c r="Y17" s="340">
        <f t="shared" si="9"/>
        <v>20.667183863460053</v>
      </c>
      <c r="Z17" s="340">
        <f t="shared" si="9"/>
        <v>11.747643219724438</v>
      </c>
      <c r="AA17" s="340">
        <f t="shared" si="9"/>
        <v>15.700076511094117</v>
      </c>
      <c r="AB17" s="340">
        <f t="shared" si="9"/>
        <v>17.508339376359686</v>
      </c>
      <c r="AC17" s="340">
        <f t="shared" si="9"/>
        <v>14.503597122302164</v>
      </c>
      <c r="AD17" s="340">
        <f t="shared" si="9"/>
        <v>10.60893854748603</v>
      </c>
      <c r="AE17" s="340">
        <f t="shared" si="9"/>
        <v>12.948275862068975</v>
      </c>
      <c r="AF17" s="340">
        <f t="shared" si="9"/>
        <v>10.954209748892179</v>
      </c>
      <c r="AG17" s="340">
        <f t="shared" si="9"/>
        <v>9.5243553008596056</v>
      </c>
      <c r="AH17" s="340">
        <f t="shared" si="9"/>
        <v>13.583465818759928</v>
      </c>
      <c r="AI17" s="340">
        <f t="shared" si="9"/>
        <v>15.867469879518065</v>
      </c>
      <c r="AJ17" s="340">
        <f t="shared" si="9"/>
        <v>11.140997830802601</v>
      </c>
      <c r="AK17" s="340">
        <f t="shared" si="9"/>
        <v>9.6336710833982835</v>
      </c>
      <c r="AL17" s="340" t="s">
        <v>260</v>
      </c>
      <c r="AM17" s="340">
        <f t="shared" si="9"/>
        <v>10.453654860587783</v>
      </c>
      <c r="AN17" s="340">
        <f t="shared" si="9"/>
        <v>9.8550724637681189</v>
      </c>
      <c r="AO17" s="340">
        <f t="shared" si="9"/>
        <v>11.702623906705547</v>
      </c>
      <c r="AP17" s="340">
        <f t="shared" si="9"/>
        <v>11.942028985507253</v>
      </c>
      <c r="AQ17" s="340">
        <f t="shared" si="9"/>
        <v>8.5884016973125963</v>
      </c>
      <c r="AR17" s="340">
        <f t="shared" si="9"/>
        <v>7.0698889614630964</v>
      </c>
      <c r="AS17" s="340">
        <f t="shared" si="9"/>
        <v>9.6758893280632456</v>
      </c>
      <c r="AT17" s="340">
        <f t="shared" si="9"/>
        <v>11.223961878829138</v>
      </c>
      <c r="AU17" s="340">
        <f t="shared" si="9"/>
        <v>8.9642606867554218</v>
      </c>
      <c r="AV17" s="340">
        <f t="shared" si="9"/>
        <v>11.466478475652789</v>
      </c>
      <c r="AW17" s="340">
        <f t="shared" si="9"/>
        <v>11.023999999999994</v>
      </c>
      <c r="AX17" s="340">
        <f t="shared" si="9"/>
        <v>10.910580204778162</v>
      </c>
      <c r="AY17" s="340">
        <f t="shared" si="9"/>
        <v>0</v>
      </c>
      <c r="AZ17" s="340">
        <f t="shared" si="9"/>
        <v>0</v>
      </c>
      <c r="BA17" s="340">
        <f t="shared" si="9"/>
        <v>0</v>
      </c>
      <c r="BB17" s="340">
        <f t="shared" si="9"/>
        <v>0</v>
      </c>
      <c r="BC17" s="340">
        <f t="shared" si="9"/>
        <v>0</v>
      </c>
      <c r="BD17" s="340">
        <f t="shared" si="9"/>
        <v>0</v>
      </c>
      <c r="BE17" s="340">
        <f t="shared" si="9"/>
        <v>0</v>
      </c>
      <c r="BF17" s="340">
        <f t="shared" si="9"/>
        <v>0</v>
      </c>
      <c r="BG17" s="340">
        <f t="shared" si="9"/>
        <v>0</v>
      </c>
      <c r="BH17" s="340">
        <f t="shared" si="9"/>
        <v>0</v>
      </c>
      <c r="BI17" s="340">
        <f t="shared" si="9"/>
        <v>0</v>
      </c>
      <c r="BJ17" s="340">
        <f t="shared" si="9"/>
        <v>0</v>
      </c>
      <c r="BK17" s="340">
        <f t="shared" si="9"/>
        <v>0</v>
      </c>
    </row>
    <row r="18" spans="1:63" s="332" customFormat="1" x14ac:dyDescent="0.2">
      <c r="A18" s="345" t="s">
        <v>261</v>
      </c>
      <c r="B18" s="331"/>
      <c r="C18" s="346">
        <f t="shared" ref="C18:O18" si="10">C11</f>
        <v>0.52652329749103943</v>
      </c>
      <c r="D18" s="346">
        <f t="shared" si="10"/>
        <v>0.59312182126422863</v>
      </c>
      <c r="E18" s="346">
        <f t="shared" si="10"/>
        <v>0.60871256320497857</v>
      </c>
      <c r="F18" s="346">
        <f t="shared" si="10"/>
        <v>0.53489439853076215</v>
      </c>
      <c r="G18" s="346">
        <f t="shared" si="10"/>
        <v>0.63456561922365984</v>
      </c>
      <c r="H18" s="346">
        <f t="shared" si="10"/>
        <v>0.55623378605218987</v>
      </c>
      <c r="I18" s="346">
        <f t="shared" si="10"/>
        <v>0.61125925925925928</v>
      </c>
      <c r="J18" s="346">
        <f t="shared" si="10"/>
        <v>0.54104903078677313</v>
      </c>
      <c r="K18" s="346">
        <f t="shared" si="10"/>
        <v>0.52487760446316745</v>
      </c>
      <c r="L18" s="346">
        <f t="shared" si="10"/>
        <v>0.54289071680376033</v>
      </c>
      <c r="M18" s="346">
        <f t="shared" si="10"/>
        <v>0.51236749116607772</v>
      </c>
      <c r="N18" s="346">
        <f t="shared" si="10"/>
        <v>0.5700258397932817</v>
      </c>
      <c r="O18" s="346">
        <f t="shared" si="10"/>
        <v>0.66887039781146695</v>
      </c>
      <c r="P18" s="331"/>
      <c r="Q18" s="346">
        <f t="shared" ref="Q18:BK18" si="11">Q11</f>
        <v>0.70067954979825864</v>
      </c>
      <c r="R18" s="346">
        <f t="shared" si="11"/>
        <v>0.83329126703685008</v>
      </c>
      <c r="S18" s="346">
        <f t="shared" si="11"/>
        <v>0.85409780006839164</v>
      </c>
      <c r="T18" s="346">
        <f t="shared" si="11"/>
        <v>0.83934040047114256</v>
      </c>
      <c r="U18" s="346">
        <f t="shared" si="11"/>
        <v>0.84908241194574263</v>
      </c>
      <c r="V18" s="346">
        <f t="shared" si="11"/>
        <v>0.85292014302741359</v>
      </c>
      <c r="W18" s="346">
        <f t="shared" si="11"/>
        <v>0.87301949162202208</v>
      </c>
      <c r="X18" s="346">
        <f t="shared" si="11"/>
        <v>0.85797332725407505</v>
      </c>
      <c r="Y18" s="346">
        <f t="shared" si="11"/>
        <v>0.86925795053003529</v>
      </c>
      <c r="Z18" s="346">
        <f t="shared" si="11"/>
        <v>0.92305938675481591</v>
      </c>
      <c r="AA18" s="346">
        <f t="shared" si="11"/>
        <v>0.89929328621908122</v>
      </c>
      <c r="AB18" s="346">
        <f t="shared" si="11"/>
        <v>0.88532998974125154</v>
      </c>
      <c r="AC18" s="346">
        <f t="shared" si="11"/>
        <v>0.90425168129488198</v>
      </c>
      <c r="AD18" s="346">
        <f t="shared" si="11"/>
        <v>0.92287072011697335</v>
      </c>
      <c r="AE18" s="346">
        <f t="shared" si="11"/>
        <v>0.91439644363387662</v>
      </c>
      <c r="AF18" s="346">
        <f t="shared" si="11"/>
        <v>0.92720848056537097</v>
      </c>
      <c r="AG18" s="346">
        <f t="shared" si="11"/>
        <v>0.93685170409210072</v>
      </c>
      <c r="AH18" s="346">
        <f t="shared" si="11"/>
        <v>0.91613663133097767</v>
      </c>
      <c r="AI18" s="346">
        <f t="shared" si="11"/>
        <v>0.89992020973441245</v>
      </c>
      <c r="AJ18" s="346">
        <f t="shared" si="11"/>
        <v>0.9268209278468027</v>
      </c>
      <c r="AK18" s="346">
        <f>AK11</f>
        <v>0.93934040047114253</v>
      </c>
      <c r="AL18" s="347"/>
      <c r="AM18" s="346">
        <f t="shared" si="11"/>
        <v>0.93411603784338315</v>
      </c>
      <c r="AN18" s="346">
        <f t="shared" si="11"/>
        <v>0.93889288281811645</v>
      </c>
      <c r="AO18" s="346">
        <f t="shared" si="11"/>
        <v>0.9220915337137533</v>
      </c>
      <c r="AP18" s="346">
        <f t="shared" si="11"/>
        <v>0.91603586817281935</v>
      </c>
      <c r="AQ18" s="346">
        <f t="shared" si="11"/>
        <v>0.93476018566271268</v>
      </c>
      <c r="AR18" s="346">
        <f t="shared" si="11"/>
        <v>0.94747874694305345</v>
      </c>
      <c r="AS18" s="346">
        <f t="shared" si="11"/>
        <v>0.92635379061371836</v>
      </c>
      <c r="AT18" s="346">
        <f t="shared" si="11"/>
        <v>0.91999534179573772</v>
      </c>
      <c r="AU18" s="346">
        <f t="shared" si="11"/>
        <v>0.93586040914560775</v>
      </c>
      <c r="AV18" s="346">
        <f t="shared" si="11"/>
        <v>0.92115989286130195</v>
      </c>
      <c r="AW18" s="346">
        <f t="shared" si="11"/>
        <v>0.91976243158262494</v>
      </c>
      <c r="AX18" s="346">
        <f t="shared" si="11"/>
        <v>0.91985559566787001</v>
      </c>
      <c r="AY18" s="346">
        <f t="shared" si="11"/>
        <v>0</v>
      </c>
      <c r="AZ18" s="346">
        <f t="shared" si="11"/>
        <v>0</v>
      </c>
      <c r="BA18" s="346">
        <f t="shared" si="11"/>
        <v>0</v>
      </c>
      <c r="BB18" s="346">
        <f t="shared" si="11"/>
        <v>0</v>
      </c>
      <c r="BC18" s="346">
        <f t="shared" si="11"/>
        <v>0</v>
      </c>
      <c r="BD18" s="346">
        <f t="shared" si="11"/>
        <v>0</v>
      </c>
      <c r="BE18" s="346">
        <f t="shared" si="11"/>
        <v>0</v>
      </c>
      <c r="BF18" s="346">
        <f t="shared" si="11"/>
        <v>0</v>
      </c>
      <c r="BG18" s="346">
        <f t="shared" si="11"/>
        <v>0</v>
      </c>
      <c r="BH18" s="346">
        <f t="shared" si="11"/>
        <v>0</v>
      </c>
      <c r="BI18" s="346">
        <f t="shared" si="11"/>
        <v>0</v>
      </c>
      <c r="BJ18" s="346">
        <f t="shared" si="11"/>
        <v>0</v>
      </c>
      <c r="BK18" s="346">
        <f t="shared" si="11"/>
        <v>0</v>
      </c>
    </row>
    <row r="19" spans="1:63" s="351" customFormat="1" x14ac:dyDescent="0.2">
      <c r="A19" s="348" t="s">
        <v>262</v>
      </c>
      <c r="B19" s="340"/>
      <c r="C19" s="349">
        <f t="shared" ref="C19:O19" si="12">C14</f>
        <v>9.6013071895424833</v>
      </c>
      <c r="D19" s="349">
        <f t="shared" si="12"/>
        <v>9.7182539682539684</v>
      </c>
      <c r="E19" s="349">
        <f t="shared" si="12"/>
        <v>9.3993993993993996</v>
      </c>
      <c r="F19" s="349">
        <f t="shared" si="12"/>
        <v>6.263440860215054</v>
      </c>
      <c r="G19" s="349">
        <f t="shared" si="12"/>
        <v>6.601923076923077</v>
      </c>
      <c r="H19" s="349">
        <f t="shared" si="12"/>
        <v>5.448430493273543</v>
      </c>
      <c r="I19" s="349">
        <f t="shared" si="12"/>
        <v>5.4218134034165573</v>
      </c>
      <c r="J19" s="349">
        <f t="shared" si="12"/>
        <v>6.0139416983523448</v>
      </c>
      <c r="K19" s="349">
        <f t="shared" si="12"/>
        <v>5.5077658303464752</v>
      </c>
      <c r="L19" s="349">
        <f t="shared" si="12"/>
        <v>5.5</v>
      </c>
      <c r="M19" s="349">
        <f t="shared" si="12"/>
        <v>5.6898734177215191</v>
      </c>
      <c r="N19" s="349">
        <f t="shared" si="12"/>
        <v>5.5496855345911946</v>
      </c>
      <c r="O19" s="349">
        <f t="shared" si="12"/>
        <v>5.9332659251769462</v>
      </c>
      <c r="P19" s="340"/>
      <c r="Q19" s="349">
        <f t="shared" ref="Q19:BK19" si="13">Q14</f>
        <v>6.5014778325123155</v>
      </c>
      <c r="R19" s="349">
        <f t="shared" si="13"/>
        <v>6.2766159695817487</v>
      </c>
      <c r="S19" s="349">
        <f t="shared" si="13"/>
        <v>6.156943303204601</v>
      </c>
      <c r="T19" s="349">
        <f t="shared" si="13"/>
        <v>5.9136929460580916</v>
      </c>
      <c r="U19" s="349">
        <f t="shared" si="13"/>
        <v>6.2230576441102761</v>
      </c>
      <c r="V19" s="349">
        <f t="shared" si="13"/>
        <v>6.2497816593886464</v>
      </c>
      <c r="W19" s="349">
        <f t="shared" si="13"/>
        <v>6.3612956810631225</v>
      </c>
      <c r="X19" s="349">
        <f t="shared" si="13"/>
        <v>5.7811059907834101</v>
      </c>
      <c r="Y19" s="349">
        <f t="shared" si="13"/>
        <v>5.7253685027152832</v>
      </c>
      <c r="Z19" s="349">
        <f t="shared" si="13"/>
        <v>5.8723712835387962</v>
      </c>
      <c r="AA19" s="349">
        <f t="shared" si="13"/>
        <v>5.8416220351951029</v>
      </c>
      <c r="AB19" s="349">
        <f t="shared" si="13"/>
        <v>5.6323422770123281</v>
      </c>
      <c r="AC19" s="349">
        <f t="shared" si="13"/>
        <v>5.7071942446043167</v>
      </c>
      <c r="AD19" s="349">
        <f t="shared" si="13"/>
        <v>5.289106145251397</v>
      </c>
      <c r="AE19" s="349">
        <f t="shared" si="13"/>
        <v>5.7629310344827589</v>
      </c>
      <c r="AF19" s="349">
        <f t="shared" si="13"/>
        <v>5.8138847858197931</v>
      </c>
      <c r="AG19" s="349">
        <f t="shared" si="13"/>
        <v>5.8875358166189109</v>
      </c>
      <c r="AH19" s="349">
        <f t="shared" si="13"/>
        <v>6.1828298887122415</v>
      </c>
      <c r="AI19" s="349">
        <f t="shared" si="13"/>
        <v>5.9450301204819276</v>
      </c>
      <c r="AJ19" s="349">
        <f t="shared" si="13"/>
        <v>5.8792480115690529</v>
      </c>
      <c r="AK19" s="349">
        <f>AK14</f>
        <v>6.215900233826968</v>
      </c>
      <c r="AL19" s="350"/>
      <c r="AM19" s="349">
        <f t="shared" si="13"/>
        <v>6.1755840241145439</v>
      </c>
      <c r="AN19" s="349">
        <f t="shared" si="13"/>
        <v>6.3091787439613523</v>
      </c>
      <c r="AO19" s="349">
        <f t="shared" si="13"/>
        <v>5.7711370262390673</v>
      </c>
      <c r="AP19" s="349">
        <f t="shared" si="13"/>
        <v>5.4285714285714288</v>
      </c>
      <c r="AQ19" s="349">
        <f t="shared" si="13"/>
        <v>5.127298444130127</v>
      </c>
      <c r="AR19" s="349">
        <f t="shared" si="13"/>
        <v>5.3141737426518612</v>
      </c>
      <c r="AS19" s="349">
        <f t="shared" si="13"/>
        <v>5.0711462450592881</v>
      </c>
      <c r="AT19" s="349">
        <f t="shared" si="13"/>
        <v>5.3778080326752891</v>
      </c>
      <c r="AU19" s="349">
        <f t="shared" si="13"/>
        <v>5.4498948843728101</v>
      </c>
      <c r="AV19" s="349">
        <f t="shared" si="13"/>
        <v>5.5822159491884262</v>
      </c>
      <c r="AW19" s="349">
        <f t="shared" si="13"/>
        <v>5.2653333333333334</v>
      </c>
      <c r="AX19" s="349">
        <f t="shared" si="13"/>
        <v>5.2177474402730377</v>
      </c>
      <c r="AY19" s="349">
        <f t="shared" si="13"/>
        <v>0</v>
      </c>
      <c r="AZ19" s="349">
        <f t="shared" si="13"/>
        <v>0</v>
      </c>
      <c r="BA19" s="349">
        <f t="shared" si="13"/>
        <v>0</v>
      </c>
      <c r="BB19" s="349">
        <f t="shared" si="13"/>
        <v>0</v>
      </c>
      <c r="BC19" s="349">
        <f t="shared" si="13"/>
        <v>0</v>
      </c>
      <c r="BD19" s="349">
        <f t="shared" si="13"/>
        <v>0</v>
      </c>
      <c r="BE19" s="349">
        <f t="shared" si="13"/>
        <v>0</v>
      </c>
      <c r="BF19" s="349">
        <f t="shared" si="13"/>
        <v>0</v>
      </c>
      <c r="BG19" s="349">
        <f t="shared" si="13"/>
        <v>0</v>
      </c>
      <c r="BH19" s="349">
        <f t="shared" si="13"/>
        <v>0</v>
      </c>
      <c r="BI19" s="349">
        <f t="shared" si="13"/>
        <v>0</v>
      </c>
      <c r="BJ19" s="349">
        <f t="shared" si="13"/>
        <v>0</v>
      </c>
      <c r="BK19" s="349">
        <f t="shared" si="13"/>
        <v>0</v>
      </c>
    </row>
    <row r="20" spans="1:63" s="352" customFormat="1" x14ac:dyDescent="0.2">
      <c r="A20" s="330" t="s">
        <v>263</v>
      </c>
      <c r="B20" s="331" t="s">
        <v>264</v>
      </c>
      <c r="C20" s="331">
        <f t="shared" ref="C20:O20" si="14">IFERROR((C21/C22),0)</f>
        <v>1.3215859030837005E-2</v>
      </c>
      <c r="D20" s="331">
        <f t="shared" si="14"/>
        <v>1.6778523489932886E-2</v>
      </c>
      <c r="E20" s="331">
        <f t="shared" si="14"/>
        <v>1.804123711340206E-2</v>
      </c>
      <c r="F20" s="331">
        <f t="shared" si="14"/>
        <v>3.8321167883211681E-2</v>
      </c>
      <c r="G20" s="331">
        <f t="shared" si="14"/>
        <v>3.888888888888889E-2</v>
      </c>
      <c r="H20" s="331">
        <f t="shared" si="14"/>
        <v>6.73352435530086E-2</v>
      </c>
      <c r="I20" s="331">
        <f t="shared" si="14"/>
        <v>5.8894230769230768E-2</v>
      </c>
      <c r="J20" s="331">
        <f t="shared" si="14"/>
        <v>5.8754406580493537E-2</v>
      </c>
      <c r="K20" s="331">
        <f t="shared" si="14"/>
        <v>2.4757804090419805E-2</v>
      </c>
      <c r="L20" s="331">
        <f t="shared" si="14"/>
        <v>3.640776699029126E-2</v>
      </c>
      <c r="M20" s="331">
        <f t="shared" si="14"/>
        <v>5.1995163240628778E-2</v>
      </c>
      <c r="N20" s="331">
        <f t="shared" si="14"/>
        <v>5.3040103492884863E-2</v>
      </c>
      <c r="O20" s="331">
        <f t="shared" si="14"/>
        <v>4.9098196392785572E-2</v>
      </c>
      <c r="P20" s="331" t="s">
        <v>264</v>
      </c>
      <c r="Q20" s="331">
        <f t="shared" ref="Q20:BK20" si="15">IFERROR((Q21/Q22),0)</f>
        <v>4.1729893778452203E-2</v>
      </c>
      <c r="R20" s="331">
        <f t="shared" si="15"/>
        <v>2.7386541471048513E-2</v>
      </c>
      <c r="S20" s="331">
        <f t="shared" si="15"/>
        <v>2.2361984626135568E-2</v>
      </c>
      <c r="T20" s="331">
        <f t="shared" si="15"/>
        <v>1.8571428571428572E-2</v>
      </c>
      <c r="U20" s="331">
        <f t="shared" si="15"/>
        <v>2.3616734143049933E-2</v>
      </c>
      <c r="V20" s="331">
        <f t="shared" si="15"/>
        <v>1.5718562874251496E-2</v>
      </c>
      <c r="W20" s="331">
        <f t="shared" si="15"/>
        <v>1.9553072625698324E-2</v>
      </c>
      <c r="X20" s="331">
        <f t="shared" si="15"/>
        <v>2.4E-2</v>
      </c>
      <c r="Y20" s="331">
        <f t="shared" si="15"/>
        <v>2.0090732339598186E-2</v>
      </c>
      <c r="Z20" s="331">
        <f t="shared" si="15"/>
        <v>2.7556644213104716E-2</v>
      </c>
      <c r="AA20" s="331">
        <f t="shared" si="15"/>
        <v>2.309782608695652E-2</v>
      </c>
      <c r="AB20" s="331">
        <f t="shared" si="15"/>
        <v>1.9290603609209707E-2</v>
      </c>
      <c r="AC20" s="331">
        <f t="shared" si="15"/>
        <v>2.3297491039426525E-2</v>
      </c>
      <c r="AD20" s="331">
        <f t="shared" si="15"/>
        <v>2.4477611940298509E-2</v>
      </c>
      <c r="AE20" s="331">
        <f t="shared" si="15"/>
        <v>2.3355869698832205E-2</v>
      </c>
      <c r="AF20" s="331">
        <f t="shared" si="15"/>
        <v>3.9154754505904291E-2</v>
      </c>
      <c r="AG20" s="331">
        <f t="shared" si="15"/>
        <v>2.20125786163522E-2</v>
      </c>
      <c r="AH20" s="331">
        <f t="shared" si="15"/>
        <v>1.753202966958867E-2</v>
      </c>
      <c r="AI20" s="331">
        <f t="shared" si="15"/>
        <v>2.1208226221079693E-2</v>
      </c>
      <c r="AJ20" s="331">
        <f t="shared" si="15"/>
        <v>1.7945544554455444E-2</v>
      </c>
      <c r="AK20" s="331">
        <f t="shared" si="15"/>
        <v>2.0671834625322998E-2</v>
      </c>
      <c r="AL20" s="331" t="s">
        <v>264</v>
      </c>
      <c r="AM20" s="331">
        <f t="shared" si="15"/>
        <v>1.7153748411689963E-2</v>
      </c>
      <c r="AN20" s="331">
        <f t="shared" si="15"/>
        <v>2.0920502092050208E-2</v>
      </c>
      <c r="AO20" s="331">
        <f t="shared" si="15"/>
        <v>1.9753086419753086E-2</v>
      </c>
      <c r="AP20" s="331">
        <f t="shared" si="15"/>
        <v>2.3479831426851294E-2</v>
      </c>
      <c r="AQ20" s="331">
        <f t="shared" si="15"/>
        <v>2.9553264604810996E-2</v>
      </c>
      <c r="AR20" s="331">
        <f t="shared" si="15"/>
        <v>2.8301886792452831E-2</v>
      </c>
      <c r="AS20" s="331">
        <f t="shared" si="15"/>
        <v>2.5402726146220571E-2</v>
      </c>
      <c r="AT20" s="331">
        <f t="shared" si="15"/>
        <v>2.711426726920594E-2</v>
      </c>
      <c r="AU20" s="331">
        <f t="shared" si="15"/>
        <v>2.8513238289205704E-2</v>
      </c>
      <c r="AV20" s="331">
        <f t="shared" si="15"/>
        <v>3.6813922356091031E-2</v>
      </c>
      <c r="AW20" s="331">
        <f t="shared" si="15"/>
        <v>4.0332906530089627E-2</v>
      </c>
      <c r="AX20" s="331">
        <f t="shared" si="15"/>
        <v>2.6058631921824105E-2</v>
      </c>
      <c r="AY20" s="331">
        <f t="shared" si="15"/>
        <v>0</v>
      </c>
      <c r="AZ20" s="331">
        <f t="shared" si="15"/>
        <v>0</v>
      </c>
      <c r="BA20" s="331">
        <f t="shared" si="15"/>
        <v>0</v>
      </c>
      <c r="BB20" s="331">
        <f t="shared" si="15"/>
        <v>0</v>
      </c>
      <c r="BC20" s="331">
        <f t="shared" si="15"/>
        <v>0</v>
      </c>
      <c r="BD20" s="331">
        <f t="shared" si="15"/>
        <v>0</v>
      </c>
      <c r="BE20" s="331">
        <f t="shared" si="15"/>
        <v>0</v>
      </c>
      <c r="BF20" s="331">
        <f t="shared" si="15"/>
        <v>0</v>
      </c>
      <c r="BG20" s="331">
        <f t="shared" si="15"/>
        <v>0</v>
      </c>
      <c r="BH20" s="331">
        <f t="shared" si="15"/>
        <v>0</v>
      </c>
      <c r="BI20" s="331">
        <f t="shared" si="15"/>
        <v>0</v>
      </c>
      <c r="BJ20" s="331">
        <f t="shared" si="15"/>
        <v>0</v>
      </c>
      <c r="BK20" s="331">
        <f t="shared" si="15"/>
        <v>0</v>
      </c>
    </row>
    <row r="21" spans="1:63" s="337" customFormat="1" x14ac:dyDescent="0.2">
      <c r="A21" s="333" t="s">
        <v>265</v>
      </c>
      <c r="B21" s="78"/>
      <c r="C21" s="14">
        <v>3</v>
      </c>
      <c r="D21" s="14">
        <v>5</v>
      </c>
      <c r="E21" s="14">
        <v>7</v>
      </c>
      <c r="F21" s="14">
        <v>21</v>
      </c>
      <c r="G21" s="14">
        <v>21</v>
      </c>
      <c r="H21" s="335">
        <v>47</v>
      </c>
      <c r="I21" s="14">
        <v>49</v>
      </c>
      <c r="J21" s="14">
        <v>50</v>
      </c>
      <c r="K21" s="14">
        <v>23</v>
      </c>
      <c r="L21" s="14">
        <v>30</v>
      </c>
      <c r="M21" s="14">
        <v>43</v>
      </c>
      <c r="N21" s="14">
        <v>41</v>
      </c>
      <c r="O21" s="14">
        <v>49</v>
      </c>
      <c r="P21" s="78"/>
      <c r="Q21" s="14">
        <v>55</v>
      </c>
      <c r="R21" s="14">
        <v>35</v>
      </c>
      <c r="S21" s="14">
        <v>32</v>
      </c>
      <c r="T21" s="14">
        <v>26</v>
      </c>
      <c r="U21" s="14">
        <v>35</v>
      </c>
      <c r="V21" s="14">
        <v>21</v>
      </c>
      <c r="W21" s="14">
        <v>28</v>
      </c>
      <c r="X21" s="14">
        <v>36</v>
      </c>
      <c r="Y21" s="14">
        <v>31</v>
      </c>
      <c r="Z21" s="14">
        <v>45</v>
      </c>
      <c r="AA21" s="14">
        <v>34</v>
      </c>
      <c r="AB21" s="14">
        <v>31</v>
      </c>
      <c r="AC21" s="14">
        <v>39</v>
      </c>
      <c r="AD21" s="14">
        <v>41</v>
      </c>
      <c r="AE21" s="14">
        <v>38</v>
      </c>
      <c r="AF21" s="51">
        <v>63</v>
      </c>
      <c r="AG21" s="14">
        <v>35</v>
      </c>
      <c r="AH21" s="51">
        <v>26</v>
      </c>
      <c r="AI21" s="14">
        <v>33</v>
      </c>
      <c r="AJ21" s="14">
        <v>29</v>
      </c>
      <c r="AK21" s="14">
        <v>32</v>
      </c>
      <c r="AL21" s="342"/>
      <c r="AM21" s="51">
        <v>27</v>
      </c>
      <c r="AN21" s="14">
        <v>30</v>
      </c>
      <c r="AO21" s="14">
        <v>32</v>
      </c>
      <c r="AP21" s="57">
        <v>39</v>
      </c>
      <c r="AQ21" s="14">
        <v>43</v>
      </c>
      <c r="AR21" s="57">
        <v>48</v>
      </c>
      <c r="AS21" s="57">
        <v>41</v>
      </c>
      <c r="AT21" s="57">
        <v>42</v>
      </c>
      <c r="AU21" s="14">
        <v>42</v>
      </c>
      <c r="AV21" s="14">
        <v>55</v>
      </c>
      <c r="AW21" s="57">
        <v>63</v>
      </c>
      <c r="AX21" s="14">
        <v>40</v>
      </c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337" customFormat="1" x14ac:dyDescent="0.2">
      <c r="A22" s="333" t="s">
        <v>266</v>
      </c>
      <c r="B22" s="78"/>
      <c r="C22" s="14">
        <v>227</v>
      </c>
      <c r="D22" s="14">
        <v>298</v>
      </c>
      <c r="E22" s="14">
        <v>388</v>
      </c>
      <c r="F22" s="14">
        <v>548</v>
      </c>
      <c r="G22" s="14">
        <v>540</v>
      </c>
      <c r="H22" s="335">
        <v>698</v>
      </c>
      <c r="I22" s="14">
        <v>832</v>
      </c>
      <c r="J22" s="14">
        <v>851</v>
      </c>
      <c r="K22" s="14">
        <v>929</v>
      </c>
      <c r="L22" s="14">
        <v>824</v>
      </c>
      <c r="M22" s="14">
        <v>827</v>
      </c>
      <c r="N22" s="14">
        <v>773</v>
      </c>
      <c r="O22" s="14">
        <v>998</v>
      </c>
      <c r="P22" s="78"/>
      <c r="Q22" s="14">
        <v>1318</v>
      </c>
      <c r="R22" s="14">
        <v>1278</v>
      </c>
      <c r="S22" s="14">
        <v>1431</v>
      </c>
      <c r="T22" s="14">
        <v>1400</v>
      </c>
      <c r="U22" s="14">
        <v>1482</v>
      </c>
      <c r="V22" s="14">
        <v>1336</v>
      </c>
      <c r="W22" s="14">
        <v>1432</v>
      </c>
      <c r="X22" s="14">
        <v>1500</v>
      </c>
      <c r="Y22" s="14">
        <v>1543</v>
      </c>
      <c r="Z22" s="14">
        <v>1633</v>
      </c>
      <c r="AA22" s="14">
        <v>1472</v>
      </c>
      <c r="AB22" s="14">
        <v>1607</v>
      </c>
      <c r="AC22" s="14">
        <v>1674</v>
      </c>
      <c r="AD22" s="14">
        <v>1675</v>
      </c>
      <c r="AE22" s="14">
        <v>1627</v>
      </c>
      <c r="AF22" s="197">
        <v>1609</v>
      </c>
      <c r="AG22" s="14">
        <v>1590</v>
      </c>
      <c r="AH22" s="197">
        <v>1483</v>
      </c>
      <c r="AI22" s="14">
        <v>1556</v>
      </c>
      <c r="AJ22" s="14">
        <v>1616</v>
      </c>
      <c r="AK22" s="14">
        <v>1548</v>
      </c>
      <c r="AL22" s="344"/>
      <c r="AM22" s="197">
        <v>1574</v>
      </c>
      <c r="AN22" s="14">
        <v>1434</v>
      </c>
      <c r="AO22" s="14">
        <v>1620</v>
      </c>
      <c r="AP22" s="197">
        <v>1661</v>
      </c>
      <c r="AQ22" s="14">
        <v>1455</v>
      </c>
      <c r="AR22" s="197">
        <v>1696</v>
      </c>
      <c r="AS22" s="197">
        <v>1614</v>
      </c>
      <c r="AT22" s="197">
        <v>1549</v>
      </c>
      <c r="AU22" s="14">
        <v>1473</v>
      </c>
      <c r="AV22" s="14">
        <v>1494</v>
      </c>
      <c r="AW22" s="197">
        <v>1562</v>
      </c>
      <c r="AX22" s="14">
        <v>1535</v>
      </c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s="352" customFormat="1" ht="25.5" x14ac:dyDescent="0.2">
      <c r="A23" s="330" t="s">
        <v>267</v>
      </c>
      <c r="B23" s="331" t="s">
        <v>268</v>
      </c>
      <c r="C23" s="331">
        <f t="shared" ref="C23:O23" si="16">IFERROR((C24/C25),0)</f>
        <v>0</v>
      </c>
      <c r="D23" s="331">
        <f t="shared" si="16"/>
        <v>6.6666666666666666E-2</v>
      </c>
      <c r="E23" s="331">
        <f t="shared" si="16"/>
        <v>9.5238095238095233E-2</v>
      </c>
      <c r="F23" s="331">
        <f t="shared" si="16"/>
        <v>1.06951871657754E-2</v>
      </c>
      <c r="G23" s="331">
        <f t="shared" si="16"/>
        <v>3.2786885245901641E-2</v>
      </c>
      <c r="H23" s="331">
        <f t="shared" si="16"/>
        <v>0</v>
      </c>
      <c r="I23" s="331">
        <f t="shared" si="16"/>
        <v>1.5503875968992248E-2</v>
      </c>
      <c r="J23" s="331">
        <f t="shared" si="16"/>
        <v>1.6E-2</v>
      </c>
      <c r="K23" s="331">
        <f t="shared" si="16"/>
        <v>1.2500000000000001E-2</v>
      </c>
      <c r="L23" s="331">
        <f t="shared" si="16"/>
        <v>1.9047619047619049E-2</v>
      </c>
      <c r="M23" s="331">
        <f t="shared" si="16"/>
        <v>2.9411764705882353E-2</v>
      </c>
      <c r="N23" s="331">
        <f t="shared" si="16"/>
        <v>0</v>
      </c>
      <c r="O23" s="331">
        <f t="shared" si="16"/>
        <v>0</v>
      </c>
      <c r="P23" s="331" t="s">
        <v>268</v>
      </c>
      <c r="Q23" s="331">
        <f t="shared" ref="Q23:BK23" si="17">IFERROR((Q24/Q25),0)</f>
        <v>0</v>
      </c>
      <c r="R23" s="331">
        <f t="shared" si="17"/>
        <v>1.5037593984962405E-2</v>
      </c>
      <c r="S23" s="331">
        <f t="shared" si="17"/>
        <v>5.5555555555555558E-3</v>
      </c>
      <c r="T23" s="331">
        <f t="shared" si="17"/>
        <v>1.935483870967742E-2</v>
      </c>
      <c r="U23" s="331">
        <f t="shared" si="17"/>
        <v>1.6042780748663103E-2</v>
      </c>
      <c r="V23" s="331">
        <f t="shared" si="17"/>
        <v>0</v>
      </c>
      <c r="W23" s="331">
        <f t="shared" si="17"/>
        <v>0</v>
      </c>
      <c r="X23" s="331">
        <f t="shared" si="17"/>
        <v>0</v>
      </c>
      <c r="Y23" s="331">
        <f t="shared" si="17"/>
        <v>0</v>
      </c>
      <c r="Z23" s="331">
        <f t="shared" si="17"/>
        <v>1.2422360248447204E-2</v>
      </c>
      <c r="AA23" s="331">
        <f t="shared" si="17"/>
        <v>1.2987012987012988E-2</v>
      </c>
      <c r="AB23" s="331">
        <f t="shared" si="17"/>
        <v>0</v>
      </c>
      <c r="AC23" s="331">
        <f t="shared" si="17"/>
        <v>5.9171597633136093E-3</v>
      </c>
      <c r="AD23" s="331">
        <f t="shared" si="17"/>
        <v>0</v>
      </c>
      <c r="AE23" s="331">
        <f t="shared" si="17"/>
        <v>0</v>
      </c>
      <c r="AF23" s="331">
        <f t="shared" si="17"/>
        <v>0</v>
      </c>
      <c r="AG23" s="331">
        <f t="shared" si="17"/>
        <v>0</v>
      </c>
      <c r="AH23" s="331">
        <f t="shared" si="17"/>
        <v>0</v>
      </c>
      <c r="AI23" s="331">
        <f t="shared" si="17"/>
        <v>0</v>
      </c>
      <c r="AJ23" s="331">
        <f t="shared" si="17"/>
        <v>0</v>
      </c>
      <c r="AK23" s="331">
        <f t="shared" si="17"/>
        <v>0</v>
      </c>
      <c r="AL23" s="331" t="s">
        <v>268</v>
      </c>
      <c r="AM23" s="331">
        <f t="shared" si="17"/>
        <v>0</v>
      </c>
      <c r="AN23" s="331">
        <f t="shared" si="17"/>
        <v>0</v>
      </c>
      <c r="AO23" s="331">
        <f t="shared" si="17"/>
        <v>0</v>
      </c>
      <c r="AP23" s="331">
        <f t="shared" si="17"/>
        <v>0</v>
      </c>
      <c r="AQ23" s="331">
        <f t="shared" si="17"/>
        <v>5.076142131979695E-3</v>
      </c>
      <c r="AR23" s="331">
        <f t="shared" si="17"/>
        <v>1.092896174863388E-2</v>
      </c>
      <c r="AS23" s="331">
        <f t="shared" si="17"/>
        <v>5.5865921787709499E-3</v>
      </c>
      <c r="AT23" s="331">
        <f t="shared" si="17"/>
        <v>5.235602094240838E-3</v>
      </c>
      <c r="AU23" s="331">
        <f t="shared" si="17"/>
        <v>2.34375E-2</v>
      </c>
      <c r="AV23" s="331">
        <f t="shared" si="17"/>
        <v>1.3333333333333334E-2</v>
      </c>
      <c r="AW23" s="331">
        <f t="shared" si="17"/>
        <v>9.2592592592592587E-3</v>
      </c>
      <c r="AX23" s="331">
        <f t="shared" si="17"/>
        <v>0</v>
      </c>
      <c r="AY23" s="331">
        <f t="shared" si="17"/>
        <v>0</v>
      </c>
      <c r="AZ23" s="331">
        <f t="shared" si="17"/>
        <v>0</v>
      </c>
      <c r="BA23" s="331">
        <f t="shared" si="17"/>
        <v>0</v>
      </c>
      <c r="BB23" s="331">
        <f t="shared" si="17"/>
        <v>0</v>
      </c>
      <c r="BC23" s="331">
        <f t="shared" si="17"/>
        <v>0</v>
      </c>
      <c r="BD23" s="331">
        <f t="shared" si="17"/>
        <v>0</v>
      </c>
      <c r="BE23" s="331">
        <f t="shared" si="17"/>
        <v>0</v>
      </c>
      <c r="BF23" s="331">
        <f t="shared" si="17"/>
        <v>0</v>
      </c>
      <c r="BG23" s="331">
        <f t="shared" si="17"/>
        <v>0</v>
      </c>
      <c r="BH23" s="331">
        <f t="shared" si="17"/>
        <v>0</v>
      </c>
      <c r="BI23" s="331">
        <f t="shared" si="17"/>
        <v>0</v>
      </c>
      <c r="BJ23" s="331">
        <f t="shared" si="17"/>
        <v>0</v>
      </c>
      <c r="BK23" s="331">
        <f t="shared" si="17"/>
        <v>0</v>
      </c>
    </row>
    <row r="24" spans="1:63" s="337" customFormat="1" x14ac:dyDescent="0.2">
      <c r="A24" s="333" t="s">
        <v>269</v>
      </c>
      <c r="B24" s="78"/>
      <c r="C24" s="14">
        <v>0</v>
      </c>
      <c r="D24" s="14">
        <v>3</v>
      </c>
      <c r="E24" s="14">
        <v>4</v>
      </c>
      <c r="F24" s="14">
        <v>2</v>
      </c>
      <c r="G24" s="14">
        <v>4</v>
      </c>
      <c r="H24" s="14">
        <v>0</v>
      </c>
      <c r="I24" s="14">
        <v>2</v>
      </c>
      <c r="J24" s="14">
        <v>2</v>
      </c>
      <c r="K24" s="14">
        <v>2</v>
      </c>
      <c r="L24" s="14">
        <v>2</v>
      </c>
      <c r="M24" s="14">
        <v>3</v>
      </c>
      <c r="N24" s="14">
        <v>0</v>
      </c>
      <c r="O24" s="14">
        <v>0</v>
      </c>
      <c r="P24" s="78"/>
      <c r="Q24" s="14">
        <v>0</v>
      </c>
      <c r="R24" s="14">
        <v>2</v>
      </c>
      <c r="S24" s="14">
        <v>1</v>
      </c>
      <c r="T24" s="14">
        <v>3</v>
      </c>
      <c r="U24" s="14">
        <v>3</v>
      </c>
      <c r="V24" s="14">
        <v>0</v>
      </c>
      <c r="W24" s="14">
        <v>0</v>
      </c>
      <c r="X24" s="14">
        <v>0</v>
      </c>
      <c r="Y24" s="14">
        <v>0</v>
      </c>
      <c r="Z24" s="14">
        <v>2</v>
      </c>
      <c r="AA24" s="14">
        <v>2</v>
      </c>
      <c r="AB24" s="14">
        <v>0</v>
      </c>
      <c r="AC24" s="14">
        <v>1</v>
      </c>
      <c r="AD24" s="14">
        <v>0</v>
      </c>
      <c r="AE24" s="14">
        <v>0</v>
      </c>
      <c r="AF24" s="51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342"/>
      <c r="AM24" s="14">
        <v>0</v>
      </c>
      <c r="AN24" s="14">
        <v>0</v>
      </c>
      <c r="AO24" s="14">
        <v>0</v>
      </c>
      <c r="AP24" s="22">
        <v>0</v>
      </c>
      <c r="AQ24" s="14">
        <v>1</v>
      </c>
      <c r="AR24" s="57">
        <v>2</v>
      </c>
      <c r="AS24" s="57">
        <v>1</v>
      </c>
      <c r="AT24" s="57">
        <v>1</v>
      </c>
      <c r="AU24" s="14">
        <v>3</v>
      </c>
      <c r="AV24" s="14">
        <v>3</v>
      </c>
      <c r="AW24" s="57">
        <v>2</v>
      </c>
      <c r="AX24" s="14">
        <v>0</v>
      </c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s="337" customFormat="1" x14ac:dyDescent="0.2">
      <c r="A25" s="333" t="s">
        <v>270</v>
      </c>
      <c r="B25" s="78"/>
      <c r="C25" s="14">
        <v>50</v>
      </c>
      <c r="D25" s="14">
        <v>45</v>
      </c>
      <c r="E25" s="14">
        <v>42</v>
      </c>
      <c r="F25" s="14">
        <v>187</v>
      </c>
      <c r="G25" s="14">
        <v>122</v>
      </c>
      <c r="H25" s="14">
        <v>133</v>
      </c>
      <c r="I25" s="14">
        <v>129</v>
      </c>
      <c r="J25" s="14">
        <v>125</v>
      </c>
      <c r="K25" s="14">
        <v>160</v>
      </c>
      <c r="L25" s="14">
        <v>105</v>
      </c>
      <c r="M25" s="14">
        <v>102</v>
      </c>
      <c r="N25" s="14">
        <v>102</v>
      </c>
      <c r="O25" s="14">
        <v>133</v>
      </c>
      <c r="P25" s="78"/>
      <c r="Q25" s="14">
        <v>125</v>
      </c>
      <c r="R25" s="14">
        <v>133</v>
      </c>
      <c r="S25" s="14">
        <v>180</v>
      </c>
      <c r="T25" s="14">
        <v>155</v>
      </c>
      <c r="U25" s="14">
        <v>187</v>
      </c>
      <c r="V25" s="14">
        <v>147</v>
      </c>
      <c r="W25" s="14">
        <v>139</v>
      </c>
      <c r="X25" s="14">
        <v>149</v>
      </c>
      <c r="Y25" s="14">
        <v>128</v>
      </c>
      <c r="Z25" s="14">
        <v>161</v>
      </c>
      <c r="AA25" s="14">
        <v>154</v>
      </c>
      <c r="AB25" s="14">
        <v>172</v>
      </c>
      <c r="AC25" s="14">
        <v>169</v>
      </c>
      <c r="AD25" s="14">
        <v>157</v>
      </c>
      <c r="AE25" s="14">
        <v>175</v>
      </c>
      <c r="AF25" s="197">
        <v>138</v>
      </c>
      <c r="AG25" s="14">
        <v>166</v>
      </c>
      <c r="AH25" s="14">
        <v>171</v>
      </c>
      <c r="AI25" s="14">
        <v>146</v>
      </c>
      <c r="AJ25" s="14">
        <v>157</v>
      </c>
      <c r="AK25" s="14">
        <v>171</v>
      </c>
      <c r="AL25" s="344"/>
      <c r="AM25" s="14">
        <v>164</v>
      </c>
      <c r="AN25" s="14">
        <v>154</v>
      </c>
      <c r="AO25" s="14">
        <v>198</v>
      </c>
      <c r="AP25" s="23">
        <v>185</v>
      </c>
      <c r="AQ25" s="14">
        <v>197</v>
      </c>
      <c r="AR25" s="154">
        <v>183</v>
      </c>
      <c r="AS25" s="154">
        <v>179</v>
      </c>
      <c r="AT25" s="154">
        <v>191</v>
      </c>
      <c r="AU25" s="14">
        <v>128</v>
      </c>
      <c r="AV25" s="14">
        <v>225</v>
      </c>
      <c r="AW25" s="154">
        <v>216</v>
      </c>
      <c r="AX25" s="14">
        <v>207</v>
      </c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x14ac:dyDescent="0.2">
      <c r="A26" s="353"/>
      <c r="B26" s="354" t="s">
        <v>6</v>
      </c>
      <c r="C26" s="329"/>
      <c r="D26" s="10">
        <f>C10</f>
        <v>44531</v>
      </c>
      <c r="E26" s="10" t="e">
        <f t="shared" ref="E26:AN26" ca="1" si="18">_xll.FIMMÊS(D26,0)+1</f>
        <v>#NAME?</v>
      </c>
      <c r="F26" s="10" t="e">
        <f t="shared" ca="1" si="18"/>
        <v>#NAME?</v>
      </c>
      <c r="G26" s="10" t="e">
        <f t="shared" ca="1" si="18"/>
        <v>#NAME?</v>
      </c>
      <c r="H26" s="10" t="e">
        <f t="shared" ca="1" si="18"/>
        <v>#NAME?</v>
      </c>
      <c r="I26" s="10" t="e">
        <f t="shared" ca="1" si="18"/>
        <v>#NAME?</v>
      </c>
      <c r="J26" s="10" t="e">
        <f t="shared" ca="1" si="18"/>
        <v>#NAME?</v>
      </c>
      <c r="K26" s="10" t="e">
        <f t="shared" ca="1" si="18"/>
        <v>#NAME?</v>
      </c>
      <c r="L26" s="10" t="e">
        <f t="shared" ca="1" si="18"/>
        <v>#NAME?</v>
      </c>
      <c r="M26" s="10" t="e">
        <f t="shared" ca="1" si="18"/>
        <v>#NAME?</v>
      </c>
      <c r="N26" s="10" t="e">
        <f t="shared" ca="1" si="18"/>
        <v>#NAME?</v>
      </c>
      <c r="O26" s="10" t="e">
        <f t="shared" ca="1" si="18"/>
        <v>#NAME?</v>
      </c>
      <c r="P26" s="354" t="s">
        <v>6</v>
      </c>
      <c r="Q26" s="10" t="e">
        <f ca="1">_xll.FIMMÊS(O26,0)+1</f>
        <v>#NAME?</v>
      </c>
      <c r="R26" s="10" t="e">
        <f t="shared" ca="1" si="18"/>
        <v>#NAME?</v>
      </c>
      <c r="S26" s="10" t="e">
        <f t="shared" ca="1" si="18"/>
        <v>#NAME?</v>
      </c>
      <c r="T26" s="10" t="e">
        <f t="shared" ca="1" si="18"/>
        <v>#NAME?</v>
      </c>
      <c r="U26" s="10" t="e">
        <f t="shared" ca="1" si="18"/>
        <v>#NAME?</v>
      </c>
      <c r="V26" s="10" t="e">
        <f t="shared" ca="1" si="18"/>
        <v>#NAME?</v>
      </c>
      <c r="W26" s="10" t="e">
        <f t="shared" ca="1" si="18"/>
        <v>#NAME?</v>
      </c>
      <c r="X26" s="10" t="e">
        <f t="shared" ca="1" si="18"/>
        <v>#NAME?</v>
      </c>
      <c r="Y26" s="10" t="e">
        <f t="shared" ca="1" si="18"/>
        <v>#NAME?</v>
      </c>
      <c r="Z26" s="10" t="e">
        <f t="shared" ca="1" si="18"/>
        <v>#NAME?</v>
      </c>
      <c r="AA26" s="10" t="e">
        <f t="shared" ca="1" si="18"/>
        <v>#NAME?</v>
      </c>
      <c r="AB26" s="10" t="e">
        <f t="shared" ca="1" si="18"/>
        <v>#NAME?</v>
      </c>
      <c r="AC26" s="10" t="e">
        <f t="shared" ca="1" si="18"/>
        <v>#NAME?</v>
      </c>
      <c r="AD26" s="10" t="e">
        <f t="shared" ca="1" si="18"/>
        <v>#NAME?</v>
      </c>
      <c r="AE26" s="10" t="e">
        <f t="shared" ca="1" si="18"/>
        <v>#NAME?</v>
      </c>
      <c r="AF26" s="10" t="e">
        <f t="shared" ca="1" si="18"/>
        <v>#NAME?</v>
      </c>
      <c r="AG26" s="10" t="e">
        <f t="shared" ca="1" si="18"/>
        <v>#NAME?</v>
      </c>
      <c r="AH26" s="10" t="e">
        <f t="shared" ca="1" si="18"/>
        <v>#NAME?</v>
      </c>
      <c r="AI26" s="10" t="e">
        <f t="shared" ca="1" si="18"/>
        <v>#NAME?</v>
      </c>
      <c r="AJ26" s="10" t="e">
        <f t="shared" ca="1" si="18"/>
        <v>#NAME?</v>
      </c>
      <c r="AK26" s="10" t="e">
        <f t="shared" ca="1" si="18"/>
        <v>#NAME?</v>
      </c>
      <c r="AL26" s="354" t="s">
        <v>6</v>
      </c>
      <c r="AM26" s="10" t="e">
        <f ca="1">_xll.FIMMÊS(AK26,0)+1</f>
        <v>#NAME?</v>
      </c>
      <c r="AN26" s="10" t="e">
        <f t="shared" ca="1" si="18"/>
        <v>#NAME?</v>
      </c>
      <c r="AO26" s="10">
        <v>45597</v>
      </c>
      <c r="AP26" s="10" t="e">
        <f ca="1">_xll.FIMMÊS(AO26,0)+1</f>
        <v>#NAME?</v>
      </c>
      <c r="AQ26" s="10" t="e">
        <f ca="1">AP10</f>
        <v>#NAME?</v>
      </c>
      <c r="AR26" s="10" t="e">
        <f t="shared" ref="AR26:BK26" ca="1" si="19">AQ10</f>
        <v>#NAME?</v>
      </c>
      <c r="AS26" s="10" t="e">
        <f t="shared" ca="1" si="19"/>
        <v>#NAME?</v>
      </c>
      <c r="AT26" s="10" t="e">
        <f t="shared" ca="1" si="19"/>
        <v>#NAME?</v>
      </c>
      <c r="AU26" s="10" t="e">
        <f t="shared" ca="1" si="19"/>
        <v>#NAME?</v>
      </c>
      <c r="AV26" s="10" t="e">
        <f t="shared" ca="1" si="19"/>
        <v>#NAME?</v>
      </c>
      <c r="AW26" s="10" t="e">
        <f t="shared" ca="1" si="19"/>
        <v>#NAME?</v>
      </c>
      <c r="AX26" s="10" t="e">
        <f t="shared" ca="1" si="19"/>
        <v>#NAME?</v>
      </c>
      <c r="AY26" s="10" t="e">
        <f t="shared" ca="1" si="19"/>
        <v>#NAME?</v>
      </c>
      <c r="AZ26" s="10" t="e">
        <f t="shared" ca="1" si="19"/>
        <v>#NAME?</v>
      </c>
      <c r="BA26" s="10" t="e">
        <f t="shared" ca="1" si="19"/>
        <v>#NAME?</v>
      </c>
      <c r="BB26" s="10" t="e">
        <f t="shared" ca="1" si="19"/>
        <v>#NAME?</v>
      </c>
      <c r="BC26" s="10" t="e">
        <f t="shared" ca="1" si="19"/>
        <v>#NAME?</v>
      </c>
      <c r="BD26" s="10" t="e">
        <f t="shared" ca="1" si="19"/>
        <v>#NAME?</v>
      </c>
      <c r="BE26" s="10" t="e">
        <f t="shared" ca="1" si="19"/>
        <v>#NAME?</v>
      </c>
      <c r="BF26" s="10" t="e">
        <f t="shared" ca="1" si="19"/>
        <v>#NAME?</v>
      </c>
      <c r="BG26" s="10" t="e">
        <f t="shared" ca="1" si="19"/>
        <v>#NAME?</v>
      </c>
      <c r="BH26" s="10" t="e">
        <f t="shared" ca="1" si="19"/>
        <v>#NAME?</v>
      </c>
      <c r="BI26" s="10" t="e">
        <f t="shared" ca="1" si="19"/>
        <v>#NAME?</v>
      </c>
      <c r="BJ26" s="10" t="e">
        <f t="shared" ca="1" si="19"/>
        <v>#NAME?</v>
      </c>
      <c r="BK26" s="10" t="e">
        <f t="shared" ca="1" si="19"/>
        <v>#NAME?</v>
      </c>
    </row>
    <row r="27" spans="1:63" s="352" customFormat="1" x14ac:dyDescent="0.2">
      <c r="A27" s="330" t="s">
        <v>271</v>
      </c>
      <c r="B27" s="331" t="s">
        <v>272</v>
      </c>
      <c r="C27" s="331"/>
      <c r="D27" s="331">
        <f t="shared" ref="D27:O27" si="20">IF(D29=0,0,(IFERROR((D28/D29),0)))</f>
        <v>0.64646464646464652</v>
      </c>
      <c r="E27" s="331">
        <f t="shared" si="20"/>
        <v>0.73949579831932777</v>
      </c>
      <c r="F27" s="331">
        <f t="shared" si="20"/>
        <v>0.78350515463917525</v>
      </c>
      <c r="G27" s="331">
        <f t="shared" si="20"/>
        <v>0.31313131313131315</v>
      </c>
      <c r="H27" s="331">
        <f t="shared" si="20"/>
        <v>0.12737127371273713</v>
      </c>
      <c r="I27" s="331">
        <f t="shared" si="20"/>
        <v>0.23562152133580705</v>
      </c>
      <c r="J27" s="331">
        <f t="shared" si="20"/>
        <v>6.5246338215712379E-2</v>
      </c>
      <c r="K27" s="331">
        <f t="shared" si="20"/>
        <v>1.3118062563067608E-2</v>
      </c>
      <c r="L27" s="331">
        <f t="shared" si="20"/>
        <v>1.0355029585798817E-2</v>
      </c>
      <c r="M27" s="331">
        <f t="shared" si="20"/>
        <v>2.0833333333333333E-3</v>
      </c>
      <c r="N27" s="331">
        <f t="shared" si="20"/>
        <v>8.4961767204757861E-4</v>
      </c>
      <c r="O27" s="331">
        <f t="shared" si="20"/>
        <v>1.9940179461615153E-3</v>
      </c>
      <c r="P27" s="331" t="s">
        <v>272</v>
      </c>
      <c r="Q27" s="331">
        <f t="shared" ref="Q27:BK27" si="21">IF(Q29=0,0,(IFERROR((Q28/Q29),0)))</f>
        <v>1.9569471624266144E-3</v>
      </c>
      <c r="R27" s="331">
        <f t="shared" si="21"/>
        <v>3.1250000000000002E-3</v>
      </c>
      <c r="S27" s="331">
        <f t="shared" si="21"/>
        <v>0</v>
      </c>
      <c r="T27" s="331">
        <f t="shared" si="21"/>
        <v>1.8621973929236499E-3</v>
      </c>
      <c r="U27" s="331">
        <f t="shared" si="21"/>
        <v>4.0376850605652759E-3</v>
      </c>
      <c r="V27" s="331">
        <f t="shared" si="21"/>
        <v>2.3668639053254438E-3</v>
      </c>
      <c r="W27" s="331">
        <f t="shared" si="21"/>
        <v>1.3802622498274672E-3</v>
      </c>
      <c r="X27" s="331">
        <f t="shared" si="21"/>
        <v>2.142857142857143E-3</v>
      </c>
      <c r="Y27" s="331">
        <f t="shared" si="21"/>
        <v>1.2391573729863693E-3</v>
      </c>
      <c r="Z27" s="331">
        <f t="shared" si="21"/>
        <v>1.148105625717566E-3</v>
      </c>
      <c r="AA27" s="331">
        <f t="shared" si="21"/>
        <v>4.6296296296296294E-3</v>
      </c>
      <c r="AB27" s="331">
        <f t="shared" si="21"/>
        <v>4.1493775933609959E-3</v>
      </c>
      <c r="AC27" s="331">
        <f t="shared" si="21"/>
        <v>1.3306719893546241E-3</v>
      </c>
      <c r="AD27" s="331">
        <f t="shared" si="21"/>
        <v>3.4383954154727794E-3</v>
      </c>
      <c r="AE27" s="331">
        <f t="shared" si="21"/>
        <v>1.4395393474088292E-3</v>
      </c>
      <c r="AF27" s="331">
        <f t="shared" si="21"/>
        <v>0</v>
      </c>
      <c r="AG27" s="331">
        <f t="shared" si="21"/>
        <v>4.3084877208099956E-4</v>
      </c>
      <c r="AH27" s="331">
        <f t="shared" si="21"/>
        <v>3.0541012216404886E-3</v>
      </c>
      <c r="AI27" s="331">
        <f t="shared" si="21"/>
        <v>0</v>
      </c>
      <c r="AJ27" s="331">
        <f t="shared" si="21"/>
        <v>4.5325779036827192E-3</v>
      </c>
      <c r="AK27" s="331">
        <f t="shared" si="21"/>
        <v>6.1349693251533746E-4</v>
      </c>
      <c r="AL27" s="331" t="s">
        <v>273</v>
      </c>
      <c r="AM27" s="331">
        <f t="shared" si="21"/>
        <v>6.4143681847338033E-4</v>
      </c>
      <c r="AN27" s="331">
        <f t="shared" si="21"/>
        <v>3.1605562579013905E-3</v>
      </c>
      <c r="AO27" s="331">
        <f t="shared" si="21"/>
        <v>1.0976948408342482E-2</v>
      </c>
      <c r="AP27" s="331">
        <f t="shared" si="21"/>
        <v>4.554326610279766E-3</v>
      </c>
      <c r="AQ27" s="331">
        <f t="shared" si="21"/>
        <v>1.2121212121212121E-3</v>
      </c>
      <c r="AR27" s="331">
        <f t="shared" si="21"/>
        <v>1.3431833445265279E-3</v>
      </c>
      <c r="AS27" s="331">
        <f t="shared" si="21"/>
        <v>6.4683053040103498E-4</v>
      </c>
      <c r="AT27" s="331">
        <f t="shared" si="21"/>
        <v>0</v>
      </c>
      <c r="AU27" s="331">
        <f t="shared" si="21"/>
        <v>6.285355122564425E-4</v>
      </c>
      <c r="AV27" s="331">
        <f t="shared" si="21"/>
        <v>6.4184852374839533E-4</v>
      </c>
      <c r="AW27" s="331">
        <f t="shared" si="21"/>
        <v>0</v>
      </c>
      <c r="AX27" s="331">
        <f t="shared" si="21"/>
        <v>6.4184852374839533E-4</v>
      </c>
      <c r="AY27" s="331">
        <f t="shared" si="21"/>
        <v>0</v>
      </c>
      <c r="AZ27" s="331">
        <f t="shared" si="21"/>
        <v>0</v>
      </c>
      <c r="BA27" s="331">
        <f t="shared" si="21"/>
        <v>0</v>
      </c>
      <c r="BB27" s="331">
        <f t="shared" si="21"/>
        <v>0</v>
      </c>
      <c r="BC27" s="331">
        <f t="shared" si="21"/>
        <v>0</v>
      </c>
      <c r="BD27" s="331">
        <f t="shared" si="21"/>
        <v>0</v>
      </c>
      <c r="BE27" s="331">
        <f t="shared" si="21"/>
        <v>0</v>
      </c>
      <c r="BF27" s="331">
        <f t="shared" si="21"/>
        <v>0</v>
      </c>
      <c r="BG27" s="331">
        <f t="shared" si="21"/>
        <v>0</v>
      </c>
      <c r="BH27" s="331">
        <f t="shared" si="21"/>
        <v>0</v>
      </c>
      <c r="BI27" s="331">
        <f t="shared" si="21"/>
        <v>0</v>
      </c>
      <c r="BJ27" s="331">
        <f t="shared" si="21"/>
        <v>0</v>
      </c>
      <c r="BK27" s="331">
        <f t="shared" si="21"/>
        <v>0</v>
      </c>
    </row>
    <row r="28" spans="1:63" s="337" customFormat="1" x14ac:dyDescent="0.2">
      <c r="A28" s="333" t="s">
        <v>274</v>
      </c>
      <c r="B28" s="78"/>
      <c r="C28" s="276"/>
      <c r="D28" s="14">
        <v>64</v>
      </c>
      <c r="E28" s="14">
        <v>88</v>
      </c>
      <c r="F28" s="355">
        <v>152</v>
      </c>
      <c r="G28" s="14">
        <v>93</v>
      </c>
      <c r="H28" s="335">
        <v>47</v>
      </c>
      <c r="I28" s="14">
        <v>254</v>
      </c>
      <c r="J28" s="14">
        <v>49</v>
      </c>
      <c r="K28" s="78">
        <v>13</v>
      </c>
      <c r="L28" s="14">
        <v>7</v>
      </c>
      <c r="M28" s="14">
        <v>2</v>
      </c>
      <c r="N28" s="14">
        <v>1</v>
      </c>
      <c r="O28" s="14">
        <v>2</v>
      </c>
      <c r="P28" s="78"/>
      <c r="Q28" s="14">
        <v>2</v>
      </c>
      <c r="R28" s="14">
        <v>4</v>
      </c>
      <c r="S28" s="14">
        <v>0</v>
      </c>
      <c r="T28" s="14">
        <v>2</v>
      </c>
      <c r="U28" s="14">
        <v>6</v>
      </c>
      <c r="V28" s="14">
        <v>4</v>
      </c>
      <c r="W28" s="14">
        <v>2</v>
      </c>
      <c r="X28" s="14">
        <v>3</v>
      </c>
      <c r="Y28" s="14">
        <v>2</v>
      </c>
      <c r="Z28" s="14">
        <v>2</v>
      </c>
      <c r="AA28" s="14">
        <v>5</v>
      </c>
      <c r="AB28" s="14">
        <v>5</v>
      </c>
      <c r="AC28" s="14">
        <v>2</v>
      </c>
      <c r="AD28" s="14">
        <v>6</v>
      </c>
      <c r="AE28" s="14">
        <v>3</v>
      </c>
      <c r="AF28" s="51">
        <v>0</v>
      </c>
      <c r="AG28" s="14">
        <v>1</v>
      </c>
      <c r="AH28" s="14">
        <v>7</v>
      </c>
      <c r="AI28" s="14">
        <v>0</v>
      </c>
      <c r="AJ28" s="14">
        <v>8</v>
      </c>
      <c r="AK28" s="14">
        <v>1</v>
      </c>
      <c r="AL28" s="342"/>
      <c r="AM28" s="14">
        <v>1</v>
      </c>
      <c r="AN28" s="14">
        <v>5</v>
      </c>
      <c r="AO28" s="14">
        <v>20</v>
      </c>
      <c r="AP28" s="57">
        <v>7</v>
      </c>
      <c r="AQ28" s="14">
        <v>2</v>
      </c>
      <c r="AR28" s="57">
        <v>2</v>
      </c>
      <c r="AS28" s="57">
        <v>1</v>
      </c>
      <c r="AT28" s="57">
        <v>0</v>
      </c>
      <c r="AU28" s="14">
        <v>1</v>
      </c>
      <c r="AV28" s="14">
        <v>1</v>
      </c>
      <c r="AW28" s="57">
        <v>0</v>
      </c>
      <c r="AX28" s="14">
        <v>1</v>
      </c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s="337" customFormat="1" x14ac:dyDescent="0.2">
      <c r="A29" s="333" t="s">
        <v>275</v>
      </c>
      <c r="B29" s="78"/>
      <c r="C29" s="14"/>
      <c r="D29" s="14">
        <v>99</v>
      </c>
      <c r="E29" s="14">
        <v>119</v>
      </c>
      <c r="F29" s="355">
        <v>194</v>
      </c>
      <c r="G29" s="14">
        <v>297</v>
      </c>
      <c r="H29" s="335">
        <v>369</v>
      </c>
      <c r="I29" s="14">
        <v>1078</v>
      </c>
      <c r="J29" s="14">
        <v>751</v>
      </c>
      <c r="K29" s="78">
        <v>991</v>
      </c>
      <c r="L29" s="14">
        <v>676</v>
      </c>
      <c r="M29" s="14">
        <v>960</v>
      </c>
      <c r="N29" s="14">
        <v>1177</v>
      </c>
      <c r="O29" s="14">
        <v>1003</v>
      </c>
      <c r="P29" s="78"/>
      <c r="Q29" s="14">
        <v>1022</v>
      </c>
      <c r="R29" s="14">
        <v>1280</v>
      </c>
      <c r="S29" s="14">
        <v>1194</v>
      </c>
      <c r="T29" s="14">
        <v>1074</v>
      </c>
      <c r="U29" s="14">
        <v>1486</v>
      </c>
      <c r="V29" s="14">
        <v>1690</v>
      </c>
      <c r="W29" s="14">
        <v>1449</v>
      </c>
      <c r="X29" s="14">
        <v>1400</v>
      </c>
      <c r="Y29" s="14">
        <v>1614</v>
      </c>
      <c r="Z29" s="14">
        <v>1742</v>
      </c>
      <c r="AA29" s="14">
        <v>1080</v>
      </c>
      <c r="AB29" s="14">
        <v>1205</v>
      </c>
      <c r="AC29" s="14">
        <v>1503</v>
      </c>
      <c r="AD29" s="14">
        <v>1745</v>
      </c>
      <c r="AE29" s="14">
        <v>2084</v>
      </c>
      <c r="AF29" s="197">
        <v>1570</v>
      </c>
      <c r="AG29" s="14">
        <v>2321</v>
      </c>
      <c r="AH29" s="14">
        <v>2292</v>
      </c>
      <c r="AI29" s="14">
        <v>1531</v>
      </c>
      <c r="AJ29" s="14">
        <v>1765</v>
      </c>
      <c r="AK29" s="14">
        <v>1630</v>
      </c>
      <c r="AL29" s="344"/>
      <c r="AM29" s="14">
        <v>1559</v>
      </c>
      <c r="AN29" s="14">
        <v>1582</v>
      </c>
      <c r="AO29" s="14">
        <v>1822</v>
      </c>
      <c r="AP29" s="197">
        <v>1537</v>
      </c>
      <c r="AQ29" s="14">
        <v>1650</v>
      </c>
      <c r="AR29" s="197">
        <v>1489</v>
      </c>
      <c r="AS29" s="197">
        <v>1546</v>
      </c>
      <c r="AT29" s="197">
        <v>1589</v>
      </c>
      <c r="AU29" s="14">
        <v>1591</v>
      </c>
      <c r="AV29" s="14">
        <v>1558</v>
      </c>
      <c r="AW29" s="197">
        <v>1663</v>
      </c>
      <c r="AX29" s="14">
        <v>1558</v>
      </c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3" x14ac:dyDescent="0.2">
      <c r="A30" s="353"/>
      <c r="B30" s="356"/>
      <c r="C30" s="10">
        <f>C10</f>
        <v>44531</v>
      </c>
      <c r="D30" s="10" t="e">
        <f t="shared" ref="D30:AO30" ca="1" si="22">_xll.FIMMÊS(C30,0)+1</f>
        <v>#NAME?</v>
      </c>
      <c r="E30" s="10" t="e">
        <f t="shared" ca="1" si="22"/>
        <v>#NAME?</v>
      </c>
      <c r="F30" s="10" t="e">
        <f t="shared" ca="1" si="22"/>
        <v>#NAME?</v>
      </c>
      <c r="G30" s="10" t="e">
        <f t="shared" ca="1" si="22"/>
        <v>#NAME?</v>
      </c>
      <c r="H30" s="10" t="e">
        <f t="shared" ca="1" si="22"/>
        <v>#NAME?</v>
      </c>
      <c r="I30" s="10" t="e">
        <f t="shared" ca="1" si="22"/>
        <v>#NAME?</v>
      </c>
      <c r="J30" s="10" t="e">
        <f t="shared" ca="1" si="22"/>
        <v>#NAME?</v>
      </c>
      <c r="K30" s="10" t="e">
        <f t="shared" ca="1" si="22"/>
        <v>#NAME?</v>
      </c>
      <c r="L30" s="10" t="e">
        <f t="shared" ca="1" si="22"/>
        <v>#NAME?</v>
      </c>
      <c r="M30" s="10" t="e">
        <f t="shared" ca="1" si="22"/>
        <v>#NAME?</v>
      </c>
      <c r="N30" s="10" t="e">
        <f t="shared" ca="1" si="22"/>
        <v>#NAME?</v>
      </c>
      <c r="O30" s="10" t="e">
        <f t="shared" ca="1" si="22"/>
        <v>#NAME?</v>
      </c>
      <c r="P30" s="356"/>
      <c r="Q30" s="10" t="e">
        <f ca="1">_xll.FIMMÊS(O30,0)+1</f>
        <v>#NAME?</v>
      </c>
      <c r="R30" s="10" t="e">
        <f t="shared" ca="1" si="22"/>
        <v>#NAME?</v>
      </c>
      <c r="S30" s="10" t="e">
        <f t="shared" ca="1" si="22"/>
        <v>#NAME?</v>
      </c>
      <c r="T30" s="10" t="e">
        <f t="shared" ca="1" si="22"/>
        <v>#NAME?</v>
      </c>
      <c r="U30" s="10" t="e">
        <f t="shared" ca="1" si="22"/>
        <v>#NAME?</v>
      </c>
      <c r="V30" s="10" t="e">
        <f t="shared" ca="1" si="22"/>
        <v>#NAME?</v>
      </c>
      <c r="W30" s="10" t="e">
        <f t="shared" ca="1" si="22"/>
        <v>#NAME?</v>
      </c>
      <c r="X30" s="10" t="e">
        <f t="shared" ca="1" si="22"/>
        <v>#NAME?</v>
      </c>
      <c r="Y30" s="10" t="e">
        <f t="shared" ca="1" si="22"/>
        <v>#NAME?</v>
      </c>
      <c r="Z30" s="10" t="e">
        <f t="shared" ca="1" si="22"/>
        <v>#NAME?</v>
      </c>
      <c r="AA30" s="10" t="e">
        <f t="shared" ca="1" si="22"/>
        <v>#NAME?</v>
      </c>
      <c r="AB30" s="10" t="e">
        <f t="shared" ca="1" si="22"/>
        <v>#NAME?</v>
      </c>
      <c r="AC30" s="10" t="e">
        <f t="shared" ca="1" si="22"/>
        <v>#NAME?</v>
      </c>
      <c r="AD30" s="10" t="e">
        <f t="shared" ca="1" si="22"/>
        <v>#NAME?</v>
      </c>
      <c r="AE30" s="10" t="e">
        <f t="shared" ca="1" si="22"/>
        <v>#NAME?</v>
      </c>
      <c r="AF30" s="10" t="e">
        <f t="shared" ca="1" si="22"/>
        <v>#NAME?</v>
      </c>
      <c r="AG30" s="10" t="e">
        <f t="shared" ca="1" si="22"/>
        <v>#NAME?</v>
      </c>
      <c r="AH30" s="10" t="e">
        <f t="shared" ca="1" si="22"/>
        <v>#NAME?</v>
      </c>
      <c r="AI30" s="10" t="e">
        <f t="shared" ca="1" si="22"/>
        <v>#NAME?</v>
      </c>
      <c r="AJ30" s="10" t="e">
        <f t="shared" ca="1" si="22"/>
        <v>#NAME?</v>
      </c>
      <c r="AK30" s="10" t="e">
        <f t="shared" ca="1" si="22"/>
        <v>#NAME?</v>
      </c>
      <c r="AL30" s="329"/>
      <c r="AM30" s="10" t="e">
        <f ca="1">_xll.FIMMÊS(AK30,0)+1</f>
        <v>#NAME?</v>
      </c>
      <c r="AN30" s="10" t="e">
        <f t="shared" ca="1" si="22"/>
        <v>#NAME?</v>
      </c>
      <c r="AO30" s="357" t="e">
        <f t="shared" ca="1" si="22"/>
        <v>#NAME?</v>
      </c>
      <c r="AP30" s="10" t="e">
        <f ca="1">AP10</f>
        <v>#NAME?</v>
      </c>
      <c r="AQ30" s="10" t="e">
        <f t="shared" ref="AQ30:BK30" ca="1" si="23">AQ10</f>
        <v>#NAME?</v>
      </c>
      <c r="AR30" s="10" t="e">
        <f t="shared" ca="1" si="23"/>
        <v>#NAME?</v>
      </c>
      <c r="AS30" s="10" t="e">
        <f t="shared" ca="1" si="23"/>
        <v>#NAME?</v>
      </c>
      <c r="AT30" s="10" t="e">
        <f t="shared" ca="1" si="23"/>
        <v>#NAME?</v>
      </c>
      <c r="AU30" s="10" t="e">
        <f t="shared" ca="1" si="23"/>
        <v>#NAME?</v>
      </c>
      <c r="AV30" s="10" t="e">
        <f t="shared" ca="1" si="23"/>
        <v>#NAME?</v>
      </c>
      <c r="AW30" s="10" t="e">
        <f t="shared" ca="1" si="23"/>
        <v>#NAME?</v>
      </c>
      <c r="AX30" s="10" t="e">
        <f t="shared" ca="1" si="23"/>
        <v>#NAME?</v>
      </c>
      <c r="AY30" s="10" t="e">
        <f t="shared" ca="1" si="23"/>
        <v>#NAME?</v>
      </c>
      <c r="AZ30" s="10" t="e">
        <f t="shared" ca="1" si="23"/>
        <v>#NAME?</v>
      </c>
      <c r="BA30" s="10" t="e">
        <f t="shared" ca="1" si="23"/>
        <v>#NAME?</v>
      </c>
      <c r="BB30" s="10" t="e">
        <f t="shared" ca="1" si="23"/>
        <v>#NAME?</v>
      </c>
      <c r="BC30" s="10" t="e">
        <f t="shared" ca="1" si="23"/>
        <v>#NAME?</v>
      </c>
      <c r="BD30" s="10" t="e">
        <f t="shared" ca="1" si="23"/>
        <v>#NAME?</v>
      </c>
      <c r="BE30" s="10" t="e">
        <f t="shared" ca="1" si="23"/>
        <v>#NAME?</v>
      </c>
      <c r="BF30" s="10" t="e">
        <f t="shared" ca="1" si="23"/>
        <v>#NAME?</v>
      </c>
      <c r="BG30" s="10" t="e">
        <f t="shared" ca="1" si="23"/>
        <v>#NAME?</v>
      </c>
      <c r="BH30" s="10" t="e">
        <f t="shared" ca="1" si="23"/>
        <v>#NAME?</v>
      </c>
      <c r="BI30" s="10" t="e">
        <f t="shared" ca="1" si="23"/>
        <v>#NAME?</v>
      </c>
      <c r="BJ30" s="10" t="e">
        <f t="shared" ca="1" si="23"/>
        <v>#NAME?</v>
      </c>
      <c r="BK30" s="10" t="e">
        <f t="shared" ca="1" si="23"/>
        <v>#NAME?</v>
      </c>
    </row>
    <row r="31" spans="1:63" s="352" customFormat="1" ht="25.5" x14ac:dyDescent="0.2">
      <c r="A31" s="330" t="s">
        <v>276</v>
      </c>
      <c r="B31" s="358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8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31" t="s">
        <v>277</v>
      </c>
      <c r="AM31" s="331">
        <f t="shared" ref="AM31:AX31" si="24">IF(AM33=0,0,(IFERROR((AM32/AM33),0)))</f>
        <v>0.2</v>
      </c>
      <c r="AN31" s="331">
        <f t="shared" si="24"/>
        <v>0.20714285714285716</v>
      </c>
      <c r="AO31" s="331">
        <f t="shared" si="24"/>
        <v>0.20503597122302158</v>
      </c>
      <c r="AP31" s="331">
        <f t="shared" si="24"/>
        <v>0.25</v>
      </c>
      <c r="AQ31" s="331">
        <f t="shared" si="24"/>
        <v>0.17164179104477612</v>
      </c>
      <c r="AR31" s="331">
        <f t="shared" si="24"/>
        <v>9.1503267973856203E-2</v>
      </c>
      <c r="AS31" s="331">
        <f t="shared" si="24"/>
        <v>3.0716723549488054E-2</v>
      </c>
      <c r="AT31" s="331">
        <f t="shared" si="24"/>
        <v>8.4942084942084939E-2</v>
      </c>
      <c r="AU31" s="331">
        <f t="shared" si="24"/>
        <v>0.14956011730205279</v>
      </c>
      <c r="AV31" s="331">
        <f t="shared" si="24"/>
        <v>3.9274924471299093E-2</v>
      </c>
      <c r="AW31" s="331">
        <f t="shared" si="24"/>
        <v>6.8852459016393447E-2</v>
      </c>
      <c r="AX31" s="331">
        <f t="shared" si="24"/>
        <v>9.6491228070175433E-2</v>
      </c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1"/>
      <c r="BK31" s="331"/>
    </row>
    <row r="32" spans="1:63" s="337" customFormat="1" x14ac:dyDescent="0.2">
      <c r="A32" s="360" t="s">
        <v>278</v>
      </c>
      <c r="B32" s="361"/>
      <c r="C32" s="362"/>
      <c r="D32" s="362"/>
      <c r="E32" s="362"/>
      <c r="F32" s="362"/>
      <c r="G32" s="362"/>
      <c r="H32" s="363"/>
      <c r="I32" s="25"/>
      <c r="J32" s="25"/>
      <c r="K32" s="25"/>
      <c r="L32" s="25"/>
      <c r="M32" s="25"/>
      <c r="N32" s="25"/>
      <c r="O32" s="25"/>
      <c r="P32" s="361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364"/>
      <c r="AG32" s="25"/>
      <c r="AH32" s="364"/>
      <c r="AI32" s="25"/>
      <c r="AJ32" s="25"/>
      <c r="AK32" s="25"/>
      <c r="AL32" s="342"/>
      <c r="AM32" s="14">
        <v>55</v>
      </c>
      <c r="AN32" s="14">
        <v>58</v>
      </c>
      <c r="AO32" s="14">
        <v>57</v>
      </c>
      <c r="AP32" s="57">
        <v>77</v>
      </c>
      <c r="AQ32" s="14">
        <v>46</v>
      </c>
      <c r="AR32" s="57">
        <v>28</v>
      </c>
      <c r="AS32" s="14">
        <v>9</v>
      </c>
      <c r="AT32" s="57">
        <v>22</v>
      </c>
      <c r="AU32" s="57">
        <v>51</v>
      </c>
      <c r="AV32" s="14">
        <v>13</v>
      </c>
      <c r="AW32" s="57">
        <v>21</v>
      </c>
      <c r="AX32" s="14">
        <v>33</v>
      </c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337" customFormat="1" x14ac:dyDescent="0.2">
      <c r="A33" s="333" t="s">
        <v>279</v>
      </c>
      <c r="B33" s="361"/>
      <c r="C33" s="362"/>
      <c r="D33" s="362"/>
      <c r="E33" s="362"/>
      <c r="F33" s="362"/>
      <c r="G33" s="362"/>
      <c r="H33" s="363"/>
      <c r="I33" s="25"/>
      <c r="J33" s="25"/>
      <c r="K33" s="25"/>
      <c r="L33" s="25"/>
      <c r="M33" s="25"/>
      <c r="N33" s="25"/>
      <c r="O33" s="25"/>
      <c r="P33" s="361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32"/>
      <c r="AG33" s="25"/>
      <c r="AH33" s="132"/>
      <c r="AI33" s="25"/>
      <c r="AJ33" s="25"/>
      <c r="AK33" s="25"/>
      <c r="AL33" s="344"/>
      <c r="AM33" s="14">
        <v>275</v>
      </c>
      <c r="AN33" s="14">
        <v>280</v>
      </c>
      <c r="AO33" s="14">
        <v>278</v>
      </c>
      <c r="AP33" s="154">
        <v>308</v>
      </c>
      <c r="AQ33" s="14">
        <v>268</v>
      </c>
      <c r="AR33" s="154">
        <v>306</v>
      </c>
      <c r="AS33" s="14">
        <v>293</v>
      </c>
      <c r="AT33" s="154">
        <v>259</v>
      </c>
      <c r="AU33" s="154">
        <v>341</v>
      </c>
      <c r="AV33" s="14">
        <v>331</v>
      </c>
      <c r="AW33" s="154">
        <v>305</v>
      </c>
      <c r="AX33" s="14">
        <v>342</v>
      </c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3" s="352" customFormat="1" ht="25.5" x14ac:dyDescent="0.2">
      <c r="A34" s="330" t="s">
        <v>280</v>
      </c>
      <c r="B34" s="358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8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31" t="s">
        <v>277</v>
      </c>
      <c r="AM34" s="331">
        <f t="shared" ref="AM34:AX34" si="25">IF(AM36=0,0,(IFERROR((AM35/AM36),0)))</f>
        <v>0</v>
      </c>
      <c r="AN34" s="331">
        <f t="shared" si="25"/>
        <v>0</v>
      </c>
      <c r="AO34" s="331">
        <f t="shared" si="25"/>
        <v>0</v>
      </c>
      <c r="AP34" s="331">
        <f t="shared" si="25"/>
        <v>0</v>
      </c>
      <c r="AQ34" s="331">
        <f t="shared" si="25"/>
        <v>0</v>
      </c>
      <c r="AR34" s="331">
        <f t="shared" si="25"/>
        <v>0</v>
      </c>
      <c r="AS34" s="331">
        <f t="shared" si="25"/>
        <v>0</v>
      </c>
      <c r="AT34" s="331">
        <f t="shared" si="25"/>
        <v>0</v>
      </c>
      <c r="AU34" s="331">
        <f t="shared" si="25"/>
        <v>0</v>
      </c>
      <c r="AV34" s="331">
        <f t="shared" si="25"/>
        <v>0</v>
      </c>
      <c r="AW34" s="331">
        <f t="shared" si="25"/>
        <v>0</v>
      </c>
      <c r="AX34" s="331">
        <f t="shared" si="25"/>
        <v>0</v>
      </c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</row>
    <row r="35" spans="1:63" s="337" customFormat="1" x14ac:dyDescent="0.2">
      <c r="A35" s="360" t="s">
        <v>281</v>
      </c>
      <c r="B35" s="361"/>
      <c r="C35" s="362"/>
      <c r="D35" s="362"/>
      <c r="E35" s="362"/>
      <c r="F35" s="362"/>
      <c r="G35" s="362"/>
      <c r="H35" s="363"/>
      <c r="I35" s="25"/>
      <c r="J35" s="25"/>
      <c r="K35" s="25"/>
      <c r="L35" s="25"/>
      <c r="M35" s="25"/>
      <c r="N35" s="25"/>
      <c r="O35" s="25"/>
      <c r="P35" s="361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64"/>
      <c r="AG35" s="25"/>
      <c r="AH35" s="364"/>
      <c r="AI35" s="25"/>
      <c r="AJ35" s="25"/>
      <c r="AK35" s="25"/>
      <c r="AL35" s="342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337" customFormat="1" x14ac:dyDescent="0.2">
      <c r="A36" s="333" t="s">
        <v>279</v>
      </c>
      <c r="B36" s="361"/>
      <c r="C36" s="362"/>
      <c r="D36" s="362"/>
      <c r="E36" s="362"/>
      <c r="F36" s="362"/>
      <c r="G36" s="362"/>
      <c r="H36" s="363"/>
      <c r="I36" s="25"/>
      <c r="J36" s="25"/>
      <c r="K36" s="25"/>
      <c r="L36" s="25"/>
      <c r="M36" s="25"/>
      <c r="N36" s="25"/>
      <c r="O36" s="25"/>
      <c r="P36" s="361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32"/>
      <c r="AG36" s="25"/>
      <c r="AH36" s="132"/>
      <c r="AI36" s="25"/>
      <c r="AJ36" s="25"/>
      <c r="AK36" s="25"/>
      <c r="AL36" s="344"/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3" s="352" customFormat="1" ht="25.5" x14ac:dyDescent="0.2">
      <c r="A37" s="330" t="s">
        <v>282</v>
      </c>
      <c r="B37" s="365" t="s">
        <v>272</v>
      </c>
      <c r="C37" s="331">
        <f t="shared" ref="C37:O37" si="26">IF(C39=0,0,(IFERROR((C38/C39),0)))</f>
        <v>0</v>
      </c>
      <c r="D37" s="331">
        <f t="shared" si="26"/>
        <v>4.5977011494252873E-2</v>
      </c>
      <c r="E37" s="331">
        <f t="shared" si="26"/>
        <v>9.1269841269841265E-2</v>
      </c>
      <c r="F37" s="331">
        <f t="shared" si="26"/>
        <v>2.6785714285714284E-2</v>
      </c>
      <c r="G37" s="331">
        <f t="shared" si="26"/>
        <v>0</v>
      </c>
      <c r="H37" s="331">
        <f t="shared" si="26"/>
        <v>0</v>
      </c>
      <c r="I37" s="331">
        <f t="shared" si="26"/>
        <v>1.1286681715575621E-2</v>
      </c>
      <c r="J37" s="331">
        <f t="shared" si="26"/>
        <v>4.4624746450304259E-2</v>
      </c>
      <c r="K37" s="331">
        <f t="shared" si="26"/>
        <v>8.2644628099173556E-3</v>
      </c>
      <c r="L37" s="331">
        <f t="shared" si="26"/>
        <v>0</v>
      </c>
      <c r="M37" s="331">
        <f t="shared" si="26"/>
        <v>0</v>
      </c>
      <c r="N37" s="331">
        <f t="shared" si="26"/>
        <v>0</v>
      </c>
      <c r="O37" s="331">
        <f t="shared" si="26"/>
        <v>1.2750455373406194E-2</v>
      </c>
      <c r="P37" s="365" t="s">
        <v>272</v>
      </c>
      <c r="Q37" s="331">
        <f t="shared" ref="Q37:BK37" si="27">IF(Q39=0,0,(IFERROR((Q38/Q39),0)))</f>
        <v>4.815409309791332E-3</v>
      </c>
      <c r="R37" s="331">
        <f t="shared" si="27"/>
        <v>5.4446460980036296E-3</v>
      </c>
      <c r="S37" s="331">
        <f t="shared" si="27"/>
        <v>0</v>
      </c>
      <c r="T37" s="331">
        <f t="shared" si="27"/>
        <v>0</v>
      </c>
      <c r="U37" s="331">
        <f t="shared" si="27"/>
        <v>1.4471780028943559E-3</v>
      </c>
      <c r="V37" s="331">
        <f t="shared" si="27"/>
        <v>1.4903129657228018E-3</v>
      </c>
      <c r="W37" s="331">
        <f t="shared" si="27"/>
        <v>3.0211480362537764E-3</v>
      </c>
      <c r="X37" s="331">
        <f t="shared" si="27"/>
        <v>1.4367816091954023E-3</v>
      </c>
      <c r="Y37" s="331">
        <f t="shared" si="27"/>
        <v>5.8309037900874635E-3</v>
      </c>
      <c r="Z37" s="331">
        <f t="shared" si="27"/>
        <v>2.7932960893854749E-3</v>
      </c>
      <c r="AA37" s="331">
        <f t="shared" si="27"/>
        <v>2.9717682020802376E-3</v>
      </c>
      <c r="AB37" s="331">
        <f t="shared" si="27"/>
        <v>5.5401662049861496E-3</v>
      </c>
      <c r="AC37" s="331">
        <f t="shared" si="27"/>
        <v>2.717391304347826E-3</v>
      </c>
      <c r="AD37" s="331">
        <f t="shared" si="27"/>
        <v>1.4367816091954023E-3</v>
      </c>
      <c r="AE37" s="331">
        <f t="shared" si="27"/>
        <v>2.9455081001472753E-3</v>
      </c>
      <c r="AF37" s="331">
        <f t="shared" si="27"/>
        <v>4.7095761381475663E-3</v>
      </c>
      <c r="AG37" s="331">
        <f t="shared" si="27"/>
        <v>1.3550135501355014E-3</v>
      </c>
      <c r="AH37" s="331">
        <f t="shared" si="27"/>
        <v>0</v>
      </c>
      <c r="AI37" s="331">
        <f t="shared" si="27"/>
        <v>0</v>
      </c>
      <c r="AJ37" s="331">
        <f t="shared" si="27"/>
        <v>0</v>
      </c>
      <c r="AK37" s="331">
        <f t="shared" si="27"/>
        <v>0</v>
      </c>
      <c r="AL37" s="365" t="s">
        <v>283</v>
      </c>
      <c r="AM37" s="331">
        <f t="shared" si="27"/>
        <v>0</v>
      </c>
      <c r="AN37" s="331">
        <f t="shared" si="27"/>
        <v>0</v>
      </c>
      <c r="AO37" s="331">
        <f t="shared" si="27"/>
        <v>0</v>
      </c>
      <c r="AP37" s="331">
        <f t="shared" si="27"/>
        <v>5.2493438320209973E-3</v>
      </c>
      <c r="AQ37" s="331">
        <f t="shared" si="27"/>
        <v>2.8653295128939827E-3</v>
      </c>
      <c r="AR37" s="331">
        <f t="shared" si="27"/>
        <v>1.2626262626262627E-3</v>
      </c>
      <c r="AS37" s="331">
        <f t="shared" si="27"/>
        <v>4.0705563093622792E-3</v>
      </c>
      <c r="AT37" s="331">
        <f t="shared" si="27"/>
        <v>1.4084507042253522E-3</v>
      </c>
      <c r="AU37" s="331">
        <f t="shared" si="27"/>
        <v>5.2840158520475562E-3</v>
      </c>
      <c r="AV37" s="331">
        <f t="shared" si="27"/>
        <v>5.6577086280056579E-3</v>
      </c>
      <c r="AW37" s="331">
        <f t="shared" si="27"/>
        <v>2.5906735751295338E-3</v>
      </c>
      <c r="AX37" s="331">
        <f t="shared" si="27"/>
        <v>1.3947001394700139E-3</v>
      </c>
      <c r="AY37" s="331">
        <f t="shared" si="27"/>
        <v>0</v>
      </c>
      <c r="AZ37" s="331">
        <f t="shared" si="27"/>
        <v>0</v>
      </c>
      <c r="BA37" s="331">
        <f t="shared" si="27"/>
        <v>0</v>
      </c>
      <c r="BB37" s="331">
        <f t="shared" si="27"/>
        <v>0</v>
      </c>
      <c r="BC37" s="331">
        <f t="shared" si="27"/>
        <v>0</v>
      </c>
      <c r="BD37" s="331">
        <f t="shared" si="27"/>
        <v>0</v>
      </c>
      <c r="BE37" s="331">
        <f t="shared" si="27"/>
        <v>0</v>
      </c>
      <c r="BF37" s="331">
        <f t="shared" si="27"/>
        <v>0</v>
      </c>
      <c r="BG37" s="331">
        <f t="shared" si="27"/>
        <v>0</v>
      </c>
      <c r="BH37" s="331">
        <f t="shared" si="27"/>
        <v>0</v>
      </c>
      <c r="BI37" s="331">
        <f t="shared" si="27"/>
        <v>0</v>
      </c>
      <c r="BJ37" s="331">
        <f t="shared" si="27"/>
        <v>0</v>
      </c>
      <c r="BK37" s="331">
        <f t="shared" si="27"/>
        <v>0</v>
      </c>
    </row>
    <row r="38" spans="1:63" s="337" customFormat="1" ht="25.5" x14ac:dyDescent="0.2">
      <c r="A38" s="360" t="s">
        <v>284</v>
      </c>
      <c r="B38" s="366"/>
      <c r="C38" s="276">
        <v>0</v>
      </c>
      <c r="D38" s="276">
        <v>8</v>
      </c>
      <c r="E38" s="276">
        <v>23</v>
      </c>
      <c r="F38" s="367">
        <v>9</v>
      </c>
      <c r="G38" s="276">
        <v>0</v>
      </c>
      <c r="H38" s="335">
        <v>0</v>
      </c>
      <c r="I38" s="14">
        <v>5</v>
      </c>
      <c r="J38" s="14">
        <v>22</v>
      </c>
      <c r="K38" s="14">
        <v>4</v>
      </c>
      <c r="L38" s="14">
        <v>0</v>
      </c>
      <c r="M38" s="14">
        <v>0</v>
      </c>
      <c r="N38" s="14">
        <v>0</v>
      </c>
      <c r="O38" s="14">
        <v>7</v>
      </c>
      <c r="P38" s="366"/>
      <c r="Q38" s="14">
        <v>3</v>
      </c>
      <c r="R38" s="14">
        <v>3</v>
      </c>
      <c r="S38" s="14">
        <v>0</v>
      </c>
      <c r="T38" s="14">
        <v>0</v>
      </c>
      <c r="U38" s="14">
        <v>1</v>
      </c>
      <c r="V38" s="14">
        <v>1</v>
      </c>
      <c r="W38" s="14">
        <v>2</v>
      </c>
      <c r="X38" s="14">
        <v>1</v>
      </c>
      <c r="Y38" s="14">
        <v>4</v>
      </c>
      <c r="Z38" s="14">
        <v>2</v>
      </c>
      <c r="AA38" s="14">
        <v>2</v>
      </c>
      <c r="AB38" s="14">
        <v>4</v>
      </c>
      <c r="AC38" s="14">
        <v>2</v>
      </c>
      <c r="AD38" s="14">
        <v>1</v>
      </c>
      <c r="AE38" s="14">
        <v>2</v>
      </c>
      <c r="AF38" s="51">
        <v>3</v>
      </c>
      <c r="AG38" s="14">
        <v>1</v>
      </c>
      <c r="AH38" s="51">
        <v>0</v>
      </c>
      <c r="AI38" s="14">
        <v>0</v>
      </c>
      <c r="AJ38" s="14">
        <v>0</v>
      </c>
      <c r="AK38" s="14">
        <v>0</v>
      </c>
      <c r="AL38" s="342"/>
      <c r="AM38" s="14">
        <v>0</v>
      </c>
      <c r="AN38" s="14">
        <v>0</v>
      </c>
      <c r="AO38" s="14">
        <v>0</v>
      </c>
      <c r="AP38" s="14">
        <v>4</v>
      </c>
      <c r="AQ38" s="14">
        <v>2</v>
      </c>
      <c r="AR38" s="14">
        <v>1</v>
      </c>
      <c r="AS38" s="14">
        <v>3</v>
      </c>
      <c r="AT38" s="57">
        <v>1</v>
      </c>
      <c r="AU38" s="14">
        <v>4</v>
      </c>
      <c r="AV38" s="14">
        <v>4</v>
      </c>
      <c r="AW38" s="14">
        <v>2</v>
      </c>
      <c r="AX38" s="14">
        <v>1</v>
      </c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337" customFormat="1" x14ac:dyDescent="0.2">
      <c r="A39" s="368" t="s">
        <v>285</v>
      </c>
      <c r="B39" s="366"/>
      <c r="C39" s="276">
        <v>108</v>
      </c>
      <c r="D39" s="276">
        <v>174</v>
      </c>
      <c r="E39" s="276">
        <v>252</v>
      </c>
      <c r="F39" s="367">
        <v>336</v>
      </c>
      <c r="G39" s="276">
        <v>384</v>
      </c>
      <c r="H39" s="335">
        <v>446</v>
      </c>
      <c r="I39" s="14">
        <v>443</v>
      </c>
      <c r="J39" s="14">
        <v>493</v>
      </c>
      <c r="K39" s="14">
        <v>484</v>
      </c>
      <c r="L39" s="14">
        <v>502</v>
      </c>
      <c r="M39" s="14">
        <v>509</v>
      </c>
      <c r="N39" s="14">
        <v>454</v>
      </c>
      <c r="O39" s="14">
        <v>549</v>
      </c>
      <c r="P39" s="366"/>
      <c r="Q39" s="14">
        <v>623</v>
      </c>
      <c r="R39" s="14">
        <v>551</v>
      </c>
      <c r="S39" s="14">
        <v>638</v>
      </c>
      <c r="T39" s="14">
        <v>637</v>
      </c>
      <c r="U39" s="14">
        <v>691</v>
      </c>
      <c r="V39" s="14">
        <v>671</v>
      </c>
      <c r="W39" s="14">
        <v>662</v>
      </c>
      <c r="X39" s="14">
        <v>696</v>
      </c>
      <c r="Y39" s="14">
        <v>686</v>
      </c>
      <c r="Z39" s="14">
        <v>716</v>
      </c>
      <c r="AA39" s="14">
        <v>673</v>
      </c>
      <c r="AB39" s="14">
        <v>722</v>
      </c>
      <c r="AC39" s="14">
        <v>736</v>
      </c>
      <c r="AD39" s="14">
        <v>696</v>
      </c>
      <c r="AE39" s="14">
        <v>679</v>
      </c>
      <c r="AF39" s="197">
        <v>637</v>
      </c>
      <c r="AG39" s="14">
        <v>738</v>
      </c>
      <c r="AH39" s="197">
        <v>672</v>
      </c>
      <c r="AI39" s="14">
        <v>682</v>
      </c>
      <c r="AJ39" s="14">
        <v>707</v>
      </c>
      <c r="AK39" s="14">
        <v>653</v>
      </c>
      <c r="AL39" s="344"/>
      <c r="AM39" s="14">
        <v>656</v>
      </c>
      <c r="AN39" s="14">
        <v>619</v>
      </c>
      <c r="AO39" s="14">
        <v>702</v>
      </c>
      <c r="AP39" s="14">
        <v>762</v>
      </c>
      <c r="AQ39" s="14">
        <v>698</v>
      </c>
      <c r="AR39" s="14">
        <v>792</v>
      </c>
      <c r="AS39" s="14">
        <v>737</v>
      </c>
      <c r="AT39" s="154">
        <v>710</v>
      </c>
      <c r="AU39" s="14">
        <v>757</v>
      </c>
      <c r="AV39" s="14">
        <v>707</v>
      </c>
      <c r="AW39" s="14">
        <v>772</v>
      </c>
      <c r="AX39" s="14">
        <v>717</v>
      </c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3" s="372" customFormat="1" ht="25.5" hidden="1" x14ac:dyDescent="0.2">
      <c r="A40" s="369" t="s">
        <v>286</v>
      </c>
      <c r="B40" s="370" t="s">
        <v>283</v>
      </c>
      <c r="C40" s="371">
        <f t="shared" ref="C40:O40" si="28">IF(C42=0,0,(IFERROR((C41/C42),0)))</f>
        <v>1.8518518518518517E-2</v>
      </c>
      <c r="D40" s="371">
        <f t="shared" si="28"/>
        <v>0</v>
      </c>
      <c r="E40" s="371">
        <f t="shared" si="28"/>
        <v>4.3650793650793648E-2</v>
      </c>
      <c r="F40" s="371">
        <f t="shared" si="28"/>
        <v>2.3809523809523808E-2</v>
      </c>
      <c r="G40" s="371">
        <f t="shared" si="28"/>
        <v>5.2083333333333336E-2</v>
      </c>
      <c r="H40" s="371">
        <f t="shared" si="28"/>
        <v>1.5695067264573991E-2</v>
      </c>
      <c r="I40" s="371">
        <f t="shared" si="28"/>
        <v>2.9345372460496615E-2</v>
      </c>
      <c r="J40" s="371">
        <f t="shared" si="28"/>
        <v>1.6227180527383367E-2</v>
      </c>
      <c r="K40" s="371">
        <f t="shared" si="28"/>
        <v>1.859504132231405E-2</v>
      </c>
      <c r="L40" s="371">
        <f t="shared" si="28"/>
        <v>1.7928286852589643E-2</v>
      </c>
      <c r="M40" s="371">
        <f t="shared" si="28"/>
        <v>1.5717092337917484E-2</v>
      </c>
      <c r="N40" s="371">
        <f t="shared" si="28"/>
        <v>2.2026431718061675E-2</v>
      </c>
      <c r="O40" s="371">
        <f t="shared" si="28"/>
        <v>3.2786885245901641E-2</v>
      </c>
      <c r="P40" s="370" t="s">
        <v>283</v>
      </c>
      <c r="Q40" s="371">
        <f t="shared" ref="Q40:BK40" si="29">IF(Q42=0,0,(IFERROR((Q41/Q42),0)))</f>
        <v>2.0866773675762441E-2</v>
      </c>
      <c r="R40" s="371">
        <f t="shared" si="29"/>
        <v>1.8148820326678767E-2</v>
      </c>
      <c r="S40" s="371">
        <f t="shared" si="29"/>
        <v>1.4106583072100314E-2</v>
      </c>
      <c r="T40" s="371">
        <f t="shared" si="29"/>
        <v>2.8257456828885402E-2</v>
      </c>
      <c r="U40" s="371">
        <f t="shared" si="29"/>
        <v>2.3154848046309694E-2</v>
      </c>
      <c r="V40" s="371">
        <f t="shared" si="29"/>
        <v>1.9374068554396422E-2</v>
      </c>
      <c r="W40" s="371">
        <f t="shared" si="29"/>
        <v>9.0634441087613302E-3</v>
      </c>
      <c r="X40" s="371">
        <f t="shared" si="29"/>
        <v>2.1551724137931036E-2</v>
      </c>
      <c r="Y40" s="371">
        <f t="shared" si="29"/>
        <v>1.1661807580174927E-2</v>
      </c>
      <c r="Z40" s="371">
        <f t="shared" si="29"/>
        <v>1.6759776536312849E-2</v>
      </c>
      <c r="AA40" s="371">
        <f t="shared" si="29"/>
        <v>1.188707280832095E-2</v>
      </c>
      <c r="AB40" s="371">
        <f t="shared" si="29"/>
        <v>1.3850415512465374E-2</v>
      </c>
      <c r="AC40" s="371">
        <f t="shared" si="29"/>
        <v>2.8532608695652172E-2</v>
      </c>
      <c r="AD40" s="371">
        <f t="shared" si="29"/>
        <v>1.4367816091954023E-2</v>
      </c>
      <c r="AE40" s="371">
        <f t="shared" si="29"/>
        <v>1.4727540500736377E-2</v>
      </c>
      <c r="AF40" s="371">
        <f t="shared" si="29"/>
        <v>1.5698587127158554E-2</v>
      </c>
      <c r="AG40" s="371">
        <f t="shared" si="29"/>
        <v>1.0840108401084011E-2</v>
      </c>
      <c r="AH40" s="371">
        <f t="shared" si="29"/>
        <v>1.1904761904761904E-2</v>
      </c>
      <c r="AI40" s="371">
        <f t="shared" si="29"/>
        <v>8.7976539589442824E-3</v>
      </c>
      <c r="AJ40" s="371">
        <f t="shared" si="29"/>
        <v>4.2432814710042432E-3</v>
      </c>
      <c r="AK40" s="371">
        <f t="shared" si="29"/>
        <v>6.1255742725880554E-3</v>
      </c>
      <c r="AL40" s="371"/>
      <c r="AM40" s="371">
        <f t="shared" si="29"/>
        <v>0</v>
      </c>
      <c r="AN40" s="371">
        <f t="shared" si="29"/>
        <v>0</v>
      </c>
      <c r="AO40" s="371">
        <f t="shared" si="29"/>
        <v>0</v>
      </c>
      <c r="AP40" s="371">
        <f t="shared" si="29"/>
        <v>0</v>
      </c>
      <c r="AQ40" s="371">
        <f t="shared" si="29"/>
        <v>0</v>
      </c>
      <c r="AR40" s="371">
        <f t="shared" si="29"/>
        <v>0</v>
      </c>
      <c r="AS40" s="371">
        <f t="shared" si="29"/>
        <v>0</v>
      </c>
      <c r="AT40" s="371">
        <f t="shared" si="29"/>
        <v>0</v>
      </c>
      <c r="AU40" s="371">
        <f t="shared" si="29"/>
        <v>0</v>
      </c>
      <c r="AV40" s="371">
        <f t="shared" si="29"/>
        <v>0</v>
      </c>
      <c r="AW40" s="371">
        <f t="shared" si="29"/>
        <v>0</v>
      </c>
      <c r="AX40" s="371">
        <f t="shared" si="29"/>
        <v>0</v>
      </c>
      <c r="AY40" s="371">
        <f t="shared" si="29"/>
        <v>0</v>
      </c>
      <c r="AZ40" s="371">
        <f t="shared" si="29"/>
        <v>0</v>
      </c>
      <c r="BA40" s="371">
        <f t="shared" si="29"/>
        <v>0</v>
      </c>
      <c r="BB40" s="371">
        <f t="shared" si="29"/>
        <v>0</v>
      </c>
      <c r="BC40" s="371">
        <f t="shared" si="29"/>
        <v>0</v>
      </c>
      <c r="BD40" s="371">
        <f t="shared" si="29"/>
        <v>0</v>
      </c>
      <c r="BE40" s="371">
        <f t="shared" si="29"/>
        <v>0</v>
      </c>
      <c r="BF40" s="371">
        <f t="shared" si="29"/>
        <v>0</v>
      </c>
      <c r="BG40" s="371">
        <f t="shared" si="29"/>
        <v>0</v>
      </c>
      <c r="BH40" s="371">
        <f t="shared" si="29"/>
        <v>0</v>
      </c>
      <c r="BI40" s="371">
        <f t="shared" si="29"/>
        <v>0</v>
      </c>
      <c r="BJ40" s="371">
        <f t="shared" si="29"/>
        <v>0</v>
      </c>
      <c r="BK40" s="371">
        <f t="shared" si="29"/>
        <v>0</v>
      </c>
    </row>
    <row r="41" spans="1:63" s="337" customFormat="1" ht="25.5" hidden="1" x14ac:dyDescent="0.2">
      <c r="A41" s="360" t="s">
        <v>287</v>
      </c>
      <c r="B41" s="373"/>
      <c r="C41" s="374">
        <v>2</v>
      </c>
      <c r="D41" s="374">
        <v>0</v>
      </c>
      <c r="E41" s="374">
        <v>11</v>
      </c>
      <c r="F41" s="374">
        <v>8</v>
      </c>
      <c r="G41" s="374">
        <v>20</v>
      </c>
      <c r="H41" s="375">
        <v>7</v>
      </c>
      <c r="I41" s="376">
        <v>13</v>
      </c>
      <c r="J41" s="376">
        <v>8</v>
      </c>
      <c r="K41" s="376">
        <v>9</v>
      </c>
      <c r="L41" s="376">
        <v>9</v>
      </c>
      <c r="M41" s="376">
        <v>8</v>
      </c>
      <c r="N41" s="376">
        <v>10</v>
      </c>
      <c r="O41" s="376">
        <v>18</v>
      </c>
      <c r="P41" s="373"/>
      <c r="Q41" s="376">
        <v>13</v>
      </c>
      <c r="R41" s="376">
        <v>10</v>
      </c>
      <c r="S41" s="376">
        <v>9</v>
      </c>
      <c r="T41" s="376">
        <v>18</v>
      </c>
      <c r="U41" s="376">
        <v>16</v>
      </c>
      <c r="V41" s="376">
        <v>13</v>
      </c>
      <c r="W41" s="376">
        <v>6</v>
      </c>
      <c r="X41" s="376">
        <v>15</v>
      </c>
      <c r="Y41" s="376">
        <v>8</v>
      </c>
      <c r="Z41" s="376">
        <v>12</v>
      </c>
      <c r="AA41" s="376">
        <v>8</v>
      </c>
      <c r="AB41" s="376">
        <v>10</v>
      </c>
      <c r="AC41" s="376">
        <v>21</v>
      </c>
      <c r="AD41" s="376">
        <v>10</v>
      </c>
      <c r="AE41" s="376">
        <v>10</v>
      </c>
      <c r="AF41" s="377">
        <v>10</v>
      </c>
      <c r="AG41" s="376">
        <v>8</v>
      </c>
      <c r="AH41" s="377">
        <v>8</v>
      </c>
      <c r="AI41" s="376">
        <v>6</v>
      </c>
      <c r="AJ41" s="376">
        <v>3</v>
      </c>
      <c r="AK41" s="376">
        <v>4</v>
      </c>
      <c r="AL41" s="376"/>
      <c r="AM41" s="376"/>
      <c r="AN41" s="376"/>
      <c r="AO41" s="376"/>
      <c r="AP41" s="376"/>
      <c r="AQ41" s="376"/>
      <c r="AR41" s="376"/>
      <c r="AS41" s="376"/>
      <c r="AT41" s="376"/>
      <c r="AU41" s="376"/>
      <c r="AV41" s="376"/>
      <c r="AW41" s="376"/>
      <c r="AX41" s="376"/>
      <c r="AY41" s="376"/>
      <c r="AZ41" s="376"/>
      <c r="BA41" s="376"/>
      <c r="BB41" s="376"/>
      <c r="BC41" s="376"/>
      <c r="BD41" s="376"/>
      <c r="BE41" s="376"/>
      <c r="BF41" s="376"/>
      <c r="BG41" s="376"/>
      <c r="BH41" s="376"/>
      <c r="BI41" s="376"/>
      <c r="BJ41" s="376"/>
      <c r="BK41" s="376"/>
    </row>
    <row r="42" spans="1:63" s="337" customFormat="1" hidden="1" x14ac:dyDescent="0.2">
      <c r="A42" s="368" t="s">
        <v>285</v>
      </c>
      <c r="B42" s="373"/>
      <c r="C42" s="374">
        <f>C39</f>
        <v>108</v>
      </c>
      <c r="D42" s="374">
        <f t="shared" ref="D42:O42" si="30">D39</f>
        <v>174</v>
      </c>
      <c r="E42" s="374">
        <f t="shared" si="30"/>
        <v>252</v>
      </c>
      <c r="F42" s="374">
        <f t="shared" si="30"/>
        <v>336</v>
      </c>
      <c r="G42" s="374">
        <v>384</v>
      </c>
      <c r="H42" s="374">
        <f t="shared" si="30"/>
        <v>446</v>
      </c>
      <c r="I42" s="374">
        <f t="shared" si="30"/>
        <v>443</v>
      </c>
      <c r="J42" s="374">
        <f t="shared" si="30"/>
        <v>493</v>
      </c>
      <c r="K42" s="374">
        <f t="shared" si="30"/>
        <v>484</v>
      </c>
      <c r="L42" s="374">
        <f t="shared" si="30"/>
        <v>502</v>
      </c>
      <c r="M42" s="374">
        <f t="shared" si="30"/>
        <v>509</v>
      </c>
      <c r="N42" s="374">
        <f t="shared" si="30"/>
        <v>454</v>
      </c>
      <c r="O42" s="374">
        <f t="shared" si="30"/>
        <v>549</v>
      </c>
      <c r="P42" s="373"/>
      <c r="Q42" s="374">
        <f t="shared" ref="Q42:AB42" si="31">Q39</f>
        <v>623</v>
      </c>
      <c r="R42" s="374">
        <f t="shared" si="31"/>
        <v>551</v>
      </c>
      <c r="S42" s="374">
        <f t="shared" si="31"/>
        <v>638</v>
      </c>
      <c r="T42" s="374">
        <f t="shared" si="31"/>
        <v>637</v>
      </c>
      <c r="U42" s="374">
        <f t="shared" si="31"/>
        <v>691</v>
      </c>
      <c r="V42" s="374">
        <f t="shared" si="31"/>
        <v>671</v>
      </c>
      <c r="W42" s="374">
        <f t="shared" si="31"/>
        <v>662</v>
      </c>
      <c r="X42" s="374">
        <f t="shared" si="31"/>
        <v>696</v>
      </c>
      <c r="Y42" s="374">
        <f t="shared" si="31"/>
        <v>686</v>
      </c>
      <c r="Z42" s="374">
        <f t="shared" si="31"/>
        <v>716</v>
      </c>
      <c r="AA42" s="374">
        <f t="shared" si="31"/>
        <v>673</v>
      </c>
      <c r="AB42" s="374">
        <f t="shared" si="31"/>
        <v>722</v>
      </c>
      <c r="AC42" s="374">
        <v>736</v>
      </c>
      <c r="AD42" s="374">
        <v>696</v>
      </c>
      <c r="AE42" s="374">
        <v>679</v>
      </c>
      <c r="AF42" s="378">
        <v>637</v>
      </c>
      <c r="AG42" s="374">
        <v>738</v>
      </c>
      <c r="AH42" s="378">
        <v>672</v>
      </c>
      <c r="AI42" s="374">
        <v>682</v>
      </c>
      <c r="AJ42" s="374">
        <v>707</v>
      </c>
      <c r="AK42" s="374">
        <v>653</v>
      </c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</row>
    <row r="43" spans="1:63" s="352" customFormat="1" x14ac:dyDescent="0.2">
      <c r="A43" s="330" t="s">
        <v>288</v>
      </c>
      <c r="B43" s="365" t="s">
        <v>289</v>
      </c>
      <c r="C43" s="331">
        <f t="shared" ref="C43:O43" si="32">IF(C45=0,0,(IFERROR((C44/C45),0)))</f>
        <v>0</v>
      </c>
      <c r="D43" s="331">
        <f t="shared" si="32"/>
        <v>0</v>
      </c>
      <c r="E43" s="331">
        <f t="shared" si="32"/>
        <v>0</v>
      </c>
      <c r="F43" s="331">
        <f t="shared" si="32"/>
        <v>0</v>
      </c>
      <c r="G43" s="331">
        <f t="shared" si="32"/>
        <v>0.5</v>
      </c>
      <c r="H43" s="331">
        <f t="shared" si="32"/>
        <v>0.75</v>
      </c>
      <c r="I43" s="331">
        <f t="shared" si="32"/>
        <v>0.609375</v>
      </c>
      <c r="J43" s="331">
        <f t="shared" si="32"/>
        <v>0.58730158730158732</v>
      </c>
      <c r="K43" s="331">
        <f t="shared" si="32"/>
        <v>0.68604651162790697</v>
      </c>
      <c r="L43" s="331">
        <f t="shared" si="32"/>
        <v>0.67241379310344829</v>
      </c>
      <c r="M43" s="331">
        <f t="shared" si="32"/>
        <v>0.75342465753424659</v>
      </c>
      <c r="N43" s="331">
        <f t="shared" si="32"/>
        <v>0.69620253164556967</v>
      </c>
      <c r="O43" s="331">
        <f t="shared" si="32"/>
        <v>0.71590909090909094</v>
      </c>
      <c r="P43" s="365" t="s">
        <v>289</v>
      </c>
      <c r="Q43" s="331">
        <f t="shared" ref="Q43:BK43" si="33">IF(Q45=0,0,(IFERROR((Q44/Q45),0)))</f>
        <v>0.56321839080459768</v>
      </c>
      <c r="R43" s="331">
        <f t="shared" si="33"/>
        <v>0.70526315789473681</v>
      </c>
      <c r="S43" s="331">
        <f t="shared" si="33"/>
        <v>0.67010309278350511</v>
      </c>
      <c r="T43" s="331">
        <f t="shared" si="33"/>
        <v>0.67256637168141598</v>
      </c>
      <c r="U43" s="331">
        <f t="shared" si="33"/>
        <v>0.69599999999999995</v>
      </c>
      <c r="V43" s="331">
        <f t="shared" si="33"/>
        <v>0.63461538461538458</v>
      </c>
      <c r="W43" s="331">
        <f t="shared" si="33"/>
        <v>0.64220183486238536</v>
      </c>
      <c r="X43" s="331">
        <f t="shared" si="33"/>
        <v>0.60447761194029848</v>
      </c>
      <c r="Y43" s="331">
        <f t="shared" si="33"/>
        <v>0.61157024793388426</v>
      </c>
      <c r="Z43" s="331">
        <f t="shared" si="33"/>
        <v>0.59829059829059827</v>
      </c>
      <c r="AA43" s="331">
        <f t="shared" si="33"/>
        <v>0.58536585365853655</v>
      </c>
      <c r="AB43" s="331">
        <f t="shared" si="33"/>
        <v>0.53921568627450978</v>
      </c>
      <c r="AC43" s="331">
        <f t="shared" si="33"/>
        <v>0.59433962264150941</v>
      </c>
      <c r="AD43" s="331">
        <f t="shared" si="33"/>
        <v>0.68041237113402064</v>
      </c>
      <c r="AE43" s="331">
        <f t="shared" si="33"/>
        <v>0.59375</v>
      </c>
      <c r="AF43" s="331">
        <f t="shared" si="33"/>
        <v>0.62385321100917435</v>
      </c>
      <c r="AG43" s="331">
        <f t="shared" si="33"/>
        <v>0.55172413793103448</v>
      </c>
      <c r="AH43" s="331">
        <f t="shared" si="33"/>
        <v>0.64516129032258063</v>
      </c>
      <c r="AI43" s="331">
        <f t="shared" si="33"/>
        <v>0.47572815533980584</v>
      </c>
      <c r="AJ43" s="331">
        <f t="shared" si="33"/>
        <v>0.60747663551401865</v>
      </c>
      <c r="AK43" s="331">
        <f t="shared" si="33"/>
        <v>0.6875</v>
      </c>
      <c r="AL43" s="365" t="s">
        <v>289</v>
      </c>
      <c r="AM43" s="331">
        <f t="shared" si="33"/>
        <v>0.58260869565217388</v>
      </c>
      <c r="AN43" s="331">
        <f t="shared" si="33"/>
        <v>0.63478260869565217</v>
      </c>
      <c r="AO43" s="331">
        <f t="shared" si="33"/>
        <v>0.6517857142857143</v>
      </c>
      <c r="AP43" s="331">
        <f t="shared" si="33"/>
        <v>0.625</v>
      </c>
      <c r="AQ43" s="331">
        <f t="shared" si="33"/>
        <v>0.59</v>
      </c>
      <c r="AR43" s="331">
        <f t="shared" si="33"/>
        <v>0.61904761904761907</v>
      </c>
      <c r="AS43" s="331">
        <f t="shared" si="33"/>
        <v>0.65034965034965031</v>
      </c>
      <c r="AT43" s="331">
        <f t="shared" si="33"/>
        <v>0.62616822429906538</v>
      </c>
      <c r="AU43" s="331">
        <f t="shared" si="33"/>
        <v>0.63063063063063063</v>
      </c>
      <c r="AV43" s="331">
        <f t="shared" si="33"/>
        <v>0.5714285714285714</v>
      </c>
      <c r="AW43" s="331">
        <f t="shared" si="33"/>
        <v>0.58536585365853655</v>
      </c>
      <c r="AX43" s="331">
        <f t="shared" si="33"/>
        <v>0.59459459459459463</v>
      </c>
      <c r="AY43" s="331">
        <f t="shared" si="33"/>
        <v>0</v>
      </c>
      <c r="AZ43" s="331">
        <f t="shared" si="33"/>
        <v>0</v>
      </c>
      <c r="BA43" s="331">
        <f t="shared" si="33"/>
        <v>0</v>
      </c>
      <c r="BB43" s="331">
        <f t="shared" si="33"/>
        <v>0</v>
      </c>
      <c r="BC43" s="331">
        <f t="shared" si="33"/>
        <v>0</v>
      </c>
      <c r="BD43" s="331">
        <f t="shared" si="33"/>
        <v>0</v>
      </c>
      <c r="BE43" s="331">
        <f t="shared" si="33"/>
        <v>0</v>
      </c>
      <c r="BF43" s="331">
        <f t="shared" si="33"/>
        <v>0</v>
      </c>
      <c r="BG43" s="331">
        <f t="shared" si="33"/>
        <v>0</v>
      </c>
      <c r="BH43" s="331">
        <f t="shared" si="33"/>
        <v>0</v>
      </c>
      <c r="BI43" s="331">
        <f t="shared" si="33"/>
        <v>0</v>
      </c>
      <c r="BJ43" s="331">
        <f t="shared" si="33"/>
        <v>0</v>
      </c>
      <c r="BK43" s="331">
        <f t="shared" si="33"/>
        <v>0</v>
      </c>
    </row>
    <row r="44" spans="1:63" s="337" customFormat="1" x14ac:dyDescent="0.2">
      <c r="A44" s="333" t="s">
        <v>290</v>
      </c>
      <c r="B44" s="366"/>
      <c r="C44" s="14">
        <v>0</v>
      </c>
      <c r="D44" s="14">
        <v>0</v>
      </c>
      <c r="E44" s="14">
        <v>0</v>
      </c>
      <c r="F44" s="14">
        <v>0</v>
      </c>
      <c r="G44" s="14">
        <v>1</v>
      </c>
      <c r="H44" s="335">
        <v>30</v>
      </c>
      <c r="I44" s="14">
        <v>39</v>
      </c>
      <c r="J44" s="14">
        <v>37</v>
      </c>
      <c r="K44" s="355">
        <v>59</v>
      </c>
      <c r="L44" s="14">
        <v>39</v>
      </c>
      <c r="M44" s="14">
        <v>55</v>
      </c>
      <c r="N44" s="14">
        <v>55</v>
      </c>
      <c r="O44" s="14">
        <v>63</v>
      </c>
      <c r="P44" s="366"/>
      <c r="Q44" s="257">
        <v>49</v>
      </c>
      <c r="R44" s="14">
        <v>67</v>
      </c>
      <c r="S44" s="14">
        <v>65</v>
      </c>
      <c r="T44" s="14">
        <v>76</v>
      </c>
      <c r="U44" s="14">
        <v>87</v>
      </c>
      <c r="V44" s="14">
        <v>66</v>
      </c>
      <c r="W44" s="14">
        <v>70</v>
      </c>
      <c r="X44" s="14">
        <v>81</v>
      </c>
      <c r="Y44" s="14">
        <v>74</v>
      </c>
      <c r="Z44" s="14">
        <v>70</v>
      </c>
      <c r="AA44" s="14">
        <v>72</v>
      </c>
      <c r="AB44" s="14">
        <v>55</v>
      </c>
      <c r="AC44" s="14">
        <v>63</v>
      </c>
      <c r="AD44" s="14">
        <v>66</v>
      </c>
      <c r="AE44" s="14">
        <v>57</v>
      </c>
      <c r="AF44" s="51">
        <v>68</v>
      </c>
      <c r="AG44" s="14">
        <v>64</v>
      </c>
      <c r="AH44" s="51">
        <v>60</v>
      </c>
      <c r="AI44" s="14">
        <v>49</v>
      </c>
      <c r="AJ44" s="14">
        <v>65</v>
      </c>
      <c r="AK44" s="14">
        <v>77</v>
      </c>
      <c r="AL44" s="342"/>
      <c r="AM44" s="14">
        <v>67</v>
      </c>
      <c r="AN44" s="14">
        <v>73</v>
      </c>
      <c r="AO44" s="14">
        <v>73</v>
      </c>
      <c r="AP44" s="57">
        <v>65</v>
      </c>
      <c r="AQ44" s="14">
        <v>59</v>
      </c>
      <c r="AR44" s="14">
        <v>78</v>
      </c>
      <c r="AS44" s="14">
        <v>93</v>
      </c>
      <c r="AT44" s="14">
        <v>67</v>
      </c>
      <c r="AU44" s="14">
        <v>70</v>
      </c>
      <c r="AV44" s="14">
        <v>68</v>
      </c>
      <c r="AW44" s="14">
        <v>72</v>
      </c>
      <c r="AX44" s="14">
        <v>66</v>
      </c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337" customFormat="1" x14ac:dyDescent="0.2">
      <c r="A45" s="333" t="s">
        <v>291</v>
      </c>
      <c r="B45" s="366"/>
      <c r="C45" s="14">
        <v>0</v>
      </c>
      <c r="D45" s="14">
        <v>0</v>
      </c>
      <c r="E45" s="14">
        <v>0</v>
      </c>
      <c r="F45" s="14">
        <v>0</v>
      </c>
      <c r="G45" s="14">
        <v>2</v>
      </c>
      <c r="H45" s="335">
        <v>40</v>
      </c>
      <c r="I45" s="14">
        <v>64</v>
      </c>
      <c r="J45" s="14">
        <v>63</v>
      </c>
      <c r="K45" s="355">
        <v>86</v>
      </c>
      <c r="L45" s="14">
        <v>58</v>
      </c>
      <c r="M45" s="14">
        <v>73</v>
      </c>
      <c r="N45" s="14">
        <v>79</v>
      </c>
      <c r="O45" s="14">
        <v>88</v>
      </c>
      <c r="P45" s="366"/>
      <c r="Q45" s="379">
        <v>87</v>
      </c>
      <c r="R45" s="14">
        <v>95</v>
      </c>
      <c r="S45" s="14">
        <v>97</v>
      </c>
      <c r="T45" s="14">
        <v>113</v>
      </c>
      <c r="U45" s="14">
        <v>125</v>
      </c>
      <c r="V45" s="14">
        <v>104</v>
      </c>
      <c r="W45" s="14">
        <v>109</v>
      </c>
      <c r="X45" s="14">
        <v>134</v>
      </c>
      <c r="Y45" s="14">
        <v>121</v>
      </c>
      <c r="Z45" s="14">
        <v>117</v>
      </c>
      <c r="AA45" s="14">
        <v>123</v>
      </c>
      <c r="AB45" s="14">
        <v>102</v>
      </c>
      <c r="AC45" s="14">
        <v>106</v>
      </c>
      <c r="AD45" s="14">
        <v>97</v>
      </c>
      <c r="AE45" s="14">
        <v>96</v>
      </c>
      <c r="AF45" s="197">
        <v>109</v>
      </c>
      <c r="AG45" s="14">
        <v>116</v>
      </c>
      <c r="AH45" s="197">
        <v>93</v>
      </c>
      <c r="AI45" s="14">
        <v>103</v>
      </c>
      <c r="AJ45" s="14">
        <v>107</v>
      </c>
      <c r="AK45" s="14">
        <v>112</v>
      </c>
      <c r="AL45" s="344"/>
      <c r="AM45" s="14">
        <v>115</v>
      </c>
      <c r="AN45" s="14">
        <v>115</v>
      </c>
      <c r="AO45" s="14">
        <v>112</v>
      </c>
      <c r="AP45" s="154">
        <v>104</v>
      </c>
      <c r="AQ45" s="14">
        <v>100</v>
      </c>
      <c r="AR45" s="14">
        <v>126</v>
      </c>
      <c r="AS45" s="14">
        <v>143</v>
      </c>
      <c r="AT45" s="14">
        <v>107</v>
      </c>
      <c r="AU45" s="14">
        <v>111</v>
      </c>
      <c r="AV45" s="14">
        <v>119</v>
      </c>
      <c r="AW45" s="14">
        <v>123</v>
      </c>
      <c r="AX45" s="14">
        <v>111</v>
      </c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3" s="352" customFormat="1" ht="25.5" x14ac:dyDescent="0.2">
      <c r="A46" s="330" t="s">
        <v>292</v>
      </c>
      <c r="B46" s="365">
        <v>1</v>
      </c>
      <c r="C46" s="331">
        <f>IF((C48=0),1,IF((ISBLANK(C48)),0,(IFERROR((C47/C48),0))))</f>
        <v>1</v>
      </c>
      <c r="D46" s="331">
        <f t="shared" ref="D46:O46" si="34">IF((D48=0),1,IF((ISBLANK(D48)),0,(IFERROR((D47/D48),0))))</f>
        <v>1</v>
      </c>
      <c r="E46" s="331">
        <f t="shared" si="34"/>
        <v>1</v>
      </c>
      <c r="F46" s="331">
        <f t="shared" si="34"/>
        <v>1</v>
      </c>
      <c r="G46" s="331">
        <f t="shared" si="34"/>
        <v>1</v>
      </c>
      <c r="H46" s="331">
        <f t="shared" si="34"/>
        <v>1</v>
      </c>
      <c r="I46" s="331">
        <f t="shared" si="34"/>
        <v>1</v>
      </c>
      <c r="J46" s="331">
        <f t="shared" si="34"/>
        <v>1</v>
      </c>
      <c r="K46" s="331">
        <f t="shared" si="34"/>
        <v>1</v>
      </c>
      <c r="L46" s="331">
        <f t="shared" si="34"/>
        <v>1</v>
      </c>
      <c r="M46" s="331">
        <f t="shared" si="34"/>
        <v>1</v>
      </c>
      <c r="N46" s="331">
        <f t="shared" si="34"/>
        <v>1</v>
      </c>
      <c r="O46" s="331">
        <f t="shared" si="34"/>
        <v>1</v>
      </c>
      <c r="P46" s="365">
        <v>1</v>
      </c>
      <c r="Q46" s="331">
        <f t="shared" ref="Q46:BK46" si="35">IF((Q48=0),1,IF((ISBLANK(Q48)),0,(IFERROR((Q47/Q48),0))))</f>
        <v>1</v>
      </c>
      <c r="R46" s="331">
        <f t="shared" si="35"/>
        <v>1</v>
      </c>
      <c r="S46" s="331">
        <f t="shared" si="35"/>
        <v>1</v>
      </c>
      <c r="T46" s="331">
        <f t="shared" si="35"/>
        <v>1</v>
      </c>
      <c r="U46" s="331">
        <f t="shared" si="35"/>
        <v>1</v>
      </c>
      <c r="V46" s="331">
        <f t="shared" si="35"/>
        <v>1</v>
      </c>
      <c r="W46" s="331">
        <f t="shared" si="35"/>
        <v>1</v>
      </c>
      <c r="X46" s="331">
        <f t="shared" si="35"/>
        <v>1</v>
      </c>
      <c r="Y46" s="331">
        <f t="shared" si="35"/>
        <v>1</v>
      </c>
      <c r="Z46" s="331">
        <f t="shared" si="35"/>
        <v>1</v>
      </c>
      <c r="AA46" s="331">
        <f t="shared" si="35"/>
        <v>1</v>
      </c>
      <c r="AB46" s="331">
        <f t="shared" si="35"/>
        <v>1</v>
      </c>
      <c r="AC46" s="331">
        <f t="shared" si="35"/>
        <v>1</v>
      </c>
      <c r="AD46" s="331">
        <f t="shared" si="35"/>
        <v>1</v>
      </c>
      <c r="AE46" s="331">
        <f t="shared" si="35"/>
        <v>1</v>
      </c>
      <c r="AF46" s="331">
        <f t="shared" si="35"/>
        <v>1</v>
      </c>
      <c r="AG46" s="331">
        <f t="shared" si="35"/>
        <v>1</v>
      </c>
      <c r="AH46" s="331">
        <f t="shared" si="35"/>
        <v>1</v>
      </c>
      <c r="AI46" s="331">
        <f t="shared" si="35"/>
        <v>1</v>
      </c>
      <c r="AJ46" s="331">
        <f t="shared" si="35"/>
        <v>1</v>
      </c>
      <c r="AK46" s="331">
        <f t="shared" si="35"/>
        <v>1</v>
      </c>
      <c r="AL46" s="365">
        <v>1</v>
      </c>
      <c r="AM46" s="331">
        <f t="shared" si="35"/>
        <v>1</v>
      </c>
      <c r="AN46" s="331">
        <f t="shared" si="35"/>
        <v>1</v>
      </c>
      <c r="AO46" s="331">
        <f t="shared" si="35"/>
        <v>1</v>
      </c>
      <c r="AP46" s="331">
        <f t="shared" si="35"/>
        <v>1</v>
      </c>
      <c r="AQ46" s="331">
        <f t="shared" si="35"/>
        <v>1</v>
      </c>
      <c r="AR46" s="331">
        <f t="shared" si="35"/>
        <v>1</v>
      </c>
      <c r="AS46" s="331">
        <f t="shared" si="35"/>
        <v>1</v>
      </c>
      <c r="AT46" s="331">
        <f t="shared" si="35"/>
        <v>1</v>
      </c>
      <c r="AU46" s="331">
        <f t="shared" si="35"/>
        <v>1</v>
      </c>
      <c r="AV46" s="331">
        <f t="shared" si="35"/>
        <v>1</v>
      </c>
      <c r="AW46" s="331">
        <f t="shared" si="35"/>
        <v>1</v>
      </c>
      <c r="AX46" s="331">
        <f t="shared" si="35"/>
        <v>1</v>
      </c>
      <c r="AY46" s="331">
        <f t="shared" si="35"/>
        <v>0</v>
      </c>
      <c r="AZ46" s="331">
        <f t="shared" si="35"/>
        <v>0</v>
      </c>
      <c r="BA46" s="331">
        <f t="shared" si="35"/>
        <v>0</v>
      </c>
      <c r="BB46" s="331">
        <f t="shared" si="35"/>
        <v>0</v>
      </c>
      <c r="BC46" s="331">
        <f t="shared" si="35"/>
        <v>0</v>
      </c>
      <c r="BD46" s="331">
        <f t="shared" si="35"/>
        <v>0</v>
      </c>
      <c r="BE46" s="331">
        <f t="shared" si="35"/>
        <v>0</v>
      </c>
      <c r="BF46" s="331">
        <f t="shared" si="35"/>
        <v>0</v>
      </c>
      <c r="BG46" s="331">
        <f t="shared" si="35"/>
        <v>0</v>
      </c>
      <c r="BH46" s="331">
        <f t="shared" si="35"/>
        <v>0</v>
      </c>
      <c r="BI46" s="331">
        <f t="shared" si="35"/>
        <v>0</v>
      </c>
      <c r="BJ46" s="331">
        <f t="shared" si="35"/>
        <v>0</v>
      </c>
      <c r="BK46" s="331">
        <f t="shared" si="35"/>
        <v>0</v>
      </c>
    </row>
    <row r="47" spans="1:63" s="337" customFormat="1" ht="25.5" x14ac:dyDescent="0.2">
      <c r="A47" s="333" t="s">
        <v>293</v>
      </c>
      <c r="B47" s="366"/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30</v>
      </c>
      <c r="I47" s="14">
        <v>39</v>
      </c>
      <c r="J47" s="14">
        <v>37</v>
      </c>
      <c r="K47" s="355">
        <v>59</v>
      </c>
      <c r="L47" s="14">
        <v>39</v>
      </c>
      <c r="M47" s="14">
        <v>55</v>
      </c>
      <c r="N47" s="14">
        <v>55</v>
      </c>
      <c r="O47" s="14">
        <v>63</v>
      </c>
      <c r="P47" s="366"/>
      <c r="Q47" s="14">
        <v>49</v>
      </c>
      <c r="R47" s="14">
        <v>67</v>
      </c>
      <c r="S47" s="14">
        <v>65</v>
      </c>
      <c r="T47" s="14">
        <v>76</v>
      </c>
      <c r="U47" s="14">
        <v>87</v>
      </c>
      <c r="V47" s="14">
        <v>66</v>
      </c>
      <c r="W47" s="14">
        <v>70</v>
      </c>
      <c r="X47" s="14">
        <v>81</v>
      </c>
      <c r="Y47" s="14">
        <v>74</v>
      </c>
      <c r="Z47" s="14">
        <v>70</v>
      </c>
      <c r="AA47" s="14">
        <v>72</v>
      </c>
      <c r="AB47" s="14">
        <v>55</v>
      </c>
      <c r="AC47" s="14">
        <v>63</v>
      </c>
      <c r="AD47" s="14">
        <v>66</v>
      </c>
      <c r="AE47" s="14">
        <v>57</v>
      </c>
      <c r="AF47" s="14">
        <v>68</v>
      </c>
      <c r="AG47" s="14">
        <v>64</v>
      </c>
      <c r="AH47" s="14">
        <v>60</v>
      </c>
      <c r="AI47" s="14">
        <v>49</v>
      </c>
      <c r="AJ47" s="14">
        <v>65</v>
      </c>
      <c r="AK47" s="14">
        <v>77</v>
      </c>
      <c r="AL47" s="342"/>
      <c r="AM47" s="14">
        <v>67</v>
      </c>
      <c r="AN47" s="14">
        <v>73</v>
      </c>
      <c r="AO47" s="14">
        <v>73</v>
      </c>
      <c r="AP47" s="14">
        <v>65</v>
      </c>
      <c r="AQ47" s="14">
        <v>59</v>
      </c>
      <c r="AR47" s="14">
        <v>78</v>
      </c>
      <c r="AS47" s="14">
        <v>93</v>
      </c>
      <c r="AT47" s="14">
        <v>67</v>
      </c>
      <c r="AU47" s="14">
        <v>70</v>
      </c>
      <c r="AV47" s="14">
        <v>68</v>
      </c>
      <c r="AW47" s="14">
        <v>72</v>
      </c>
      <c r="AX47" s="14">
        <v>66</v>
      </c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</row>
    <row r="48" spans="1:63" s="337" customFormat="1" x14ac:dyDescent="0.2">
      <c r="A48" s="333" t="s">
        <v>294</v>
      </c>
      <c r="B48" s="366"/>
      <c r="C48" s="14">
        <f>IF(ISBLANK(C44),"",C44)</f>
        <v>0</v>
      </c>
      <c r="D48" s="14">
        <f t="shared" ref="D48:O48" si="36">IF(ISBLANK(D44),"",D44)</f>
        <v>0</v>
      </c>
      <c r="E48" s="14">
        <f t="shared" si="36"/>
        <v>0</v>
      </c>
      <c r="F48" s="14">
        <f t="shared" si="36"/>
        <v>0</v>
      </c>
      <c r="G48" s="14">
        <v>1</v>
      </c>
      <c r="H48" s="14">
        <f t="shared" si="36"/>
        <v>30</v>
      </c>
      <c r="I48" s="14">
        <f t="shared" si="36"/>
        <v>39</v>
      </c>
      <c r="J48" s="14">
        <f t="shared" si="36"/>
        <v>37</v>
      </c>
      <c r="K48" s="355">
        <v>59</v>
      </c>
      <c r="L48" s="14">
        <f t="shared" si="36"/>
        <v>39</v>
      </c>
      <c r="M48" s="14">
        <f t="shared" si="36"/>
        <v>55</v>
      </c>
      <c r="N48" s="14">
        <v>55</v>
      </c>
      <c r="O48" s="14">
        <f t="shared" si="36"/>
        <v>63</v>
      </c>
      <c r="P48" s="366"/>
      <c r="Q48" s="14">
        <f>IF(ISBLANK(Q44),"",Q44)</f>
        <v>49</v>
      </c>
      <c r="R48" s="14">
        <f>IF(ISBLANK(R44),"",R44)</f>
        <v>67</v>
      </c>
      <c r="S48" s="14">
        <v>65</v>
      </c>
      <c r="T48" s="14">
        <v>76</v>
      </c>
      <c r="U48" s="14">
        <f t="shared" ref="U48:AC48" si="37">IF(ISBLANK(U44),"",U44)</f>
        <v>87</v>
      </c>
      <c r="V48" s="14">
        <v>66</v>
      </c>
      <c r="W48" s="14">
        <f t="shared" si="37"/>
        <v>70</v>
      </c>
      <c r="X48" s="14">
        <f t="shared" si="37"/>
        <v>81</v>
      </c>
      <c r="Y48" s="14">
        <f t="shared" si="37"/>
        <v>74</v>
      </c>
      <c r="Z48" s="14">
        <f t="shared" si="37"/>
        <v>70</v>
      </c>
      <c r="AA48" s="14">
        <f t="shared" si="37"/>
        <v>72</v>
      </c>
      <c r="AB48" s="14">
        <f t="shared" si="37"/>
        <v>55</v>
      </c>
      <c r="AC48" s="14">
        <f t="shared" si="37"/>
        <v>63</v>
      </c>
      <c r="AD48" s="14">
        <v>66</v>
      </c>
      <c r="AE48" s="14">
        <f t="shared" ref="AE48:AK48" si="38">IF(ISBLANK(AE44),"",AE44)</f>
        <v>57</v>
      </c>
      <c r="AF48" s="14">
        <f t="shared" si="38"/>
        <v>68</v>
      </c>
      <c r="AG48" s="14">
        <f t="shared" si="38"/>
        <v>64</v>
      </c>
      <c r="AH48" s="14">
        <f t="shared" si="38"/>
        <v>60</v>
      </c>
      <c r="AI48" s="14">
        <f t="shared" si="38"/>
        <v>49</v>
      </c>
      <c r="AJ48" s="14">
        <f t="shared" si="38"/>
        <v>65</v>
      </c>
      <c r="AK48" s="14">
        <f t="shared" si="38"/>
        <v>77</v>
      </c>
      <c r="AL48" s="344"/>
      <c r="AM48" s="14">
        <f>IF(ISBLANK(AM44),"",AM44)</f>
        <v>67</v>
      </c>
      <c r="AN48" s="14">
        <v>73</v>
      </c>
      <c r="AO48" s="14">
        <f t="shared" ref="AO48:BJ48" si="39">IF(ISBLANK(AO44),"",AO44)</f>
        <v>73</v>
      </c>
      <c r="AP48" s="14">
        <f t="shared" si="39"/>
        <v>65</v>
      </c>
      <c r="AQ48" s="14">
        <f t="shared" si="39"/>
        <v>59</v>
      </c>
      <c r="AR48" s="14">
        <f t="shared" si="39"/>
        <v>78</v>
      </c>
      <c r="AS48" s="14">
        <f t="shared" si="39"/>
        <v>93</v>
      </c>
      <c r="AT48" s="14">
        <f t="shared" si="39"/>
        <v>67</v>
      </c>
      <c r="AU48" s="14">
        <f t="shared" si="39"/>
        <v>70</v>
      </c>
      <c r="AV48" s="14">
        <f t="shared" si="39"/>
        <v>68</v>
      </c>
      <c r="AW48" s="14">
        <f t="shared" si="39"/>
        <v>72</v>
      </c>
      <c r="AX48" s="14">
        <f t="shared" si="39"/>
        <v>66</v>
      </c>
      <c r="AY48" s="14" t="str">
        <f t="shared" si="39"/>
        <v/>
      </c>
      <c r="AZ48" s="14" t="str">
        <f t="shared" si="39"/>
        <v/>
      </c>
      <c r="BA48" s="14" t="str">
        <f t="shared" si="39"/>
        <v/>
      </c>
      <c r="BB48" s="14" t="str">
        <f t="shared" si="39"/>
        <v/>
      </c>
      <c r="BC48" s="14" t="str">
        <f t="shared" si="39"/>
        <v/>
      </c>
      <c r="BD48" s="14" t="str">
        <f t="shared" si="39"/>
        <v/>
      </c>
      <c r="BE48" s="14" t="str">
        <f t="shared" si="39"/>
        <v/>
      </c>
      <c r="BF48" s="14" t="str">
        <f t="shared" si="39"/>
        <v/>
      </c>
      <c r="BG48" s="14" t="str">
        <f t="shared" si="39"/>
        <v/>
      </c>
      <c r="BH48" s="14" t="str">
        <f t="shared" si="39"/>
        <v/>
      </c>
      <c r="BI48" s="14" t="str">
        <f t="shared" si="39"/>
        <v/>
      </c>
      <c r="BJ48" s="14" t="str">
        <f t="shared" si="39"/>
        <v/>
      </c>
      <c r="BK48" s="14" t="str">
        <f>IF(ISBLANK(BK44),"",BK44)</f>
        <v/>
      </c>
    </row>
    <row r="49" spans="1:63" s="352" customFormat="1" x14ac:dyDescent="0.2">
      <c r="A49" s="330" t="s">
        <v>295</v>
      </c>
      <c r="B49" s="331" t="s">
        <v>268</v>
      </c>
      <c r="C49" s="331">
        <f>IF(C51=0,0,(IFERROR((C50/C51),0)))</f>
        <v>0</v>
      </c>
      <c r="D49" s="331">
        <f t="shared" ref="D49:O49" si="40">IF(D51=0,0,(IFERROR((D50/D51),0)))</f>
        <v>0</v>
      </c>
      <c r="E49" s="331">
        <f t="shared" si="40"/>
        <v>0</v>
      </c>
      <c r="F49" s="331">
        <f t="shared" si="40"/>
        <v>0</v>
      </c>
      <c r="G49" s="331">
        <f t="shared" si="40"/>
        <v>0</v>
      </c>
      <c r="H49" s="331">
        <f t="shared" si="40"/>
        <v>0</v>
      </c>
      <c r="I49" s="331">
        <f t="shared" si="40"/>
        <v>0</v>
      </c>
      <c r="J49" s="331">
        <f t="shared" si="40"/>
        <v>0</v>
      </c>
      <c r="K49" s="331">
        <f t="shared" si="40"/>
        <v>0</v>
      </c>
      <c r="L49" s="331">
        <f t="shared" si="40"/>
        <v>0</v>
      </c>
      <c r="M49" s="331">
        <f t="shared" si="40"/>
        <v>0</v>
      </c>
      <c r="N49" s="331">
        <f t="shared" si="40"/>
        <v>0</v>
      </c>
      <c r="O49" s="331">
        <f t="shared" si="40"/>
        <v>0</v>
      </c>
      <c r="P49" s="331" t="s">
        <v>268</v>
      </c>
      <c r="Q49" s="331">
        <f t="shared" ref="Q49:BK49" si="41">IF(Q51=0,0,(IFERROR((Q50/Q51),0)))</f>
        <v>0</v>
      </c>
      <c r="R49" s="331">
        <f t="shared" si="41"/>
        <v>0</v>
      </c>
      <c r="S49" s="331">
        <f t="shared" si="41"/>
        <v>0</v>
      </c>
      <c r="T49" s="331">
        <f t="shared" si="41"/>
        <v>0</v>
      </c>
      <c r="U49" s="331">
        <f t="shared" si="41"/>
        <v>0</v>
      </c>
      <c r="V49" s="331">
        <f t="shared" si="41"/>
        <v>0</v>
      </c>
      <c r="W49" s="331">
        <f t="shared" si="41"/>
        <v>0</v>
      </c>
      <c r="X49" s="331">
        <f t="shared" si="41"/>
        <v>0</v>
      </c>
      <c r="Y49" s="331">
        <f t="shared" si="41"/>
        <v>0</v>
      </c>
      <c r="Z49" s="331">
        <f t="shared" si="41"/>
        <v>0</v>
      </c>
      <c r="AA49" s="331">
        <f t="shared" si="41"/>
        <v>0</v>
      </c>
      <c r="AB49" s="331">
        <f t="shared" si="41"/>
        <v>0</v>
      </c>
      <c r="AC49" s="331">
        <f t="shared" si="41"/>
        <v>0</v>
      </c>
      <c r="AD49" s="331">
        <f t="shared" si="41"/>
        <v>0</v>
      </c>
      <c r="AE49" s="331">
        <f t="shared" si="41"/>
        <v>0</v>
      </c>
      <c r="AF49" s="331">
        <f t="shared" si="41"/>
        <v>0</v>
      </c>
      <c r="AG49" s="331">
        <f t="shared" si="41"/>
        <v>0</v>
      </c>
      <c r="AH49" s="331">
        <f t="shared" si="41"/>
        <v>0</v>
      </c>
      <c r="AI49" s="331">
        <f t="shared" si="41"/>
        <v>0</v>
      </c>
      <c r="AJ49" s="331">
        <f t="shared" si="41"/>
        <v>0</v>
      </c>
      <c r="AK49" s="331">
        <f t="shared" si="41"/>
        <v>0</v>
      </c>
      <c r="AL49" s="331" t="s">
        <v>268</v>
      </c>
      <c r="AM49" s="331">
        <f t="shared" si="41"/>
        <v>0</v>
      </c>
      <c r="AN49" s="331">
        <f t="shared" si="41"/>
        <v>0</v>
      </c>
      <c r="AO49" s="331">
        <f t="shared" si="41"/>
        <v>0</v>
      </c>
      <c r="AP49" s="331">
        <f t="shared" si="41"/>
        <v>0</v>
      </c>
      <c r="AQ49" s="331">
        <f t="shared" si="41"/>
        <v>0</v>
      </c>
      <c r="AR49" s="331">
        <f t="shared" si="41"/>
        <v>0</v>
      </c>
      <c r="AS49" s="331">
        <f t="shared" si="41"/>
        <v>0</v>
      </c>
      <c r="AT49" s="331">
        <f t="shared" si="41"/>
        <v>0</v>
      </c>
      <c r="AU49" s="331">
        <f t="shared" si="41"/>
        <v>0</v>
      </c>
      <c r="AV49" s="331">
        <f t="shared" si="41"/>
        <v>0</v>
      </c>
      <c r="AW49" s="331">
        <f t="shared" si="41"/>
        <v>0</v>
      </c>
      <c r="AX49" s="331">
        <f t="shared" si="41"/>
        <v>0</v>
      </c>
      <c r="AY49" s="331">
        <f t="shared" si="41"/>
        <v>0</v>
      </c>
      <c r="AZ49" s="331">
        <f t="shared" si="41"/>
        <v>0</v>
      </c>
      <c r="BA49" s="331">
        <f t="shared" si="41"/>
        <v>0</v>
      </c>
      <c r="BB49" s="331">
        <f t="shared" si="41"/>
        <v>0</v>
      </c>
      <c r="BC49" s="331">
        <f t="shared" si="41"/>
        <v>0</v>
      </c>
      <c r="BD49" s="331">
        <f t="shared" si="41"/>
        <v>0</v>
      </c>
      <c r="BE49" s="331">
        <f t="shared" si="41"/>
        <v>0</v>
      </c>
      <c r="BF49" s="331">
        <f t="shared" si="41"/>
        <v>0</v>
      </c>
      <c r="BG49" s="331">
        <f t="shared" si="41"/>
        <v>0</v>
      </c>
      <c r="BH49" s="331">
        <f t="shared" si="41"/>
        <v>0</v>
      </c>
      <c r="BI49" s="331">
        <f t="shared" si="41"/>
        <v>0</v>
      </c>
      <c r="BJ49" s="331">
        <f t="shared" si="41"/>
        <v>0</v>
      </c>
      <c r="BK49" s="331">
        <f t="shared" si="41"/>
        <v>0</v>
      </c>
    </row>
    <row r="50" spans="1:63" s="337" customFormat="1" x14ac:dyDescent="0.2">
      <c r="A50" s="360" t="s">
        <v>296</v>
      </c>
      <c r="B50" s="78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78"/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342"/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57">
        <v>0</v>
      </c>
      <c r="AX50" s="14">
        <v>0</v>
      </c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337" customFormat="1" x14ac:dyDescent="0.2">
      <c r="A51" s="360" t="s">
        <v>297</v>
      </c>
      <c r="B51" s="78"/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12</v>
      </c>
      <c r="K51" s="14">
        <v>26</v>
      </c>
      <c r="L51" s="14">
        <v>44</v>
      </c>
      <c r="M51" s="14">
        <v>60</v>
      </c>
      <c r="N51" s="14">
        <v>64</v>
      </c>
      <c r="O51" s="14">
        <v>82</v>
      </c>
      <c r="P51" s="78"/>
      <c r="Q51" s="14">
        <v>126</v>
      </c>
      <c r="R51" s="14">
        <v>151</v>
      </c>
      <c r="S51" s="14">
        <v>192</v>
      </c>
      <c r="T51" s="14">
        <v>152</v>
      </c>
      <c r="U51" s="14">
        <v>201</v>
      </c>
      <c r="V51" s="14">
        <v>199</v>
      </c>
      <c r="W51" s="14">
        <v>226</v>
      </c>
      <c r="X51" s="14">
        <v>271</v>
      </c>
      <c r="Y51" s="14">
        <v>254</v>
      </c>
      <c r="Z51" s="14">
        <v>298</v>
      </c>
      <c r="AA51" s="14">
        <v>321</v>
      </c>
      <c r="AB51" s="14">
        <v>309</v>
      </c>
      <c r="AC51" s="14">
        <v>375</v>
      </c>
      <c r="AD51" s="14">
        <v>330</v>
      </c>
      <c r="AE51" s="14">
        <v>351</v>
      </c>
      <c r="AF51" s="14">
        <v>398</v>
      </c>
      <c r="AG51" s="14">
        <v>380</v>
      </c>
      <c r="AH51" s="14">
        <v>354</v>
      </c>
      <c r="AI51" s="14">
        <v>406</v>
      </c>
      <c r="AJ51" s="14">
        <v>445</v>
      </c>
      <c r="AK51" s="14">
        <v>418</v>
      </c>
      <c r="AL51" s="344"/>
      <c r="AM51" s="14">
        <v>467</v>
      </c>
      <c r="AN51" s="14">
        <v>427</v>
      </c>
      <c r="AO51" s="14">
        <v>432</v>
      </c>
      <c r="AP51" s="14">
        <v>440</v>
      </c>
      <c r="AQ51" s="14">
        <v>382</v>
      </c>
      <c r="AR51" s="14">
        <v>375</v>
      </c>
      <c r="AS51" s="14">
        <v>355</v>
      </c>
      <c r="AT51" s="14">
        <v>341</v>
      </c>
      <c r="AU51" s="14">
        <v>359</v>
      </c>
      <c r="AV51" s="14">
        <v>376</v>
      </c>
      <c r="AW51" s="154">
        <v>364</v>
      </c>
      <c r="AX51" s="14">
        <v>390</v>
      </c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</row>
    <row r="52" spans="1:63" s="352" customFormat="1" ht="25.5" x14ac:dyDescent="0.2">
      <c r="A52" s="330" t="s">
        <v>298</v>
      </c>
      <c r="B52" s="331" t="s">
        <v>299</v>
      </c>
      <c r="C52" s="331">
        <f>IF((C54=0),1,IF((ISBLANK(C54)),0,IF((C54=0),1,((IFERROR((C53/C54),0))))))</f>
        <v>1</v>
      </c>
      <c r="D52" s="331">
        <f t="shared" ref="D52:O52" si="42">IF((D54=0),1,IF((ISBLANK(D54)),0,IF((D54=0),1,((IFERROR((D53/D54),0))))))</f>
        <v>1</v>
      </c>
      <c r="E52" s="331">
        <f t="shared" si="42"/>
        <v>1</v>
      </c>
      <c r="F52" s="331">
        <f t="shared" si="42"/>
        <v>1</v>
      </c>
      <c r="G52" s="331">
        <f t="shared" si="42"/>
        <v>1</v>
      </c>
      <c r="H52" s="331">
        <f t="shared" si="42"/>
        <v>1</v>
      </c>
      <c r="I52" s="331">
        <f t="shared" si="42"/>
        <v>1</v>
      </c>
      <c r="J52" s="331">
        <f t="shared" si="42"/>
        <v>1</v>
      </c>
      <c r="K52" s="331">
        <f t="shared" si="42"/>
        <v>1</v>
      </c>
      <c r="L52" s="331">
        <f t="shared" si="42"/>
        <v>1</v>
      </c>
      <c r="M52" s="331">
        <f t="shared" si="42"/>
        <v>1</v>
      </c>
      <c r="N52" s="331">
        <f t="shared" si="42"/>
        <v>1</v>
      </c>
      <c r="O52" s="331">
        <f t="shared" si="42"/>
        <v>1</v>
      </c>
      <c r="P52" s="331" t="s">
        <v>299</v>
      </c>
      <c r="Q52" s="331">
        <f t="shared" ref="Q52:BK52" si="43">IF((Q54=0),1,IF((ISBLANK(Q54)),0,IF((Q54=0),1,((IFERROR((Q53/Q54),0))))))</f>
        <v>1</v>
      </c>
      <c r="R52" s="331">
        <f t="shared" si="43"/>
        <v>1</v>
      </c>
      <c r="S52" s="331">
        <f t="shared" si="43"/>
        <v>1</v>
      </c>
      <c r="T52" s="331">
        <f t="shared" si="43"/>
        <v>1</v>
      </c>
      <c r="U52" s="331">
        <f t="shared" si="43"/>
        <v>1</v>
      </c>
      <c r="V52" s="331">
        <f t="shared" si="43"/>
        <v>1</v>
      </c>
      <c r="W52" s="331">
        <f t="shared" si="43"/>
        <v>1</v>
      </c>
      <c r="X52" s="331">
        <f t="shared" si="43"/>
        <v>1</v>
      </c>
      <c r="Y52" s="331">
        <f t="shared" si="43"/>
        <v>1</v>
      </c>
      <c r="Z52" s="331">
        <f t="shared" si="43"/>
        <v>1</v>
      </c>
      <c r="AA52" s="331">
        <f t="shared" si="43"/>
        <v>1</v>
      </c>
      <c r="AB52" s="331">
        <f t="shared" si="43"/>
        <v>1</v>
      </c>
      <c r="AC52" s="331">
        <f t="shared" si="43"/>
        <v>1</v>
      </c>
      <c r="AD52" s="331">
        <f t="shared" si="43"/>
        <v>1</v>
      </c>
      <c r="AE52" s="331">
        <f t="shared" si="43"/>
        <v>1</v>
      </c>
      <c r="AF52" s="331">
        <f t="shared" si="43"/>
        <v>1</v>
      </c>
      <c r="AG52" s="331">
        <f t="shared" si="43"/>
        <v>1</v>
      </c>
      <c r="AH52" s="331">
        <f t="shared" si="43"/>
        <v>1</v>
      </c>
      <c r="AI52" s="331">
        <f t="shared" si="43"/>
        <v>1</v>
      </c>
      <c r="AJ52" s="331">
        <f t="shared" si="43"/>
        <v>1</v>
      </c>
      <c r="AK52" s="331">
        <f t="shared" si="43"/>
        <v>1</v>
      </c>
      <c r="AL52" s="331" t="s">
        <v>299</v>
      </c>
      <c r="AM52" s="331">
        <f t="shared" si="43"/>
        <v>1</v>
      </c>
      <c r="AN52" s="331">
        <f t="shared" si="43"/>
        <v>1</v>
      </c>
      <c r="AO52" s="331">
        <f t="shared" si="43"/>
        <v>1</v>
      </c>
      <c r="AP52" s="331">
        <f t="shared" si="43"/>
        <v>1</v>
      </c>
      <c r="AQ52" s="331">
        <f t="shared" si="43"/>
        <v>1</v>
      </c>
      <c r="AR52" s="331">
        <f t="shared" si="43"/>
        <v>1</v>
      </c>
      <c r="AS52" s="331">
        <f t="shared" si="43"/>
        <v>1</v>
      </c>
      <c r="AT52" s="331">
        <f t="shared" si="43"/>
        <v>1</v>
      </c>
      <c r="AU52" s="331">
        <f t="shared" si="43"/>
        <v>1</v>
      </c>
      <c r="AV52" s="331">
        <f t="shared" si="43"/>
        <v>1</v>
      </c>
      <c r="AW52" s="331">
        <f t="shared" si="43"/>
        <v>1</v>
      </c>
      <c r="AX52" s="331">
        <f t="shared" si="43"/>
        <v>1</v>
      </c>
      <c r="AY52" s="331">
        <f t="shared" si="43"/>
        <v>1</v>
      </c>
      <c r="AZ52" s="331">
        <f t="shared" si="43"/>
        <v>1</v>
      </c>
      <c r="BA52" s="331">
        <f t="shared" si="43"/>
        <v>1</v>
      </c>
      <c r="BB52" s="331">
        <f t="shared" si="43"/>
        <v>1</v>
      </c>
      <c r="BC52" s="331">
        <f t="shared" si="43"/>
        <v>1</v>
      </c>
      <c r="BD52" s="331">
        <f t="shared" si="43"/>
        <v>1</v>
      </c>
      <c r="BE52" s="331">
        <f t="shared" si="43"/>
        <v>1</v>
      </c>
      <c r="BF52" s="331">
        <f t="shared" si="43"/>
        <v>1</v>
      </c>
      <c r="BG52" s="331">
        <f t="shared" si="43"/>
        <v>1</v>
      </c>
      <c r="BH52" s="331">
        <f t="shared" si="43"/>
        <v>1</v>
      </c>
      <c r="BI52" s="331">
        <f t="shared" si="43"/>
        <v>1</v>
      </c>
      <c r="BJ52" s="331">
        <f t="shared" si="43"/>
        <v>1</v>
      </c>
      <c r="BK52" s="331">
        <f t="shared" si="43"/>
        <v>1</v>
      </c>
    </row>
    <row r="53" spans="1:63" s="337" customFormat="1" x14ac:dyDescent="0.2">
      <c r="A53" s="360" t="s">
        <v>300</v>
      </c>
      <c r="B53" s="78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78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342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>
        <v>2</v>
      </c>
      <c r="AU53" s="14">
        <v>0</v>
      </c>
      <c r="AV53" s="14">
        <v>2</v>
      </c>
      <c r="AW53" s="14">
        <v>0</v>
      </c>
      <c r="AX53" s="14">
        <v>0</v>
      </c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337" customFormat="1" x14ac:dyDescent="0.2">
      <c r="A54" s="360" t="s">
        <v>301</v>
      </c>
      <c r="B54" s="78"/>
      <c r="C54" s="14">
        <v>0</v>
      </c>
      <c r="D54" s="14">
        <v>1</v>
      </c>
      <c r="E54" s="14">
        <v>8</v>
      </c>
      <c r="F54" s="14">
        <v>1</v>
      </c>
      <c r="G54" s="14">
        <v>7</v>
      </c>
      <c r="H54" s="14">
        <v>7</v>
      </c>
      <c r="I54" s="14">
        <v>8</v>
      </c>
      <c r="J54" s="14">
        <v>6</v>
      </c>
      <c r="K54" s="14">
        <v>6</v>
      </c>
      <c r="L54" s="14">
        <v>1</v>
      </c>
      <c r="M54" s="14">
        <v>2</v>
      </c>
      <c r="N54" s="14">
        <v>9</v>
      </c>
      <c r="O54" s="14">
        <v>5</v>
      </c>
      <c r="P54" s="78"/>
      <c r="Q54" s="14">
        <v>8</v>
      </c>
      <c r="R54" s="14">
        <v>3</v>
      </c>
      <c r="S54" s="14">
        <v>1</v>
      </c>
      <c r="T54" s="14">
        <v>2</v>
      </c>
      <c r="U54" s="14">
        <v>1</v>
      </c>
      <c r="V54" s="14">
        <v>3</v>
      </c>
      <c r="W54" s="14">
        <v>6</v>
      </c>
      <c r="X54" s="14">
        <v>3</v>
      </c>
      <c r="Y54" s="14">
        <v>2</v>
      </c>
      <c r="Z54" s="14">
        <v>5</v>
      </c>
      <c r="AA54" s="14">
        <v>1</v>
      </c>
      <c r="AB54" s="14">
        <v>10</v>
      </c>
      <c r="AC54" s="14">
        <v>3</v>
      </c>
      <c r="AD54" s="14">
        <v>2</v>
      </c>
      <c r="AE54" s="14">
        <v>1</v>
      </c>
      <c r="AF54" s="14">
        <v>1</v>
      </c>
      <c r="AG54" s="14">
        <v>1</v>
      </c>
      <c r="AH54" s="14">
        <v>2</v>
      </c>
      <c r="AI54" s="14">
        <v>1</v>
      </c>
      <c r="AJ54" s="14">
        <v>0</v>
      </c>
      <c r="AK54" s="14">
        <v>2</v>
      </c>
      <c r="AL54" s="344"/>
      <c r="AM54" s="14">
        <v>1</v>
      </c>
      <c r="AN54" s="14">
        <v>0</v>
      </c>
      <c r="AO54" s="14">
        <v>1</v>
      </c>
      <c r="AP54" s="14">
        <v>2</v>
      </c>
      <c r="AQ54" s="14">
        <v>2</v>
      </c>
      <c r="AR54" s="14">
        <v>1</v>
      </c>
      <c r="AS54" s="14">
        <v>0</v>
      </c>
      <c r="AT54" s="14">
        <v>2</v>
      </c>
      <c r="AU54" s="14">
        <v>0</v>
      </c>
      <c r="AV54" s="14">
        <v>2</v>
      </c>
      <c r="AW54" s="14">
        <v>0</v>
      </c>
      <c r="AX54" s="14">
        <v>0</v>
      </c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</row>
    <row r="55" spans="1:63" s="341" customFormat="1" x14ac:dyDescent="0.2">
      <c r="A55" s="339" t="s">
        <v>302</v>
      </c>
      <c r="B55" s="380">
        <v>1</v>
      </c>
      <c r="C55" s="340">
        <f t="shared" ref="C55:O55" si="44">IFERROR((C56/C57),0)</f>
        <v>0</v>
      </c>
      <c r="D55" s="340">
        <f t="shared" si="44"/>
        <v>1.23</v>
      </c>
      <c r="E55" s="340">
        <f t="shared" si="44"/>
        <v>1.48</v>
      </c>
      <c r="F55" s="340">
        <f t="shared" si="44"/>
        <v>1.0974999999999999</v>
      </c>
      <c r="G55" s="340">
        <f t="shared" si="44"/>
        <v>1.1399999999999999</v>
      </c>
      <c r="H55" s="340">
        <f t="shared" si="44"/>
        <v>1.1599999999999999</v>
      </c>
      <c r="I55" s="340">
        <f t="shared" si="44"/>
        <v>1.1975</v>
      </c>
      <c r="J55" s="340">
        <f t="shared" si="44"/>
        <v>1.4159999999999999</v>
      </c>
      <c r="K55" s="340">
        <f t="shared" si="44"/>
        <v>1.3825000000000001</v>
      </c>
      <c r="L55" s="340">
        <f t="shared" si="44"/>
        <v>1.3725000000000001</v>
      </c>
      <c r="M55" s="340">
        <f t="shared" si="44"/>
        <v>1.1475</v>
      </c>
      <c r="N55" s="340">
        <f t="shared" si="44"/>
        <v>1.125</v>
      </c>
      <c r="O55" s="340">
        <f t="shared" si="44"/>
        <v>1.1245000000000001</v>
      </c>
      <c r="P55" s="380">
        <v>1</v>
      </c>
      <c r="Q55" s="340">
        <f t="shared" ref="Q55:BK55" si="45">IFERROR((Q56/Q57),0)</f>
        <v>1.1850000000000001</v>
      </c>
      <c r="R55" s="340">
        <f t="shared" si="45"/>
        <v>1.1599999999999999</v>
      </c>
      <c r="S55" s="340">
        <f t="shared" si="45"/>
        <v>1.3105</v>
      </c>
      <c r="T55" s="340">
        <f t="shared" si="45"/>
        <v>1.151</v>
      </c>
      <c r="U55" s="340">
        <f t="shared" si="45"/>
        <v>1.2290000000000001</v>
      </c>
      <c r="V55" s="340">
        <f t="shared" si="45"/>
        <v>1.2495000000000001</v>
      </c>
      <c r="W55" s="340">
        <f t="shared" si="45"/>
        <v>1.2144999999999999</v>
      </c>
      <c r="X55" s="340">
        <f t="shared" si="45"/>
        <v>0.71890726096333568</v>
      </c>
      <c r="Y55" s="340">
        <f t="shared" si="45"/>
        <v>0.83857442348008382</v>
      </c>
      <c r="Z55" s="340">
        <f t="shared" si="45"/>
        <v>1.3875</v>
      </c>
      <c r="AA55" s="340">
        <f t="shared" si="45"/>
        <v>1.3769778481012658</v>
      </c>
      <c r="AB55" s="340">
        <f t="shared" si="45"/>
        <v>1.3420000000000001</v>
      </c>
      <c r="AC55" s="340">
        <f t="shared" si="45"/>
        <v>1.4655</v>
      </c>
      <c r="AD55" s="340">
        <f t="shared" si="45"/>
        <v>1.4205000000000001</v>
      </c>
      <c r="AE55" s="340">
        <f t="shared" si="45"/>
        <v>1.2745</v>
      </c>
      <c r="AF55" s="340">
        <f t="shared" si="45"/>
        <v>1.413</v>
      </c>
      <c r="AG55" s="340">
        <f t="shared" si="45"/>
        <v>1.4165000000000001</v>
      </c>
      <c r="AH55" s="340">
        <f t="shared" si="45"/>
        <v>1.329</v>
      </c>
      <c r="AI55" s="340">
        <f t="shared" si="45"/>
        <v>1.5285</v>
      </c>
      <c r="AJ55" s="340">
        <f t="shared" si="45"/>
        <v>1.429</v>
      </c>
      <c r="AK55" s="340">
        <f t="shared" si="45"/>
        <v>1.4</v>
      </c>
      <c r="AL55" s="380">
        <v>1</v>
      </c>
      <c r="AM55" s="340">
        <f t="shared" si="45"/>
        <v>1.0778571428571428</v>
      </c>
      <c r="AN55" s="340">
        <f t="shared" si="45"/>
        <v>1.1303571428571428</v>
      </c>
      <c r="AO55" s="340">
        <f t="shared" si="45"/>
        <v>1.1964285714285714</v>
      </c>
      <c r="AP55" s="340">
        <f t="shared" si="45"/>
        <v>1.5014285714285713</v>
      </c>
      <c r="AQ55" s="340">
        <f t="shared" si="45"/>
        <v>1.3795714285714287</v>
      </c>
      <c r="AR55" s="340">
        <f t="shared" si="45"/>
        <v>1.4139999999999999</v>
      </c>
      <c r="AS55" s="340">
        <f t="shared" si="45"/>
        <v>1.3759999999999999</v>
      </c>
      <c r="AT55" s="340">
        <f t="shared" si="45"/>
        <v>1.3994285714285715</v>
      </c>
      <c r="AU55" s="340">
        <f t="shared" si="45"/>
        <v>1.4247142857142858</v>
      </c>
      <c r="AV55" s="340">
        <f t="shared" si="45"/>
        <v>1.5062857142857142</v>
      </c>
      <c r="AW55" s="340">
        <f t="shared" si="45"/>
        <v>1.4277142857142857</v>
      </c>
      <c r="AX55" s="340">
        <f t="shared" si="45"/>
        <v>1.4457142857142857</v>
      </c>
      <c r="AY55" s="340">
        <f t="shared" si="45"/>
        <v>0</v>
      </c>
      <c r="AZ55" s="340">
        <f t="shared" si="45"/>
        <v>0</v>
      </c>
      <c r="BA55" s="340">
        <f t="shared" si="45"/>
        <v>0</v>
      </c>
      <c r="BB55" s="340">
        <f t="shared" si="45"/>
        <v>0</v>
      </c>
      <c r="BC55" s="340">
        <f t="shared" si="45"/>
        <v>0</v>
      </c>
      <c r="BD55" s="340">
        <f t="shared" si="45"/>
        <v>0</v>
      </c>
      <c r="BE55" s="340">
        <f t="shared" si="45"/>
        <v>0</v>
      </c>
      <c r="BF55" s="340">
        <f t="shared" si="45"/>
        <v>0</v>
      </c>
      <c r="BG55" s="340">
        <f t="shared" si="45"/>
        <v>0</v>
      </c>
      <c r="BH55" s="340">
        <f t="shared" si="45"/>
        <v>0</v>
      </c>
      <c r="BI55" s="340">
        <f t="shared" si="45"/>
        <v>0</v>
      </c>
      <c r="BJ55" s="340">
        <f t="shared" si="45"/>
        <v>0</v>
      </c>
      <c r="BK55" s="340">
        <f t="shared" si="45"/>
        <v>0</v>
      </c>
    </row>
    <row r="56" spans="1:63" s="337" customFormat="1" x14ac:dyDescent="0.2">
      <c r="A56" s="360" t="s">
        <v>303</v>
      </c>
      <c r="B56" s="78"/>
      <c r="C56" s="14">
        <v>0</v>
      </c>
      <c r="D56" s="14">
        <v>2460</v>
      </c>
      <c r="E56" s="14">
        <v>2960</v>
      </c>
      <c r="F56" s="14">
        <v>2195</v>
      </c>
      <c r="G56" s="14">
        <v>2280</v>
      </c>
      <c r="H56" s="335">
        <v>2320</v>
      </c>
      <c r="I56" s="14">
        <v>2395</v>
      </c>
      <c r="J56" s="14">
        <v>2832</v>
      </c>
      <c r="K56" s="14">
        <v>2765</v>
      </c>
      <c r="L56" s="14">
        <v>2745</v>
      </c>
      <c r="M56" s="14">
        <v>2295</v>
      </c>
      <c r="N56" s="14">
        <v>2250</v>
      </c>
      <c r="O56" s="14">
        <v>2249</v>
      </c>
      <c r="P56" s="78"/>
      <c r="Q56" s="257">
        <v>2370</v>
      </c>
      <c r="R56" s="14">
        <v>2320</v>
      </c>
      <c r="S56" s="14">
        <v>2621</v>
      </c>
      <c r="T56" s="14">
        <v>2302</v>
      </c>
      <c r="U56" s="14">
        <v>2458</v>
      </c>
      <c r="V56" s="14">
        <v>2499</v>
      </c>
      <c r="W56" s="14">
        <v>2429</v>
      </c>
      <c r="X56" s="14">
        <v>2000</v>
      </c>
      <c r="Y56" s="14">
        <v>2000</v>
      </c>
      <c r="Z56" s="14">
        <v>2775</v>
      </c>
      <c r="AA56" s="14">
        <v>3481</v>
      </c>
      <c r="AB56" s="14">
        <v>2684</v>
      </c>
      <c r="AC56" s="14">
        <v>2931</v>
      </c>
      <c r="AD56" s="14">
        <v>2841</v>
      </c>
      <c r="AE56" s="14">
        <v>2549</v>
      </c>
      <c r="AF56" s="14">
        <v>2826</v>
      </c>
      <c r="AG56" s="257">
        <v>2833</v>
      </c>
      <c r="AH56" s="14">
        <v>2658</v>
      </c>
      <c r="AI56" s="257">
        <v>3057</v>
      </c>
      <c r="AJ56" s="14">
        <v>2858</v>
      </c>
      <c r="AK56" s="14">
        <v>2800</v>
      </c>
      <c r="AL56" s="342"/>
      <c r="AM56" s="14">
        <v>3018</v>
      </c>
      <c r="AN56" s="14">
        <v>3165</v>
      </c>
      <c r="AO56" s="14">
        <v>3350</v>
      </c>
      <c r="AP56" s="51">
        <v>10510</v>
      </c>
      <c r="AQ56" s="14">
        <v>9657</v>
      </c>
      <c r="AR56" s="51">
        <v>9898</v>
      </c>
      <c r="AS56" s="51">
        <v>9632</v>
      </c>
      <c r="AT56" s="51">
        <v>9796</v>
      </c>
      <c r="AU56" s="51">
        <v>9973</v>
      </c>
      <c r="AV56" s="14">
        <v>10544</v>
      </c>
      <c r="AW56" s="51">
        <v>9994</v>
      </c>
      <c r="AX56" s="51">
        <v>10120</v>
      </c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337" customFormat="1" x14ac:dyDescent="0.2">
      <c r="A57" s="360" t="s">
        <v>304</v>
      </c>
      <c r="B57" s="78"/>
      <c r="C57" s="14">
        <v>2000</v>
      </c>
      <c r="D57" s="14">
        <v>2000</v>
      </c>
      <c r="E57" s="14">
        <v>2000</v>
      </c>
      <c r="F57" s="14">
        <v>2000</v>
      </c>
      <c r="G57" s="14">
        <v>2000</v>
      </c>
      <c r="H57" s="335">
        <v>2000</v>
      </c>
      <c r="I57" s="14">
        <v>2000</v>
      </c>
      <c r="J57" s="14">
        <v>2000</v>
      </c>
      <c r="K57" s="14">
        <v>2000</v>
      </c>
      <c r="L57" s="14">
        <v>2000</v>
      </c>
      <c r="M57" s="14">
        <v>2000</v>
      </c>
      <c r="N57" s="14">
        <v>2000</v>
      </c>
      <c r="O57" s="14">
        <v>2000</v>
      </c>
      <c r="P57" s="78"/>
      <c r="Q57" s="379">
        <v>2000</v>
      </c>
      <c r="R57" s="14">
        <v>2000</v>
      </c>
      <c r="S57" s="14">
        <v>2000</v>
      </c>
      <c r="T57" s="14">
        <v>2000</v>
      </c>
      <c r="U57" s="14">
        <v>2000</v>
      </c>
      <c r="V57" s="14">
        <v>2000</v>
      </c>
      <c r="W57" s="14">
        <v>2000</v>
      </c>
      <c r="X57" s="14">
        <v>2782</v>
      </c>
      <c r="Y57" s="14">
        <v>2385</v>
      </c>
      <c r="Z57" s="14">
        <v>2000</v>
      </c>
      <c r="AA57" s="14">
        <v>2528</v>
      </c>
      <c r="AB57" s="14">
        <v>2000</v>
      </c>
      <c r="AC57" s="14">
        <v>2000</v>
      </c>
      <c r="AD57" s="14">
        <v>2000</v>
      </c>
      <c r="AE57" s="14">
        <v>2000</v>
      </c>
      <c r="AF57" s="14">
        <v>2000</v>
      </c>
      <c r="AG57" s="379">
        <v>2000</v>
      </c>
      <c r="AH57" s="14">
        <v>2000</v>
      </c>
      <c r="AI57" s="379">
        <v>2000</v>
      </c>
      <c r="AJ57" s="14">
        <v>2000</v>
      </c>
      <c r="AK57" s="14">
        <v>2000</v>
      </c>
      <c r="AL57" s="344"/>
      <c r="AM57" s="14">
        <v>2800</v>
      </c>
      <c r="AN57" s="14">
        <v>2800</v>
      </c>
      <c r="AO57" s="14">
        <v>2800</v>
      </c>
      <c r="AP57" s="197">
        <v>7000</v>
      </c>
      <c r="AQ57" s="14">
        <v>7000</v>
      </c>
      <c r="AR57" s="197">
        <v>7000</v>
      </c>
      <c r="AS57" s="197">
        <v>7000</v>
      </c>
      <c r="AT57" s="197">
        <v>7000</v>
      </c>
      <c r="AU57" s="197">
        <v>7000</v>
      </c>
      <c r="AV57" s="14">
        <v>7000</v>
      </c>
      <c r="AW57" s="197">
        <v>7000</v>
      </c>
      <c r="AX57" s="197">
        <v>7000</v>
      </c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</row>
    <row r="58" spans="1:63" s="352" customFormat="1" ht="25.5" x14ac:dyDescent="0.2">
      <c r="A58" s="330" t="s">
        <v>305</v>
      </c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31" t="s">
        <v>306</v>
      </c>
      <c r="AM58" s="331">
        <f t="shared" ref="AM58:AX58" si="46">IF(AM60=0,0,(IFERROR((AM59/AM60),0)))</f>
        <v>1</v>
      </c>
      <c r="AN58" s="331">
        <f t="shared" si="46"/>
        <v>1</v>
      </c>
      <c r="AO58" s="331">
        <f t="shared" si="46"/>
        <v>1</v>
      </c>
      <c r="AP58" s="331">
        <f t="shared" si="46"/>
        <v>1</v>
      </c>
      <c r="AQ58" s="331">
        <f t="shared" si="46"/>
        <v>1</v>
      </c>
      <c r="AR58" s="331">
        <f t="shared" si="46"/>
        <v>1</v>
      </c>
      <c r="AS58" s="331">
        <f t="shared" si="46"/>
        <v>1</v>
      </c>
      <c r="AT58" s="331">
        <f t="shared" si="46"/>
        <v>1</v>
      </c>
      <c r="AU58" s="331">
        <f t="shared" si="46"/>
        <v>1</v>
      </c>
      <c r="AV58" s="331">
        <f t="shared" si="46"/>
        <v>1</v>
      </c>
      <c r="AW58" s="331">
        <f t="shared" si="46"/>
        <v>1</v>
      </c>
      <c r="AX58" s="331">
        <f t="shared" si="46"/>
        <v>1</v>
      </c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K58" s="331"/>
    </row>
    <row r="59" spans="1:63" s="337" customFormat="1" x14ac:dyDescent="0.2">
      <c r="A59" s="360" t="s">
        <v>307</v>
      </c>
      <c r="B59" s="381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381"/>
      <c r="Q59" s="382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342"/>
      <c r="AM59" s="14">
        <v>8790</v>
      </c>
      <c r="AN59" s="14">
        <v>6993</v>
      </c>
      <c r="AO59" s="14">
        <v>7052</v>
      </c>
      <c r="AP59" s="51">
        <v>7333</v>
      </c>
      <c r="AQ59" s="14">
        <v>7497</v>
      </c>
      <c r="AR59" s="14">
        <v>7690</v>
      </c>
      <c r="AS59" s="51">
        <v>7892</v>
      </c>
      <c r="AT59" s="51">
        <v>7593</v>
      </c>
      <c r="AU59" s="51">
        <v>7927</v>
      </c>
      <c r="AV59" s="14">
        <v>8519</v>
      </c>
      <c r="AW59" s="51">
        <v>8799</v>
      </c>
      <c r="AX59" s="51">
        <v>8991</v>
      </c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337" customFormat="1" x14ac:dyDescent="0.2">
      <c r="A60" s="360" t="s">
        <v>308</v>
      </c>
      <c r="B60" s="381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381"/>
      <c r="Q60" s="130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344"/>
      <c r="AM60" s="14">
        <v>8790</v>
      </c>
      <c r="AN60" s="14">
        <v>6993</v>
      </c>
      <c r="AO60" s="14">
        <v>7052</v>
      </c>
      <c r="AP60" s="197">
        <v>7333</v>
      </c>
      <c r="AQ60" s="14">
        <v>7497</v>
      </c>
      <c r="AR60" s="14">
        <v>7690</v>
      </c>
      <c r="AS60" s="197">
        <v>7892</v>
      </c>
      <c r="AT60" s="197">
        <v>7593</v>
      </c>
      <c r="AU60" s="197">
        <v>7927</v>
      </c>
      <c r="AV60" s="14">
        <v>8519</v>
      </c>
      <c r="AW60" s="197">
        <v>8799</v>
      </c>
      <c r="AX60" s="197">
        <v>8991</v>
      </c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</row>
    <row r="61" spans="1:63" s="352" customFormat="1" x14ac:dyDescent="0.2">
      <c r="A61" s="330" t="s">
        <v>309</v>
      </c>
      <c r="B61" s="359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59"/>
      <c r="AJ61" s="359"/>
      <c r="AK61" s="359"/>
      <c r="AL61" s="331" t="s">
        <v>299</v>
      </c>
      <c r="AM61" s="331">
        <f t="shared" ref="AM61:AX61" si="47">IF(AM63=0,0,(IFERROR((AM62/AM63),0)))</f>
        <v>0.97759224923083188</v>
      </c>
      <c r="AN61" s="331">
        <f t="shared" si="47"/>
        <v>0.97759224923083188</v>
      </c>
      <c r="AO61" s="331">
        <f t="shared" si="47"/>
        <v>0.99894951567786772</v>
      </c>
      <c r="AP61" s="331">
        <f t="shared" si="47"/>
        <v>0.99894951567786772</v>
      </c>
      <c r="AQ61" s="331">
        <f t="shared" si="47"/>
        <v>0.99894951567786772</v>
      </c>
      <c r="AR61" s="331">
        <f t="shared" si="47"/>
        <v>0.99940032142771473</v>
      </c>
      <c r="AS61" s="331">
        <f t="shared" si="47"/>
        <v>0.99940032142771473</v>
      </c>
      <c r="AT61" s="331">
        <f t="shared" si="47"/>
        <v>0.99940032142771473</v>
      </c>
      <c r="AU61" s="331">
        <f t="shared" si="47"/>
        <v>0.99940032142771473</v>
      </c>
      <c r="AV61" s="331">
        <f t="shared" si="47"/>
        <v>0.97218213261503816</v>
      </c>
      <c r="AW61" s="331">
        <f t="shared" si="47"/>
        <v>0.97218213261503816</v>
      </c>
      <c r="AX61" s="331">
        <f t="shared" si="47"/>
        <v>0.97218213261503816</v>
      </c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</row>
    <row r="62" spans="1:63" s="337" customFormat="1" x14ac:dyDescent="0.2">
      <c r="A62" s="360" t="s">
        <v>310</v>
      </c>
      <c r="B62" s="38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381"/>
      <c r="Q62" s="382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342"/>
      <c r="AM62" s="51">
        <v>191917</v>
      </c>
      <c r="AN62" s="14">
        <v>191917</v>
      </c>
      <c r="AO62" s="14">
        <v>245343</v>
      </c>
      <c r="AP62" s="51">
        <v>245343</v>
      </c>
      <c r="AQ62" s="51">
        <v>245343</v>
      </c>
      <c r="AR62" s="14">
        <v>83328</v>
      </c>
      <c r="AS62" s="51">
        <v>83328</v>
      </c>
      <c r="AT62" s="51">
        <v>83328</v>
      </c>
      <c r="AU62" s="51">
        <v>83328</v>
      </c>
      <c r="AV62" s="14">
        <v>625117</v>
      </c>
      <c r="AW62" s="14">
        <v>625117</v>
      </c>
      <c r="AX62" s="14">
        <v>625117</v>
      </c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337" customFormat="1" x14ac:dyDescent="0.2">
      <c r="A63" s="360" t="s">
        <v>311</v>
      </c>
      <c r="B63" s="381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381"/>
      <c r="Q63" s="130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344"/>
      <c r="AM63" s="197">
        <v>196316</v>
      </c>
      <c r="AN63" s="14">
        <v>196316</v>
      </c>
      <c r="AO63" s="14">
        <v>245601</v>
      </c>
      <c r="AP63" s="197">
        <v>245601</v>
      </c>
      <c r="AQ63" s="197">
        <v>245601</v>
      </c>
      <c r="AR63" s="14">
        <v>83378</v>
      </c>
      <c r="AS63" s="197">
        <v>83378</v>
      </c>
      <c r="AT63" s="197">
        <v>83378</v>
      </c>
      <c r="AU63" s="197">
        <v>83378</v>
      </c>
      <c r="AV63" s="14">
        <v>643004</v>
      </c>
      <c r="AW63" s="14">
        <v>643004</v>
      </c>
      <c r="AX63" s="14">
        <v>643004</v>
      </c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</row>
    <row r="64" spans="1:63" s="352" customFormat="1" x14ac:dyDescent="0.2">
      <c r="A64" s="330" t="s">
        <v>312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31" t="s">
        <v>313</v>
      </c>
      <c r="AM64" s="331">
        <f t="shared" ref="AM64:AX64" si="48">IF(AM66=0,0,(IFERROR((AM65/AM66),0)))</f>
        <v>3.2218447820330804E-3</v>
      </c>
      <c r="AN64" s="331">
        <f t="shared" si="48"/>
        <v>1.1861003956191824E-3</v>
      </c>
      <c r="AO64" s="331">
        <f t="shared" si="48"/>
        <v>8.0633404814184275E-4</v>
      </c>
      <c r="AP64" s="331">
        <f t="shared" si="48"/>
        <v>7.7012628236101238E-4</v>
      </c>
      <c r="AQ64" s="331">
        <f t="shared" si="48"/>
        <v>2.6124466944395822E-4</v>
      </c>
      <c r="AR64" s="331">
        <f t="shared" si="48"/>
        <v>5.7132235785685445E-3</v>
      </c>
      <c r="AS64" s="331">
        <f t="shared" si="48"/>
        <v>9.7249292985265388E-3</v>
      </c>
      <c r="AT64" s="331">
        <f t="shared" si="48"/>
        <v>5.5264166616707305E-3</v>
      </c>
      <c r="AU64" s="331">
        <f t="shared" si="48"/>
        <v>5.2748750864284504E-3</v>
      </c>
      <c r="AV64" s="383">
        <f t="shared" si="48"/>
        <v>2.826702078422956E-3</v>
      </c>
      <c r="AW64" s="383">
        <f t="shared" si="48"/>
        <v>4.7698337531823136E-3</v>
      </c>
      <c r="AX64" s="383">
        <f t="shared" si="48"/>
        <v>3.7343464265268099E-3</v>
      </c>
      <c r="AY64" s="383"/>
      <c r="AZ64" s="383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</row>
    <row r="65" spans="1:63" s="396" customFormat="1" ht="15.75" customHeight="1" x14ac:dyDescent="0.25">
      <c r="A65" s="384" t="s">
        <v>314</v>
      </c>
      <c r="B65" s="385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5"/>
      <c r="Q65" s="387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8"/>
      <c r="AM65" s="389">
        <v>1681.6</v>
      </c>
      <c r="AN65" s="390">
        <v>2948.21</v>
      </c>
      <c r="AO65" s="391">
        <v>646.15</v>
      </c>
      <c r="AP65" s="390">
        <v>410.47</v>
      </c>
      <c r="AQ65" s="392">
        <v>149.15</v>
      </c>
      <c r="AR65" s="390">
        <v>2571.16</v>
      </c>
      <c r="AS65" s="393">
        <v>11700.93</v>
      </c>
      <c r="AT65" s="390">
        <v>3284.44</v>
      </c>
      <c r="AU65" s="394">
        <v>1617.34</v>
      </c>
      <c r="AV65" s="392">
        <v>1414.01</v>
      </c>
      <c r="AW65" s="395">
        <v>427.83</v>
      </c>
      <c r="AX65" s="555">
        <v>686.28</v>
      </c>
      <c r="AY65" s="556"/>
      <c r="AZ65" s="556"/>
      <c r="BA65" s="556"/>
      <c r="BB65" s="557"/>
      <c r="BC65" s="390"/>
      <c r="BD65" s="390"/>
      <c r="BE65" s="390"/>
      <c r="BF65" s="390"/>
      <c r="BG65" s="390"/>
      <c r="BH65" s="390"/>
      <c r="BI65" s="390"/>
      <c r="BJ65" s="390"/>
      <c r="BK65" s="390"/>
    </row>
    <row r="66" spans="1:63" s="396" customFormat="1" ht="15" x14ac:dyDescent="0.25">
      <c r="A66" s="384" t="s">
        <v>315</v>
      </c>
      <c r="B66" s="385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5"/>
      <c r="Q66" s="397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98"/>
      <c r="AM66" s="399">
        <v>521937</v>
      </c>
      <c r="AN66" s="390">
        <v>2485632.7599999998</v>
      </c>
      <c r="AO66" s="400">
        <v>801342.82</v>
      </c>
      <c r="AP66" s="390">
        <v>532990.51</v>
      </c>
      <c r="AQ66" s="401">
        <v>570920.74</v>
      </c>
      <c r="AR66" s="390">
        <v>450036.65</v>
      </c>
      <c r="AS66" s="402">
        <v>1203189.21</v>
      </c>
      <c r="AT66" s="390">
        <v>594316.39</v>
      </c>
      <c r="AU66" s="403">
        <v>306612</v>
      </c>
      <c r="AV66" s="401">
        <v>500233.12</v>
      </c>
      <c r="AW66" s="403">
        <v>89694.95</v>
      </c>
      <c r="AX66" s="401">
        <v>183775.13</v>
      </c>
      <c r="AY66" s="404"/>
      <c r="AZ66" s="404"/>
      <c r="BA66" s="404"/>
      <c r="BB66" s="404"/>
      <c r="BC66" s="390"/>
      <c r="BD66" s="390"/>
      <c r="BE66" s="390"/>
      <c r="BF66" s="390"/>
      <c r="BG66" s="390"/>
      <c r="BH66" s="390"/>
      <c r="BI66" s="390"/>
      <c r="BJ66" s="390"/>
      <c r="BK66" s="390"/>
    </row>
    <row r="67" spans="1:63" s="352" customFormat="1" x14ac:dyDescent="0.2">
      <c r="A67" s="330" t="s">
        <v>316</v>
      </c>
      <c r="B67" s="359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31" t="s">
        <v>317</v>
      </c>
      <c r="AM67" s="331">
        <f t="shared" ref="AM67:AX67" si="49">IF(AM69=0,0,(IFERROR((AM68/AM69),0)))</f>
        <v>1</v>
      </c>
      <c r="AN67" s="331">
        <f t="shared" si="49"/>
        <v>1</v>
      </c>
      <c r="AO67" s="331">
        <f t="shared" si="49"/>
        <v>1</v>
      </c>
      <c r="AP67" s="331">
        <f t="shared" si="49"/>
        <v>1</v>
      </c>
      <c r="AQ67" s="331">
        <f t="shared" si="49"/>
        <v>1</v>
      </c>
      <c r="AR67" s="331">
        <f t="shared" si="49"/>
        <v>1</v>
      </c>
      <c r="AS67" s="331">
        <f t="shared" si="49"/>
        <v>1</v>
      </c>
      <c r="AT67" s="331">
        <f t="shared" si="49"/>
        <v>1</v>
      </c>
      <c r="AU67" s="331">
        <f t="shared" si="49"/>
        <v>1</v>
      </c>
      <c r="AV67" s="331">
        <f t="shared" si="49"/>
        <v>1</v>
      </c>
      <c r="AW67" s="331">
        <f t="shared" si="49"/>
        <v>1</v>
      </c>
      <c r="AX67" s="331">
        <f t="shared" si="49"/>
        <v>1</v>
      </c>
      <c r="AY67" s="331"/>
      <c r="AZ67" s="331"/>
      <c r="BA67" s="331"/>
      <c r="BB67" s="331"/>
      <c r="BC67" s="331"/>
      <c r="BD67" s="331"/>
      <c r="BE67" s="331"/>
      <c r="BF67" s="331"/>
      <c r="BG67" s="331"/>
      <c r="BH67" s="331"/>
      <c r="BI67" s="331"/>
      <c r="BJ67" s="331"/>
      <c r="BK67" s="331"/>
    </row>
    <row r="68" spans="1:63" s="337" customFormat="1" x14ac:dyDescent="0.2">
      <c r="A68" s="360" t="s">
        <v>318</v>
      </c>
      <c r="B68" s="381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81"/>
      <c r="Q68" s="382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342"/>
      <c r="AM68" s="14">
        <v>19</v>
      </c>
      <c r="AN68" s="14">
        <v>20</v>
      </c>
      <c r="AO68" s="14">
        <v>21</v>
      </c>
      <c r="AP68" s="57">
        <v>29</v>
      </c>
      <c r="AQ68" s="14">
        <v>8</v>
      </c>
      <c r="AR68" s="14">
        <v>43</v>
      </c>
      <c r="AS68" s="14">
        <v>25</v>
      </c>
      <c r="AT68" s="14">
        <v>30</v>
      </c>
      <c r="AU68" s="14">
        <v>11</v>
      </c>
      <c r="AV68" s="14">
        <v>9</v>
      </c>
      <c r="AW68" s="14">
        <v>11</v>
      </c>
      <c r="AX68" s="14">
        <v>2</v>
      </c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337" customFormat="1" x14ac:dyDescent="0.2">
      <c r="A69" s="360" t="s">
        <v>319</v>
      </c>
      <c r="B69" s="381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81"/>
      <c r="Q69" s="130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344"/>
      <c r="AM69" s="14">
        <v>19</v>
      </c>
      <c r="AN69" s="14">
        <v>20</v>
      </c>
      <c r="AO69" s="14">
        <v>21</v>
      </c>
      <c r="AP69" s="154">
        <v>29</v>
      </c>
      <c r="AQ69" s="14">
        <v>8</v>
      </c>
      <c r="AR69" s="14">
        <v>43</v>
      </c>
      <c r="AS69" s="14">
        <v>25</v>
      </c>
      <c r="AT69" s="14">
        <v>30</v>
      </c>
      <c r="AU69" s="14">
        <v>11</v>
      </c>
      <c r="AV69" s="14">
        <v>9</v>
      </c>
      <c r="AW69" s="14">
        <v>11</v>
      </c>
      <c r="AX69" s="14">
        <v>2</v>
      </c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</row>
    <row r="70" spans="1:63" s="372" customFormat="1" ht="25.5" hidden="1" x14ac:dyDescent="0.2">
      <c r="A70" s="369" t="s">
        <v>320</v>
      </c>
      <c r="B70" s="371" t="s">
        <v>306</v>
      </c>
      <c r="C70" s="371">
        <f>IF((C72=0),1,IF((ISBLANK(C72)),0,IF((C72=0),1,((IFERROR((C71/C72),0))))))</f>
        <v>1</v>
      </c>
      <c r="D70" s="371">
        <f t="shared" ref="D70:O70" si="50">IF((D72=0),1,IF((ISBLANK(D72)),0,IF((D72=0),1,((IFERROR((D71/D72),0))))))</f>
        <v>1</v>
      </c>
      <c r="E70" s="371">
        <f t="shared" si="50"/>
        <v>1</v>
      </c>
      <c r="F70" s="371">
        <f t="shared" si="50"/>
        <v>1</v>
      </c>
      <c r="G70" s="371">
        <f t="shared" si="50"/>
        <v>1</v>
      </c>
      <c r="H70" s="371">
        <f t="shared" si="50"/>
        <v>1</v>
      </c>
      <c r="I70" s="371">
        <f t="shared" si="50"/>
        <v>1</v>
      </c>
      <c r="J70" s="371">
        <f t="shared" si="50"/>
        <v>1</v>
      </c>
      <c r="K70" s="371">
        <f t="shared" si="50"/>
        <v>1</v>
      </c>
      <c r="L70" s="371">
        <f t="shared" si="50"/>
        <v>1</v>
      </c>
      <c r="M70" s="371">
        <f t="shared" si="50"/>
        <v>1</v>
      </c>
      <c r="N70" s="371">
        <f t="shared" si="50"/>
        <v>1</v>
      </c>
      <c r="O70" s="371">
        <f t="shared" si="50"/>
        <v>1</v>
      </c>
      <c r="P70" s="371" t="s">
        <v>306</v>
      </c>
      <c r="Q70" s="371">
        <f t="shared" ref="Q70:BK70" si="51">IF((Q72=0),1,IF((ISBLANK(Q72)),0,IF((Q72=0),1,((IFERROR((Q71/Q72),0))))))</f>
        <v>1</v>
      </c>
      <c r="R70" s="371">
        <f t="shared" si="51"/>
        <v>1</v>
      </c>
      <c r="S70" s="371">
        <f t="shared" si="51"/>
        <v>1</v>
      </c>
      <c r="T70" s="371">
        <f t="shared" si="51"/>
        <v>1</v>
      </c>
      <c r="U70" s="371">
        <f t="shared" si="51"/>
        <v>1</v>
      </c>
      <c r="V70" s="371">
        <f t="shared" si="51"/>
        <v>1</v>
      </c>
      <c r="W70" s="371">
        <f t="shared" si="51"/>
        <v>1</v>
      </c>
      <c r="X70" s="371">
        <f t="shared" si="51"/>
        <v>1</v>
      </c>
      <c r="Y70" s="371">
        <f t="shared" si="51"/>
        <v>1</v>
      </c>
      <c r="Z70" s="371">
        <f t="shared" si="51"/>
        <v>1</v>
      </c>
      <c r="AA70" s="371">
        <f t="shared" si="51"/>
        <v>1</v>
      </c>
      <c r="AB70" s="371">
        <f t="shared" si="51"/>
        <v>1</v>
      </c>
      <c r="AC70" s="371">
        <f t="shared" si="51"/>
        <v>1</v>
      </c>
      <c r="AD70" s="371">
        <f t="shared" si="51"/>
        <v>1</v>
      </c>
      <c r="AE70" s="371">
        <f t="shared" si="51"/>
        <v>1</v>
      </c>
      <c r="AF70" s="371">
        <f t="shared" si="51"/>
        <v>1</v>
      </c>
      <c r="AG70" s="371">
        <f t="shared" si="51"/>
        <v>1</v>
      </c>
      <c r="AH70" s="371">
        <f t="shared" si="51"/>
        <v>1</v>
      </c>
      <c r="AI70" s="371">
        <f t="shared" si="51"/>
        <v>1</v>
      </c>
      <c r="AJ70" s="371">
        <f t="shared" si="51"/>
        <v>1</v>
      </c>
      <c r="AK70" s="371">
        <f t="shared" si="51"/>
        <v>1</v>
      </c>
      <c r="AL70" s="371"/>
      <c r="AM70" s="371">
        <f t="shared" si="51"/>
        <v>1</v>
      </c>
      <c r="AN70" s="371">
        <f t="shared" si="51"/>
        <v>1</v>
      </c>
      <c r="AO70" s="371">
        <f t="shared" si="51"/>
        <v>1</v>
      </c>
      <c r="AP70" s="371">
        <f t="shared" si="51"/>
        <v>1</v>
      </c>
      <c r="AQ70" s="371">
        <f t="shared" si="51"/>
        <v>1</v>
      </c>
      <c r="AR70" s="371">
        <f t="shared" si="51"/>
        <v>1</v>
      </c>
      <c r="AS70" s="371">
        <f t="shared" si="51"/>
        <v>1</v>
      </c>
      <c r="AT70" s="371">
        <f t="shared" si="51"/>
        <v>1</v>
      </c>
      <c r="AU70" s="371">
        <f t="shared" si="51"/>
        <v>1</v>
      </c>
      <c r="AV70" s="371">
        <f t="shared" si="51"/>
        <v>1</v>
      </c>
      <c r="AW70" s="371">
        <f t="shared" si="51"/>
        <v>1</v>
      </c>
      <c r="AX70" s="371">
        <f t="shared" si="51"/>
        <v>1</v>
      </c>
      <c r="AY70" s="371">
        <f t="shared" si="51"/>
        <v>1</v>
      </c>
      <c r="AZ70" s="371">
        <f t="shared" si="51"/>
        <v>1</v>
      </c>
      <c r="BA70" s="371">
        <f t="shared" si="51"/>
        <v>1</v>
      </c>
      <c r="BB70" s="371">
        <f t="shared" si="51"/>
        <v>1</v>
      </c>
      <c r="BC70" s="371">
        <f t="shared" si="51"/>
        <v>1</v>
      </c>
      <c r="BD70" s="371">
        <f t="shared" si="51"/>
        <v>1</v>
      </c>
      <c r="BE70" s="371">
        <f t="shared" si="51"/>
        <v>1</v>
      </c>
      <c r="BF70" s="371">
        <f t="shared" si="51"/>
        <v>1</v>
      </c>
      <c r="BG70" s="371">
        <f t="shared" si="51"/>
        <v>1</v>
      </c>
      <c r="BH70" s="371">
        <f t="shared" si="51"/>
        <v>1</v>
      </c>
      <c r="BI70" s="371">
        <f t="shared" si="51"/>
        <v>1</v>
      </c>
      <c r="BJ70" s="371">
        <f t="shared" si="51"/>
        <v>1</v>
      </c>
      <c r="BK70" s="371">
        <f t="shared" si="51"/>
        <v>1</v>
      </c>
    </row>
    <row r="71" spans="1:63" s="337" customFormat="1" hidden="1" x14ac:dyDescent="0.2">
      <c r="A71" s="360" t="s">
        <v>321</v>
      </c>
      <c r="B71" s="405"/>
      <c r="C71" s="376">
        <v>1388</v>
      </c>
      <c r="D71" s="376">
        <v>2027</v>
      </c>
      <c r="E71" s="376">
        <v>2822</v>
      </c>
      <c r="F71" s="376">
        <v>4008</v>
      </c>
      <c r="G71" s="376">
        <v>3414</v>
      </c>
      <c r="H71" s="376">
        <v>4438</v>
      </c>
      <c r="I71" s="376">
        <v>4774</v>
      </c>
      <c r="J71" s="376">
        <v>5003</v>
      </c>
      <c r="K71" s="406">
        <v>5450</v>
      </c>
      <c r="L71" s="376">
        <v>5122</v>
      </c>
      <c r="M71" s="376">
        <v>5711</v>
      </c>
      <c r="N71" s="376">
        <v>5476</v>
      </c>
      <c r="O71" s="376">
        <v>6439</v>
      </c>
      <c r="P71" s="405"/>
      <c r="Q71" s="407">
        <v>6512</v>
      </c>
      <c r="R71" s="376">
        <v>6623</v>
      </c>
      <c r="S71" s="376">
        <v>7769</v>
      </c>
      <c r="T71" s="376">
        <v>7589</v>
      </c>
      <c r="U71" s="376">
        <v>8733</v>
      </c>
      <c r="V71" s="376">
        <v>8639</v>
      </c>
      <c r="W71" s="376">
        <v>8923</v>
      </c>
      <c r="X71" s="376">
        <v>8830</v>
      </c>
      <c r="Y71" s="376">
        <v>8908</v>
      </c>
      <c r="Z71" s="376">
        <v>8987</v>
      </c>
      <c r="AA71" s="376">
        <v>8223</v>
      </c>
      <c r="AB71" s="376">
        <v>8494</v>
      </c>
      <c r="AC71" s="408">
        <v>8300</v>
      </c>
      <c r="AD71" s="376">
        <v>8106</v>
      </c>
      <c r="AE71" s="376">
        <v>8421</v>
      </c>
      <c r="AF71" s="376">
        <v>8935</v>
      </c>
      <c r="AG71" s="376">
        <v>9214</v>
      </c>
      <c r="AH71" s="376">
        <v>8424</v>
      </c>
      <c r="AI71" s="376">
        <v>8661</v>
      </c>
      <c r="AJ71" s="376">
        <v>8541</v>
      </c>
      <c r="AK71" s="376">
        <v>8832</v>
      </c>
      <c r="AL71" s="376"/>
      <c r="AM71" s="376"/>
      <c r="AN71" s="376"/>
      <c r="AO71" s="376"/>
      <c r="AP71" s="376"/>
      <c r="AQ71" s="376"/>
      <c r="AR71" s="376"/>
      <c r="AS71" s="376"/>
      <c r="AT71" s="376"/>
      <c r="AU71" s="376"/>
      <c r="AV71" s="376"/>
      <c r="AW71" s="376"/>
      <c r="AX71" s="376"/>
      <c r="AY71" s="376"/>
      <c r="AZ71" s="376"/>
      <c r="BA71" s="376"/>
      <c r="BB71" s="376"/>
      <c r="BC71" s="376"/>
      <c r="BD71" s="376"/>
      <c r="BE71" s="376"/>
      <c r="BF71" s="376"/>
      <c r="BG71" s="376"/>
      <c r="BH71" s="376"/>
      <c r="BI71" s="376"/>
      <c r="BJ71" s="376"/>
      <c r="BK71" s="376"/>
    </row>
    <row r="72" spans="1:63" s="337" customFormat="1" hidden="1" x14ac:dyDescent="0.2">
      <c r="A72" s="360" t="s">
        <v>322</v>
      </c>
      <c r="B72" s="405"/>
      <c r="C72" s="376">
        <v>1388</v>
      </c>
      <c r="D72" s="376">
        <v>2027</v>
      </c>
      <c r="E72" s="376">
        <v>2822</v>
      </c>
      <c r="F72" s="376">
        <v>4008</v>
      </c>
      <c r="G72" s="376">
        <v>3414</v>
      </c>
      <c r="H72" s="376">
        <v>4438</v>
      </c>
      <c r="I72" s="376">
        <v>4774</v>
      </c>
      <c r="J72" s="376">
        <v>5003</v>
      </c>
      <c r="K72" s="406">
        <v>5450</v>
      </c>
      <c r="L72" s="376">
        <v>5122</v>
      </c>
      <c r="M72" s="376">
        <v>5711</v>
      </c>
      <c r="N72" s="376">
        <v>5476</v>
      </c>
      <c r="O72" s="376">
        <v>6439</v>
      </c>
      <c r="P72" s="405"/>
      <c r="Q72" s="409">
        <v>6512</v>
      </c>
      <c r="R72" s="376">
        <v>6623</v>
      </c>
      <c r="S72" s="376">
        <v>7769</v>
      </c>
      <c r="T72" s="376">
        <v>7589</v>
      </c>
      <c r="U72" s="376">
        <v>8733</v>
      </c>
      <c r="V72" s="376">
        <v>8639</v>
      </c>
      <c r="W72" s="376">
        <v>8923</v>
      </c>
      <c r="X72" s="376">
        <v>8830</v>
      </c>
      <c r="Y72" s="376">
        <v>8908</v>
      </c>
      <c r="Z72" s="376">
        <v>8987</v>
      </c>
      <c r="AA72" s="376">
        <v>8223</v>
      </c>
      <c r="AB72" s="376">
        <v>8494</v>
      </c>
      <c r="AC72" s="408">
        <v>8300</v>
      </c>
      <c r="AD72" s="376">
        <v>8106</v>
      </c>
      <c r="AE72" s="376">
        <v>8421</v>
      </c>
      <c r="AF72" s="376">
        <v>8935</v>
      </c>
      <c r="AG72" s="376">
        <v>9214</v>
      </c>
      <c r="AH72" s="376">
        <v>8424</v>
      </c>
      <c r="AI72" s="376">
        <v>8661</v>
      </c>
      <c r="AJ72" s="376">
        <v>8541</v>
      </c>
      <c r="AK72" s="376">
        <v>8832</v>
      </c>
      <c r="AL72" s="376"/>
      <c r="AM72" s="376"/>
      <c r="AN72" s="376"/>
      <c r="AO72" s="376"/>
      <c r="AP72" s="376"/>
      <c r="AQ72" s="376"/>
      <c r="AR72" s="376"/>
      <c r="AS72" s="376"/>
      <c r="AT72" s="376"/>
      <c r="AU72" s="376"/>
      <c r="AV72" s="376"/>
      <c r="AW72" s="376"/>
      <c r="AX72" s="376"/>
      <c r="AY72" s="376"/>
      <c r="AZ72" s="376"/>
      <c r="BA72" s="376"/>
      <c r="BB72" s="376"/>
      <c r="BC72" s="376"/>
      <c r="BD72" s="376"/>
      <c r="BE72" s="376"/>
      <c r="BF72" s="376"/>
      <c r="BG72" s="376"/>
      <c r="BH72" s="376"/>
      <c r="BI72" s="376"/>
      <c r="BJ72" s="376"/>
      <c r="BK72" s="376"/>
    </row>
    <row r="73" spans="1:63" s="372" customFormat="1" ht="25.5" hidden="1" x14ac:dyDescent="0.2">
      <c r="A73" s="369" t="s">
        <v>323</v>
      </c>
      <c r="B73" s="371" t="s">
        <v>268</v>
      </c>
      <c r="C73" s="371">
        <f t="shared" ref="C73:O73" si="52">IFERROR((C74/C75),0)</f>
        <v>7.619047619047619E-3</v>
      </c>
      <c r="D73" s="371">
        <f t="shared" si="52"/>
        <v>5.3285968028419185E-3</v>
      </c>
      <c r="E73" s="371">
        <f t="shared" si="52"/>
        <v>1.7838939857288481E-3</v>
      </c>
      <c r="F73" s="371">
        <f t="shared" si="52"/>
        <v>1.2681159420289854E-3</v>
      </c>
      <c r="G73" s="371">
        <f t="shared" si="52"/>
        <v>7.1098471382865266E-4</v>
      </c>
      <c r="H73" s="371">
        <f t="shared" si="52"/>
        <v>2.614720878546215E-3</v>
      </c>
      <c r="I73" s="371">
        <f t="shared" si="52"/>
        <v>4.0860800871697087E-3</v>
      </c>
      <c r="J73" s="371">
        <f t="shared" si="52"/>
        <v>1.4684287812041115E-3</v>
      </c>
      <c r="K73" s="371">
        <f t="shared" si="52"/>
        <v>1.3922728854855553E-3</v>
      </c>
      <c r="L73" s="371">
        <f t="shared" si="52"/>
        <v>2.8279847534735032E-3</v>
      </c>
      <c r="M73" s="371">
        <f t="shared" si="52"/>
        <v>2.5877238381119966E-3</v>
      </c>
      <c r="N73" s="371">
        <f t="shared" si="52"/>
        <v>2.1946669592889279E-3</v>
      </c>
      <c r="O73" s="371">
        <f t="shared" si="52"/>
        <v>4.6836073741903335E-3</v>
      </c>
      <c r="P73" s="371" t="s">
        <v>268</v>
      </c>
      <c r="Q73" s="371">
        <f t="shared" ref="Q73:AK73" si="53">IFERROR((Q74/Q75),0)</f>
        <v>2.2215782864870087E-3</v>
      </c>
      <c r="R73" s="371">
        <f t="shared" si="53"/>
        <v>1.713882447827402E-3</v>
      </c>
      <c r="S73" s="371">
        <f t="shared" si="53"/>
        <v>1.1631771352608839E-3</v>
      </c>
      <c r="T73" s="371">
        <f t="shared" si="53"/>
        <v>1.869508319312021E-3</v>
      </c>
      <c r="U73" s="371">
        <f t="shared" si="53"/>
        <v>1.6876958932733263E-3</v>
      </c>
      <c r="V73" s="371">
        <f t="shared" si="53"/>
        <v>2.1304490331039002E-3</v>
      </c>
      <c r="W73" s="371">
        <f t="shared" si="53"/>
        <v>9.8732927431298347E-4</v>
      </c>
      <c r="X73" s="371">
        <f t="shared" si="53"/>
        <v>2.9852974102544966E-3</v>
      </c>
      <c r="Y73" s="371">
        <f t="shared" si="53"/>
        <v>2.0529016975917884E-3</v>
      </c>
      <c r="Z73" s="371">
        <f t="shared" si="53"/>
        <v>2.0679074111133347E-3</v>
      </c>
      <c r="AA73" s="371">
        <f t="shared" si="53"/>
        <v>2.6111665770678135E-3</v>
      </c>
      <c r="AB73" s="371">
        <f t="shared" si="53"/>
        <v>3.7284449277613795E-3</v>
      </c>
      <c r="AC73" s="371">
        <f t="shared" si="53"/>
        <v>2.9653592128319182E-3</v>
      </c>
      <c r="AD73" s="371">
        <f t="shared" si="53"/>
        <v>2.5197732204101631E-3</v>
      </c>
      <c r="AE73" s="371">
        <f t="shared" si="53"/>
        <v>1.581709684377022E-3</v>
      </c>
      <c r="AF73" s="371">
        <f t="shared" si="53"/>
        <v>2.0214271275520519E-3</v>
      </c>
      <c r="AG73" s="371">
        <f t="shared" si="53"/>
        <v>5.2495275425211733E-3</v>
      </c>
      <c r="AH73" s="371">
        <f t="shared" si="53"/>
        <v>2.4448066380204476E-3</v>
      </c>
      <c r="AI73" s="371">
        <f t="shared" si="53"/>
        <v>2.4214799515704009E-3</v>
      </c>
      <c r="AJ73" s="371">
        <f t="shared" si="53"/>
        <v>2.9929700006960393E-3</v>
      </c>
      <c r="AK73" s="371">
        <f t="shared" si="53"/>
        <v>2.7063599458728013E-3</v>
      </c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371"/>
      <c r="BC73" s="371"/>
      <c r="BD73" s="371"/>
      <c r="BE73" s="371"/>
      <c r="BF73" s="371"/>
      <c r="BG73" s="371"/>
      <c r="BH73" s="371"/>
      <c r="BI73" s="371"/>
      <c r="BJ73" s="371"/>
      <c r="BK73" s="371"/>
    </row>
    <row r="74" spans="1:63" s="337" customFormat="1" ht="25.5" hidden="1" x14ac:dyDescent="0.2">
      <c r="A74" s="360" t="s">
        <v>324</v>
      </c>
      <c r="B74" s="405"/>
      <c r="C74" s="376">
        <v>4</v>
      </c>
      <c r="D74" s="376">
        <v>9</v>
      </c>
      <c r="E74" s="376">
        <v>7</v>
      </c>
      <c r="F74" s="376">
        <v>7</v>
      </c>
      <c r="G74" s="376">
        <v>4</v>
      </c>
      <c r="H74" s="375">
        <v>20</v>
      </c>
      <c r="I74" s="376">
        <v>30</v>
      </c>
      <c r="J74" s="376">
        <v>11</v>
      </c>
      <c r="K74" s="376">
        <v>12</v>
      </c>
      <c r="L74" s="376">
        <v>23</v>
      </c>
      <c r="M74" s="376">
        <v>25</v>
      </c>
      <c r="N74" s="376">
        <v>20</v>
      </c>
      <c r="O74" s="376">
        <v>47</v>
      </c>
      <c r="P74" s="405"/>
      <c r="Q74" s="376">
        <v>23</v>
      </c>
      <c r="R74" s="376">
        <v>17</v>
      </c>
      <c r="S74" s="376">
        <v>14</v>
      </c>
      <c r="T74" s="376">
        <v>20</v>
      </c>
      <c r="U74" s="376">
        <v>21</v>
      </c>
      <c r="V74" s="376">
        <v>26</v>
      </c>
      <c r="W74" s="376">
        <v>12</v>
      </c>
      <c r="X74" s="376">
        <v>40</v>
      </c>
      <c r="Y74" s="376">
        <v>26</v>
      </c>
      <c r="Z74" s="376">
        <v>31</v>
      </c>
      <c r="AA74" s="376">
        <v>34</v>
      </c>
      <c r="AB74" s="376">
        <v>48</v>
      </c>
      <c r="AC74" s="376">
        <v>44</v>
      </c>
      <c r="AD74" s="376">
        <v>36</v>
      </c>
      <c r="AE74" s="376">
        <v>22</v>
      </c>
      <c r="AF74" s="376">
        <v>30</v>
      </c>
      <c r="AG74" s="376">
        <v>75</v>
      </c>
      <c r="AH74" s="376">
        <v>33</v>
      </c>
      <c r="AI74" s="376">
        <v>34</v>
      </c>
      <c r="AJ74" s="376">
        <v>43</v>
      </c>
      <c r="AK74" s="376">
        <v>38</v>
      </c>
      <c r="AL74" s="376"/>
      <c r="AM74" s="376"/>
      <c r="AN74" s="376"/>
      <c r="AO74" s="376"/>
      <c r="AP74" s="376"/>
      <c r="AQ74" s="376"/>
      <c r="AR74" s="376"/>
      <c r="AS74" s="376"/>
      <c r="AT74" s="376"/>
      <c r="AU74" s="376"/>
      <c r="AV74" s="376"/>
      <c r="AW74" s="376"/>
      <c r="AX74" s="376"/>
      <c r="AY74" s="376"/>
      <c r="AZ74" s="376"/>
      <c r="BA74" s="376"/>
      <c r="BB74" s="376"/>
      <c r="BC74" s="376"/>
      <c r="BD74" s="376"/>
      <c r="BE74" s="376"/>
      <c r="BF74" s="376"/>
      <c r="BG74" s="376"/>
      <c r="BH74" s="376"/>
      <c r="BI74" s="376"/>
      <c r="BJ74" s="376"/>
      <c r="BK74" s="376"/>
    </row>
    <row r="75" spans="1:63" s="337" customFormat="1" hidden="1" x14ac:dyDescent="0.2">
      <c r="A75" s="360" t="s">
        <v>325</v>
      </c>
      <c r="B75" s="405"/>
      <c r="C75" s="376">
        <v>525</v>
      </c>
      <c r="D75" s="376">
        <v>1689</v>
      </c>
      <c r="E75" s="376">
        <v>3924</v>
      </c>
      <c r="F75" s="406">
        <v>5520</v>
      </c>
      <c r="G75" s="376">
        <v>5626</v>
      </c>
      <c r="H75" s="375">
        <v>7649</v>
      </c>
      <c r="I75" s="376">
        <v>7342</v>
      </c>
      <c r="J75" s="376">
        <v>7491</v>
      </c>
      <c r="K75" s="376">
        <v>8619</v>
      </c>
      <c r="L75" s="376">
        <v>8133</v>
      </c>
      <c r="M75" s="376">
        <v>9661</v>
      </c>
      <c r="N75" s="376">
        <v>9113</v>
      </c>
      <c r="O75" s="376">
        <v>10035</v>
      </c>
      <c r="P75" s="405"/>
      <c r="Q75" s="376">
        <v>10353</v>
      </c>
      <c r="R75" s="376">
        <v>9919</v>
      </c>
      <c r="S75" s="376">
        <v>12036</v>
      </c>
      <c r="T75" s="376">
        <v>10698</v>
      </c>
      <c r="U75" s="376">
        <v>12443</v>
      </c>
      <c r="V75" s="376">
        <v>12204</v>
      </c>
      <c r="W75" s="376">
        <v>12154</v>
      </c>
      <c r="X75" s="376">
        <v>13399</v>
      </c>
      <c r="Y75" s="376">
        <v>12665</v>
      </c>
      <c r="Z75" s="376">
        <v>14991</v>
      </c>
      <c r="AA75" s="376">
        <v>13021</v>
      </c>
      <c r="AB75" s="376">
        <v>12874</v>
      </c>
      <c r="AC75" s="376">
        <v>14838</v>
      </c>
      <c r="AD75" s="376">
        <v>14287</v>
      </c>
      <c r="AE75" s="376">
        <v>13909</v>
      </c>
      <c r="AF75" s="376">
        <v>14841</v>
      </c>
      <c r="AG75" s="376">
        <v>14287</v>
      </c>
      <c r="AH75" s="376">
        <v>13498</v>
      </c>
      <c r="AI75" s="376">
        <v>14041</v>
      </c>
      <c r="AJ75" s="376">
        <v>14367</v>
      </c>
      <c r="AK75" s="376">
        <v>14041</v>
      </c>
      <c r="AL75" s="376"/>
      <c r="AM75" s="376"/>
      <c r="AN75" s="376"/>
      <c r="AO75" s="376"/>
      <c r="AP75" s="376"/>
      <c r="AQ75" s="376"/>
      <c r="AR75" s="376"/>
      <c r="AS75" s="376"/>
      <c r="AT75" s="376"/>
      <c r="AU75" s="376"/>
      <c r="AV75" s="376"/>
      <c r="AW75" s="376"/>
      <c r="AX75" s="376"/>
      <c r="AY75" s="376"/>
      <c r="AZ75" s="376"/>
      <c r="BA75" s="376"/>
      <c r="BB75" s="376"/>
      <c r="BC75" s="376"/>
      <c r="BD75" s="376"/>
      <c r="BE75" s="376"/>
      <c r="BF75" s="376"/>
      <c r="BG75" s="376"/>
      <c r="BH75" s="376"/>
      <c r="BI75" s="376"/>
      <c r="BJ75" s="376"/>
      <c r="BK75" s="376"/>
    </row>
    <row r="76" spans="1:63" ht="15" x14ac:dyDescent="0.2">
      <c r="A76" s="321"/>
      <c r="B76" s="323"/>
      <c r="C76" s="323"/>
      <c r="D76" s="323"/>
      <c r="E76" s="323"/>
      <c r="F76" s="323"/>
      <c r="G76" s="410"/>
      <c r="H76" s="410"/>
      <c r="I76" s="410"/>
      <c r="J76" s="323"/>
      <c r="K76" s="323"/>
      <c r="L76" s="323"/>
      <c r="M76" s="323"/>
      <c r="N76" s="323"/>
      <c r="O76" s="323"/>
      <c r="P76" s="323"/>
      <c r="Q76" s="323"/>
      <c r="R76" s="322"/>
      <c r="S76" s="323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3"/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322"/>
      <c r="BJ76" s="322"/>
      <c r="BK76" s="322"/>
    </row>
    <row r="77" spans="1:63" x14ac:dyDescent="0.2">
      <c r="A77" s="321"/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2"/>
      <c r="S77" s="323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  <c r="AD77" s="322"/>
      <c r="AE77" s="322"/>
      <c r="AF77" s="322"/>
      <c r="AG77" s="322"/>
      <c r="AH77" s="322"/>
      <c r="AI77" s="323"/>
      <c r="AJ77" s="322"/>
      <c r="AK77" s="322"/>
      <c r="AL77" s="322"/>
      <c r="AM77" s="322"/>
      <c r="AN77" s="322"/>
      <c r="AO77" s="322"/>
      <c r="AP77" s="322"/>
      <c r="AQ77" s="322"/>
      <c r="AR77" s="322"/>
      <c r="AS77" s="322"/>
      <c r="AT77" s="322"/>
      <c r="AU77" s="322"/>
      <c r="AV77" s="322"/>
      <c r="AW77" s="322"/>
      <c r="AX77" s="322"/>
      <c r="AY77" s="322"/>
      <c r="AZ77" s="322"/>
      <c r="BA77" s="322"/>
      <c r="BB77" s="322"/>
      <c r="BC77" s="322"/>
      <c r="BD77" s="322"/>
      <c r="BE77" s="322"/>
      <c r="BF77" s="322"/>
      <c r="BG77" s="322"/>
      <c r="BH77" s="322"/>
      <c r="BI77" s="322"/>
      <c r="BJ77" s="322"/>
      <c r="BK77" s="322"/>
    </row>
    <row r="78" spans="1:63" x14ac:dyDescent="0.2">
      <c r="A78" s="550" t="s">
        <v>246</v>
      </c>
      <c r="B78" s="551"/>
      <c r="C78" s="551"/>
      <c r="D78" s="551"/>
      <c r="E78" s="551"/>
      <c r="F78" s="551"/>
      <c r="G78" s="551"/>
      <c r="H78" s="551"/>
      <c r="I78" s="551"/>
      <c r="J78" s="551"/>
      <c r="K78" s="551"/>
      <c r="L78" s="551"/>
      <c r="M78" s="551"/>
      <c r="N78" s="551"/>
      <c r="O78" s="551"/>
      <c r="P78" s="551"/>
      <c r="Q78" s="551"/>
      <c r="R78" s="551"/>
      <c r="S78" s="551"/>
      <c r="T78" s="551"/>
      <c r="U78" s="551"/>
      <c r="V78" s="551"/>
      <c r="W78" s="551"/>
      <c r="X78" s="551"/>
      <c r="Y78" s="551"/>
      <c r="Z78" s="551"/>
      <c r="AA78" s="551"/>
      <c r="AB78" s="551"/>
      <c r="AC78" s="551"/>
      <c r="AD78" s="551"/>
      <c r="AE78" s="551"/>
      <c r="AF78" s="551"/>
      <c r="AG78" s="551"/>
      <c r="AH78" s="551"/>
      <c r="AI78" s="551"/>
      <c r="AJ78" s="551"/>
      <c r="AK78" s="551"/>
      <c r="AL78" s="551"/>
      <c r="AM78" s="551"/>
      <c r="AN78" s="551"/>
      <c r="AO78" s="551"/>
      <c r="AP78" s="551"/>
      <c r="AQ78" s="551"/>
      <c r="AR78" s="551"/>
      <c r="AS78" s="551"/>
      <c r="AT78" s="551"/>
      <c r="AU78" s="551"/>
      <c r="AV78" s="551"/>
      <c r="AW78" s="551"/>
      <c r="AX78" s="551"/>
      <c r="AY78" s="551"/>
      <c r="AZ78" s="551"/>
      <c r="BA78" s="551"/>
      <c r="BB78" s="551"/>
      <c r="BC78" s="551"/>
      <c r="BD78" s="551"/>
      <c r="BE78" s="551"/>
      <c r="BF78" s="551"/>
      <c r="BG78" s="551"/>
      <c r="BH78" s="551"/>
      <c r="BI78" s="551"/>
      <c r="BJ78" s="551"/>
      <c r="BK78" s="551"/>
    </row>
    <row r="79" spans="1:63" x14ac:dyDescent="0.2">
      <c r="A79" s="538"/>
      <c r="B79" s="551"/>
      <c r="C79" s="551"/>
      <c r="D79" s="551"/>
      <c r="E79" s="551"/>
      <c r="F79" s="551"/>
      <c r="G79" s="551"/>
      <c r="H79" s="551"/>
      <c r="I79" s="551"/>
      <c r="J79" s="551"/>
      <c r="K79" s="551"/>
      <c r="L79" s="551"/>
      <c r="M79" s="551"/>
      <c r="N79" s="551"/>
      <c r="O79" s="551"/>
      <c r="P79" s="551"/>
      <c r="Q79" s="551"/>
      <c r="R79" s="551"/>
      <c r="S79" s="551"/>
      <c r="T79" s="551"/>
      <c r="U79" s="551"/>
      <c r="V79" s="551"/>
      <c r="W79" s="551"/>
      <c r="X79" s="551"/>
      <c r="Y79" s="551"/>
      <c r="Z79" s="551"/>
      <c r="AA79" s="551"/>
      <c r="AB79" s="551"/>
      <c r="AC79" s="551"/>
      <c r="AD79" s="551"/>
      <c r="AE79" s="551"/>
      <c r="AF79" s="551"/>
      <c r="AG79" s="551"/>
      <c r="AH79" s="551"/>
      <c r="AI79" s="551"/>
      <c r="AJ79" s="551"/>
      <c r="AK79" s="551"/>
      <c r="AL79" s="551"/>
      <c r="AM79" s="551"/>
      <c r="AN79" s="551"/>
      <c r="AO79" s="551"/>
      <c r="AP79" s="551"/>
      <c r="AQ79" s="551"/>
      <c r="AR79" s="551"/>
      <c r="AS79" s="551"/>
      <c r="AT79" s="551"/>
      <c r="AU79" s="551"/>
      <c r="AV79" s="551"/>
      <c r="AW79" s="551"/>
      <c r="AX79" s="551"/>
      <c r="AY79" s="551"/>
      <c r="AZ79" s="551"/>
      <c r="BA79" s="551"/>
      <c r="BB79" s="551"/>
      <c r="BC79" s="551"/>
      <c r="BD79" s="551"/>
      <c r="BE79" s="551"/>
      <c r="BF79" s="551"/>
      <c r="BG79" s="551"/>
      <c r="BH79" s="551"/>
      <c r="BI79" s="551"/>
      <c r="BJ79" s="551"/>
      <c r="BK79" s="551"/>
    </row>
    <row r="80" spans="1:63" x14ac:dyDescent="0.2">
      <c r="A80" s="538"/>
      <c r="B80" s="551"/>
      <c r="C80" s="551"/>
      <c r="D80" s="551"/>
      <c r="E80" s="551"/>
      <c r="F80" s="551"/>
      <c r="G80" s="551"/>
      <c r="H80" s="551"/>
      <c r="I80" s="551"/>
      <c r="J80" s="551"/>
      <c r="K80" s="551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51"/>
      <c r="X80" s="551"/>
      <c r="Y80" s="551"/>
      <c r="Z80" s="551"/>
      <c r="AA80" s="551"/>
      <c r="AB80" s="551"/>
      <c r="AC80" s="551"/>
      <c r="AD80" s="551"/>
      <c r="AE80" s="551"/>
      <c r="AF80" s="551"/>
      <c r="AG80" s="551"/>
      <c r="AH80" s="551"/>
      <c r="AI80" s="551"/>
      <c r="AJ80" s="551"/>
      <c r="AK80" s="551"/>
      <c r="AL80" s="551"/>
      <c r="AM80" s="551"/>
      <c r="AN80" s="551"/>
      <c r="AO80" s="551"/>
      <c r="AP80" s="551"/>
      <c r="AQ80" s="551"/>
      <c r="AR80" s="551"/>
      <c r="AS80" s="551"/>
      <c r="AT80" s="551"/>
      <c r="AU80" s="551"/>
      <c r="AV80" s="551"/>
      <c r="AW80" s="551"/>
      <c r="AX80" s="551"/>
      <c r="AY80" s="551"/>
      <c r="AZ80" s="551"/>
      <c r="BA80" s="551"/>
      <c r="BB80" s="551"/>
      <c r="BC80" s="551"/>
      <c r="BD80" s="551"/>
      <c r="BE80" s="551"/>
      <c r="BF80" s="551"/>
      <c r="BG80" s="551"/>
      <c r="BH80" s="551"/>
      <c r="BI80" s="551"/>
      <c r="BJ80" s="551"/>
      <c r="BK80" s="551"/>
    </row>
    <row r="81" spans="1:63" x14ac:dyDescent="0.2">
      <c r="A81" s="538"/>
      <c r="B81" s="551"/>
      <c r="C81" s="551"/>
      <c r="D81" s="551"/>
      <c r="E81" s="551"/>
      <c r="F81" s="551"/>
      <c r="G81" s="551"/>
      <c r="H81" s="551"/>
      <c r="I81" s="551"/>
      <c r="J81" s="551"/>
      <c r="K81" s="551"/>
      <c r="L81" s="551"/>
      <c r="M81" s="551"/>
      <c r="N81" s="551"/>
      <c r="O81" s="551"/>
      <c r="P81" s="551"/>
      <c r="Q81" s="551"/>
      <c r="R81" s="551"/>
      <c r="S81" s="551"/>
      <c r="T81" s="551"/>
      <c r="U81" s="551"/>
      <c r="V81" s="551"/>
      <c r="W81" s="551"/>
      <c r="X81" s="551"/>
      <c r="Y81" s="551"/>
      <c r="Z81" s="551"/>
      <c r="AA81" s="551"/>
      <c r="AB81" s="551"/>
      <c r="AC81" s="551"/>
      <c r="AD81" s="551"/>
      <c r="AE81" s="551"/>
      <c r="AF81" s="551"/>
      <c r="AG81" s="551"/>
      <c r="AH81" s="551"/>
      <c r="AI81" s="551"/>
      <c r="AJ81" s="551"/>
      <c r="AK81" s="551"/>
      <c r="AL81" s="551"/>
      <c r="AM81" s="551"/>
      <c r="AN81" s="551"/>
      <c r="AO81" s="551"/>
      <c r="AP81" s="551"/>
      <c r="AQ81" s="551"/>
      <c r="AR81" s="551"/>
      <c r="AS81" s="551"/>
      <c r="AT81" s="551"/>
      <c r="AU81" s="551"/>
      <c r="AV81" s="551"/>
      <c r="AW81" s="551"/>
      <c r="AX81" s="551"/>
      <c r="AY81" s="551"/>
      <c r="AZ81" s="551"/>
      <c r="BA81" s="551"/>
      <c r="BB81" s="551"/>
      <c r="BC81" s="551"/>
      <c r="BD81" s="551"/>
      <c r="BE81" s="551"/>
      <c r="BF81" s="551"/>
      <c r="BG81" s="551"/>
      <c r="BH81" s="551"/>
      <c r="BI81" s="551"/>
      <c r="BJ81" s="551"/>
      <c r="BK81" s="551"/>
    </row>
    <row r="82" spans="1:63" x14ac:dyDescent="0.2">
      <c r="A82" s="538"/>
      <c r="B82" s="551"/>
      <c r="C82" s="551"/>
      <c r="D82" s="551"/>
      <c r="E82" s="551"/>
      <c r="F82" s="551"/>
      <c r="G82" s="551"/>
      <c r="H82" s="551"/>
      <c r="I82" s="551"/>
      <c r="J82" s="551"/>
      <c r="K82" s="551"/>
      <c r="L82" s="551"/>
      <c r="M82" s="551"/>
      <c r="N82" s="551"/>
      <c r="O82" s="551"/>
      <c r="P82" s="551"/>
      <c r="Q82" s="551"/>
      <c r="R82" s="551"/>
      <c r="S82" s="551"/>
      <c r="T82" s="551"/>
      <c r="U82" s="551"/>
      <c r="V82" s="551"/>
      <c r="W82" s="551"/>
      <c r="X82" s="551"/>
      <c r="Y82" s="551"/>
      <c r="Z82" s="551"/>
      <c r="AA82" s="551"/>
      <c r="AB82" s="551"/>
      <c r="AC82" s="551"/>
      <c r="AD82" s="551"/>
      <c r="AE82" s="551"/>
      <c r="AF82" s="551"/>
      <c r="AG82" s="551"/>
      <c r="AH82" s="551"/>
      <c r="AI82" s="551"/>
      <c r="AJ82" s="551"/>
      <c r="AK82" s="551"/>
      <c r="AL82" s="551"/>
      <c r="AM82" s="551"/>
      <c r="AN82" s="551"/>
      <c r="AO82" s="551"/>
      <c r="AP82" s="551"/>
      <c r="AQ82" s="551"/>
      <c r="AR82" s="551"/>
      <c r="AS82" s="551"/>
      <c r="AT82" s="551"/>
      <c r="AU82" s="551"/>
      <c r="AV82" s="551"/>
      <c r="AW82" s="551"/>
      <c r="AX82" s="551"/>
      <c r="AY82" s="551"/>
      <c r="AZ82" s="551"/>
      <c r="BA82" s="551"/>
      <c r="BB82" s="551"/>
      <c r="BC82" s="551"/>
      <c r="BD82" s="551"/>
      <c r="BE82" s="551"/>
      <c r="BF82" s="551"/>
      <c r="BG82" s="551"/>
      <c r="BH82" s="551"/>
      <c r="BI82" s="551"/>
      <c r="BJ82" s="551"/>
      <c r="BK82" s="551"/>
    </row>
    <row r="83" spans="1:63" x14ac:dyDescent="0.2">
      <c r="A83" s="538"/>
      <c r="B83" s="551"/>
      <c r="C83" s="551"/>
      <c r="D83" s="551"/>
      <c r="E83" s="551"/>
      <c r="F83" s="551"/>
      <c r="G83" s="551"/>
      <c r="H83" s="551"/>
      <c r="I83" s="551"/>
      <c r="J83" s="551"/>
      <c r="K83" s="551"/>
      <c r="L83" s="551"/>
      <c r="M83" s="551"/>
      <c r="N83" s="551"/>
      <c r="O83" s="551"/>
      <c r="P83" s="551"/>
      <c r="Q83" s="551"/>
      <c r="R83" s="551"/>
      <c r="S83" s="551"/>
      <c r="T83" s="551"/>
      <c r="U83" s="551"/>
      <c r="V83" s="551"/>
      <c r="W83" s="551"/>
      <c r="X83" s="551"/>
      <c r="Y83" s="551"/>
      <c r="Z83" s="551"/>
      <c r="AA83" s="551"/>
      <c r="AB83" s="551"/>
      <c r="AC83" s="551"/>
      <c r="AD83" s="551"/>
      <c r="AE83" s="551"/>
      <c r="AF83" s="551"/>
      <c r="AG83" s="551"/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1"/>
      <c r="AY83" s="551"/>
      <c r="AZ83" s="551"/>
      <c r="BA83" s="551"/>
      <c r="BB83" s="551"/>
      <c r="BC83" s="551"/>
      <c r="BD83" s="551"/>
      <c r="BE83" s="551"/>
      <c r="BF83" s="551"/>
      <c r="BG83" s="551"/>
      <c r="BH83" s="551"/>
      <c r="BI83" s="551"/>
      <c r="BJ83" s="551"/>
      <c r="BK83" s="551"/>
    </row>
    <row r="84" spans="1:63" x14ac:dyDescent="0.2">
      <c r="A84" s="538"/>
      <c r="B84" s="551"/>
      <c r="C84" s="551"/>
      <c r="D84" s="551"/>
      <c r="E84" s="551"/>
      <c r="F84" s="551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551"/>
      <c r="AM84" s="551"/>
      <c r="AN84" s="551"/>
      <c r="AO84" s="551"/>
      <c r="AP84" s="551"/>
      <c r="AQ84" s="551"/>
      <c r="AR84" s="551"/>
      <c r="AS84" s="551"/>
      <c r="AT84" s="551"/>
      <c r="AU84" s="551"/>
      <c r="AV84" s="551"/>
      <c r="AW84" s="551"/>
      <c r="AX84" s="551"/>
      <c r="AY84" s="551"/>
      <c r="AZ84" s="551"/>
      <c r="BA84" s="551"/>
      <c r="BB84" s="551"/>
      <c r="BC84" s="551"/>
      <c r="BD84" s="551"/>
      <c r="BE84" s="551"/>
      <c r="BF84" s="551"/>
      <c r="BG84" s="551"/>
      <c r="BH84" s="551"/>
      <c r="BI84" s="551"/>
      <c r="BJ84" s="551"/>
      <c r="BK84" s="551"/>
    </row>
    <row r="85" spans="1:63" x14ac:dyDescent="0.2">
      <c r="A85" s="538"/>
      <c r="B85" s="551"/>
      <c r="C85" s="551"/>
      <c r="D85" s="551"/>
      <c r="E85" s="551"/>
      <c r="F85" s="551"/>
      <c r="G85" s="551"/>
      <c r="H85" s="551"/>
      <c r="I85" s="551"/>
      <c r="J85" s="551"/>
      <c r="K85" s="551"/>
      <c r="L85" s="551"/>
      <c r="M85" s="551"/>
      <c r="N85" s="551"/>
      <c r="O85" s="551"/>
      <c r="P85" s="551"/>
      <c r="Q85" s="551"/>
      <c r="R85" s="551"/>
      <c r="S85" s="551"/>
      <c r="T85" s="551"/>
      <c r="U85" s="551"/>
      <c r="V85" s="551"/>
      <c r="W85" s="551"/>
      <c r="X85" s="551"/>
      <c r="Y85" s="551"/>
      <c r="Z85" s="551"/>
      <c r="AA85" s="551"/>
      <c r="AB85" s="551"/>
      <c r="AC85" s="551"/>
      <c r="AD85" s="551"/>
      <c r="AE85" s="551"/>
      <c r="AF85" s="551"/>
      <c r="AG85" s="551"/>
      <c r="AH85" s="551"/>
      <c r="AI85" s="551"/>
      <c r="AJ85" s="551"/>
      <c r="AK85" s="551"/>
      <c r="AL85" s="551"/>
      <c r="AM85" s="551"/>
      <c r="AN85" s="551"/>
      <c r="AO85" s="551"/>
      <c r="AP85" s="551"/>
      <c r="AQ85" s="551"/>
      <c r="AR85" s="551"/>
      <c r="AS85" s="551"/>
      <c r="AT85" s="551"/>
      <c r="AU85" s="551"/>
      <c r="AV85" s="551"/>
      <c r="AW85" s="551"/>
      <c r="AX85" s="551"/>
      <c r="AY85" s="551"/>
      <c r="AZ85" s="551"/>
      <c r="BA85" s="551"/>
      <c r="BB85" s="551"/>
      <c r="BC85" s="551"/>
      <c r="BD85" s="551"/>
      <c r="BE85" s="551"/>
      <c r="BF85" s="551"/>
      <c r="BG85" s="551"/>
      <c r="BH85" s="551"/>
      <c r="BI85" s="551"/>
      <c r="BJ85" s="551"/>
      <c r="BK85" s="551"/>
    </row>
    <row r="86" spans="1:63" x14ac:dyDescent="0.2">
      <c r="A86" s="538"/>
      <c r="B86" s="551"/>
      <c r="C86" s="551"/>
      <c r="D86" s="551"/>
      <c r="E86" s="551"/>
      <c r="F86" s="551"/>
      <c r="G86" s="551"/>
      <c r="H86" s="551"/>
      <c r="I86" s="551"/>
      <c r="J86" s="551"/>
      <c r="K86" s="551"/>
      <c r="L86" s="551"/>
      <c r="M86" s="551"/>
      <c r="N86" s="551"/>
      <c r="O86" s="551"/>
      <c r="P86" s="551"/>
      <c r="Q86" s="551"/>
      <c r="R86" s="551"/>
      <c r="S86" s="551"/>
      <c r="T86" s="551"/>
      <c r="U86" s="551"/>
      <c r="V86" s="551"/>
      <c r="W86" s="551"/>
      <c r="X86" s="551"/>
      <c r="Y86" s="551"/>
      <c r="Z86" s="551"/>
      <c r="AA86" s="551"/>
      <c r="AB86" s="551"/>
      <c r="AC86" s="551"/>
      <c r="AD86" s="551"/>
      <c r="AE86" s="551"/>
      <c r="AF86" s="551"/>
      <c r="AG86" s="551"/>
      <c r="AH86" s="551"/>
      <c r="AI86" s="551"/>
      <c r="AJ86" s="551"/>
      <c r="AK86" s="551"/>
      <c r="AL86" s="551"/>
      <c r="AM86" s="551"/>
      <c r="AN86" s="551"/>
      <c r="AO86" s="551"/>
      <c r="AP86" s="551"/>
      <c r="AQ86" s="551"/>
      <c r="AR86" s="551"/>
      <c r="AS86" s="551"/>
      <c r="AT86" s="551"/>
      <c r="AU86" s="551"/>
      <c r="AV86" s="551"/>
      <c r="AW86" s="551"/>
      <c r="AX86" s="551"/>
      <c r="AY86" s="551"/>
      <c r="AZ86" s="551"/>
      <c r="BA86" s="551"/>
      <c r="BB86" s="551"/>
      <c r="BC86" s="551"/>
      <c r="BD86" s="551"/>
      <c r="BE86" s="551"/>
      <c r="BF86" s="551"/>
      <c r="BG86" s="551"/>
      <c r="BH86" s="551"/>
      <c r="BI86" s="551"/>
      <c r="BJ86" s="551"/>
      <c r="BK86" s="551"/>
    </row>
  </sheetData>
  <mergeCells count="7">
    <mergeCell ref="A78:BK86"/>
    <mergeCell ref="A1:AB6"/>
    <mergeCell ref="A7:BK7"/>
    <mergeCell ref="B8:AK8"/>
    <mergeCell ref="AL8:BK8"/>
    <mergeCell ref="A9:BK9"/>
    <mergeCell ref="AX65:BB65"/>
  </mergeCells>
  <conditionalFormatting sqref="A78:A83 BL78:IV86">
    <cfRule type="cellIs" dxfId="7" priority="2" operator="equal">
      <formula>"N/A"</formula>
    </cfRule>
  </conditionalFormatting>
  <conditionalFormatting sqref="BL9:IV9">
    <cfRule type="cellIs" dxfId="6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5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7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ECA7-7F69-47AF-BFC1-2AEF3FEA18CB}">
  <sheetPr>
    <tabColor theme="5" tint="0.39997558519241921"/>
  </sheetPr>
  <dimension ref="A1:EB220"/>
  <sheetViews>
    <sheetView showGridLines="0" view="pageBreakPreview" topLeftCell="A207" zoomScaleNormal="100" zoomScaleSheetLayoutView="100" workbookViewId="0">
      <selection activeCell="A214" sqref="A214:EB220"/>
    </sheetView>
  </sheetViews>
  <sheetFormatPr defaultColWidth="8.7109375" defaultRowHeight="12.75" x14ac:dyDescent="0.2"/>
  <cols>
    <col min="1" max="1" width="65.42578125" style="415" customWidth="1"/>
    <col min="2" max="9" width="10.7109375" style="415" hidden="1" customWidth="1"/>
    <col min="10" max="11" width="10.7109375" style="530" hidden="1" customWidth="1"/>
    <col min="12" max="21" width="10.7109375" style="415" hidden="1" customWidth="1"/>
    <col min="22" max="23" width="10.7109375" style="530" hidden="1" customWidth="1"/>
    <col min="24" max="24" width="10.42578125" style="530" hidden="1" customWidth="1"/>
    <col min="25" max="25" width="8.85546875" style="530" hidden="1" customWidth="1"/>
    <col min="26" max="26" width="10.42578125" style="530" hidden="1" customWidth="1"/>
    <col min="27" max="27" width="8.85546875" style="530" hidden="1" customWidth="1"/>
    <col min="28" max="28" width="10.42578125" style="530" hidden="1" customWidth="1"/>
    <col min="29" max="29" width="8.85546875" style="530" hidden="1" customWidth="1"/>
    <col min="30" max="30" width="10.42578125" style="530" hidden="1" customWidth="1"/>
    <col min="31" max="31" width="8.85546875" style="530" hidden="1" customWidth="1"/>
    <col min="32" max="32" width="10.42578125" style="530" hidden="1" customWidth="1"/>
    <col min="33" max="33" width="8.85546875" style="530" hidden="1" customWidth="1"/>
    <col min="34" max="35" width="25.7109375" style="530" hidden="1" customWidth="1"/>
    <col min="36" max="43" width="20.7109375" style="415" hidden="1" customWidth="1"/>
    <col min="44" max="45" width="20.7109375" style="530" hidden="1" customWidth="1"/>
    <col min="46" max="47" width="19.7109375" style="530" hidden="1" customWidth="1"/>
    <col min="48" max="53" width="16.7109375" style="415" hidden="1" customWidth="1"/>
    <col min="54" max="87" width="16.7109375" style="530" hidden="1" customWidth="1"/>
    <col min="88" max="122" width="15.7109375" style="531" hidden="1" customWidth="1"/>
    <col min="123" max="127" width="15.7109375" style="532" hidden="1" customWidth="1"/>
    <col min="128" max="128" width="12" style="532" bestFit="1" customWidth="1"/>
    <col min="129" max="129" width="11.140625" style="532" bestFit="1" customWidth="1"/>
    <col min="130" max="130" width="14.85546875" style="532" bestFit="1" customWidth="1"/>
    <col min="131" max="131" width="10.140625" style="532" bestFit="1" customWidth="1"/>
    <col min="132" max="132" width="12.5703125" style="532" bestFit="1" customWidth="1"/>
    <col min="133" max="16384" width="8.7109375" style="415"/>
  </cols>
  <sheetData>
    <row r="1" spans="1:132" s="324" customFormat="1" x14ac:dyDescent="0.2">
      <c r="A1" s="665"/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666"/>
      <c r="AN1" s="666"/>
      <c r="AO1" s="666"/>
      <c r="AP1" s="666"/>
      <c r="AQ1" s="666"/>
      <c r="AR1" s="666"/>
      <c r="AS1" s="666"/>
      <c r="AT1" s="666"/>
      <c r="AU1" s="666"/>
      <c r="AV1" s="666"/>
      <c r="AW1" s="666"/>
      <c r="AX1" s="322"/>
      <c r="AY1" s="322"/>
      <c r="AZ1" s="322"/>
      <c r="BA1" s="322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413"/>
      <c r="CF1" s="413"/>
      <c r="CG1" s="413"/>
      <c r="CH1" s="413"/>
      <c r="CI1" s="41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</row>
    <row r="2" spans="1:132" s="324" customFormat="1" x14ac:dyDescent="0.2">
      <c r="A2" s="665"/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  <c r="X2" s="666"/>
      <c r="Y2" s="666"/>
      <c r="Z2" s="666"/>
      <c r="AA2" s="666"/>
      <c r="AB2" s="666"/>
      <c r="AC2" s="666"/>
      <c r="AD2" s="666"/>
      <c r="AE2" s="666"/>
      <c r="AF2" s="666"/>
      <c r="AG2" s="666"/>
      <c r="AH2" s="666"/>
      <c r="AI2" s="666"/>
      <c r="AJ2" s="666"/>
      <c r="AK2" s="666"/>
      <c r="AL2" s="666"/>
      <c r="AM2" s="666"/>
      <c r="AN2" s="666"/>
      <c r="AO2" s="666"/>
      <c r="AP2" s="666"/>
      <c r="AQ2" s="666"/>
      <c r="AR2" s="666"/>
      <c r="AS2" s="666"/>
      <c r="AT2" s="666"/>
      <c r="AU2" s="666"/>
      <c r="AV2" s="666"/>
      <c r="AW2" s="666"/>
      <c r="AX2" s="322"/>
      <c r="AY2" s="322"/>
      <c r="AZ2" s="322"/>
      <c r="BA2" s="322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</row>
    <row r="3" spans="1:132" s="324" customFormat="1" x14ac:dyDescent="0.2">
      <c r="A3" s="665"/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6"/>
      <c r="AL3" s="666"/>
      <c r="AM3" s="666"/>
      <c r="AN3" s="666"/>
      <c r="AO3" s="666"/>
      <c r="AP3" s="666"/>
      <c r="AQ3" s="666"/>
      <c r="AR3" s="666"/>
      <c r="AS3" s="666"/>
      <c r="AT3" s="666"/>
      <c r="AU3" s="666"/>
      <c r="AV3" s="666"/>
      <c r="AW3" s="666"/>
      <c r="AX3" s="322"/>
      <c r="AY3" s="322"/>
      <c r="AZ3" s="322"/>
      <c r="BA3" s="322"/>
      <c r="BB3" s="413"/>
      <c r="BC3" s="413"/>
      <c r="BD3" s="413"/>
      <c r="BE3" s="413"/>
      <c r="BF3" s="413"/>
      <c r="BG3" s="413"/>
      <c r="BH3" s="413"/>
      <c r="BI3" s="413"/>
      <c r="BJ3" s="413"/>
      <c r="BK3" s="413"/>
      <c r="BL3" s="413"/>
      <c r="BM3" s="413"/>
      <c r="BN3" s="413"/>
      <c r="BO3" s="413"/>
      <c r="BP3" s="413"/>
      <c r="BQ3" s="413"/>
      <c r="BR3" s="413"/>
      <c r="BS3" s="413"/>
      <c r="BT3" s="413"/>
      <c r="BU3" s="413"/>
      <c r="BV3" s="413"/>
      <c r="BW3" s="413"/>
      <c r="BX3" s="413"/>
      <c r="BY3" s="413"/>
      <c r="BZ3" s="413"/>
      <c r="CA3" s="413"/>
      <c r="CB3" s="413"/>
      <c r="CC3" s="413"/>
      <c r="CD3" s="413"/>
      <c r="CE3" s="413"/>
      <c r="CF3" s="413"/>
      <c r="CG3" s="413"/>
      <c r="CH3" s="413"/>
      <c r="CI3" s="41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323"/>
      <c r="DK3" s="323"/>
      <c r="DL3" s="323"/>
      <c r="DM3" s="323"/>
      <c r="DN3" s="323"/>
      <c r="DO3" s="323"/>
      <c r="DP3" s="323"/>
      <c r="DQ3" s="323"/>
      <c r="DR3" s="323"/>
      <c r="DS3" s="323"/>
      <c r="DT3" s="323"/>
      <c r="DU3" s="323"/>
      <c r="DV3" s="323"/>
      <c r="DW3" s="323"/>
      <c r="DX3" s="323"/>
      <c r="DY3" s="323"/>
      <c r="DZ3" s="323"/>
      <c r="EA3" s="323"/>
      <c r="EB3" s="323"/>
    </row>
    <row r="4" spans="1:132" s="324" customFormat="1" x14ac:dyDescent="0.2">
      <c r="A4" s="665"/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322"/>
      <c r="AY4" s="322"/>
      <c r="AZ4" s="322"/>
      <c r="BA4" s="322"/>
      <c r="BB4" s="413"/>
      <c r="BC4" s="413"/>
      <c r="BD4" s="413"/>
      <c r="BE4" s="413"/>
      <c r="BF4" s="413"/>
      <c r="BG4" s="413"/>
      <c r="BH4" s="413"/>
      <c r="BI4" s="413"/>
      <c r="BJ4" s="413"/>
      <c r="BK4" s="413"/>
      <c r="BL4" s="413"/>
      <c r="BM4" s="413"/>
      <c r="BN4" s="413"/>
      <c r="BO4" s="413"/>
      <c r="BP4" s="413"/>
      <c r="BQ4" s="413"/>
      <c r="BR4" s="413"/>
      <c r="BS4" s="413"/>
      <c r="BT4" s="413"/>
      <c r="BU4" s="413"/>
      <c r="BV4" s="413"/>
      <c r="BW4" s="413"/>
      <c r="BX4" s="413"/>
      <c r="BY4" s="413"/>
      <c r="BZ4" s="413"/>
      <c r="CA4" s="413"/>
      <c r="CB4" s="413"/>
      <c r="CC4" s="413"/>
      <c r="CD4" s="413"/>
      <c r="CE4" s="413"/>
      <c r="CF4" s="413"/>
      <c r="CG4" s="413"/>
      <c r="CH4" s="413"/>
      <c r="CI4" s="41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</row>
    <row r="5" spans="1:132" s="324" customFormat="1" x14ac:dyDescent="0.2">
      <c r="A5" s="665"/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  <c r="P5" s="666"/>
      <c r="Q5" s="666"/>
      <c r="R5" s="666"/>
      <c r="S5" s="666"/>
      <c r="T5" s="666"/>
      <c r="U5" s="666"/>
      <c r="V5" s="666"/>
      <c r="W5" s="666"/>
      <c r="X5" s="666"/>
      <c r="Y5" s="666"/>
      <c r="Z5" s="666"/>
      <c r="AA5" s="666"/>
      <c r="AB5" s="666"/>
      <c r="AC5" s="666"/>
      <c r="AD5" s="666"/>
      <c r="AE5" s="666"/>
      <c r="AF5" s="666"/>
      <c r="AG5" s="666"/>
      <c r="AH5" s="666"/>
      <c r="AI5" s="666"/>
      <c r="AJ5" s="666"/>
      <c r="AK5" s="666"/>
      <c r="AL5" s="666"/>
      <c r="AM5" s="666"/>
      <c r="AN5" s="666"/>
      <c r="AO5" s="666"/>
      <c r="AP5" s="666"/>
      <c r="AQ5" s="666"/>
      <c r="AR5" s="666"/>
      <c r="AS5" s="666"/>
      <c r="AT5" s="666"/>
      <c r="AU5" s="666"/>
      <c r="AV5" s="666"/>
      <c r="AW5" s="666"/>
      <c r="AX5" s="322"/>
      <c r="AY5" s="322"/>
      <c r="AZ5" s="322"/>
      <c r="BA5" s="322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413"/>
      <c r="BX5" s="413"/>
      <c r="BY5" s="413"/>
      <c r="BZ5" s="413"/>
      <c r="CA5" s="413"/>
      <c r="CB5" s="413"/>
      <c r="CC5" s="413"/>
      <c r="CD5" s="413"/>
      <c r="CE5" s="413"/>
      <c r="CF5" s="413"/>
      <c r="CG5" s="413"/>
      <c r="CH5" s="413"/>
      <c r="CI5" s="41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</row>
    <row r="6" spans="1:132" s="324" customFormat="1" x14ac:dyDescent="0.2">
      <c r="A6" s="665"/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6"/>
      <c r="Z6" s="666"/>
      <c r="AA6" s="666"/>
      <c r="AB6" s="666"/>
      <c r="AC6" s="666"/>
      <c r="AD6" s="666"/>
      <c r="AE6" s="666"/>
      <c r="AF6" s="666"/>
      <c r="AG6" s="666"/>
      <c r="AH6" s="666"/>
      <c r="AI6" s="666"/>
      <c r="AJ6" s="666"/>
      <c r="AK6" s="666"/>
      <c r="AL6" s="666"/>
      <c r="AM6" s="666"/>
      <c r="AN6" s="666"/>
      <c r="AO6" s="666"/>
      <c r="AP6" s="666"/>
      <c r="AQ6" s="666"/>
      <c r="AR6" s="666"/>
      <c r="AS6" s="666"/>
      <c r="AT6" s="666"/>
      <c r="AU6" s="666"/>
      <c r="AV6" s="666"/>
      <c r="AW6" s="666"/>
      <c r="AX6" s="322"/>
      <c r="AY6" s="322"/>
      <c r="AZ6" s="322"/>
      <c r="BA6" s="322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</row>
    <row r="7" spans="1:132" s="414" customFormat="1" ht="15" x14ac:dyDescent="0.25">
      <c r="A7" s="553" t="s">
        <v>0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4"/>
      <c r="AS7" s="554"/>
      <c r="AT7" s="554"/>
      <c r="AU7" s="554"/>
      <c r="AV7" s="554"/>
      <c r="AW7" s="554"/>
      <c r="AX7" s="554"/>
      <c r="AY7" s="554"/>
      <c r="AZ7" s="554"/>
      <c r="BA7" s="554"/>
      <c r="BB7" s="554"/>
      <c r="BC7" s="554"/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  <c r="DK7" s="554"/>
      <c r="DL7" s="554"/>
      <c r="DM7" s="554"/>
      <c r="DN7" s="554"/>
      <c r="DO7" s="554"/>
      <c r="DP7" s="554"/>
      <c r="DQ7" s="554"/>
      <c r="DR7" s="554"/>
      <c r="DS7" s="554"/>
      <c r="DT7" s="554"/>
      <c r="DU7" s="554"/>
      <c r="DV7" s="554"/>
      <c r="DW7" s="554"/>
      <c r="DX7" s="554"/>
      <c r="DY7" s="554"/>
      <c r="DZ7" s="554"/>
      <c r="EA7" s="554"/>
      <c r="EB7" s="554"/>
    </row>
    <row r="8" spans="1:132" x14ac:dyDescent="0.2">
      <c r="A8" s="667" t="s">
        <v>326</v>
      </c>
      <c r="B8" s="668"/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  <c r="N8" s="668"/>
      <c r="O8" s="668"/>
      <c r="P8" s="668"/>
      <c r="Q8" s="668"/>
      <c r="R8" s="669" t="s">
        <v>2</v>
      </c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5"/>
      <c r="AE8" s="585"/>
      <c r="AF8" s="585"/>
      <c r="AG8" s="585"/>
      <c r="AH8" s="585"/>
      <c r="AI8" s="585"/>
      <c r="AJ8" s="585"/>
      <c r="AK8" s="585"/>
      <c r="AL8" s="585"/>
      <c r="AM8" s="585"/>
      <c r="AN8" s="585"/>
      <c r="AO8" s="585"/>
      <c r="AP8" s="585"/>
      <c r="AQ8" s="585"/>
      <c r="AR8" s="585"/>
      <c r="AS8" s="585"/>
      <c r="AT8" s="585"/>
      <c r="AU8" s="585"/>
      <c r="AV8" s="585"/>
      <c r="AW8" s="585"/>
      <c r="AX8" s="585"/>
      <c r="AY8" s="585"/>
      <c r="AZ8" s="585"/>
      <c r="BA8" s="585"/>
      <c r="BB8" s="585"/>
      <c r="BC8" s="585"/>
      <c r="BD8" s="585"/>
      <c r="BE8" s="585"/>
      <c r="BF8" s="585"/>
      <c r="BG8" s="585"/>
      <c r="BH8" s="585"/>
      <c r="BI8" s="585"/>
      <c r="BJ8" s="585"/>
      <c r="BK8" s="585"/>
      <c r="BL8" s="585"/>
      <c r="BM8" s="585"/>
      <c r="BN8" s="585"/>
      <c r="BO8" s="585"/>
      <c r="BP8" s="669" t="s">
        <v>3</v>
      </c>
      <c r="BQ8" s="585"/>
      <c r="BR8" s="585"/>
      <c r="BS8" s="585"/>
      <c r="BT8" s="585"/>
      <c r="BU8" s="585"/>
      <c r="BV8" s="585"/>
      <c r="BW8" s="585"/>
      <c r="BX8" s="585"/>
      <c r="BY8" s="585"/>
      <c r="BZ8" s="585"/>
      <c r="CA8" s="585"/>
      <c r="CB8" s="585"/>
      <c r="CC8" s="585"/>
      <c r="CD8" s="585"/>
      <c r="CE8" s="585"/>
      <c r="CF8" s="585"/>
      <c r="CG8" s="585"/>
      <c r="CH8" s="585"/>
      <c r="CI8" s="585"/>
      <c r="CJ8" s="585"/>
      <c r="CK8" s="585"/>
      <c r="CL8" s="585"/>
      <c r="CM8" s="585"/>
      <c r="CN8" s="585"/>
      <c r="CO8" s="585"/>
      <c r="CP8" s="585"/>
      <c r="CQ8" s="585"/>
      <c r="CR8" s="585"/>
      <c r="CS8" s="585"/>
      <c r="CT8" s="585"/>
      <c r="CU8" s="585"/>
      <c r="CV8" s="585"/>
      <c r="CW8" s="585"/>
      <c r="CX8" s="585"/>
      <c r="CY8" s="585"/>
      <c r="CZ8" s="585"/>
      <c r="DA8" s="585"/>
      <c r="DB8" s="585"/>
      <c r="DC8" s="585"/>
      <c r="DD8" s="585"/>
      <c r="DE8" s="585"/>
      <c r="DF8" s="585"/>
      <c r="DG8" s="585"/>
      <c r="DH8" s="585"/>
      <c r="DI8" s="585"/>
      <c r="DJ8" s="585"/>
      <c r="DK8" s="585"/>
      <c r="DL8" s="585"/>
      <c r="DM8" s="585"/>
      <c r="DN8" s="585"/>
      <c r="DO8" s="585"/>
      <c r="DP8" s="585"/>
      <c r="DQ8" s="585"/>
      <c r="DR8" s="585"/>
      <c r="DS8" s="585"/>
      <c r="DT8" s="585"/>
      <c r="DU8" s="585"/>
      <c r="DV8" s="585"/>
      <c r="DW8" s="585"/>
      <c r="DX8" s="585"/>
      <c r="DY8" s="585"/>
      <c r="DZ8" s="585"/>
      <c r="EA8" s="585"/>
      <c r="EB8" s="585"/>
    </row>
    <row r="9" spans="1:132" s="326" customFormat="1" ht="12.75" customHeight="1" x14ac:dyDescent="0.25">
      <c r="A9" s="549" t="s">
        <v>4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49"/>
      <c r="AG9" s="549"/>
      <c r="AH9" s="549"/>
      <c r="AI9" s="549"/>
      <c r="AJ9" s="549"/>
      <c r="AK9" s="549"/>
      <c r="AL9" s="549"/>
      <c r="AM9" s="549"/>
      <c r="AN9" s="549"/>
      <c r="AO9" s="549"/>
      <c r="AP9" s="549"/>
      <c r="AQ9" s="549"/>
      <c r="AR9" s="549"/>
      <c r="AS9" s="549"/>
      <c r="AT9" s="549"/>
      <c r="AU9" s="549"/>
      <c r="AV9" s="549"/>
      <c r="AW9" s="549"/>
      <c r="AX9" s="549"/>
      <c r="AY9" s="549"/>
      <c r="AZ9" s="549"/>
      <c r="BA9" s="549"/>
      <c r="BB9" s="549"/>
      <c r="BC9" s="549"/>
      <c r="BD9" s="549"/>
      <c r="BE9" s="549"/>
      <c r="BF9" s="549"/>
      <c r="BG9" s="549"/>
      <c r="BH9" s="549"/>
      <c r="BI9" s="549"/>
      <c r="BJ9" s="549"/>
      <c r="BK9" s="549"/>
      <c r="BL9" s="549"/>
      <c r="BM9" s="549"/>
      <c r="BN9" s="549"/>
      <c r="BO9" s="549"/>
      <c r="BP9" s="549"/>
      <c r="BQ9" s="549"/>
      <c r="BR9" s="549"/>
      <c r="BS9" s="549"/>
      <c r="BT9" s="549"/>
      <c r="BU9" s="549"/>
      <c r="BV9" s="549"/>
      <c r="BW9" s="549"/>
      <c r="BX9" s="549"/>
      <c r="BY9" s="549"/>
      <c r="BZ9" s="549"/>
      <c r="CA9" s="549"/>
      <c r="CB9" s="549"/>
      <c r="CC9" s="549"/>
      <c r="CD9" s="549"/>
      <c r="CE9" s="549"/>
      <c r="CF9" s="549"/>
      <c r="CG9" s="549"/>
      <c r="CH9" s="549"/>
      <c r="CI9" s="549"/>
      <c r="CJ9" s="549"/>
      <c r="CK9" s="549"/>
      <c r="CL9" s="549"/>
      <c r="CM9" s="549"/>
      <c r="CN9" s="549"/>
      <c r="CO9" s="549"/>
      <c r="CP9" s="549"/>
      <c r="CQ9" s="549"/>
      <c r="CR9" s="549"/>
      <c r="CS9" s="549"/>
      <c r="CT9" s="549"/>
      <c r="CU9" s="549"/>
      <c r="CV9" s="549"/>
      <c r="CW9" s="549"/>
      <c r="CX9" s="549"/>
      <c r="CY9" s="549"/>
      <c r="CZ9" s="549"/>
      <c r="DA9" s="549"/>
      <c r="DB9" s="549"/>
      <c r="DC9" s="549"/>
      <c r="DD9" s="549"/>
      <c r="DE9" s="549"/>
      <c r="DF9" s="549"/>
      <c r="DG9" s="549"/>
      <c r="DH9" s="549"/>
      <c r="DI9" s="549"/>
      <c r="DJ9" s="549"/>
      <c r="DK9" s="549"/>
      <c r="DL9" s="549"/>
      <c r="DM9" s="549"/>
      <c r="DN9" s="549"/>
      <c r="DO9" s="549"/>
      <c r="DP9" s="549"/>
      <c r="DQ9" s="549"/>
      <c r="DR9" s="549"/>
      <c r="DS9" s="549"/>
      <c r="DT9" s="549"/>
      <c r="DU9" s="549"/>
      <c r="DV9" s="549"/>
      <c r="DW9" s="549"/>
      <c r="DX9" s="549"/>
      <c r="DY9" s="549"/>
      <c r="DZ9" s="549"/>
      <c r="EA9" s="549"/>
      <c r="EB9" s="549"/>
    </row>
    <row r="10" spans="1:132" x14ac:dyDescent="0.2">
      <c r="A10" s="416" t="s">
        <v>327</v>
      </c>
      <c r="B10" s="417"/>
      <c r="C10" s="417"/>
      <c r="D10" s="417"/>
      <c r="E10" s="417"/>
      <c r="F10" s="417"/>
      <c r="G10" s="417"/>
      <c r="H10" s="417"/>
      <c r="I10" s="417"/>
      <c r="J10" s="418"/>
      <c r="K10" s="418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8"/>
      <c r="W10" s="418"/>
      <c r="X10" s="417"/>
      <c r="Y10" s="417"/>
      <c r="Z10" s="418"/>
      <c r="AA10" s="418"/>
      <c r="AB10" s="418"/>
      <c r="AC10" s="418"/>
      <c r="AD10" s="418"/>
      <c r="AE10" s="418"/>
      <c r="AF10" s="417"/>
      <c r="AG10" s="417"/>
      <c r="AH10" s="418"/>
      <c r="AI10" s="418"/>
      <c r="AJ10" s="417"/>
      <c r="AK10" s="417"/>
      <c r="AL10" s="417"/>
      <c r="AM10" s="417"/>
      <c r="AN10" s="590"/>
      <c r="AO10" s="590"/>
      <c r="AP10" s="417"/>
      <c r="AQ10" s="417"/>
      <c r="AR10" s="418"/>
      <c r="AS10" s="418"/>
      <c r="AT10" s="418"/>
      <c r="AU10" s="418"/>
      <c r="AV10" s="417"/>
      <c r="AW10" s="417"/>
      <c r="AX10" s="417"/>
      <c r="AY10" s="417"/>
      <c r="AZ10" s="417"/>
      <c r="BA10" s="417"/>
      <c r="BB10" s="418"/>
      <c r="BC10" s="418"/>
      <c r="BD10" s="418"/>
      <c r="BE10" s="418"/>
      <c r="BF10" s="418"/>
      <c r="BG10" s="418"/>
      <c r="BH10" s="418"/>
      <c r="BI10" s="418"/>
      <c r="BJ10" s="418"/>
      <c r="BK10" s="418"/>
      <c r="BL10" s="418"/>
      <c r="BM10" s="418"/>
      <c r="BN10" s="418"/>
      <c r="BO10" s="418"/>
      <c r="BP10" s="418"/>
      <c r="BQ10" s="418"/>
      <c r="BR10" s="418"/>
      <c r="BS10" s="418"/>
      <c r="BT10" s="418"/>
      <c r="BU10" s="418"/>
      <c r="BV10" s="418"/>
      <c r="BW10" s="418"/>
      <c r="BX10" s="418"/>
      <c r="BY10" s="418"/>
      <c r="BZ10" s="418"/>
      <c r="CA10" s="418"/>
      <c r="CB10" s="418"/>
      <c r="CC10" s="418"/>
      <c r="CD10" s="418"/>
      <c r="CE10" s="418"/>
      <c r="CF10" s="418"/>
      <c r="CG10" s="418"/>
      <c r="CH10" s="418"/>
      <c r="CI10" s="418"/>
      <c r="CJ10" s="418"/>
      <c r="CK10" s="418"/>
      <c r="CL10" s="418"/>
      <c r="CM10" s="418"/>
      <c r="CN10" s="418"/>
      <c r="CO10" s="418"/>
      <c r="CP10" s="418"/>
      <c r="CQ10" s="418"/>
      <c r="CR10" s="418"/>
      <c r="CS10" s="418"/>
      <c r="CT10" s="418"/>
      <c r="CU10" s="418"/>
      <c r="CV10" s="418"/>
      <c r="CW10" s="418"/>
      <c r="CX10" s="418"/>
      <c r="CY10" s="418"/>
      <c r="CZ10" s="418"/>
      <c r="DA10" s="418"/>
      <c r="DB10" s="418"/>
      <c r="DC10" s="418"/>
      <c r="DD10" s="418"/>
      <c r="DE10" s="418"/>
      <c r="DF10" s="418"/>
      <c r="DG10" s="418"/>
      <c r="DH10" s="418"/>
      <c r="DI10" s="418"/>
      <c r="DJ10" s="418"/>
      <c r="DK10" s="418"/>
      <c r="DL10" s="418"/>
      <c r="DM10" s="418"/>
      <c r="DN10" s="418"/>
      <c r="DO10" s="418"/>
      <c r="DP10" s="418"/>
      <c r="DQ10" s="418"/>
      <c r="DR10" s="418"/>
      <c r="DS10" s="418"/>
      <c r="DT10" s="418"/>
      <c r="DU10" s="418"/>
      <c r="DV10" s="418"/>
      <c r="DW10" s="418"/>
      <c r="DX10" s="664"/>
      <c r="DY10" s="590"/>
      <c r="DZ10" s="590"/>
      <c r="EA10" s="418"/>
      <c r="EB10" s="418"/>
    </row>
    <row r="11" spans="1:132" ht="15" x14ac:dyDescent="0.25">
      <c r="A11" s="533" t="s">
        <v>328</v>
      </c>
      <c r="B11" s="630">
        <v>44562</v>
      </c>
      <c r="C11" s="631"/>
      <c r="D11" s="630" t="e">
        <f ca="1">_xll.FIMMÊS(B11,0)+1</f>
        <v>#NAME?</v>
      </c>
      <c r="E11" s="631"/>
      <c r="F11" s="630" t="e">
        <f ca="1">_xll.FIMMÊS(D11,0)+1</f>
        <v>#NAME?</v>
      </c>
      <c r="G11" s="631"/>
      <c r="H11" s="630" t="e">
        <f ca="1">_xll.FIMMÊS(F11,0)+1</f>
        <v>#NAME?</v>
      </c>
      <c r="I11" s="631"/>
      <c r="J11" s="630" t="e">
        <f ca="1">_xll.FIMMÊS(H11,0)+1</f>
        <v>#NAME?</v>
      </c>
      <c r="K11" s="631"/>
      <c r="L11" s="630" t="e">
        <f ca="1">_xll.FIMMÊS(J11,0)+1</f>
        <v>#NAME?</v>
      </c>
      <c r="M11" s="631"/>
      <c r="N11" s="630" t="e">
        <f ca="1">_xll.FIMMÊS(L11,0)+1</f>
        <v>#NAME?</v>
      </c>
      <c r="O11" s="631"/>
      <c r="P11" s="630" t="e">
        <f ca="1">_xll.FIMMÊS(N11,0)+1</f>
        <v>#NAME?</v>
      </c>
      <c r="Q11" s="631"/>
      <c r="R11" s="630" t="e">
        <f ca="1">_xll.FIMMÊS(P11,0)+1</f>
        <v>#NAME?</v>
      </c>
      <c r="S11" s="631"/>
      <c r="T11" s="630" t="e">
        <f ca="1">_xll.FIMMÊS(R11,0)+1</f>
        <v>#NAME?</v>
      </c>
      <c r="U11" s="631"/>
      <c r="V11" s="630" t="e">
        <f ca="1">_xll.FIMMÊS(T11,0)+1</f>
        <v>#NAME?</v>
      </c>
      <c r="W11" s="631"/>
      <c r="X11" s="630" t="e">
        <f ca="1">_xll.FIMMÊS(V11,0)+1</f>
        <v>#NAME?</v>
      </c>
      <c r="Y11" s="631"/>
      <c r="Z11" s="630" t="e">
        <f ca="1">_xll.FIMMÊS(X11,0)+1</f>
        <v>#NAME?</v>
      </c>
      <c r="AA11" s="631"/>
      <c r="AB11" s="630" t="e">
        <f ca="1">_xll.FIMMÊS(Z11,0)+1</f>
        <v>#NAME?</v>
      </c>
      <c r="AC11" s="631"/>
      <c r="AD11" s="630" t="e">
        <f ca="1">_xll.FIMMÊS(AB11,0)+1</f>
        <v>#NAME?</v>
      </c>
      <c r="AE11" s="631"/>
      <c r="AF11" s="630" t="e">
        <f ca="1">_xll.FIMMÊS(AD11,0)+1</f>
        <v>#NAME?</v>
      </c>
      <c r="AG11" s="631"/>
      <c r="AH11" s="630" t="e">
        <f ca="1">_xll.FIMMÊS(AF11,0)+1</f>
        <v>#NAME?</v>
      </c>
      <c r="AI11" s="631"/>
      <c r="AJ11" s="630" t="e">
        <f ca="1">_xll.FIMMÊS(AH11,0)+1</f>
        <v>#NAME?</v>
      </c>
      <c r="AK11" s="631"/>
      <c r="AL11" s="630" t="e">
        <f ca="1">_xll.FIMMÊS(AJ11,0)+1</f>
        <v>#NAME?</v>
      </c>
      <c r="AM11" s="631"/>
      <c r="AN11" s="630" t="e">
        <f ca="1">_xll.FIMMÊS(AL11,0)+1</f>
        <v>#NAME?</v>
      </c>
      <c r="AO11" s="631"/>
      <c r="AP11" s="630" t="e">
        <f ca="1">_xll.FIMMÊS(AN11,0)+1</f>
        <v>#NAME?</v>
      </c>
      <c r="AQ11" s="631"/>
      <c r="AR11" s="630" t="e">
        <f ca="1">_xll.FIMMÊS(AP11,0)+1</f>
        <v>#NAME?</v>
      </c>
      <c r="AS11" s="631"/>
      <c r="AT11" s="630" t="e">
        <f ca="1">_xll.FIMMÊS(AR11,0)+1</f>
        <v>#NAME?</v>
      </c>
      <c r="AU11" s="631"/>
      <c r="AV11" s="630" t="e">
        <f ca="1">_xll.FIMMÊS(AT11,0)+1</f>
        <v>#NAME?</v>
      </c>
      <c r="AW11" s="631"/>
      <c r="AX11" s="630" t="e">
        <f ca="1">_xll.FIMMÊS(AV11,0)+1</f>
        <v>#NAME?</v>
      </c>
      <c r="AY11" s="631"/>
      <c r="AZ11" s="630" t="e">
        <f ca="1">_xll.FIMMÊS(AX11,0)+1</f>
        <v>#NAME?</v>
      </c>
      <c r="BA11" s="631"/>
      <c r="BB11" s="630" t="e">
        <f ca="1">_xll.FIMMÊS(AZ11,0)+1</f>
        <v>#NAME?</v>
      </c>
      <c r="BC11" s="631"/>
      <c r="BD11" s="630" t="e">
        <f ca="1">_xll.FIMMÊS(BB11,0)+1</f>
        <v>#NAME?</v>
      </c>
      <c r="BE11" s="631"/>
      <c r="BF11" s="630" t="e">
        <f ca="1">_xll.FIMMÊS(BD11,0)+1</f>
        <v>#NAME?</v>
      </c>
      <c r="BG11" s="631"/>
      <c r="BH11" s="630" t="e">
        <f ca="1">_xll.FIMMÊS(BF11,0)+1</f>
        <v>#NAME?</v>
      </c>
      <c r="BI11" s="631"/>
      <c r="BJ11" s="630" t="e">
        <f ca="1">_xll.FIMMÊS(BH11,0)+1</f>
        <v>#NAME?</v>
      </c>
      <c r="BK11" s="631"/>
      <c r="BL11" s="630" t="e">
        <f ca="1">_xll.FIMMÊS(BJ11,0)+1</f>
        <v>#NAME?</v>
      </c>
      <c r="BM11" s="631"/>
      <c r="BN11" s="630" t="e">
        <f ca="1">_xll.FIMMÊS(BL11,0)+1</f>
        <v>#NAME?</v>
      </c>
      <c r="BO11" s="631"/>
      <c r="BP11" s="630" t="e">
        <f ca="1">_xll.FIMMÊS(BN11,0)+1</f>
        <v>#NAME?</v>
      </c>
      <c r="BQ11" s="631"/>
      <c r="BR11" s="630" t="e">
        <f ca="1">_xll.FIMMÊS(BP11,0)+1</f>
        <v>#NAME?</v>
      </c>
      <c r="BS11" s="631"/>
      <c r="BT11" s="630" t="e">
        <f ca="1">_xll.FIMMÊS(BR11,0)+1</f>
        <v>#NAME?</v>
      </c>
      <c r="BU11" s="631"/>
      <c r="BV11" s="630" t="e">
        <f ca="1">_xll.FIMMÊS(BT11,0)+1</f>
        <v>#NAME?</v>
      </c>
      <c r="BW11" s="631"/>
      <c r="BX11" s="630" t="e">
        <f ca="1">_xll.FIMMÊS(BV11,0)+1</f>
        <v>#NAME?</v>
      </c>
      <c r="BY11" s="631"/>
      <c r="BZ11" s="630" t="e">
        <f ca="1">_xll.FIMMÊS(BX11,0)+1</f>
        <v>#NAME?</v>
      </c>
      <c r="CA11" s="631"/>
      <c r="CB11" s="630" t="e">
        <f ca="1">_xll.FIMMÊS(BZ11,0)+1</f>
        <v>#NAME?</v>
      </c>
      <c r="CC11" s="631"/>
      <c r="CD11" s="630" t="e">
        <f ca="1">_xll.FIMMÊS(CB11,0)+1</f>
        <v>#NAME?</v>
      </c>
      <c r="CE11" s="631"/>
      <c r="CF11" s="630" t="e">
        <f ca="1">_xll.FIMMÊS(CD11,0)+1</f>
        <v>#NAME?</v>
      </c>
      <c r="CG11" s="631"/>
      <c r="CH11" s="630" t="e">
        <f ca="1">_xll.FIMMÊS(CF11,0)+1</f>
        <v>#NAME?</v>
      </c>
      <c r="CI11" s="631"/>
      <c r="CJ11" s="479">
        <v>45658</v>
      </c>
      <c r="CK11"/>
      <c r="CL11"/>
      <c r="CM11"/>
      <c r="CN11"/>
      <c r="CO11" s="479">
        <v>45689</v>
      </c>
      <c r="CP11"/>
      <c r="CQ11"/>
      <c r="CR11"/>
      <c r="CS11"/>
      <c r="CT11" s="479">
        <v>45717</v>
      </c>
      <c r="CU11"/>
      <c r="CV11"/>
      <c r="CW11"/>
      <c r="CX11"/>
      <c r="CY11" s="479">
        <v>45748</v>
      </c>
      <c r="CZ11"/>
      <c r="DA11"/>
      <c r="DB11"/>
      <c r="DC11"/>
      <c r="DD11" s="479">
        <v>45778</v>
      </c>
      <c r="DE11"/>
      <c r="DF11"/>
      <c r="DG11"/>
      <c r="DH11"/>
      <c r="DI11" s="479">
        <v>45809</v>
      </c>
      <c r="DJ11"/>
      <c r="DK11"/>
      <c r="DL11"/>
      <c r="DM11"/>
      <c r="DN11" s="479">
        <v>45839</v>
      </c>
      <c r="DO11"/>
      <c r="DP11"/>
      <c r="DQ11"/>
      <c r="DR11"/>
      <c r="DS11" s="479">
        <v>45870</v>
      </c>
      <c r="DT11"/>
      <c r="DU11"/>
      <c r="DV11"/>
      <c r="DW11"/>
      <c r="DX11" s="421">
        <v>45901</v>
      </c>
      <c r="DY11"/>
      <c r="DZ11"/>
      <c r="EA11"/>
      <c r="EB11"/>
    </row>
    <row r="12" spans="1:132" s="431" customFormat="1" ht="15" x14ac:dyDescent="0.25">
      <c r="A12" s="422" t="s">
        <v>156</v>
      </c>
      <c r="B12" s="593">
        <v>0.76</v>
      </c>
      <c r="C12" s="593"/>
      <c r="D12" s="593">
        <v>0.82020000000000004</v>
      </c>
      <c r="E12" s="593"/>
      <c r="F12" s="593">
        <v>0.59360000000000002</v>
      </c>
      <c r="G12" s="593"/>
      <c r="H12" s="593">
        <v>0.66220000000000001</v>
      </c>
      <c r="I12" s="593"/>
      <c r="J12" s="612">
        <v>0.69140000000000001</v>
      </c>
      <c r="K12" s="612"/>
      <c r="L12" s="612">
        <v>0.69110000000000005</v>
      </c>
      <c r="M12" s="612"/>
      <c r="N12" s="593">
        <v>0.89459999999999995</v>
      </c>
      <c r="O12" s="593"/>
      <c r="P12" s="637">
        <v>0.90429999999999999</v>
      </c>
      <c r="Q12" s="637"/>
      <c r="R12" s="638">
        <v>0.61699999999999999</v>
      </c>
      <c r="S12" s="593"/>
      <c r="T12" s="612">
        <v>0.51180000000000003</v>
      </c>
      <c r="U12" s="612"/>
      <c r="V12" s="593">
        <v>0.5272</v>
      </c>
      <c r="W12" s="593"/>
      <c r="X12" s="612">
        <v>0.77849999999999997</v>
      </c>
      <c r="Y12" s="612"/>
      <c r="Z12" s="612">
        <v>0.90600000000000003</v>
      </c>
      <c r="AA12" s="612"/>
      <c r="AB12" s="612">
        <v>0.85829999999999995</v>
      </c>
      <c r="AC12" s="612"/>
      <c r="AD12" s="612">
        <v>0.87760000000000005</v>
      </c>
      <c r="AE12" s="612"/>
      <c r="AF12" s="612">
        <v>0.88670000000000004</v>
      </c>
      <c r="AG12" s="612"/>
      <c r="AH12" s="636">
        <v>0.87429999999999997</v>
      </c>
      <c r="AI12" s="636"/>
      <c r="AJ12" s="612">
        <v>0.90329999999999999</v>
      </c>
      <c r="AK12" s="612"/>
      <c r="AL12" s="612">
        <v>0.91610000000000003</v>
      </c>
      <c r="AM12" s="612"/>
      <c r="AN12" s="612">
        <v>0.85350000000000004</v>
      </c>
      <c r="AO12" s="612"/>
      <c r="AP12" s="612">
        <v>0.88770000000000004</v>
      </c>
      <c r="AQ12" s="612"/>
      <c r="AR12" s="612">
        <v>0.89190000000000003</v>
      </c>
      <c r="AS12" s="612"/>
      <c r="AT12" s="612">
        <v>0.86719999999999997</v>
      </c>
      <c r="AU12" s="612"/>
      <c r="AV12" s="612">
        <v>0.94099999999999995</v>
      </c>
      <c r="AW12" s="612"/>
      <c r="AX12" s="612">
        <v>0.97099999999999997</v>
      </c>
      <c r="AY12" s="612"/>
      <c r="AZ12" s="612">
        <v>0.97399999999999998</v>
      </c>
      <c r="BA12" s="612"/>
      <c r="BB12" s="612">
        <v>0.97399999999999998</v>
      </c>
      <c r="BC12" s="612"/>
      <c r="BD12" s="612">
        <v>0.98399999999999999</v>
      </c>
      <c r="BE12" s="612"/>
      <c r="BF12" s="612">
        <v>0.97799999999999998</v>
      </c>
      <c r="BG12" s="612"/>
      <c r="BH12" s="612">
        <v>0.97299999999999998</v>
      </c>
      <c r="BI12" s="612"/>
      <c r="BJ12" s="612">
        <v>0.98599999999999999</v>
      </c>
      <c r="BK12" s="612"/>
      <c r="BL12" s="614">
        <v>0.98199999999999998</v>
      </c>
      <c r="BM12" s="614"/>
      <c r="BN12" s="612">
        <v>0.98899999999999999</v>
      </c>
      <c r="BO12" s="612"/>
      <c r="BP12" s="612">
        <v>0.98</v>
      </c>
      <c r="BQ12" s="612"/>
      <c r="BR12" s="612">
        <v>1</v>
      </c>
      <c r="BS12" s="612"/>
      <c r="BT12" s="612">
        <v>0.95089999999999997</v>
      </c>
      <c r="BU12" s="596"/>
      <c r="BV12" s="612">
        <v>0.9839</v>
      </c>
      <c r="BW12" s="596"/>
      <c r="BX12" s="612">
        <v>0.98960000000000004</v>
      </c>
      <c r="BY12" s="596"/>
      <c r="BZ12" s="612">
        <v>0.9879</v>
      </c>
      <c r="CA12" s="596"/>
      <c r="CB12" s="612">
        <v>0.97360000000000002</v>
      </c>
      <c r="CC12" s="596"/>
      <c r="CD12" s="612">
        <v>0.9798</v>
      </c>
      <c r="CE12" s="596"/>
      <c r="CF12" s="612">
        <v>0.97219999999999995</v>
      </c>
      <c r="CG12" s="596"/>
      <c r="CH12" s="612">
        <v>0.9778</v>
      </c>
      <c r="CI12" s="596"/>
      <c r="CJ12" s="427">
        <v>0.9839</v>
      </c>
      <c r="CK12" s="428"/>
      <c r="CL12" s="428"/>
      <c r="CM12" s="428"/>
      <c r="CN12" s="428"/>
      <c r="CO12" s="427">
        <v>0.98960000000000004</v>
      </c>
      <c r="CP12" s="428"/>
      <c r="CQ12" s="428"/>
      <c r="CR12" s="428"/>
      <c r="CS12" s="428"/>
      <c r="CT12" s="427">
        <v>0.9879</v>
      </c>
      <c r="CU12" s="428"/>
      <c r="CV12" s="428"/>
      <c r="CW12" s="428"/>
      <c r="CX12" s="428"/>
      <c r="CY12" s="427">
        <v>0.97360000000000002</v>
      </c>
      <c r="CZ12" s="428"/>
      <c r="DA12" s="428"/>
      <c r="DB12" s="428"/>
      <c r="DC12" s="428"/>
      <c r="DD12" s="427">
        <v>0.9798</v>
      </c>
      <c r="DE12" s="428"/>
      <c r="DF12" s="428"/>
      <c r="DG12" s="428"/>
      <c r="DH12" s="428"/>
      <c r="DI12" s="427">
        <v>0.97219999999999995</v>
      </c>
      <c r="DJ12" s="428"/>
      <c r="DK12" s="428"/>
      <c r="DL12" s="428"/>
      <c r="DM12" s="428"/>
      <c r="DN12" s="427">
        <v>0.9778</v>
      </c>
      <c r="DO12" s="428"/>
      <c r="DP12" s="428"/>
      <c r="DQ12" s="428"/>
      <c r="DR12" s="428"/>
      <c r="DS12" s="427">
        <v>0.9657</v>
      </c>
      <c r="DT12" s="428"/>
      <c r="DU12" s="428"/>
      <c r="DV12" s="428"/>
      <c r="DW12" s="428"/>
      <c r="DX12" s="429">
        <v>0.96109999999999995</v>
      </c>
      <c r="DY12" s="430"/>
      <c r="DZ12" s="428"/>
      <c r="EA12" s="428"/>
      <c r="EB12" s="428"/>
    </row>
    <row r="13" spans="1:132" s="431" customFormat="1" ht="15" x14ac:dyDescent="0.25">
      <c r="A13" s="422" t="s">
        <v>329</v>
      </c>
      <c r="B13" s="593">
        <v>0.95</v>
      </c>
      <c r="C13" s="593"/>
      <c r="D13" s="593">
        <v>0.7742</v>
      </c>
      <c r="E13" s="593"/>
      <c r="F13" s="593">
        <v>0.75860000000000005</v>
      </c>
      <c r="G13" s="593"/>
      <c r="H13" s="593">
        <v>0.84389999999999998</v>
      </c>
      <c r="I13" s="593"/>
      <c r="J13" s="612">
        <v>0.71230000000000004</v>
      </c>
      <c r="K13" s="612"/>
      <c r="L13" s="612">
        <v>0.73209999999999997</v>
      </c>
      <c r="M13" s="612"/>
      <c r="N13" s="593">
        <v>0.80859999999999999</v>
      </c>
      <c r="O13" s="593"/>
      <c r="P13" s="637">
        <v>0.86240000000000006</v>
      </c>
      <c r="Q13" s="637"/>
      <c r="R13" s="638">
        <v>0.90439999999999998</v>
      </c>
      <c r="S13" s="593"/>
      <c r="T13" s="612">
        <v>0.81820000000000004</v>
      </c>
      <c r="U13" s="612"/>
      <c r="V13" s="593">
        <v>0.81830000000000003</v>
      </c>
      <c r="W13" s="593"/>
      <c r="X13" s="612">
        <v>0.8962</v>
      </c>
      <c r="Y13" s="612"/>
      <c r="Z13" s="612">
        <v>0.91790000000000005</v>
      </c>
      <c r="AA13" s="612"/>
      <c r="AB13" s="612">
        <v>0.87429999999999997</v>
      </c>
      <c r="AC13" s="612"/>
      <c r="AD13" s="612">
        <v>0.88429999999999997</v>
      </c>
      <c r="AE13" s="612"/>
      <c r="AF13" s="612">
        <v>0.85550000000000004</v>
      </c>
      <c r="AG13" s="612"/>
      <c r="AH13" s="636">
        <v>0.878</v>
      </c>
      <c r="AI13" s="636"/>
      <c r="AJ13" s="612">
        <v>0.87250000000000005</v>
      </c>
      <c r="AK13" s="612"/>
      <c r="AL13" s="612">
        <v>0.89459999999999995</v>
      </c>
      <c r="AM13" s="612"/>
      <c r="AN13" s="612">
        <v>0.92400000000000004</v>
      </c>
      <c r="AO13" s="612"/>
      <c r="AP13" s="612">
        <v>0.85109999999999997</v>
      </c>
      <c r="AQ13" s="612"/>
      <c r="AR13" s="612">
        <v>0.94079999999999997</v>
      </c>
      <c r="AS13" s="612"/>
      <c r="AT13" s="612">
        <v>0.92879999999999996</v>
      </c>
      <c r="AU13" s="612"/>
      <c r="AV13" s="612">
        <v>0.96899999999999997</v>
      </c>
      <c r="AW13" s="612"/>
      <c r="AX13" s="612">
        <v>0.96599999999999997</v>
      </c>
      <c r="AY13" s="612"/>
      <c r="AZ13" s="612">
        <v>0.93899999999999995</v>
      </c>
      <c r="BA13" s="612"/>
      <c r="BB13" s="612">
        <v>0.94099999999999995</v>
      </c>
      <c r="BC13" s="612"/>
      <c r="BD13" s="612">
        <v>0.92</v>
      </c>
      <c r="BE13" s="612"/>
      <c r="BF13" s="612">
        <v>0.96799999999999997</v>
      </c>
      <c r="BG13" s="612"/>
      <c r="BH13" s="612">
        <v>0.99</v>
      </c>
      <c r="BI13" s="612"/>
      <c r="BJ13" s="612">
        <v>0.97</v>
      </c>
      <c r="BK13" s="612"/>
      <c r="BL13" s="614">
        <v>0.99299999999999999</v>
      </c>
      <c r="BM13" s="614"/>
      <c r="BN13" s="612">
        <v>0.99199999999999999</v>
      </c>
      <c r="BO13" s="612"/>
      <c r="BP13" s="612">
        <v>0.98</v>
      </c>
      <c r="BQ13" s="612"/>
      <c r="BR13" s="612">
        <v>0.99809999999999999</v>
      </c>
      <c r="BS13" s="612"/>
      <c r="BT13" s="612">
        <v>0.97989999999999999</v>
      </c>
      <c r="BU13" s="596"/>
      <c r="BV13" s="612">
        <v>0.98350000000000004</v>
      </c>
      <c r="BW13" s="596"/>
      <c r="BX13" s="612">
        <v>0.96789999999999998</v>
      </c>
      <c r="BY13" s="596"/>
      <c r="BZ13" s="612">
        <v>0.98419999999999996</v>
      </c>
      <c r="CA13" s="596"/>
      <c r="CB13" s="612">
        <v>0.98560000000000003</v>
      </c>
      <c r="CC13" s="596"/>
      <c r="CD13" s="612">
        <v>0.9849</v>
      </c>
      <c r="CE13" s="596"/>
      <c r="CF13" s="612">
        <v>0.97219999999999995</v>
      </c>
      <c r="CG13" s="596"/>
      <c r="CH13" s="612">
        <v>0.98850000000000005</v>
      </c>
      <c r="CI13" s="596"/>
      <c r="CJ13" s="427">
        <v>0.98350000000000004</v>
      </c>
      <c r="CK13" s="428"/>
      <c r="CL13" s="428"/>
      <c r="CM13" s="428"/>
      <c r="CN13" s="428"/>
      <c r="CO13" s="427">
        <v>0.96789999999999998</v>
      </c>
      <c r="CP13" s="428"/>
      <c r="CQ13" s="428"/>
      <c r="CR13" s="428"/>
      <c r="CS13" s="428"/>
      <c r="CT13" s="427">
        <v>0.98419999999999996</v>
      </c>
      <c r="CU13" s="428"/>
      <c r="CV13" s="428"/>
      <c r="CW13" s="428"/>
      <c r="CX13" s="428"/>
      <c r="CY13" s="427">
        <v>0.98560000000000003</v>
      </c>
      <c r="CZ13" s="428"/>
      <c r="DA13" s="428"/>
      <c r="DB13" s="428"/>
      <c r="DC13" s="428"/>
      <c r="DD13" s="427">
        <v>0.9849</v>
      </c>
      <c r="DE13" s="428"/>
      <c r="DF13" s="428"/>
      <c r="DG13" s="428"/>
      <c r="DH13" s="428"/>
      <c r="DI13" s="427">
        <v>0.97219999999999995</v>
      </c>
      <c r="DJ13" s="428"/>
      <c r="DK13" s="428"/>
      <c r="DL13" s="428"/>
      <c r="DM13" s="428"/>
      <c r="DN13" s="427">
        <v>0.98850000000000005</v>
      </c>
      <c r="DO13" s="428"/>
      <c r="DP13" s="428"/>
      <c r="DQ13" s="428"/>
      <c r="DR13" s="428"/>
      <c r="DS13" s="427">
        <v>0.99350000000000005</v>
      </c>
      <c r="DT13" s="428"/>
      <c r="DU13" s="428"/>
      <c r="DV13" s="428"/>
      <c r="DW13" s="428"/>
      <c r="DX13" s="429">
        <v>0.98699999999999999</v>
      </c>
      <c r="DY13" s="430"/>
      <c r="DZ13" s="428"/>
      <c r="EA13" s="428"/>
      <c r="EB13" s="428"/>
    </row>
    <row r="14" spans="1:132" s="431" customFormat="1" ht="15" x14ac:dyDescent="0.25">
      <c r="A14" s="422" t="s">
        <v>330</v>
      </c>
      <c r="B14" s="593">
        <v>0</v>
      </c>
      <c r="C14" s="593"/>
      <c r="D14" s="593">
        <v>0</v>
      </c>
      <c r="E14" s="593"/>
      <c r="F14" s="593" t="s">
        <v>331</v>
      </c>
      <c r="G14" s="593"/>
      <c r="H14" s="593" t="s">
        <v>331</v>
      </c>
      <c r="I14" s="593"/>
      <c r="J14" s="639" t="s">
        <v>331</v>
      </c>
      <c r="K14" s="639"/>
      <c r="L14" s="612">
        <v>0</v>
      </c>
      <c r="M14" s="612"/>
      <c r="N14" s="593">
        <v>4.3200000000000002E-2</v>
      </c>
      <c r="O14" s="593"/>
      <c r="P14" s="637">
        <v>0.28420000000000001</v>
      </c>
      <c r="Q14" s="637"/>
      <c r="R14" s="638">
        <v>0.25080000000000002</v>
      </c>
      <c r="S14" s="593"/>
      <c r="T14" s="612">
        <v>0.33789999999999998</v>
      </c>
      <c r="U14" s="612"/>
      <c r="V14" s="593">
        <v>0.43330000000000002</v>
      </c>
      <c r="W14" s="593"/>
      <c r="X14" s="612">
        <v>0.73580000000000001</v>
      </c>
      <c r="Y14" s="612"/>
      <c r="Z14" s="612">
        <v>0.86939999999999995</v>
      </c>
      <c r="AA14" s="612"/>
      <c r="AB14" s="612">
        <v>0.74660000000000004</v>
      </c>
      <c r="AC14" s="612"/>
      <c r="AD14" s="612">
        <v>0.79569999999999996</v>
      </c>
      <c r="AE14" s="612"/>
      <c r="AF14" s="612">
        <v>0.86509999999999998</v>
      </c>
      <c r="AG14" s="612"/>
      <c r="AH14" s="636">
        <v>0.84950000000000003</v>
      </c>
      <c r="AI14" s="636"/>
      <c r="AJ14" s="612">
        <v>0.87619999999999998</v>
      </c>
      <c r="AK14" s="612"/>
      <c r="AL14" s="612">
        <v>0.89090000000000003</v>
      </c>
      <c r="AM14" s="612"/>
      <c r="AN14" s="612">
        <v>0.88170000000000004</v>
      </c>
      <c r="AO14" s="612"/>
      <c r="AP14" s="612">
        <v>0.84599999999999997</v>
      </c>
      <c r="AQ14" s="612"/>
      <c r="AR14" s="612">
        <v>0.91549999999999998</v>
      </c>
      <c r="AS14" s="612"/>
      <c r="AT14" s="612">
        <v>0.84760000000000002</v>
      </c>
      <c r="AU14" s="612"/>
      <c r="AV14" s="612">
        <v>0.874</v>
      </c>
      <c r="AW14" s="612"/>
      <c r="AX14" s="612">
        <v>0.96299999999999997</v>
      </c>
      <c r="AY14" s="612"/>
      <c r="AZ14" s="612">
        <v>0.91600000000000004</v>
      </c>
      <c r="BA14" s="612"/>
      <c r="BB14" s="612">
        <v>0.92600000000000005</v>
      </c>
      <c r="BC14" s="612"/>
      <c r="BD14" s="612">
        <v>0.91300000000000003</v>
      </c>
      <c r="BE14" s="612"/>
      <c r="BF14" s="612">
        <v>0.92500000000000004</v>
      </c>
      <c r="BG14" s="612"/>
      <c r="BH14" s="612">
        <v>0.92500000000000004</v>
      </c>
      <c r="BI14" s="612"/>
      <c r="BJ14" s="612">
        <v>0.92</v>
      </c>
      <c r="BK14" s="612"/>
      <c r="BL14" s="614">
        <v>0.95099999999999996</v>
      </c>
      <c r="BM14" s="614"/>
      <c r="BN14" s="612">
        <v>0.93</v>
      </c>
      <c r="BO14" s="612"/>
      <c r="BP14" s="612">
        <v>0.97</v>
      </c>
      <c r="BQ14" s="612"/>
      <c r="BR14" s="612">
        <v>0.80769999999999997</v>
      </c>
      <c r="BS14" s="612"/>
      <c r="BT14" s="612">
        <v>0.85589999999999999</v>
      </c>
      <c r="BU14" s="596"/>
      <c r="BV14" s="612">
        <v>0.90649999999999997</v>
      </c>
      <c r="BW14" s="596"/>
      <c r="BX14" s="612">
        <v>0.93100000000000005</v>
      </c>
      <c r="BY14" s="596"/>
      <c r="BZ14" s="612">
        <v>0.95050000000000001</v>
      </c>
      <c r="CA14" s="596"/>
      <c r="CB14" s="612">
        <v>0.9022</v>
      </c>
      <c r="CC14" s="596"/>
      <c r="CD14" s="612">
        <v>0.92689999999999995</v>
      </c>
      <c r="CE14" s="596"/>
      <c r="CF14" s="612">
        <v>0.94330000000000003</v>
      </c>
      <c r="CG14" s="596"/>
      <c r="CH14" s="612">
        <v>0.93979999999999997</v>
      </c>
      <c r="CI14" s="596"/>
      <c r="CJ14" s="427">
        <v>0.90649999999999997</v>
      </c>
      <c r="CK14" s="428"/>
      <c r="CL14" s="428"/>
      <c r="CM14" s="428"/>
      <c r="CN14" s="428"/>
      <c r="CO14" s="427">
        <v>0.93100000000000005</v>
      </c>
      <c r="CP14" s="428"/>
      <c r="CQ14" s="428"/>
      <c r="CR14" s="428"/>
      <c r="CS14" s="428"/>
      <c r="CT14" s="427">
        <v>0.95050000000000001</v>
      </c>
      <c r="CU14" s="428"/>
      <c r="CV14" s="428"/>
      <c r="CW14" s="428"/>
      <c r="CX14" s="428"/>
      <c r="CY14" s="427">
        <v>0.9022</v>
      </c>
      <c r="CZ14" s="428"/>
      <c r="DA14" s="428"/>
      <c r="DB14" s="428"/>
      <c r="DC14" s="428"/>
      <c r="DD14" s="427">
        <v>0.92689999999999995</v>
      </c>
      <c r="DE14" s="428"/>
      <c r="DF14" s="428"/>
      <c r="DG14" s="428"/>
      <c r="DH14" s="428"/>
      <c r="DI14" s="427">
        <v>0.94330000000000003</v>
      </c>
      <c r="DJ14" s="428"/>
      <c r="DK14" s="428"/>
      <c r="DL14" s="428"/>
      <c r="DM14" s="428"/>
      <c r="DN14" s="427">
        <v>0.93979999999999997</v>
      </c>
      <c r="DO14" s="428"/>
      <c r="DP14" s="428"/>
      <c r="DQ14" s="428"/>
      <c r="DR14" s="428"/>
      <c r="DS14" s="427">
        <v>0.91180000000000005</v>
      </c>
      <c r="DT14" s="428"/>
      <c r="DU14" s="428"/>
      <c r="DV14" s="428"/>
      <c r="DW14" s="428"/>
      <c r="DX14" s="429">
        <v>0.92669999999999997</v>
      </c>
      <c r="DY14" s="430"/>
      <c r="DZ14" s="428"/>
      <c r="EA14" s="428"/>
      <c r="EB14" s="428"/>
    </row>
    <row r="15" spans="1:132" s="431" customFormat="1" ht="15" x14ac:dyDescent="0.25">
      <c r="A15" s="422" t="s">
        <v>332</v>
      </c>
      <c r="B15" s="593">
        <v>0</v>
      </c>
      <c r="C15" s="593"/>
      <c r="D15" s="593">
        <v>0</v>
      </c>
      <c r="E15" s="593"/>
      <c r="F15" s="593" t="s">
        <v>331</v>
      </c>
      <c r="G15" s="593"/>
      <c r="H15" s="593" t="s">
        <v>331</v>
      </c>
      <c r="I15" s="593"/>
      <c r="J15" s="612">
        <v>0.1797</v>
      </c>
      <c r="K15" s="612"/>
      <c r="L15" s="612">
        <v>0.25779999999999997</v>
      </c>
      <c r="M15" s="612"/>
      <c r="N15" s="593">
        <v>0.26019999999999999</v>
      </c>
      <c r="O15" s="593"/>
      <c r="P15" s="637">
        <v>0.34520000000000001</v>
      </c>
      <c r="Q15" s="637"/>
      <c r="R15" s="638">
        <v>0.26329999999999998</v>
      </c>
      <c r="S15" s="593"/>
      <c r="T15" s="612">
        <v>0.29249999999999998</v>
      </c>
      <c r="U15" s="612"/>
      <c r="V15" s="593">
        <v>0.34670000000000001</v>
      </c>
      <c r="W15" s="593"/>
      <c r="X15" s="612">
        <v>0.50109999999999999</v>
      </c>
      <c r="Y15" s="612"/>
      <c r="Z15" s="612">
        <v>0.60540000000000005</v>
      </c>
      <c r="AA15" s="612"/>
      <c r="AB15" s="612">
        <v>0.64400000000000002</v>
      </c>
      <c r="AC15" s="612"/>
      <c r="AD15" s="612">
        <v>0.56669999999999998</v>
      </c>
      <c r="AE15" s="612"/>
      <c r="AF15" s="612">
        <v>0.6633</v>
      </c>
      <c r="AG15" s="612"/>
      <c r="AH15" s="636">
        <v>0.63119999999999998</v>
      </c>
      <c r="AI15" s="636"/>
      <c r="AJ15" s="612">
        <v>0.56440000000000001</v>
      </c>
      <c r="AK15" s="612"/>
      <c r="AL15" s="612">
        <v>0.63439999999999996</v>
      </c>
      <c r="AM15" s="612"/>
      <c r="AN15" s="612">
        <v>0.79779999999999995</v>
      </c>
      <c r="AO15" s="612"/>
      <c r="AP15" s="612">
        <v>0.74329999999999996</v>
      </c>
      <c r="AQ15" s="612"/>
      <c r="AR15" s="612">
        <v>0.75700000000000001</v>
      </c>
      <c r="AS15" s="612"/>
      <c r="AT15" s="612">
        <v>0.85219999999999996</v>
      </c>
      <c r="AU15" s="612"/>
      <c r="AV15" s="612">
        <v>0.745</v>
      </c>
      <c r="AW15" s="612"/>
      <c r="AX15" s="612">
        <v>0.81599999999999995</v>
      </c>
      <c r="AY15" s="612"/>
      <c r="AZ15" s="612">
        <v>0.82199999999999995</v>
      </c>
      <c r="BA15" s="612"/>
      <c r="BB15" s="612">
        <v>0.70799999999999996</v>
      </c>
      <c r="BC15" s="612"/>
      <c r="BD15" s="612">
        <v>0.753</v>
      </c>
      <c r="BE15" s="612"/>
      <c r="BF15" s="612">
        <v>0.83899999999999997</v>
      </c>
      <c r="BG15" s="612"/>
      <c r="BH15" s="612">
        <v>0.754</v>
      </c>
      <c r="BI15" s="612"/>
      <c r="BJ15" s="612">
        <v>0.72699999999999998</v>
      </c>
      <c r="BK15" s="612"/>
      <c r="BL15" s="614">
        <v>0.89800000000000002</v>
      </c>
      <c r="BM15" s="614"/>
      <c r="BN15" s="612">
        <v>0.88400000000000001</v>
      </c>
      <c r="BO15" s="612"/>
      <c r="BP15" s="612">
        <v>0.82</v>
      </c>
      <c r="BQ15" s="612"/>
      <c r="BR15" s="612">
        <v>0.83440000000000003</v>
      </c>
      <c r="BS15" s="612"/>
      <c r="BT15" s="612">
        <v>0.86129999999999995</v>
      </c>
      <c r="BU15" s="596"/>
      <c r="BV15" s="612">
        <v>0.78920000000000001</v>
      </c>
      <c r="BW15" s="596"/>
      <c r="BX15" s="612">
        <v>0.9214</v>
      </c>
      <c r="BY15" s="596"/>
      <c r="BZ15" s="612">
        <v>0.94410000000000005</v>
      </c>
      <c r="CA15" s="596"/>
      <c r="CB15" s="612">
        <v>0.86670000000000003</v>
      </c>
      <c r="CC15" s="596"/>
      <c r="CD15" s="612">
        <v>0.78600000000000003</v>
      </c>
      <c r="CE15" s="596"/>
      <c r="CF15" s="612">
        <v>0.81440000000000001</v>
      </c>
      <c r="CG15" s="596"/>
      <c r="CH15" s="612">
        <v>0.89459999999999995</v>
      </c>
      <c r="CI15" s="596"/>
      <c r="CJ15" s="427">
        <v>0.78920000000000001</v>
      </c>
      <c r="CK15" s="428"/>
      <c r="CL15" s="428"/>
      <c r="CM15" s="428"/>
      <c r="CN15" s="428"/>
      <c r="CO15" s="427">
        <v>0.9214</v>
      </c>
      <c r="CP15" s="428"/>
      <c r="CQ15" s="428"/>
      <c r="CR15" s="428"/>
      <c r="CS15" s="428"/>
      <c r="CT15" s="427">
        <v>0.94410000000000005</v>
      </c>
      <c r="CU15" s="428"/>
      <c r="CV15" s="428"/>
      <c r="CW15" s="428"/>
      <c r="CX15" s="428"/>
      <c r="CY15" s="427">
        <v>0.86670000000000003</v>
      </c>
      <c r="CZ15" s="428"/>
      <c r="DA15" s="428"/>
      <c r="DB15" s="428"/>
      <c r="DC15" s="428"/>
      <c r="DD15" s="427">
        <v>0.78600000000000003</v>
      </c>
      <c r="DE15" s="428"/>
      <c r="DF15" s="428"/>
      <c r="DG15" s="428"/>
      <c r="DH15" s="428"/>
      <c r="DI15" s="427">
        <v>0.81440000000000001</v>
      </c>
      <c r="DJ15" s="428"/>
      <c r="DK15" s="428"/>
      <c r="DL15" s="428"/>
      <c r="DM15" s="428"/>
      <c r="DN15" s="427">
        <v>0.89459999999999995</v>
      </c>
      <c r="DO15" s="428"/>
      <c r="DP15" s="428"/>
      <c r="DQ15" s="428"/>
      <c r="DR15" s="428"/>
      <c r="DS15" s="427">
        <v>0.872</v>
      </c>
      <c r="DT15" s="428"/>
      <c r="DU15" s="428"/>
      <c r="DV15" s="428"/>
      <c r="DW15" s="428"/>
      <c r="DX15" s="429">
        <v>0.85</v>
      </c>
      <c r="DY15" s="430"/>
      <c r="DZ15" s="428"/>
      <c r="EA15" s="428"/>
      <c r="EB15" s="428"/>
    </row>
    <row r="16" spans="1:132" s="431" customFormat="1" ht="15" x14ac:dyDescent="0.25">
      <c r="A16" s="422" t="s">
        <v>333</v>
      </c>
      <c r="B16" s="593">
        <v>0.13550000000000001</v>
      </c>
      <c r="C16" s="593"/>
      <c r="D16" s="593">
        <v>0.33929999999999999</v>
      </c>
      <c r="E16" s="593"/>
      <c r="F16" s="593">
        <v>0.66290000000000004</v>
      </c>
      <c r="G16" s="593"/>
      <c r="H16" s="593">
        <v>0.40329999999999999</v>
      </c>
      <c r="I16" s="593"/>
      <c r="J16" s="612">
        <v>0.59419999999999995</v>
      </c>
      <c r="K16" s="612"/>
      <c r="L16" s="612">
        <v>0.57830000000000004</v>
      </c>
      <c r="M16" s="612"/>
      <c r="N16" s="593">
        <v>0.20849999999999999</v>
      </c>
      <c r="O16" s="593"/>
      <c r="P16" s="637">
        <v>0.1452</v>
      </c>
      <c r="Q16" s="637"/>
      <c r="R16" s="638">
        <v>0.32740000000000002</v>
      </c>
      <c r="S16" s="593"/>
      <c r="T16" s="612">
        <v>0.31680000000000003</v>
      </c>
      <c r="U16" s="612"/>
      <c r="V16" s="593">
        <v>0.22020000000000001</v>
      </c>
      <c r="W16" s="593"/>
      <c r="X16" s="612">
        <v>0.2039</v>
      </c>
      <c r="Y16" s="612"/>
      <c r="Z16" s="612">
        <v>0.22700000000000001</v>
      </c>
      <c r="AA16" s="612"/>
      <c r="AB16" s="612">
        <v>0.43230000000000002</v>
      </c>
      <c r="AC16" s="612"/>
      <c r="AD16" s="612">
        <v>0.72699999999999998</v>
      </c>
      <c r="AE16" s="612"/>
      <c r="AF16" s="612">
        <v>0.4667</v>
      </c>
      <c r="AG16" s="612"/>
      <c r="AH16" s="636">
        <v>0.4551</v>
      </c>
      <c r="AI16" s="636"/>
      <c r="AJ16" s="612">
        <v>0.43099999999999999</v>
      </c>
      <c r="AK16" s="612"/>
      <c r="AL16" s="612">
        <v>0.38250000000000001</v>
      </c>
      <c r="AM16" s="612"/>
      <c r="AN16" s="612">
        <v>0.37669999999999998</v>
      </c>
      <c r="AO16" s="612"/>
      <c r="AP16" s="612">
        <v>0.4798</v>
      </c>
      <c r="AQ16" s="612"/>
      <c r="AR16" s="612">
        <v>0.58989999999999998</v>
      </c>
      <c r="AS16" s="612"/>
      <c r="AT16" s="612">
        <v>0.62619999999999998</v>
      </c>
      <c r="AU16" s="612"/>
      <c r="AV16" s="612">
        <v>0.66900000000000004</v>
      </c>
      <c r="AW16" s="612"/>
      <c r="AX16" s="612">
        <v>0.64300000000000002</v>
      </c>
      <c r="AY16" s="612"/>
      <c r="AZ16" s="612">
        <v>0.79400000000000004</v>
      </c>
      <c r="BA16" s="612"/>
      <c r="BB16" s="612">
        <v>0.85599999999999998</v>
      </c>
      <c r="BC16" s="612"/>
      <c r="BD16" s="612">
        <v>0.94499999999999995</v>
      </c>
      <c r="BE16" s="612"/>
      <c r="BF16" s="612">
        <v>0.83299999999999996</v>
      </c>
      <c r="BG16" s="612"/>
      <c r="BH16" s="612">
        <v>0.78100000000000003</v>
      </c>
      <c r="BI16" s="612"/>
      <c r="BJ16" s="612">
        <v>0.67500000000000004</v>
      </c>
      <c r="BK16" s="612"/>
      <c r="BL16" s="614">
        <v>0.71499999999999997</v>
      </c>
      <c r="BM16" s="614"/>
      <c r="BN16" s="612">
        <v>0.81899999999999995</v>
      </c>
      <c r="BO16" s="612"/>
      <c r="BP16" s="612">
        <v>0.79</v>
      </c>
      <c r="BQ16" s="612"/>
      <c r="BR16" s="612">
        <v>0.93049999999999999</v>
      </c>
      <c r="BS16" s="612"/>
      <c r="BT16" s="612">
        <v>0.93010000000000004</v>
      </c>
      <c r="BU16" s="596"/>
      <c r="BV16" s="612">
        <v>0.87370000000000003</v>
      </c>
      <c r="BW16" s="596"/>
      <c r="BX16" s="612">
        <v>0.89880000000000004</v>
      </c>
      <c r="BY16" s="596"/>
      <c r="BZ16" s="612">
        <v>0.871</v>
      </c>
      <c r="CA16" s="596"/>
      <c r="CB16" s="612">
        <v>0.82220000000000004</v>
      </c>
      <c r="CC16" s="596"/>
      <c r="CD16" s="612">
        <v>0.80910000000000004</v>
      </c>
      <c r="CE16" s="596"/>
      <c r="CF16" s="612">
        <v>0.96389999999999998</v>
      </c>
      <c r="CG16" s="596"/>
      <c r="CH16" s="612">
        <v>0.8548</v>
      </c>
      <c r="CI16" s="596"/>
      <c r="CJ16" s="427">
        <v>0.87370000000000003</v>
      </c>
      <c r="CK16" s="428"/>
      <c r="CL16" s="428"/>
      <c r="CM16" s="428"/>
      <c r="CN16" s="428"/>
      <c r="CO16" s="427">
        <v>0.89880000000000004</v>
      </c>
      <c r="CP16" s="428"/>
      <c r="CQ16" s="428"/>
      <c r="CR16" s="428"/>
      <c r="CS16" s="428"/>
      <c r="CT16" s="427">
        <v>0.871</v>
      </c>
      <c r="CU16" s="428"/>
      <c r="CV16" s="428"/>
      <c r="CW16" s="428"/>
      <c r="CX16" s="428"/>
      <c r="CY16" s="427">
        <v>0.82220000000000004</v>
      </c>
      <c r="CZ16" s="428"/>
      <c r="DA16" s="428"/>
      <c r="DB16" s="428"/>
      <c r="DC16" s="428"/>
      <c r="DD16" s="427">
        <v>0.80910000000000004</v>
      </c>
      <c r="DE16" s="428"/>
      <c r="DF16" s="428"/>
      <c r="DG16" s="428"/>
      <c r="DH16" s="428"/>
      <c r="DI16" s="427">
        <v>0.96389999999999998</v>
      </c>
      <c r="DJ16" s="428"/>
      <c r="DK16" s="428"/>
      <c r="DL16" s="428"/>
      <c r="DM16" s="428"/>
      <c r="DN16" s="427">
        <v>0.8548</v>
      </c>
      <c r="DO16" s="428"/>
      <c r="DP16" s="428"/>
      <c r="DQ16" s="428"/>
      <c r="DR16" s="428"/>
      <c r="DS16" s="427">
        <v>0.8145</v>
      </c>
      <c r="DT16" s="428"/>
      <c r="DU16" s="428"/>
      <c r="DV16" s="428"/>
      <c r="DW16" s="428"/>
      <c r="DX16" s="429">
        <v>0.84719999999999995</v>
      </c>
      <c r="DY16" s="430"/>
      <c r="DZ16" s="428"/>
      <c r="EA16" s="428"/>
      <c r="EB16" s="428"/>
    </row>
    <row r="17" spans="1:132" s="431" customFormat="1" ht="15" x14ac:dyDescent="0.25">
      <c r="A17" s="422" t="s">
        <v>21</v>
      </c>
      <c r="B17" s="593">
        <v>0.33500000000000002</v>
      </c>
      <c r="C17" s="593"/>
      <c r="D17" s="593">
        <v>0.7913</v>
      </c>
      <c r="E17" s="593"/>
      <c r="F17" s="593">
        <v>0.90680000000000005</v>
      </c>
      <c r="G17" s="593"/>
      <c r="H17" s="593">
        <v>0.88890000000000002</v>
      </c>
      <c r="I17" s="593"/>
      <c r="J17" s="612">
        <v>0.73839999999999995</v>
      </c>
      <c r="K17" s="612"/>
      <c r="L17" s="612">
        <v>0.54810000000000003</v>
      </c>
      <c r="M17" s="612"/>
      <c r="N17" s="593">
        <v>0.50539999999999996</v>
      </c>
      <c r="O17" s="593"/>
      <c r="P17" s="637">
        <v>0.48749999999999999</v>
      </c>
      <c r="Q17" s="637"/>
      <c r="R17" s="638">
        <v>0.47410000000000002</v>
      </c>
      <c r="S17" s="593"/>
      <c r="T17" s="612">
        <v>0.60219999999999996</v>
      </c>
      <c r="U17" s="612"/>
      <c r="V17" s="593">
        <v>0.54069999999999996</v>
      </c>
      <c r="W17" s="593"/>
      <c r="X17" s="612">
        <v>0.7742</v>
      </c>
      <c r="Y17" s="612"/>
      <c r="Z17" s="612">
        <v>0.84230000000000005</v>
      </c>
      <c r="AA17" s="612"/>
      <c r="AB17" s="612">
        <v>0.84919999999999995</v>
      </c>
      <c r="AC17" s="612"/>
      <c r="AD17" s="612">
        <v>0.71330000000000005</v>
      </c>
      <c r="AE17" s="612"/>
      <c r="AF17" s="612">
        <v>0.94069999999999998</v>
      </c>
      <c r="AG17" s="612"/>
      <c r="AH17" s="636">
        <v>0.9032</v>
      </c>
      <c r="AI17" s="636"/>
      <c r="AJ17" s="612">
        <v>0.86670000000000003</v>
      </c>
      <c r="AK17" s="612"/>
      <c r="AL17" s="612">
        <v>0.8387</v>
      </c>
      <c r="AM17" s="612"/>
      <c r="AN17" s="612">
        <v>0.91759999999999997</v>
      </c>
      <c r="AO17" s="612"/>
      <c r="AP17" s="612">
        <v>0.86670000000000003</v>
      </c>
      <c r="AQ17" s="612"/>
      <c r="AR17" s="612">
        <v>0.86019999999999996</v>
      </c>
      <c r="AS17" s="612"/>
      <c r="AT17" s="612">
        <v>0.83699999999999997</v>
      </c>
      <c r="AU17" s="612"/>
      <c r="AV17" s="612">
        <v>0.85299999999999998</v>
      </c>
      <c r="AW17" s="612"/>
      <c r="AX17" s="612">
        <v>0.97499999999999998</v>
      </c>
      <c r="AY17" s="612"/>
      <c r="AZ17" s="612">
        <v>0.97299999999999998</v>
      </c>
      <c r="BA17" s="612"/>
      <c r="BB17" s="612">
        <v>0.91800000000000004</v>
      </c>
      <c r="BC17" s="612"/>
      <c r="BD17" s="612">
        <v>0.93700000000000006</v>
      </c>
      <c r="BE17" s="612"/>
      <c r="BF17" s="612">
        <v>0.92800000000000005</v>
      </c>
      <c r="BG17" s="612"/>
      <c r="BH17" s="612">
        <v>0.94099999999999995</v>
      </c>
      <c r="BI17" s="612"/>
      <c r="BJ17" s="612">
        <v>0.80300000000000005</v>
      </c>
      <c r="BK17" s="612"/>
      <c r="BL17" s="614">
        <v>0.79200000000000004</v>
      </c>
      <c r="BM17" s="614"/>
      <c r="BN17" s="612">
        <v>0.874</v>
      </c>
      <c r="BO17" s="612"/>
      <c r="BP17" s="612">
        <v>0.84</v>
      </c>
      <c r="BQ17" s="612"/>
      <c r="BR17" s="612">
        <v>0.58330000000000004</v>
      </c>
      <c r="BS17" s="612"/>
      <c r="BT17" s="612">
        <v>0.68010000000000004</v>
      </c>
      <c r="BU17" s="596"/>
      <c r="BV17" s="612">
        <v>0.60219999999999996</v>
      </c>
      <c r="BW17" s="596"/>
      <c r="BX17" s="612">
        <v>0.49109999999999998</v>
      </c>
      <c r="BY17" s="596"/>
      <c r="BZ17" s="612">
        <v>0.56720000000000004</v>
      </c>
      <c r="CA17" s="596"/>
      <c r="CB17" s="612">
        <v>0.4667</v>
      </c>
      <c r="CC17" s="596"/>
      <c r="CD17" s="612">
        <v>0.38979999999999998</v>
      </c>
      <c r="CE17" s="596"/>
      <c r="CF17" s="612">
        <v>0.61939999999999995</v>
      </c>
      <c r="CG17" s="596"/>
      <c r="CH17" s="612">
        <v>0.59409999999999996</v>
      </c>
      <c r="CI17" s="596"/>
      <c r="CJ17" s="427">
        <v>0.60219999999999996</v>
      </c>
      <c r="CK17" s="428"/>
      <c r="CL17" s="428"/>
      <c r="CM17" s="428"/>
      <c r="CN17" s="428"/>
      <c r="CO17" s="427">
        <v>0.49109999999999998</v>
      </c>
      <c r="CP17" s="428"/>
      <c r="CQ17" s="428"/>
      <c r="CR17" s="428"/>
      <c r="CS17" s="428"/>
      <c r="CT17" s="427">
        <v>0.56720000000000004</v>
      </c>
      <c r="CU17" s="428"/>
      <c r="CV17" s="428"/>
      <c r="CW17" s="428"/>
      <c r="CX17" s="428"/>
      <c r="CY17" s="427">
        <v>0.4667</v>
      </c>
      <c r="CZ17" s="428"/>
      <c r="DA17" s="428"/>
      <c r="DB17" s="428"/>
      <c r="DC17" s="428"/>
      <c r="DD17" s="427">
        <v>0.38979999999999998</v>
      </c>
      <c r="DE17" s="428"/>
      <c r="DF17" s="428"/>
      <c r="DG17" s="428"/>
      <c r="DH17" s="428"/>
      <c r="DI17" s="427">
        <v>0.61939999999999995</v>
      </c>
      <c r="DJ17" s="428"/>
      <c r="DK17" s="428"/>
      <c r="DL17" s="428"/>
      <c r="DM17" s="428"/>
      <c r="DN17" s="427">
        <v>0.59409999999999996</v>
      </c>
      <c r="DO17" s="428"/>
      <c r="DP17" s="428"/>
      <c r="DQ17" s="428"/>
      <c r="DR17" s="428"/>
      <c r="DS17" s="427">
        <v>0.62370000000000003</v>
      </c>
      <c r="DT17" s="428"/>
      <c r="DU17" s="428"/>
      <c r="DV17" s="428"/>
      <c r="DW17" s="428"/>
      <c r="DX17" s="429">
        <v>0.67779999999999996</v>
      </c>
      <c r="DY17" s="430"/>
      <c r="DZ17" s="428"/>
      <c r="EA17" s="428"/>
      <c r="EB17" s="428"/>
    </row>
    <row r="18" spans="1:132" s="434" customFormat="1" ht="15" hidden="1" customHeight="1" x14ac:dyDescent="0.25">
      <c r="A18" s="422" t="s">
        <v>334</v>
      </c>
      <c r="B18" s="593">
        <v>0.31900000000000001</v>
      </c>
      <c r="C18" s="593"/>
      <c r="D18" s="593">
        <v>0.3024</v>
      </c>
      <c r="E18" s="593"/>
      <c r="F18" s="593">
        <v>0.17610000000000001</v>
      </c>
      <c r="G18" s="593"/>
      <c r="H18" s="593" t="s">
        <v>331</v>
      </c>
      <c r="I18" s="593"/>
      <c r="J18" s="639" t="s">
        <v>331</v>
      </c>
      <c r="K18" s="639"/>
      <c r="L18" s="612">
        <v>0.59499999999999997</v>
      </c>
      <c r="M18" s="612"/>
      <c r="N18" s="593">
        <v>0.4516</v>
      </c>
      <c r="O18" s="593"/>
      <c r="P18" s="637">
        <v>6.7699999999999996E-2</v>
      </c>
      <c r="Q18" s="637"/>
      <c r="R18" s="593" t="s">
        <v>196</v>
      </c>
      <c r="S18" s="593"/>
      <c r="T18" s="661" t="s">
        <v>196</v>
      </c>
      <c r="U18" s="661"/>
      <c r="V18" s="593">
        <v>6.6699999999999995E-2</v>
      </c>
      <c r="W18" s="593"/>
      <c r="X18" s="612">
        <v>0.27960000000000002</v>
      </c>
      <c r="Y18" s="612"/>
      <c r="Z18" s="612">
        <v>0.35120000000000001</v>
      </c>
      <c r="AA18" s="612"/>
      <c r="AB18" s="612">
        <v>0.8357</v>
      </c>
      <c r="AC18" s="612"/>
      <c r="AD18" s="612">
        <v>0.92259999999999998</v>
      </c>
      <c r="AE18" s="612"/>
      <c r="AF18" s="612">
        <v>0.88</v>
      </c>
      <c r="AG18" s="612"/>
      <c r="AH18" s="636">
        <v>0.86450000000000005</v>
      </c>
      <c r="AI18" s="636"/>
      <c r="AJ18" s="612">
        <v>0</v>
      </c>
      <c r="AK18" s="612"/>
      <c r="AL18" s="612">
        <v>0</v>
      </c>
      <c r="AM18" s="612"/>
      <c r="AN18" s="612"/>
      <c r="AO18" s="612"/>
      <c r="AP18" s="612"/>
      <c r="AQ18" s="612"/>
      <c r="AR18" s="612"/>
      <c r="AS18" s="612"/>
      <c r="AT18" s="612"/>
      <c r="AU18" s="612"/>
      <c r="AV18" s="612"/>
      <c r="AW18" s="612"/>
      <c r="AX18" s="615"/>
      <c r="AY18" s="615"/>
      <c r="AZ18" s="615"/>
      <c r="BA18" s="615"/>
      <c r="BB18" s="612"/>
      <c r="BC18" s="612"/>
      <c r="BD18" s="615"/>
      <c r="BE18" s="615"/>
      <c r="BF18" s="615"/>
      <c r="BG18" s="615"/>
      <c r="BH18" s="662"/>
      <c r="BI18" s="662"/>
      <c r="BJ18" s="662"/>
      <c r="BK18" s="662"/>
      <c r="BL18" s="663"/>
      <c r="BM18" s="663"/>
      <c r="BN18" s="662"/>
      <c r="BO18" s="662"/>
      <c r="BP18" s="615"/>
      <c r="BQ18" s="615"/>
      <c r="BR18" s="615"/>
      <c r="BS18" s="615"/>
      <c r="BT18" s="657"/>
      <c r="BU18" s="657"/>
      <c r="BV18" s="657"/>
      <c r="BW18" s="657"/>
      <c r="BX18" s="657"/>
      <c r="BY18" s="657"/>
      <c r="BZ18" s="657"/>
      <c r="CA18" s="657"/>
      <c r="CB18" s="657"/>
      <c r="CC18" s="657"/>
      <c r="CD18" s="657"/>
      <c r="CE18" s="657"/>
      <c r="CF18" s="657"/>
      <c r="CG18" s="657"/>
      <c r="CH18" s="657"/>
      <c r="CI18" s="657"/>
      <c r="CJ18" s="432">
        <v>0</v>
      </c>
      <c r="CK18" s="428"/>
      <c r="CL18" s="428"/>
      <c r="CM18" s="428"/>
      <c r="CN18" s="428"/>
      <c r="CO18" s="432">
        <v>0</v>
      </c>
      <c r="CP18" s="428"/>
      <c r="CQ18" s="428"/>
      <c r="CR18" s="428"/>
      <c r="CS18" s="428"/>
      <c r="CT18" s="432">
        <v>0</v>
      </c>
      <c r="CU18" s="428"/>
      <c r="CV18" s="428"/>
      <c r="CW18" s="428"/>
      <c r="CX18" s="428"/>
      <c r="CY18" s="432">
        <v>0</v>
      </c>
      <c r="CZ18" s="428"/>
      <c r="DA18" s="428"/>
      <c r="DB18" s="428"/>
      <c r="DC18" s="428"/>
      <c r="DD18" s="432">
        <v>0</v>
      </c>
      <c r="DE18" s="428"/>
      <c r="DF18" s="428"/>
      <c r="DG18" s="428"/>
      <c r="DH18" s="428"/>
      <c r="DI18" s="432">
        <v>0</v>
      </c>
      <c r="DJ18" s="428"/>
      <c r="DK18" s="428"/>
      <c r="DL18" s="428"/>
      <c r="DM18" s="428"/>
      <c r="DN18" s="432">
        <v>0</v>
      </c>
      <c r="DO18" s="428"/>
      <c r="DP18" s="428"/>
      <c r="DQ18" s="428"/>
      <c r="DR18" s="428"/>
      <c r="DS18" s="432"/>
      <c r="DT18" s="428"/>
      <c r="DU18" s="428"/>
      <c r="DV18" s="428"/>
      <c r="DW18" s="428"/>
      <c r="DX18" s="192"/>
      <c r="DY18" s="433"/>
      <c r="DZ18" s="428"/>
      <c r="EA18" s="428"/>
      <c r="EB18" s="428"/>
    </row>
    <row r="19" spans="1:132" s="431" customFormat="1" ht="15" hidden="1" customHeight="1" x14ac:dyDescent="0.25">
      <c r="A19" s="422" t="s">
        <v>335</v>
      </c>
      <c r="B19" s="593">
        <v>0.75700000000000001</v>
      </c>
      <c r="C19" s="593"/>
      <c r="D19" s="593">
        <v>0.35</v>
      </c>
      <c r="E19" s="593"/>
      <c r="F19" s="593">
        <v>0.35970000000000002</v>
      </c>
      <c r="G19" s="593"/>
      <c r="H19" s="593" t="s">
        <v>331</v>
      </c>
      <c r="I19" s="593"/>
      <c r="J19" s="639" t="s">
        <v>331</v>
      </c>
      <c r="K19" s="639"/>
      <c r="L19" s="612">
        <v>0.48330000000000001</v>
      </c>
      <c r="M19" s="612"/>
      <c r="N19" s="593">
        <v>0.56940000000000002</v>
      </c>
      <c r="O19" s="593"/>
      <c r="P19" s="637">
        <v>9.2899999999999996E-2</v>
      </c>
      <c r="Q19" s="637"/>
      <c r="R19" s="593" t="s">
        <v>196</v>
      </c>
      <c r="S19" s="593"/>
      <c r="T19" s="661" t="s">
        <v>196</v>
      </c>
      <c r="U19" s="661"/>
      <c r="V19" s="593" t="s">
        <v>196</v>
      </c>
      <c r="W19" s="593"/>
      <c r="X19" s="661" t="s">
        <v>196</v>
      </c>
      <c r="Y19" s="661"/>
      <c r="Z19" s="661"/>
      <c r="AA19" s="661"/>
      <c r="AB19" s="612">
        <v>0</v>
      </c>
      <c r="AC19" s="612"/>
      <c r="AD19" s="615"/>
      <c r="AE19" s="615"/>
      <c r="AF19" s="615"/>
      <c r="AG19" s="615"/>
      <c r="AH19" s="636">
        <v>0</v>
      </c>
      <c r="AI19" s="636"/>
      <c r="AJ19" s="661">
        <v>0</v>
      </c>
      <c r="AK19" s="661"/>
      <c r="AL19" s="661">
        <v>0</v>
      </c>
      <c r="AM19" s="661"/>
      <c r="AN19" s="661"/>
      <c r="AO19" s="661"/>
      <c r="AP19" s="661"/>
      <c r="AQ19" s="661"/>
      <c r="AR19" s="661"/>
      <c r="AS19" s="661"/>
      <c r="AT19" s="661"/>
      <c r="AU19" s="661"/>
      <c r="AV19" s="661"/>
      <c r="AW19" s="661"/>
      <c r="AX19" s="615"/>
      <c r="AY19" s="615"/>
      <c r="AZ19" s="615"/>
      <c r="BA19" s="615"/>
      <c r="BB19" s="661"/>
      <c r="BC19" s="661"/>
      <c r="BD19" s="615"/>
      <c r="BE19" s="615"/>
      <c r="BF19" s="615"/>
      <c r="BG19" s="615"/>
      <c r="BH19" s="662"/>
      <c r="BI19" s="662"/>
      <c r="BJ19" s="662"/>
      <c r="BK19" s="662"/>
      <c r="BL19" s="663"/>
      <c r="BM19" s="663"/>
      <c r="BN19" s="662"/>
      <c r="BO19" s="662"/>
      <c r="BP19" s="615"/>
      <c r="BQ19" s="615"/>
      <c r="BR19" s="615"/>
      <c r="BS19" s="615"/>
      <c r="BT19" s="657"/>
      <c r="BU19" s="657"/>
      <c r="BV19" s="657"/>
      <c r="BW19" s="657"/>
      <c r="BX19" s="657"/>
      <c r="BY19" s="657"/>
      <c r="BZ19" s="657"/>
      <c r="CA19" s="657"/>
      <c r="CB19" s="657"/>
      <c r="CC19" s="657"/>
      <c r="CD19" s="657"/>
      <c r="CE19" s="657"/>
      <c r="CF19" s="657"/>
      <c r="CG19" s="657"/>
      <c r="CH19" s="657"/>
      <c r="CI19" s="657"/>
      <c r="CJ19" s="432">
        <v>0</v>
      </c>
      <c r="CK19" s="428"/>
      <c r="CL19" s="428"/>
      <c r="CM19" s="428"/>
      <c r="CN19" s="428"/>
      <c r="CO19" s="432">
        <v>0</v>
      </c>
      <c r="CP19" s="428"/>
      <c r="CQ19" s="428"/>
      <c r="CR19" s="428"/>
      <c r="CS19" s="428"/>
      <c r="CT19" s="432">
        <v>0</v>
      </c>
      <c r="CU19" s="428"/>
      <c r="CV19" s="428"/>
      <c r="CW19" s="428"/>
      <c r="CX19" s="428"/>
      <c r="CY19" s="432">
        <v>0</v>
      </c>
      <c r="CZ19" s="428"/>
      <c r="DA19" s="428"/>
      <c r="DB19" s="428"/>
      <c r="DC19" s="428"/>
      <c r="DD19" s="432">
        <v>0</v>
      </c>
      <c r="DE19" s="428"/>
      <c r="DF19" s="428"/>
      <c r="DG19" s="428"/>
      <c r="DH19" s="428"/>
      <c r="DI19" s="432">
        <v>0</v>
      </c>
      <c r="DJ19" s="428"/>
      <c r="DK19" s="428"/>
      <c r="DL19" s="428"/>
      <c r="DM19" s="428"/>
      <c r="DN19" s="432">
        <v>0</v>
      </c>
      <c r="DO19" s="428"/>
      <c r="DP19" s="428"/>
      <c r="DQ19" s="428"/>
      <c r="DR19" s="428"/>
      <c r="DS19" s="432"/>
      <c r="DT19" s="428"/>
      <c r="DU19" s="428"/>
      <c r="DV19" s="428"/>
      <c r="DW19" s="428"/>
      <c r="DX19" s="192"/>
      <c r="DY19" s="433"/>
      <c r="DZ19" s="428"/>
      <c r="EA19" s="428"/>
      <c r="EB19" s="428"/>
    </row>
    <row r="20" spans="1:132" s="431" customFormat="1" ht="15" x14ac:dyDescent="0.25">
      <c r="A20" s="422" t="s">
        <v>336</v>
      </c>
      <c r="B20" s="593">
        <v>0.92930000000000001</v>
      </c>
      <c r="C20" s="593"/>
      <c r="D20" s="593">
        <v>0.93920000000000003</v>
      </c>
      <c r="E20" s="593"/>
      <c r="F20" s="593">
        <v>0.76290000000000002</v>
      </c>
      <c r="G20" s="593"/>
      <c r="H20" s="593">
        <v>0.93</v>
      </c>
      <c r="I20" s="593"/>
      <c r="J20" s="612">
        <v>0.88060000000000005</v>
      </c>
      <c r="K20" s="612"/>
      <c r="L20" s="612">
        <v>0.97</v>
      </c>
      <c r="M20" s="612"/>
      <c r="N20" s="593">
        <v>0.9919</v>
      </c>
      <c r="O20" s="593"/>
      <c r="P20" s="637">
        <v>0.97740000000000005</v>
      </c>
      <c r="Q20" s="637"/>
      <c r="R20" s="593">
        <v>0.96830000000000005</v>
      </c>
      <c r="S20" s="593"/>
      <c r="T20" s="612">
        <v>0.95640000000000003</v>
      </c>
      <c r="U20" s="612"/>
      <c r="V20" s="593">
        <v>0.9667</v>
      </c>
      <c r="W20" s="593"/>
      <c r="X20" s="612">
        <v>0.96609999999999996</v>
      </c>
      <c r="Y20" s="612"/>
      <c r="Z20" s="612">
        <v>0.95640000000000003</v>
      </c>
      <c r="AA20" s="612"/>
      <c r="AB20" s="612">
        <v>0.96960000000000002</v>
      </c>
      <c r="AC20" s="612"/>
      <c r="AD20" s="612">
        <v>0.95320000000000005</v>
      </c>
      <c r="AE20" s="612"/>
      <c r="AF20" s="612">
        <v>0.96</v>
      </c>
      <c r="AG20" s="612"/>
      <c r="AH20" s="636">
        <v>0.96</v>
      </c>
      <c r="AI20" s="636"/>
      <c r="AJ20" s="612">
        <v>0.95660000000000001</v>
      </c>
      <c r="AK20" s="612"/>
      <c r="AL20" s="612">
        <v>0.94669999999999999</v>
      </c>
      <c r="AM20" s="612"/>
      <c r="AN20" s="612">
        <v>0.94510000000000005</v>
      </c>
      <c r="AO20" s="612"/>
      <c r="AP20" s="612">
        <v>0.94159999999999999</v>
      </c>
      <c r="AQ20" s="612"/>
      <c r="AR20" s="612">
        <v>0.92900000000000005</v>
      </c>
      <c r="AS20" s="612"/>
      <c r="AT20" s="612">
        <v>0.87329999999999997</v>
      </c>
      <c r="AU20" s="612"/>
      <c r="AV20" s="612">
        <v>0.995</v>
      </c>
      <c r="AW20" s="612"/>
      <c r="AX20" s="612">
        <v>1</v>
      </c>
      <c r="AY20" s="612"/>
      <c r="AZ20" s="612">
        <v>0.998</v>
      </c>
      <c r="BA20" s="612"/>
      <c r="BB20" s="612">
        <v>0.998</v>
      </c>
      <c r="BC20" s="612"/>
      <c r="BD20" s="612">
        <v>0.997</v>
      </c>
      <c r="BE20" s="612"/>
      <c r="BF20" s="612">
        <v>1</v>
      </c>
      <c r="BG20" s="612"/>
      <c r="BH20" s="612">
        <v>0.997</v>
      </c>
      <c r="BI20" s="612"/>
      <c r="BJ20" s="612">
        <v>0.998</v>
      </c>
      <c r="BK20" s="612"/>
      <c r="BL20" s="614" t="s">
        <v>337</v>
      </c>
      <c r="BM20" s="614"/>
      <c r="BN20" s="612">
        <v>1</v>
      </c>
      <c r="BO20" s="612"/>
      <c r="BP20" s="612">
        <v>1</v>
      </c>
      <c r="BQ20" s="612"/>
      <c r="BR20" s="612">
        <v>1</v>
      </c>
      <c r="BS20" s="612"/>
      <c r="BT20" s="612">
        <v>0.98599999999999999</v>
      </c>
      <c r="BU20" s="596"/>
      <c r="BV20" s="612">
        <v>0.97529999999999994</v>
      </c>
      <c r="BW20" s="596"/>
      <c r="BX20" s="612">
        <v>0.99050000000000005</v>
      </c>
      <c r="BY20" s="596"/>
      <c r="BZ20" s="612">
        <v>0.99250000000000005</v>
      </c>
      <c r="CA20" s="596"/>
      <c r="CB20" s="612">
        <v>0.99109999999999998</v>
      </c>
      <c r="CC20" s="596"/>
      <c r="CD20" s="612">
        <v>0.98919999999999997</v>
      </c>
      <c r="CE20" s="596"/>
      <c r="CF20" s="612">
        <v>0.99560000000000004</v>
      </c>
      <c r="CG20" s="596"/>
      <c r="CH20" s="612">
        <v>0.98599999999999999</v>
      </c>
      <c r="CI20" s="596"/>
      <c r="CJ20" s="427">
        <v>0.97529999999999994</v>
      </c>
      <c r="CK20" s="428"/>
      <c r="CL20" s="428"/>
      <c r="CM20" s="428"/>
      <c r="CN20" s="428"/>
      <c r="CO20" s="427">
        <v>0.99050000000000005</v>
      </c>
      <c r="CP20" s="428"/>
      <c r="CQ20" s="428"/>
      <c r="CR20" s="428"/>
      <c r="CS20" s="428"/>
      <c r="CT20" s="427">
        <v>0.99250000000000005</v>
      </c>
      <c r="CU20" s="428"/>
      <c r="CV20" s="428"/>
      <c r="CW20" s="428"/>
      <c r="CX20" s="428"/>
      <c r="CY20" s="427">
        <v>0.99109999999999998</v>
      </c>
      <c r="CZ20" s="428"/>
      <c r="DA20" s="428"/>
      <c r="DB20" s="428"/>
      <c r="DC20" s="428"/>
      <c r="DD20" s="427">
        <v>0.98919999999999997</v>
      </c>
      <c r="DE20" s="428"/>
      <c r="DF20" s="428"/>
      <c r="DG20" s="428"/>
      <c r="DH20" s="428"/>
      <c r="DI20" s="427">
        <v>0.99560000000000004</v>
      </c>
      <c r="DJ20" s="428"/>
      <c r="DK20" s="428"/>
      <c r="DL20" s="428"/>
      <c r="DM20" s="428"/>
      <c r="DN20" s="427">
        <v>0.98599999999999999</v>
      </c>
      <c r="DO20" s="428"/>
      <c r="DP20" s="428"/>
      <c r="DQ20" s="428"/>
      <c r="DR20" s="428"/>
      <c r="DS20" s="427">
        <v>0.98819999999999997</v>
      </c>
      <c r="DT20" s="428"/>
      <c r="DU20" s="428"/>
      <c r="DV20" s="428"/>
      <c r="DW20" s="428"/>
      <c r="DX20" s="429">
        <v>0.99560000000000004</v>
      </c>
      <c r="DY20" s="430"/>
      <c r="DZ20" s="428"/>
      <c r="EA20" s="428"/>
      <c r="EB20" s="428"/>
    </row>
    <row r="21" spans="1:132" s="431" customFormat="1" ht="15" x14ac:dyDescent="0.25">
      <c r="A21" s="422" t="s">
        <v>338</v>
      </c>
      <c r="B21" s="593"/>
      <c r="C21" s="593"/>
      <c r="D21" s="593"/>
      <c r="E21" s="593"/>
      <c r="F21" s="593"/>
      <c r="G21" s="593"/>
      <c r="H21" s="593">
        <v>0.52669999999999995</v>
      </c>
      <c r="I21" s="593"/>
      <c r="J21" s="612">
        <v>0.64839999999999998</v>
      </c>
      <c r="K21" s="612"/>
      <c r="L21" s="612">
        <v>0.63329999999999997</v>
      </c>
      <c r="M21" s="612"/>
      <c r="N21" s="593">
        <v>0.39029999999999998</v>
      </c>
      <c r="O21" s="593"/>
      <c r="P21" s="637">
        <v>0.3871</v>
      </c>
      <c r="Q21" s="637"/>
      <c r="R21" s="638">
        <v>0.36</v>
      </c>
      <c r="S21" s="593"/>
      <c r="T21" s="612">
        <v>0.3387</v>
      </c>
      <c r="U21" s="612"/>
      <c r="V21" s="593">
        <v>0.28670000000000001</v>
      </c>
      <c r="W21" s="593"/>
      <c r="X21" s="612">
        <v>0.25480000000000003</v>
      </c>
      <c r="Y21" s="612"/>
      <c r="Z21" s="612">
        <v>0.30649999999999999</v>
      </c>
      <c r="AA21" s="612"/>
      <c r="AB21" s="612">
        <v>0.7107</v>
      </c>
      <c r="AC21" s="612"/>
      <c r="AD21" s="612">
        <v>0.88060000000000005</v>
      </c>
      <c r="AE21" s="612"/>
      <c r="AF21" s="612">
        <v>0.84</v>
      </c>
      <c r="AG21" s="612"/>
      <c r="AH21" s="636">
        <v>0.71940000000000004</v>
      </c>
      <c r="AI21" s="636"/>
      <c r="AJ21" s="612">
        <v>0.7167</v>
      </c>
      <c r="AK21" s="612"/>
      <c r="AL21" s="612">
        <v>0.54520000000000002</v>
      </c>
      <c r="AM21" s="612"/>
      <c r="AN21" s="612">
        <v>0.23230000000000001</v>
      </c>
      <c r="AO21" s="612"/>
      <c r="AP21" s="612">
        <v>0.5867</v>
      </c>
      <c r="AQ21" s="612"/>
      <c r="AR21" s="612">
        <v>0.80320000000000003</v>
      </c>
      <c r="AS21" s="612"/>
      <c r="AT21" s="612">
        <v>0.57999999999999996</v>
      </c>
      <c r="AU21" s="612"/>
      <c r="AV21" s="612">
        <v>0.59</v>
      </c>
      <c r="AW21" s="612"/>
      <c r="AX21" s="612">
        <v>0.59</v>
      </c>
      <c r="AY21" s="612"/>
      <c r="AZ21" s="612">
        <v>0.97599999999999998</v>
      </c>
      <c r="BA21" s="612"/>
      <c r="BB21" s="612">
        <v>0.92900000000000005</v>
      </c>
      <c r="BC21" s="612"/>
      <c r="BD21" s="612">
        <v>1</v>
      </c>
      <c r="BE21" s="612"/>
      <c r="BF21" s="612">
        <v>0.96099999999999997</v>
      </c>
      <c r="BG21" s="612"/>
      <c r="BH21" s="612">
        <v>0.877</v>
      </c>
      <c r="BI21" s="612"/>
      <c r="BJ21" s="612">
        <v>0.80300000000000005</v>
      </c>
      <c r="BK21" s="612"/>
      <c r="BL21" s="614">
        <v>0.61</v>
      </c>
      <c r="BM21" s="614"/>
      <c r="BN21" s="612">
        <v>0.73</v>
      </c>
      <c r="BO21" s="612"/>
      <c r="BP21" s="612">
        <v>0.87</v>
      </c>
      <c r="BQ21" s="612"/>
      <c r="BR21" s="612">
        <v>0.91</v>
      </c>
      <c r="BS21" s="612"/>
      <c r="BT21" s="612">
        <v>0.72260000000000002</v>
      </c>
      <c r="BU21" s="596"/>
      <c r="BV21" s="612">
        <v>0.56769999999999998</v>
      </c>
      <c r="BW21" s="596"/>
      <c r="BX21" s="612">
        <v>0.82499999999999996</v>
      </c>
      <c r="BY21" s="596"/>
      <c r="BZ21" s="612">
        <v>0.93869999999999998</v>
      </c>
      <c r="CA21" s="596"/>
      <c r="CB21" s="612">
        <v>0.86670000000000003</v>
      </c>
      <c r="CC21" s="596"/>
      <c r="CD21" s="612">
        <v>0.96450000000000002</v>
      </c>
      <c r="CE21" s="596"/>
      <c r="CF21" s="612">
        <v>0.95669999999999999</v>
      </c>
      <c r="CG21" s="596"/>
      <c r="CH21" s="612">
        <v>0.66449999999999998</v>
      </c>
      <c r="CI21" s="596"/>
      <c r="CJ21" s="427">
        <v>0.56769999999999998</v>
      </c>
      <c r="CK21" s="428"/>
      <c r="CL21" s="428"/>
      <c r="CM21" s="428"/>
      <c r="CN21" s="428"/>
      <c r="CO21" s="427">
        <v>0.82499999999999996</v>
      </c>
      <c r="CP21" s="428"/>
      <c r="CQ21" s="428"/>
      <c r="CR21" s="428"/>
      <c r="CS21" s="428"/>
      <c r="CT21" s="427">
        <v>0.93869999999999998</v>
      </c>
      <c r="CU21" s="428"/>
      <c r="CV21" s="428"/>
      <c r="CW21" s="428"/>
      <c r="CX21" s="428"/>
      <c r="CY21" s="427">
        <v>0.86670000000000003</v>
      </c>
      <c r="CZ21" s="428"/>
      <c r="DA21" s="428"/>
      <c r="DB21" s="428"/>
      <c r="DC21" s="428"/>
      <c r="DD21" s="427">
        <v>0.96450000000000002</v>
      </c>
      <c r="DE21" s="428"/>
      <c r="DF21" s="428"/>
      <c r="DG21" s="428"/>
      <c r="DH21" s="428"/>
      <c r="DI21" s="427">
        <v>0.95669999999999999</v>
      </c>
      <c r="DJ21" s="428"/>
      <c r="DK21" s="428"/>
      <c r="DL21" s="428"/>
      <c r="DM21" s="428"/>
      <c r="DN21" s="427">
        <v>0.66449999999999998</v>
      </c>
      <c r="DO21" s="428"/>
      <c r="DP21" s="428"/>
      <c r="DQ21" s="428"/>
      <c r="DR21" s="428"/>
      <c r="DS21" s="427">
        <v>0.63549999999999995</v>
      </c>
      <c r="DT21" s="428"/>
      <c r="DU21" s="428"/>
      <c r="DV21" s="428"/>
      <c r="DW21" s="428"/>
      <c r="DX21" s="429">
        <v>0.66669999999999996</v>
      </c>
      <c r="DY21" s="430"/>
      <c r="DZ21" s="428"/>
      <c r="EA21" s="428"/>
      <c r="EB21" s="428"/>
    </row>
    <row r="22" spans="1:132" s="431" customFormat="1" ht="15" x14ac:dyDescent="0.25">
      <c r="A22" s="422" t="s">
        <v>339</v>
      </c>
      <c r="B22" s="593"/>
      <c r="C22" s="593"/>
      <c r="D22" s="593"/>
      <c r="E22" s="593"/>
      <c r="F22" s="593"/>
      <c r="G22" s="593"/>
      <c r="H22" s="593"/>
      <c r="I22" s="593"/>
      <c r="J22" s="612"/>
      <c r="K22" s="612"/>
      <c r="L22" s="612">
        <v>0.6</v>
      </c>
      <c r="M22" s="612"/>
      <c r="N22" s="593">
        <v>0.66769999999999996</v>
      </c>
      <c r="O22" s="593"/>
      <c r="P22" s="637">
        <v>0.37740000000000001</v>
      </c>
      <c r="Q22" s="637"/>
      <c r="R22" s="638">
        <v>0.7</v>
      </c>
      <c r="S22" s="593"/>
      <c r="T22" s="612">
        <v>0.90969999999999995</v>
      </c>
      <c r="U22" s="612"/>
      <c r="V22" s="593">
        <v>0.71330000000000005</v>
      </c>
      <c r="W22" s="593"/>
      <c r="X22" s="612">
        <v>0.74519999999999997</v>
      </c>
      <c r="Y22" s="612"/>
      <c r="Z22" s="612">
        <v>0.93230000000000002</v>
      </c>
      <c r="AA22" s="612"/>
      <c r="AB22" s="612">
        <v>0.95709999999999995</v>
      </c>
      <c r="AC22" s="612"/>
      <c r="AD22" s="612">
        <v>0.80969999999999998</v>
      </c>
      <c r="AE22" s="612"/>
      <c r="AF22" s="612">
        <v>0.84</v>
      </c>
      <c r="AG22" s="612"/>
      <c r="AH22" s="636">
        <v>0.9839</v>
      </c>
      <c r="AI22" s="636"/>
      <c r="AJ22" s="612">
        <v>0.90329999999999999</v>
      </c>
      <c r="AK22" s="612"/>
      <c r="AL22" s="612">
        <v>0.88390000000000002</v>
      </c>
      <c r="AM22" s="612"/>
      <c r="AN22" s="612">
        <v>0.73870000000000002</v>
      </c>
      <c r="AO22" s="612"/>
      <c r="AP22" s="612">
        <v>0.94669999999999999</v>
      </c>
      <c r="AQ22" s="612"/>
      <c r="AR22" s="612">
        <v>0.8548</v>
      </c>
      <c r="AS22" s="612"/>
      <c r="AT22" s="612">
        <v>0.90329999999999999</v>
      </c>
      <c r="AU22" s="612"/>
      <c r="AV22" s="612">
        <v>0.99</v>
      </c>
      <c r="AW22" s="612"/>
      <c r="AX22" s="612">
        <v>0.96099999999999997</v>
      </c>
      <c r="AY22" s="612"/>
      <c r="AZ22" s="612">
        <v>0.99</v>
      </c>
      <c r="BA22" s="612"/>
      <c r="BB22" s="612">
        <v>0.93899999999999995</v>
      </c>
      <c r="BC22" s="612"/>
      <c r="BD22" s="612">
        <v>0.98699999999999999</v>
      </c>
      <c r="BE22" s="612"/>
      <c r="BF22" s="612">
        <v>0.95799999999999996</v>
      </c>
      <c r="BG22" s="612"/>
      <c r="BH22" s="612">
        <v>0.77700000000000002</v>
      </c>
      <c r="BI22" s="612"/>
      <c r="BJ22" s="612">
        <v>0.97399999999999998</v>
      </c>
      <c r="BK22" s="612"/>
      <c r="BL22" s="614">
        <v>0.99</v>
      </c>
      <c r="BM22" s="614"/>
      <c r="BN22" s="612">
        <v>0.95</v>
      </c>
      <c r="BO22" s="612"/>
      <c r="BP22" s="612">
        <v>0.98</v>
      </c>
      <c r="BQ22" s="612"/>
      <c r="BR22" s="612">
        <v>1</v>
      </c>
      <c r="BS22" s="612"/>
      <c r="BT22" s="612">
        <v>0.96130000000000004</v>
      </c>
      <c r="BU22" s="596"/>
      <c r="BV22" s="612">
        <v>0.99029999999999996</v>
      </c>
      <c r="BW22" s="596"/>
      <c r="BX22" s="612">
        <v>0.98570000000000002</v>
      </c>
      <c r="BY22" s="596"/>
      <c r="BZ22" s="612">
        <v>0.98060000000000003</v>
      </c>
      <c r="CA22" s="596"/>
      <c r="CB22" s="612">
        <v>0.99</v>
      </c>
      <c r="CC22" s="596"/>
      <c r="CD22" s="612">
        <v>0.9839</v>
      </c>
      <c r="CE22" s="596"/>
      <c r="CF22" s="612">
        <v>0.96330000000000005</v>
      </c>
      <c r="CG22" s="596"/>
      <c r="CH22" s="612">
        <v>0.84840000000000004</v>
      </c>
      <c r="CI22" s="596"/>
      <c r="CJ22" s="427">
        <v>0.99029999999999996</v>
      </c>
      <c r="CK22" s="428"/>
      <c r="CL22" s="428"/>
      <c r="CM22" s="428"/>
      <c r="CN22" s="428"/>
      <c r="CO22" s="427">
        <v>0.98570000000000002</v>
      </c>
      <c r="CP22" s="428"/>
      <c r="CQ22" s="428"/>
      <c r="CR22" s="428"/>
      <c r="CS22" s="428"/>
      <c r="CT22" s="427">
        <v>0.98060000000000003</v>
      </c>
      <c r="CU22" s="428"/>
      <c r="CV22" s="428"/>
      <c r="CW22" s="428"/>
      <c r="CX22" s="428"/>
      <c r="CY22" s="427">
        <v>0.99</v>
      </c>
      <c r="CZ22" s="428"/>
      <c r="DA22" s="428"/>
      <c r="DB22" s="428"/>
      <c r="DC22" s="428"/>
      <c r="DD22" s="427">
        <v>0.9839</v>
      </c>
      <c r="DE22" s="428"/>
      <c r="DF22" s="428"/>
      <c r="DG22" s="428"/>
      <c r="DH22" s="428"/>
      <c r="DI22" s="427">
        <v>0.96330000000000005</v>
      </c>
      <c r="DJ22" s="428"/>
      <c r="DK22" s="428"/>
      <c r="DL22" s="428"/>
      <c r="DM22" s="428"/>
      <c r="DN22" s="427">
        <v>0.84840000000000004</v>
      </c>
      <c r="DO22" s="428"/>
      <c r="DP22" s="428"/>
      <c r="DQ22" s="428"/>
      <c r="DR22" s="428"/>
      <c r="DS22" s="427">
        <v>0.9839</v>
      </c>
      <c r="DT22" s="428"/>
      <c r="DU22" s="428"/>
      <c r="DV22" s="428"/>
      <c r="DW22" s="428"/>
      <c r="DX22" s="429">
        <v>0.90329999999999999</v>
      </c>
      <c r="DY22" s="430"/>
      <c r="DZ22" s="428"/>
      <c r="EA22" s="428"/>
      <c r="EB22" s="428"/>
    </row>
    <row r="23" spans="1:132" s="431" customFormat="1" ht="15" x14ac:dyDescent="0.25">
      <c r="A23" s="422" t="s">
        <v>340</v>
      </c>
      <c r="B23" s="593"/>
      <c r="C23" s="593"/>
      <c r="D23" s="593"/>
      <c r="E23" s="593"/>
      <c r="F23" s="593"/>
      <c r="G23" s="593"/>
      <c r="H23" s="593"/>
      <c r="I23" s="593"/>
      <c r="J23" s="612"/>
      <c r="K23" s="612"/>
      <c r="L23" s="612">
        <v>0.37330000000000002</v>
      </c>
      <c r="M23" s="612"/>
      <c r="N23" s="593">
        <v>0.62580000000000002</v>
      </c>
      <c r="O23" s="593"/>
      <c r="P23" s="637">
        <v>0.4</v>
      </c>
      <c r="Q23" s="637"/>
      <c r="R23" s="638">
        <v>0.38669999999999999</v>
      </c>
      <c r="S23" s="593"/>
      <c r="T23" s="612">
        <v>6.4999999999999997E-3</v>
      </c>
      <c r="U23" s="612"/>
      <c r="V23" s="593">
        <v>0</v>
      </c>
      <c r="W23" s="593"/>
      <c r="X23" s="612">
        <v>0.26450000000000001</v>
      </c>
      <c r="Y23" s="612"/>
      <c r="Z23" s="612">
        <v>0.6452</v>
      </c>
      <c r="AA23" s="612"/>
      <c r="AB23" s="612">
        <v>0.63570000000000004</v>
      </c>
      <c r="AC23" s="612"/>
      <c r="AD23" s="612">
        <v>0.2387</v>
      </c>
      <c r="AE23" s="612"/>
      <c r="AF23" s="612">
        <v>0.46</v>
      </c>
      <c r="AG23" s="612"/>
      <c r="AH23" s="636">
        <v>0.62580000000000002</v>
      </c>
      <c r="AI23" s="636"/>
      <c r="AJ23" s="612">
        <v>0.4733</v>
      </c>
      <c r="AK23" s="612"/>
      <c r="AL23" s="612">
        <v>0.67100000000000004</v>
      </c>
      <c r="AM23" s="612"/>
      <c r="AN23" s="612">
        <v>0.39350000000000002</v>
      </c>
      <c r="AO23" s="612"/>
      <c r="AP23" s="612">
        <v>0.71330000000000005</v>
      </c>
      <c r="AQ23" s="612"/>
      <c r="AR23" s="612">
        <v>0.6</v>
      </c>
      <c r="AS23" s="612"/>
      <c r="AT23" s="612">
        <v>0.7</v>
      </c>
      <c r="AU23" s="612"/>
      <c r="AV23" s="612">
        <v>0.81299999999999994</v>
      </c>
      <c r="AW23" s="612"/>
      <c r="AX23" s="612">
        <v>0.74199999999999999</v>
      </c>
      <c r="AY23" s="612"/>
      <c r="AZ23" s="612">
        <v>0.745</v>
      </c>
      <c r="BA23" s="612"/>
      <c r="BB23" s="612">
        <v>0.82599999999999996</v>
      </c>
      <c r="BC23" s="612"/>
      <c r="BD23" s="612">
        <v>0.81299999999999994</v>
      </c>
      <c r="BE23" s="612"/>
      <c r="BF23" s="612">
        <v>0.78100000000000003</v>
      </c>
      <c r="BG23" s="612"/>
      <c r="BH23" s="612">
        <v>0.58699999999999997</v>
      </c>
      <c r="BI23" s="612"/>
      <c r="BJ23" s="612">
        <v>0.65200000000000002</v>
      </c>
      <c r="BK23" s="612"/>
      <c r="BL23" s="614">
        <v>0.79400000000000004</v>
      </c>
      <c r="BM23" s="614"/>
      <c r="BN23" s="612">
        <v>0.70699999999999996</v>
      </c>
      <c r="BO23" s="612"/>
      <c r="BP23" s="612">
        <v>0.79</v>
      </c>
      <c r="BQ23" s="612"/>
      <c r="BR23" s="612">
        <v>0.77329999999999999</v>
      </c>
      <c r="BS23" s="612"/>
      <c r="BT23" s="612">
        <v>0.86450000000000005</v>
      </c>
      <c r="BU23" s="596"/>
      <c r="BV23" s="612">
        <v>0.91610000000000003</v>
      </c>
      <c r="BW23" s="596"/>
      <c r="BX23" s="612">
        <v>0.85</v>
      </c>
      <c r="BY23" s="596"/>
      <c r="BZ23" s="612">
        <v>0.6774</v>
      </c>
      <c r="CA23" s="596"/>
      <c r="CB23" s="612">
        <v>0.74670000000000003</v>
      </c>
      <c r="CC23" s="596"/>
      <c r="CD23" s="612">
        <v>0.84519999999999995</v>
      </c>
      <c r="CE23" s="596"/>
      <c r="CF23" s="612">
        <v>0.85329999999999995</v>
      </c>
      <c r="CG23" s="596"/>
      <c r="CH23" s="612">
        <v>0.42580000000000001</v>
      </c>
      <c r="CI23" s="596"/>
      <c r="CJ23" s="427">
        <v>0.91610000000000003</v>
      </c>
      <c r="CK23" s="428"/>
      <c r="CL23" s="428"/>
      <c r="CM23" s="428"/>
      <c r="CN23" s="428"/>
      <c r="CO23" s="427">
        <v>0.85</v>
      </c>
      <c r="CP23" s="428"/>
      <c r="CQ23" s="428"/>
      <c r="CR23" s="428"/>
      <c r="CS23" s="428"/>
      <c r="CT23" s="427">
        <v>0.6774</v>
      </c>
      <c r="CU23" s="428"/>
      <c r="CV23" s="428"/>
      <c r="CW23" s="428"/>
      <c r="CX23" s="428"/>
      <c r="CY23" s="427">
        <v>0.74670000000000003</v>
      </c>
      <c r="CZ23" s="428"/>
      <c r="DA23" s="428"/>
      <c r="DB23" s="428"/>
      <c r="DC23" s="428"/>
      <c r="DD23" s="427">
        <v>0.84519999999999995</v>
      </c>
      <c r="DE23" s="428"/>
      <c r="DF23" s="428"/>
      <c r="DG23" s="428"/>
      <c r="DH23" s="428"/>
      <c r="DI23" s="427">
        <v>0.85329999999999995</v>
      </c>
      <c r="DJ23" s="428"/>
      <c r="DK23" s="428"/>
      <c r="DL23" s="428"/>
      <c r="DM23" s="428"/>
      <c r="DN23" s="427">
        <v>0.42580000000000001</v>
      </c>
      <c r="DO23" s="428"/>
      <c r="DP23" s="428"/>
      <c r="DQ23" s="428"/>
      <c r="DR23" s="428"/>
      <c r="DS23" s="427">
        <v>0.47739999999999999</v>
      </c>
      <c r="DT23" s="428"/>
      <c r="DU23" s="428"/>
      <c r="DV23" s="428"/>
      <c r="DW23" s="428"/>
      <c r="DX23" s="429">
        <v>0.5333</v>
      </c>
      <c r="DY23" s="430"/>
      <c r="DZ23" s="428"/>
      <c r="EA23" s="428"/>
      <c r="EB23" s="428"/>
    </row>
    <row r="24" spans="1:132" s="431" customFormat="1" ht="15" x14ac:dyDescent="0.25">
      <c r="A24" s="422" t="s">
        <v>341</v>
      </c>
      <c r="B24" s="346"/>
      <c r="C24" s="346"/>
      <c r="D24" s="346"/>
      <c r="E24" s="346"/>
      <c r="F24" s="346"/>
      <c r="G24" s="346"/>
      <c r="H24" s="346"/>
      <c r="I24" s="346"/>
      <c r="J24" s="423"/>
      <c r="K24" s="423"/>
      <c r="L24" s="423"/>
      <c r="M24" s="423"/>
      <c r="N24" s="346"/>
      <c r="O24" s="346"/>
      <c r="P24" s="424"/>
      <c r="Q24" s="424"/>
      <c r="R24" s="425"/>
      <c r="S24" s="346"/>
      <c r="T24" s="423"/>
      <c r="U24" s="423"/>
      <c r="V24" s="346"/>
      <c r="W24" s="346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6"/>
      <c r="AI24" s="426"/>
      <c r="AJ24" s="423"/>
      <c r="AK24" s="423"/>
      <c r="AL24" s="423"/>
      <c r="AM24" s="423"/>
      <c r="AN24" s="423"/>
      <c r="AO24" s="423"/>
      <c r="AP24" s="423"/>
      <c r="AQ24" s="423"/>
      <c r="AR24" s="423"/>
      <c r="AS24" s="423"/>
      <c r="AT24" s="423"/>
      <c r="AU24" s="423"/>
      <c r="AV24" s="423"/>
      <c r="AW24" s="423"/>
      <c r="AX24" s="423"/>
      <c r="AY24" s="423"/>
      <c r="AZ24" s="423"/>
      <c r="BA24" s="423"/>
      <c r="BB24" s="423"/>
      <c r="BC24" s="423"/>
      <c r="BD24" s="423"/>
      <c r="BE24" s="423"/>
      <c r="BF24" s="423"/>
      <c r="BG24" s="423"/>
      <c r="BH24" s="423"/>
      <c r="BI24" s="423"/>
      <c r="BJ24" s="423"/>
      <c r="BK24" s="423"/>
      <c r="BL24" s="427"/>
      <c r="BM24" s="427"/>
      <c r="BN24" s="423"/>
      <c r="BO24" s="423"/>
      <c r="BP24" s="423"/>
      <c r="BQ24" s="423"/>
      <c r="BR24" s="423"/>
      <c r="BS24" s="423"/>
      <c r="BT24" s="423"/>
      <c r="BU24" s="21"/>
      <c r="BV24" s="423"/>
      <c r="BW24" s="21"/>
      <c r="BX24" s="423"/>
      <c r="BY24" s="21"/>
      <c r="BZ24" s="423"/>
      <c r="CA24" s="21"/>
      <c r="CB24" s="423"/>
      <c r="CC24" s="21"/>
      <c r="CD24" s="423"/>
      <c r="CE24" s="21"/>
      <c r="CF24" s="423"/>
      <c r="CG24" s="21"/>
      <c r="CH24" s="423"/>
      <c r="CI24" s="21"/>
      <c r="CJ24" s="427">
        <v>0.5796</v>
      </c>
      <c r="CK24" s="428"/>
      <c r="CL24" s="428"/>
      <c r="CM24" s="428"/>
      <c r="CN24" s="428"/>
      <c r="CO24" s="427">
        <v>0.57769999999999999</v>
      </c>
      <c r="CP24" s="428"/>
      <c r="CQ24" s="428"/>
      <c r="CR24" s="428"/>
      <c r="CS24" s="428"/>
      <c r="CT24" s="427">
        <v>0.56559999999999999</v>
      </c>
      <c r="CU24" s="428"/>
      <c r="CV24" s="428"/>
      <c r="CW24" s="428"/>
      <c r="CX24" s="428"/>
      <c r="CY24" s="427">
        <v>0.61470000000000002</v>
      </c>
      <c r="CZ24" s="428"/>
      <c r="DA24" s="428"/>
      <c r="DB24" s="428"/>
      <c r="DC24" s="428"/>
      <c r="DD24" s="427">
        <v>0.63090000000000002</v>
      </c>
      <c r="DE24" s="428"/>
      <c r="DF24" s="428"/>
      <c r="DG24" s="428"/>
      <c r="DH24" s="428"/>
      <c r="DI24" s="427">
        <v>0.62739999999999996</v>
      </c>
      <c r="DJ24" s="428"/>
      <c r="DK24" s="428"/>
      <c r="DL24" s="428"/>
      <c r="DM24" s="428"/>
      <c r="DN24" s="427">
        <v>0.67449999999999999</v>
      </c>
      <c r="DO24" s="428"/>
      <c r="DP24" s="428"/>
      <c r="DQ24" s="428"/>
      <c r="DR24" s="428"/>
      <c r="DS24" s="427">
        <v>0.74099999999999999</v>
      </c>
      <c r="DT24" s="428"/>
      <c r="DU24" s="428"/>
      <c r="DV24" s="428"/>
      <c r="DW24" s="428"/>
      <c r="DX24" s="435">
        <v>0.64800000000000002</v>
      </c>
      <c r="DY24" s="428"/>
      <c r="DZ24" s="428"/>
      <c r="EA24" s="428"/>
      <c r="EB24" s="428"/>
    </row>
    <row r="25" spans="1:132" s="431" customFormat="1" ht="15" x14ac:dyDescent="0.25">
      <c r="A25" s="436" t="s">
        <v>342</v>
      </c>
      <c r="B25" s="605">
        <v>0.59309999999999996</v>
      </c>
      <c r="C25" s="605"/>
      <c r="D25" s="605">
        <v>0.60870000000000002</v>
      </c>
      <c r="E25" s="605"/>
      <c r="F25" s="605">
        <v>0.53490000000000004</v>
      </c>
      <c r="G25" s="605"/>
      <c r="H25" s="605">
        <v>0.63460000000000005</v>
      </c>
      <c r="I25" s="605"/>
      <c r="J25" s="605">
        <v>0.55620000000000003</v>
      </c>
      <c r="K25" s="605"/>
      <c r="L25" s="605">
        <v>0.61129999999999995</v>
      </c>
      <c r="M25" s="605"/>
      <c r="N25" s="605">
        <v>0.54100000000000004</v>
      </c>
      <c r="O25" s="605"/>
      <c r="P25" s="605">
        <v>0.52490000000000003</v>
      </c>
      <c r="Q25" s="605"/>
      <c r="R25" s="605">
        <v>0.54290000000000005</v>
      </c>
      <c r="S25" s="605"/>
      <c r="T25" s="605">
        <v>0.51239999999999997</v>
      </c>
      <c r="U25" s="605"/>
      <c r="V25" s="605">
        <v>0.56999999999999995</v>
      </c>
      <c r="W25" s="605"/>
      <c r="X25" s="605">
        <v>0.66890000000000005</v>
      </c>
      <c r="Y25" s="605"/>
      <c r="Z25" s="605">
        <v>0.70069999999999999</v>
      </c>
      <c r="AA25" s="605"/>
      <c r="AB25" s="605">
        <v>0.83330000000000004</v>
      </c>
      <c r="AC25" s="605"/>
      <c r="AD25" s="605">
        <v>0.85409999999999997</v>
      </c>
      <c r="AE25" s="605"/>
      <c r="AF25" s="605">
        <v>0.83930000000000005</v>
      </c>
      <c r="AG25" s="605"/>
      <c r="AH25" s="605">
        <v>0.84909999999999997</v>
      </c>
      <c r="AI25" s="605"/>
      <c r="AJ25" s="605">
        <v>0.58289999999999997</v>
      </c>
      <c r="AK25" s="605"/>
      <c r="AL25" s="605">
        <v>0.873</v>
      </c>
      <c r="AM25" s="605"/>
      <c r="AN25" s="605">
        <v>0.85799999999999998</v>
      </c>
      <c r="AO25" s="605"/>
      <c r="AP25" s="605">
        <v>0.86929999999999996</v>
      </c>
      <c r="AQ25" s="605"/>
      <c r="AR25" s="605">
        <v>0.92310000000000003</v>
      </c>
      <c r="AS25" s="605"/>
      <c r="AT25" s="605">
        <v>0.89929999999999999</v>
      </c>
      <c r="AU25" s="605"/>
      <c r="AV25" s="605">
        <v>0.88500000000000001</v>
      </c>
      <c r="AW25" s="605"/>
      <c r="AX25" s="605">
        <v>0.90429999999999999</v>
      </c>
      <c r="AY25" s="605"/>
      <c r="AZ25" s="605">
        <v>0.92290000000000005</v>
      </c>
      <c r="BA25" s="605"/>
      <c r="BB25" s="605">
        <v>0.91439999999999999</v>
      </c>
      <c r="BC25" s="605"/>
      <c r="BD25" s="605">
        <v>0.92720000000000002</v>
      </c>
      <c r="BE25" s="605"/>
      <c r="BF25" s="604">
        <v>0.93689999999999996</v>
      </c>
      <c r="BG25" s="604"/>
      <c r="BH25" s="605">
        <v>0.91610000000000003</v>
      </c>
      <c r="BI25" s="605"/>
      <c r="BJ25" s="605">
        <v>0.89990000000000003</v>
      </c>
      <c r="BK25" s="605"/>
      <c r="BL25" s="605">
        <v>0.92679999999999996</v>
      </c>
      <c r="BM25" s="605"/>
      <c r="BN25" s="605">
        <v>0.94</v>
      </c>
      <c r="BO25" s="605"/>
      <c r="BP25" s="605">
        <v>0.93</v>
      </c>
      <c r="BQ25" s="605"/>
      <c r="BR25" s="604">
        <v>0.93899999999999995</v>
      </c>
      <c r="BS25" s="604"/>
      <c r="BT25" s="604">
        <v>0.92210000000000003</v>
      </c>
      <c r="BU25" s="653"/>
      <c r="BV25" s="605">
        <v>0.91600000000000004</v>
      </c>
      <c r="BW25" s="605"/>
      <c r="BX25" s="604">
        <v>0.93479999999999996</v>
      </c>
      <c r="BY25" s="653"/>
      <c r="BZ25" s="604">
        <v>0.94750000000000001</v>
      </c>
      <c r="CA25" s="653"/>
      <c r="CB25" s="604">
        <v>0.9264</v>
      </c>
      <c r="CC25" s="653"/>
      <c r="CD25" s="604">
        <v>0.92</v>
      </c>
      <c r="CE25" s="653"/>
      <c r="CF25" s="604">
        <v>0.93589999999999995</v>
      </c>
      <c r="CG25" s="653"/>
      <c r="CH25" s="604">
        <v>0.92120000000000002</v>
      </c>
      <c r="CI25" s="653"/>
      <c r="CJ25" s="438">
        <v>0.91600000000000004</v>
      </c>
      <c r="CK25" s="428"/>
      <c r="CL25" s="428"/>
      <c r="CM25" s="428"/>
      <c r="CN25" s="428"/>
      <c r="CO25" s="438">
        <v>0.93479999999999996</v>
      </c>
      <c r="CP25" s="428"/>
      <c r="CQ25" s="428"/>
      <c r="CR25" s="428"/>
      <c r="CS25" s="428"/>
      <c r="CT25" s="438">
        <v>0.94750000000000001</v>
      </c>
      <c r="CU25" s="428"/>
      <c r="CV25" s="428"/>
      <c r="CW25" s="428"/>
      <c r="CX25" s="428"/>
      <c r="CY25" s="438">
        <v>0.9264</v>
      </c>
      <c r="CZ25" s="428"/>
      <c r="DA25" s="428"/>
      <c r="DB25" s="428"/>
      <c r="DC25" s="428"/>
      <c r="DD25" s="438">
        <v>0.92</v>
      </c>
      <c r="DE25" s="428"/>
      <c r="DF25" s="428"/>
      <c r="DG25" s="428"/>
      <c r="DH25" s="428"/>
      <c r="DI25" s="438">
        <v>0.93589999999999995</v>
      </c>
      <c r="DJ25" s="428"/>
      <c r="DK25" s="428"/>
      <c r="DL25" s="428"/>
      <c r="DM25" s="428"/>
      <c r="DN25" s="438">
        <v>0.92120000000000002</v>
      </c>
      <c r="DO25" s="428"/>
      <c r="DP25" s="428"/>
      <c r="DQ25" s="428"/>
      <c r="DR25" s="428"/>
      <c r="DS25" s="438">
        <v>0.91979999999999995</v>
      </c>
      <c r="DT25" s="428"/>
      <c r="DU25" s="428"/>
      <c r="DV25" s="428"/>
      <c r="DW25" s="428"/>
      <c r="DX25" s="439">
        <v>0.91990000000000005</v>
      </c>
      <c r="DY25" s="428"/>
      <c r="DZ25" s="428"/>
      <c r="EA25" s="428"/>
      <c r="EB25" s="428"/>
    </row>
    <row r="26" spans="1:132" s="441" customFormat="1" ht="15" x14ac:dyDescent="0.25">
      <c r="A26" s="317"/>
      <c r="B26" s="440"/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 s="440"/>
      <c r="AJ26" s="440"/>
      <c r="AK26" s="440"/>
      <c r="AL26" s="440"/>
      <c r="AM26" s="440"/>
      <c r="AN26" s="440"/>
      <c r="AO26" s="440"/>
      <c r="AP26" s="440"/>
      <c r="AQ26" s="440"/>
      <c r="AR26" s="440"/>
      <c r="AS26" s="440"/>
      <c r="AT26" s="440"/>
      <c r="AU26" s="440"/>
      <c r="AV26" s="440"/>
      <c r="AW26" s="440"/>
      <c r="AX26" s="440"/>
      <c r="AY26" s="440"/>
      <c r="AZ26" s="440"/>
      <c r="BA26" s="440"/>
      <c r="BB26" s="440"/>
      <c r="BC26" s="440"/>
      <c r="BD26" s="440"/>
      <c r="BE26" s="440"/>
      <c r="BF26" s="440"/>
      <c r="BG26" s="440"/>
      <c r="BH26" s="440"/>
      <c r="BI26" s="440"/>
      <c r="BJ26" s="440"/>
      <c r="BK26" s="440"/>
      <c r="BL26" s="440"/>
      <c r="BM26" s="440"/>
      <c r="BN26" s="440"/>
      <c r="BO26" s="440"/>
      <c r="BP26" s="440"/>
      <c r="BQ26" s="440"/>
      <c r="BR26" s="440"/>
      <c r="BS26" s="440"/>
      <c r="BT26" s="440"/>
      <c r="BU26" s="440"/>
      <c r="BV26" s="440"/>
      <c r="BW26" s="440"/>
      <c r="BX26" s="440"/>
      <c r="BY26" s="440"/>
      <c r="BZ26" s="440"/>
      <c r="CA26" s="440"/>
      <c r="CB26" s="440"/>
      <c r="CC26" s="440"/>
      <c r="CD26" s="440"/>
      <c r="CE26" s="440"/>
      <c r="CF26" s="440"/>
      <c r="CG26" s="440"/>
      <c r="CH26" s="440"/>
      <c r="CI26" s="440"/>
      <c r="CJ26" s="440"/>
      <c r="CK26"/>
      <c r="CL26"/>
      <c r="CM26"/>
      <c r="CN26"/>
      <c r="CO26" s="440"/>
      <c r="CP26"/>
      <c r="CQ26"/>
      <c r="CR26"/>
      <c r="CS26"/>
      <c r="CT26" s="440"/>
      <c r="CU26"/>
      <c r="CV26"/>
      <c r="CW26"/>
      <c r="CX26"/>
      <c r="CY26" s="440"/>
      <c r="CZ26"/>
      <c r="DA26"/>
      <c r="DB26"/>
      <c r="DC26"/>
      <c r="DD26" s="440"/>
      <c r="DE26"/>
      <c r="DF26"/>
      <c r="DG26"/>
      <c r="DH26"/>
      <c r="DI26" s="440"/>
      <c r="DJ26"/>
      <c r="DK26"/>
      <c r="DL26"/>
      <c r="DM26"/>
      <c r="DN26" s="440"/>
      <c r="DO26"/>
      <c r="DP26"/>
      <c r="DQ26"/>
      <c r="DR26"/>
      <c r="DS26" s="440"/>
      <c r="DT26"/>
      <c r="DU26"/>
      <c r="DV26"/>
      <c r="DW26"/>
      <c r="DX26" s="440"/>
      <c r="DY26"/>
      <c r="DZ26"/>
      <c r="EA26"/>
      <c r="EB26"/>
    </row>
    <row r="27" spans="1:132" s="441" customFormat="1" ht="15" x14ac:dyDescent="0.25">
      <c r="A27" s="416" t="s">
        <v>343</v>
      </c>
      <c r="B27" s="417"/>
      <c r="C27" s="417"/>
      <c r="D27" s="417"/>
      <c r="E27" s="417"/>
      <c r="F27" s="417"/>
      <c r="G27" s="417"/>
      <c r="H27" s="417"/>
      <c r="I27" s="417"/>
      <c r="J27" s="418"/>
      <c r="K27" s="418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8"/>
      <c r="W27" s="418"/>
      <c r="X27" s="417"/>
      <c r="Y27" s="417"/>
      <c r="Z27" s="418"/>
      <c r="AA27" s="418"/>
      <c r="AB27" s="418"/>
      <c r="AC27" s="418"/>
      <c r="AD27" s="418"/>
      <c r="AE27" s="418"/>
      <c r="AF27" s="417"/>
      <c r="AG27" s="417"/>
      <c r="AH27" s="418"/>
      <c r="AI27" s="418"/>
      <c r="AJ27" s="417"/>
      <c r="AK27" s="417"/>
      <c r="AL27" s="417"/>
      <c r="AM27" s="417"/>
      <c r="AN27" s="590"/>
      <c r="AO27" s="590"/>
      <c r="AP27" s="417"/>
      <c r="AQ27" s="417"/>
      <c r="AR27" s="418"/>
      <c r="AS27" s="418"/>
      <c r="AT27" s="418"/>
      <c r="AU27" s="418"/>
      <c r="AV27" s="417"/>
      <c r="AW27" s="417"/>
      <c r="AX27" s="417"/>
      <c r="AY27" s="417"/>
      <c r="AZ27" s="417"/>
      <c r="BA27" s="417"/>
      <c r="BB27" s="418"/>
      <c r="BC27" s="418"/>
      <c r="BD27" s="418"/>
      <c r="BE27" s="418"/>
      <c r="BF27" s="418"/>
      <c r="BG27" s="418"/>
      <c r="BH27" s="418"/>
      <c r="BI27" s="418"/>
      <c r="BJ27" s="418"/>
      <c r="BK27" s="418"/>
      <c r="BL27" s="418"/>
      <c r="BM27" s="418"/>
      <c r="BN27" s="418"/>
      <c r="BO27" s="418"/>
      <c r="BP27" s="418"/>
      <c r="BQ27" s="418"/>
      <c r="BR27" s="418"/>
      <c r="BS27" s="418"/>
      <c r="BT27" s="418"/>
      <c r="BU27" s="418"/>
      <c r="BV27" s="418"/>
      <c r="BW27" s="418"/>
      <c r="BX27" s="418"/>
      <c r="BY27" s="418"/>
      <c r="BZ27" s="418"/>
      <c r="CA27" s="418"/>
      <c r="CB27" s="418"/>
      <c r="CC27" s="418"/>
      <c r="CD27" s="418"/>
      <c r="CE27" s="418"/>
      <c r="CF27" s="418"/>
      <c r="CG27" s="418"/>
      <c r="CH27" s="418"/>
      <c r="CI27" s="418"/>
      <c r="CJ27" s="442"/>
      <c r="CK27"/>
      <c r="CL27"/>
      <c r="CM27"/>
      <c r="CN27"/>
      <c r="CO27" s="442"/>
      <c r="CP27"/>
      <c r="CQ27"/>
      <c r="CR27"/>
      <c r="CS27"/>
      <c r="CT27" s="442"/>
      <c r="CU27"/>
      <c r="CV27"/>
      <c r="CW27"/>
      <c r="CX27"/>
      <c r="CY27" s="442"/>
      <c r="CZ27"/>
      <c r="DA27"/>
      <c r="DB27"/>
      <c r="DC27"/>
      <c r="DD27" s="442"/>
      <c r="DE27"/>
      <c r="DF27"/>
      <c r="DG27"/>
      <c r="DH27"/>
      <c r="DI27" s="442"/>
      <c r="DJ27"/>
      <c r="DK27"/>
      <c r="DL27"/>
      <c r="DM27"/>
      <c r="DN27" s="442"/>
      <c r="DO27"/>
      <c r="DP27"/>
      <c r="DQ27"/>
      <c r="DR27"/>
      <c r="DS27" s="442"/>
      <c r="DT27"/>
      <c r="DU27"/>
      <c r="DV27"/>
      <c r="DW27"/>
      <c r="DX27" s="442"/>
      <c r="DY27"/>
      <c r="DZ27"/>
      <c r="EA27"/>
      <c r="EB27"/>
    </row>
    <row r="28" spans="1:132" s="441" customFormat="1" ht="15" x14ac:dyDescent="0.25">
      <c r="A28" s="419" t="s">
        <v>344</v>
      </c>
      <c r="B28" s="584">
        <v>44562</v>
      </c>
      <c r="C28" s="585"/>
      <c r="D28" s="584" t="e">
        <f ca="1">_xll.FIMMÊS(B28,0)+1</f>
        <v>#NAME?</v>
      </c>
      <c r="E28" s="585"/>
      <c r="F28" s="584" t="e">
        <f ca="1">_xll.FIMMÊS(D28,0)+1</f>
        <v>#NAME?</v>
      </c>
      <c r="G28" s="585"/>
      <c r="H28" s="584" t="e">
        <f ca="1">_xll.FIMMÊS(F28,0)+1</f>
        <v>#NAME?</v>
      </c>
      <c r="I28" s="585"/>
      <c r="J28" s="584" t="e">
        <f ca="1">_xll.FIMMÊS(H28,0)+1</f>
        <v>#NAME?</v>
      </c>
      <c r="K28" s="585"/>
      <c r="L28" s="584" t="e">
        <f ca="1">_xll.FIMMÊS(J28,0)+1</f>
        <v>#NAME?</v>
      </c>
      <c r="M28" s="585"/>
      <c r="N28" s="584" t="e">
        <f ca="1">_xll.FIMMÊS(L28,0)+1</f>
        <v>#NAME?</v>
      </c>
      <c r="O28" s="585"/>
      <c r="P28" s="584" t="e">
        <f ca="1">_xll.FIMMÊS(N28,0)+1</f>
        <v>#NAME?</v>
      </c>
      <c r="Q28" s="585"/>
      <c r="R28" s="584" t="e">
        <f ca="1">_xll.FIMMÊS(P28,0)+1</f>
        <v>#NAME?</v>
      </c>
      <c r="S28" s="585"/>
      <c r="T28" s="584" t="e">
        <f ca="1">_xll.FIMMÊS(R28,0)+1</f>
        <v>#NAME?</v>
      </c>
      <c r="U28" s="585"/>
      <c r="V28" s="584" t="e">
        <f ca="1">_xll.FIMMÊS(T28,0)+1</f>
        <v>#NAME?</v>
      </c>
      <c r="W28" s="585"/>
      <c r="X28" s="584" t="e">
        <f ca="1">_xll.FIMMÊS(V28,0)+1</f>
        <v>#NAME?</v>
      </c>
      <c r="Y28" s="585"/>
      <c r="Z28" s="584" t="e">
        <f ca="1">_xll.FIMMÊS(X28,0)+1</f>
        <v>#NAME?</v>
      </c>
      <c r="AA28" s="585"/>
      <c r="AB28" s="584" t="e">
        <f ca="1">_xll.FIMMÊS(Z28,0)+1</f>
        <v>#NAME?</v>
      </c>
      <c r="AC28" s="585"/>
      <c r="AD28" s="584" t="e">
        <f ca="1">_xll.FIMMÊS(AB28,0)+1</f>
        <v>#NAME?</v>
      </c>
      <c r="AE28" s="585"/>
      <c r="AF28" s="584" t="e">
        <f ca="1">_xll.FIMMÊS(AD28,0)+1</f>
        <v>#NAME?</v>
      </c>
      <c r="AG28" s="585"/>
      <c r="AH28" s="584" t="e">
        <f ca="1">_xll.FIMMÊS(AF28,0)+1</f>
        <v>#NAME?</v>
      </c>
      <c r="AI28" s="585"/>
      <c r="AJ28" s="584" t="e">
        <f ca="1">_xll.FIMMÊS(AH28,0)+1</f>
        <v>#NAME?</v>
      </c>
      <c r="AK28" s="585"/>
      <c r="AL28" s="584" t="e">
        <f ca="1">_xll.FIMMÊS(AJ28,0)+1</f>
        <v>#NAME?</v>
      </c>
      <c r="AM28" s="585"/>
      <c r="AN28" s="584" t="e">
        <f ca="1">_xll.FIMMÊS(AL28,0)+1</f>
        <v>#NAME?</v>
      </c>
      <c r="AO28" s="585"/>
      <c r="AP28" s="584" t="e">
        <f ca="1">_xll.FIMMÊS(AN28,0)+1</f>
        <v>#NAME?</v>
      </c>
      <c r="AQ28" s="585"/>
      <c r="AR28" s="584" t="e">
        <f ca="1">_xll.FIMMÊS(AP28,0)+1</f>
        <v>#NAME?</v>
      </c>
      <c r="AS28" s="585"/>
      <c r="AT28" s="584" t="e">
        <f ca="1">_xll.FIMMÊS(AR28,0)+1</f>
        <v>#NAME?</v>
      </c>
      <c r="AU28" s="585"/>
      <c r="AV28" s="584" t="e">
        <f ca="1">_xll.FIMMÊS(AT28,0)+1</f>
        <v>#NAME?</v>
      </c>
      <c r="AW28" s="585"/>
      <c r="AX28" s="584" t="e">
        <f ca="1">_xll.FIMMÊS(AV28,0)+1</f>
        <v>#NAME?</v>
      </c>
      <c r="AY28" s="585"/>
      <c r="AZ28" s="584" t="e">
        <f ca="1">_xll.FIMMÊS(AX28,0)+1</f>
        <v>#NAME?</v>
      </c>
      <c r="BA28" s="585"/>
      <c r="BB28" s="584" t="e">
        <f ca="1">_xll.FIMMÊS(AZ28,0)+1</f>
        <v>#NAME?</v>
      </c>
      <c r="BC28" s="585"/>
      <c r="BD28" s="584" t="e">
        <f ca="1">_xll.FIMMÊS(BB28,0)+1</f>
        <v>#NAME?</v>
      </c>
      <c r="BE28" s="585"/>
      <c r="BF28" s="584" t="e">
        <f ca="1">_xll.FIMMÊS(BD28,0)+1</f>
        <v>#NAME?</v>
      </c>
      <c r="BG28" s="585"/>
      <c r="BH28" s="584" t="e">
        <f ca="1">_xll.FIMMÊS(BF28,0)+1</f>
        <v>#NAME?</v>
      </c>
      <c r="BI28" s="585"/>
      <c r="BJ28" s="584" t="e">
        <f ca="1">_xll.FIMMÊS(BH28,0)+1</f>
        <v>#NAME?</v>
      </c>
      <c r="BK28" s="585"/>
      <c r="BL28" s="584" t="e">
        <f ca="1">_xll.FIMMÊS(BJ28,0)+1</f>
        <v>#NAME?</v>
      </c>
      <c r="BM28" s="585"/>
      <c r="BN28" s="584" t="e">
        <f ca="1">_xll.FIMMÊS(BL28,0)+1</f>
        <v>#NAME?</v>
      </c>
      <c r="BO28" s="585"/>
      <c r="BP28" s="584" t="e">
        <f ca="1">_xll.FIMMÊS(BN28,0)+1</f>
        <v>#NAME?</v>
      </c>
      <c r="BQ28" s="585"/>
      <c r="BR28" s="584" t="e">
        <f ca="1">_xll.FIMMÊS(BP28,0)+1</f>
        <v>#NAME?</v>
      </c>
      <c r="BS28" s="585"/>
      <c r="BT28" s="584" t="e">
        <f ca="1">_xll.FIMMÊS(BR28,0)+1</f>
        <v>#NAME?</v>
      </c>
      <c r="BU28" s="585"/>
      <c r="BV28" s="584" t="e">
        <f ca="1">_xll.FIMMÊS(BT28,0)+1</f>
        <v>#NAME?</v>
      </c>
      <c r="BW28" s="585"/>
      <c r="BX28" s="584" t="e">
        <f ca="1">_xll.FIMMÊS(BV28,0)+1</f>
        <v>#NAME?</v>
      </c>
      <c r="BY28" s="585"/>
      <c r="BZ28" s="584" t="e">
        <f ca="1">_xll.FIMMÊS(BX28,0)+1</f>
        <v>#NAME?</v>
      </c>
      <c r="CA28" s="585"/>
      <c r="CB28" s="584" t="e">
        <f ca="1">_xll.FIMMÊS(BZ28,0)+1</f>
        <v>#NAME?</v>
      </c>
      <c r="CC28" s="585"/>
      <c r="CD28" s="584" t="e">
        <f ca="1">_xll.FIMMÊS(CB28,0)+1</f>
        <v>#NAME?</v>
      </c>
      <c r="CE28" s="585"/>
      <c r="CF28" s="584" t="e">
        <f ca="1">_xll.FIMMÊS(CD28,0)+1</f>
        <v>#NAME?</v>
      </c>
      <c r="CG28" s="585"/>
      <c r="CH28" s="584" t="e">
        <f ca="1">_xll.FIMMÊS(CF28,0)+1</f>
        <v>#NAME?</v>
      </c>
      <c r="CI28" s="585"/>
      <c r="CJ28" s="420">
        <f>CJ11</f>
        <v>45658</v>
      </c>
      <c r="CK28"/>
      <c r="CL28"/>
      <c r="CM28"/>
      <c r="CN28"/>
      <c r="CO28" s="420">
        <f>CO11</f>
        <v>45689</v>
      </c>
      <c r="CP28"/>
      <c r="CQ28"/>
      <c r="CR28"/>
      <c r="CS28"/>
      <c r="CT28" s="420">
        <f>CT11</f>
        <v>45717</v>
      </c>
      <c r="CU28"/>
      <c r="CV28"/>
      <c r="CW28"/>
      <c r="CX28"/>
      <c r="CY28" s="420">
        <f>CY11</f>
        <v>45748</v>
      </c>
      <c r="CZ28"/>
      <c r="DA28"/>
      <c r="DB28"/>
      <c r="DC28"/>
      <c r="DD28" s="420">
        <f>DD11</f>
        <v>45778</v>
      </c>
      <c r="DE28"/>
      <c r="DF28"/>
      <c r="DG28"/>
      <c r="DH28"/>
      <c r="DI28" s="420">
        <f>DI11</f>
        <v>45809</v>
      </c>
      <c r="DJ28"/>
      <c r="DK28"/>
      <c r="DL28"/>
      <c r="DM28"/>
      <c r="DN28" s="420">
        <f>DN11</f>
        <v>45839</v>
      </c>
      <c r="DO28"/>
      <c r="DP28"/>
      <c r="DQ28"/>
      <c r="DR28"/>
      <c r="DS28" s="420">
        <f>DS11</f>
        <v>45870</v>
      </c>
      <c r="DT28"/>
      <c r="DU28"/>
      <c r="DV28"/>
      <c r="DW28"/>
      <c r="DX28" s="420">
        <f>DX$11</f>
        <v>45901</v>
      </c>
      <c r="DY28"/>
      <c r="DZ28"/>
      <c r="EA28"/>
      <c r="EB28"/>
    </row>
    <row r="29" spans="1:132" s="441" customFormat="1" ht="15" x14ac:dyDescent="0.25">
      <c r="A29" s="422" t="s">
        <v>156</v>
      </c>
      <c r="B29" s="593">
        <v>0.76</v>
      </c>
      <c r="C29" s="593"/>
      <c r="D29" s="593">
        <v>0.82020000000000004</v>
      </c>
      <c r="E29" s="593"/>
      <c r="F29" s="593">
        <v>0.59360000000000002</v>
      </c>
      <c r="G29" s="593"/>
      <c r="H29" s="593">
        <v>0.66220000000000001</v>
      </c>
      <c r="I29" s="593"/>
      <c r="J29" s="612">
        <v>0.69140000000000001</v>
      </c>
      <c r="K29" s="612"/>
      <c r="L29" s="612">
        <v>0.69110000000000005</v>
      </c>
      <c r="M29" s="612"/>
      <c r="N29" s="593">
        <v>0.89459999999999995</v>
      </c>
      <c r="O29" s="593"/>
      <c r="P29" s="637">
        <v>0.90429999999999999</v>
      </c>
      <c r="Q29" s="637"/>
      <c r="R29" s="638">
        <v>0.61699999999999999</v>
      </c>
      <c r="S29" s="593"/>
      <c r="T29" s="612">
        <v>0.51180000000000003</v>
      </c>
      <c r="U29" s="612"/>
      <c r="V29" s="593">
        <v>0.5272</v>
      </c>
      <c r="W29" s="593"/>
      <c r="X29" s="612">
        <v>0.77849999999999997</v>
      </c>
      <c r="Y29" s="612"/>
      <c r="Z29" s="612">
        <v>0.90600000000000003</v>
      </c>
      <c r="AA29" s="612"/>
      <c r="AB29" s="612">
        <v>0.85829999999999995</v>
      </c>
      <c r="AC29" s="612"/>
      <c r="AD29" s="612">
        <v>0.87760000000000005</v>
      </c>
      <c r="AE29" s="612"/>
      <c r="AF29" s="612">
        <v>0.88670000000000004</v>
      </c>
      <c r="AG29" s="612"/>
      <c r="AH29" s="636">
        <v>0.87429999999999997</v>
      </c>
      <c r="AI29" s="636"/>
      <c r="AJ29" s="612">
        <v>0.90329999999999999</v>
      </c>
      <c r="AK29" s="612"/>
      <c r="AL29" s="612">
        <v>0.91610000000000003</v>
      </c>
      <c r="AM29" s="612"/>
      <c r="AN29" s="612">
        <v>0.85350000000000004</v>
      </c>
      <c r="AO29" s="612"/>
      <c r="AP29" s="612">
        <v>0.88770000000000004</v>
      </c>
      <c r="AQ29" s="612"/>
      <c r="AR29" s="612">
        <v>0.89190000000000003</v>
      </c>
      <c r="AS29" s="612"/>
      <c r="AT29" s="612">
        <v>0.86719999999999997</v>
      </c>
      <c r="AU29" s="612"/>
      <c r="AV29" s="612">
        <v>0.94099999999999995</v>
      </c>
      <c r="AW29" s="612"/>
      <c r="AX29" s="612">
        <v>0.97099999999999997</v>
      </c>
      <c r="AY29" s="612"/>
      <c r="AZ29" s="612">
        <v>0.97399999999999998</v>
      </c>
      <c r="BA29" s="612"/>
      <c r="BB29" s="612">
        <v>0.97399999999999998</v>
      </c>
      <c r="BC29" s="612"/>
      <c r="BD29" s="612">
        <v>0.98399999999999999</v>
      </c>
      <c r="BE29" s="612"/>
      <c r="BF29" s="612">
        <v>0.97799999999999998</v>
      </c>
      <c r="BG29" s="612"/>
      <c r="BH29" s="612">
        <v>0.97299999999999998</v>
      </c>
      <c r="BI29" s="612"/>
      <c r="BJ29" s="612">
        <v>0.98599999999999999</v>
      </c>
      <c r="BK29" s="612"/>
      <c r="BL29" s="614">
        <v>0.98199999999999998</v>
      </c>
      <c r="BM29" s="614"/>
      <c r="BN29" s="612">
        <v>0.98899999999999999</v>
      </c>
      <c r="BO29" s="612"/>
      <c r="BP29" s="612">
        <v>0.98</v>
      </c>
      <c r="BQ29" s="612"/>
      <c r="BR29" s="612">
        <v>1</v>
      </c>
      <c r="BS29" s="612"/>
      <c r="BT29" s="612">
        <v>0.95089999999999997</v>
      </c>
      <c r="BU29" s="596"/>
      <c r="BV29" s="612"/>
      <c r="BW29" s="596"/>
      <c r="BX29" s="612"/>
      <c r="BY29" s="596"/>
      <c r="BZ29" s="612"/>
      <c r="CA29" s="596"/>
      <c r="CB29" s="612"/>
      <c r="CC29" s="596"/>
      <c r="CD29" s="612"/>
      <c r="CE29" s="596"/>
      <c r="CF29" s="612"/>
      <c r="CG29" s="596"/>
      <c r="CH29" s="612"/>
      <c r="CI29" s="596"/>
      <c r="CJ29" s="443">
        <v>48</v>
      </c>
      <c r="CK29" s="444"/>
      <c r="CL29" s="444"/>
      <c r="CM29" s="444"/>
      <c r="CN29" s="444"/>
      <c r="CO29" s="443">
        <v>48</v>
      </c>
      <c r="CP29" s="444"/>
      <c r="CQ29" s="444"/>
      <c r="CR29" s="444"/>
      <c r="CS29" s="444"/>
      <c r="CT29" s="443">
        <v>48</v>
      </c>
      <c r="CU29" s="444"/>
      <c r="CV29" s="444"/>
      <c r="CW29" s="444"/>
      <c r="CX29" s="444"/>
      <c r="CY29" s="443">
        <v>48</v>
      </c>
      <c r="CZ29" s="444"/>
      <c r="DA29" s="444"/>
      <c r="DB29" s="444"/>
      <c r="DC29" s="444"/>
      <c r="DD29" s="443">
        <v>48</v>
      </c>
      <c r="DE29" s="444"/>
      <c r="DF29" s="444"/>
      <c r="DG29" s="444"/>
      <c r="DH29" s="444"/>
      <c r="DI29" s="443">
        <v>48</v>
      </c>
      <c r="DJ29" s="444"/>
      <c r="DK29" s="444"/>
      <c r="DL29" s="444"/>
      <c r="DM29" s="444"/>
      <c r="DN29" s="443">
        <v>48</v>
      </c>
      <c r="DO29" s="444"/>
      <c r="DP29" s="444"/>
      <c r="DQ29" s="444"/>
      <c r="DR29" s="444"/>
      <c r="DS29" s="443">
        <v>48</v>
      </c>
      <c r="DT29" s="444"/>
      <c r="DU29" s="444"/>
      <c r="DV29" s="444"/>
      <c r="DW29" s="444"/>
      <c r="DX29" s="443">
        <v>48</v>
      </c>
      <c r="DY29" s="444"/>
      <c r="DZ29" s="444"/>
      <c r="EA29" s="444"/>
      <c r="EB29" s="444"/>
    </row>
    <row r="30" spans="1:132" s="441" customFormat="1" ht="15" x14ac:dyDescent="0.25">
      <c r="A30" s="422" t="s">
        <v>329</v>
      </c>
      <c r="B30" s="593">
        <v>0.95</v>
      </c>
      <c r="C30" s="593"/>
      <c r="D30" s="593">
        <v>0.7742</v>
      </c>
      <c r="E30" s="593"/>
      <c r="F30" s="593">
        <v>0.75860000000000005</v>
      </c>
      <c r="G30" s="593"/>
      <c r="H30" s="593">
        <v>0.84389999999999998</v>
      </c>
      <c r="I30" s="593"/>
      <c r="J30" s="612">
        <v>0.71230000000000004</v>
      </c>
      <c r="K30" s="612"/>
      <c r="L30" s="612">
        <v>0.73209999999999997</v>
      </c>
      <c r="M30" s="612"/>
      <c r="N30" s="593">
        <v>0.80859999999999999</v>
      </c>
      <c r="O30" s="593"/>
      <c r="P30" s="637">
        <v>0.86240000000000006</v>
      </c>
      <c r="Q30" s="637"/>
      <c r="R30" s="638">
        <v>0.90439999999999998</v>
      </c>
      <c r="S30" s="593"/>
      <c r="T30" s="612">
        <v>0.81820000000000004</v>
      </c>
      <c r="U30" s="612"/>
      <c r="V30" s="593">
        <v>0.81830000000000003</v>
      </c>
      <c r="W30" s="593"/>
      <c r="X30" s="612">
        <v>0.8962</v>
      </c>
      <c r="Y30" s="612"/>
      <c r="Z30" s="612">
        <v>0.91790000000000005</v>
      </c>
      <c r="AA30" s="612"/>
      <c r="AB30" s="612">
        <v>0.87429999999999997</v>
      </c>
      <c r="AC30" s="612"/>
      <c r="AD30" s="612">
        <v>0.88429999999999997</v>
      </c>
      <c r="AE30" s="612"/>
      <c r="AF30" s="612">
        <v>0.85550000000000004</v>
      </c>
      <c r="AG30" s="612"/>
      <c r="AH30" s="636">
        <v>0.878</v>
      </c>
      <c r="AI30" s="636"/>
      <c r="AJ30" s="612">
        <v>0.87250000000000005</v>
      </c>
      <c r="AK30" s="612"/>
      <c r="AL30" s="612">
        <v>0.89459999999999995</v>
      </c>
      <c r="AM30" s="612"/>
      <c r="AN30" s="612">
        <v>0.92400000000000004</v>
      </c>
      <c r="AO30" s="612"/>
      <c r="AP30" s="612">
        <v>0.85109999999999997</v>
      </c>
      <c r="AQ30" s="612"/>
      <c r="AR30" s="612">
        <v>0.94079999999999997</v>
      </c>
      <c r="AS30" s="612"/>
      <c r="AT30" s="612">
        <v>0.92879999999999996</v>
      </c>
      <c r="AU30" s="612"/>
      <c r="AV30" s="612">
        <v>0.96899999999999997</v>
      </c>
      <c r="AW30" s="612"/>
      <c r="AX30" s="612">
        <v>0.96599999999999997</v>
      </c>
      <c r="AY30" s="612"/>
      <c r="AZ30" s="612">
        <v>0.93899999999999995</v>
      </c>
      <c r="BA30" s="612"/>
      <c r="BB30" s="612">
        <v>0.94099999999999995</v>
      </c>
      <c r="BC30" s="612"/>
      <c r="BD30" s="612">
        <v>0.92</v>
      </c>
      <c r="BE30" s="612"/>
      <c r="BF30" s="612">
        <v>0.96799999999999997</v>
      </c>
      <c r="BG30" s="612"/>
      <c r="BH30" s="612">
        <v>0.99</v>
      </c>
      <c r="BI30" s="612"/>
      <c r="BJ30" s="612">
        <v>0.97</v>
      </c>
      <c r="BK30" s="612"/>
      <c r="BL30" s="614">
        <v>0.99299999999999999</v>
      </c>
      <c r="BM30" s="614"/>
      <c r="BN30" s="612">
        <v>0.99199999999999999</v>
      </c>
      <c r="BO30" s="612"/>
      <c r="BP30" s="612">
        <v>0.98</v>
      </c>
      <c r="BQ30" s="612"/>
      <c r="BR30" s="612">
        <v>0.99809999999999999</v>
      </c>
      <c r="BS30" s="612"/>
      <c r="BT30" s="612">
        <v>0.97989999999999999</v>
      </c>
      <c r="BU30" s="596"/>
      <c r="BV30" s="612"/>
      <c r="BW30" s="596"/>
      <c r="BX30" s="612"/>
      <c r="BY30" s="596"/>
      <c r="BZ30" s="612"/>
      <c r="CA30" s="596"/>
      <c r="CB30" s="612"/>
      <c r="CC30" s="596"/>
      <c r="CD30" s="612"/>
      <c r="CE30" s="596"/>
      <c r="CF30" s="612"/>
      <c r="CG30" s="596"/>
      <c r="CH30" s="612"/>
      <c r="CI30" s="596"/>
      <c r="CJ30" s="443">
        <v>90</v>
      </c>
      <c r="CK30" s="444"/>
      <c r="CL30" s="444"/>
      <c r="CM30" s="444"/>
      <c r="CN30" s="444"/>
      <c r="CO30" s="443">
        <v>90</v>
      </c>
      <c r="CP30" s="444"/>
      <c r="CQ30" s="444"/>
      <c r="CR30" s="444"/>
      <c r="CS30" s="444"/>
      <c r="CT30" s="443">
        <v>90</v>
      </c>
      <c r="CU30" s="444"/>
      <c r="CV30" s="444"/>
      <c r="CW30" s="444"/>
      <c r="CX30" s="444"/>
      <c r="CY30" s="443">
        <v>90</v>
      </c>
      <c r="CZ30" s="444"/>
      <c r="DA30" s="444"/>
      <c r="DB30" s="444"/>
      <c r="DC30" s="444"/>
      <c r="DD30" s="443">
        <v>90</v>
      </c>
      <c r="DE30" s="444"/>
      <c r="DF30" s="444"/>
      <c r="DG30" s="444"/>
      <c r="DH30" s="444"/>
      <c r="DI30" s="443">
        <v>90</v>
      </c>
      <c r="DJ30" s="444"/>
      <c r="DK30" s="444"/>
      <c r="DL30" s="444"/>
      <c r="DM30" s="444"/>
      <c r="DN30" s="443">
        <v>90</v>
      </c>
      <c r="DO30" s="444"/>
      <c r="DP30" s="444"/>
      <c r="DQ30" s="444"/>
      <c r="DR30" s="444"/>
      <c r="DS30" s="443">
        <v>90</v>
      </c>
      <c r="DT30" s="444"/>
      <c r="DU30" s="444"/>
      <c r="DV30" s="444"/>
      <c r="DW30" s="444"/>
      <c r="DX30" s="443">
        <v>90</v>
      </c>
      <c r="DY30" s="444"/>
      <c r="DZ30" s="444"/>
      <c r="EA30" s="444"/>
      <c r="EB30" s="444"/>
    </row>
    <row r="31" spans="1:132" s="441" customFormat="1" ht="15" x14ac:dyDescent="0.25">
      <c r="A31" s="422" t="s">
        <v>330</v>
      </c>
      <c r="B31" s="593">
        <v>0</v>
      </c>
      <c r="C31" s="593"/>
      <c r="D31" s="593">
        <v>0</v>
      </c>
      <c r="E31" s="593"/>
      <c r="F31" s="593" t="s">
        <v>331</v>
      </c>
      <c r="G31" s="593"/>
      <c r="H31" s="593" t="s">
        <v>331</v>
      </c>
      <c r="I31" s="593"/>
      <c r="J31" s="639" t="s">
        <v>331</v>
      </c>
      <c r="K31" s="639"/>
      <c r="L31" s="612">
        <v>0</v>
      </c>
      <c r="M31" s="612"/>
      <c r="N31" s="593">
        <v>4.3200000000000002E-2</v>
      </c>
      <c r="O31" s="593"/>
      <c r="P31" s="637">
        <v>0.28420000000000001</v>
      </c>
      <c r="Q31" s="637"/>
      <c r="R31" s="638">
        <v>0.25080000000000002</v>
      </c>
      <c r="S31" s="593"/>
      <c r="T31" s="612">
        <v>0.33789999999999998</v>
      </c>
      <c r="U31" s="612"/>
      <c r="V31" s="593">
        <v>0.43330000000000002</v>
      </c>
      <c r="W31" s="593"/>
      <c r="X31" s="612">
        <v>0.73580000000000001</v>
      </c>
      <c r="Y31" s="612"/>
      <c r="Z31" s="612">
        <v>0.86939999999999995</v>
      </c>
      <c r="AA31" s="612"/>
      <c r="AB31" s="612">
        <v>0.74660000000000004</v>
      </c>
      <c r="AC31" s="612"/>
      <c r="AD31" s="612">
        <v>0.79569999999999996</v>
      </c>
      <c r="AE31" s="612"/>
      <c r="AF31" s="612">
        <v>0.86509999999999998</v>
      </c>
      <c r="AG31" s="612"/>
      <c r="AH31" s="636">
        <v>0.84950000000000003</v>
      </c>
      <c r="AI31" s="636"/>
      <c r="AJ31" s="612">
        <v>0.87619999999999998</v>
      </c>
      <c r="AK31" s="612"/>
      <c r="AL31" s="612">
        <v>0.89090000000000003</v>
      </c>
      <c r="AM31" s="612"/>
      <c r="AN31" s="612">
        <v>0.88170000000000004</v>
      </c>
      <c r="AO31" s="612"/>
      <c r="AP31" s="612">
        <v>0.84599999999999997</v>
      </c>
      <c r="AQ31" s="612"/>
      <c r="AR31" s="612">
        <v>0.91549999999999998</v>
      </c>
      <c r="AS31" s="612"/>
      <c r="AT31" s="612">
        <v>0.84760000000000002</v>
      </c>
      <c r="AU31" s="612"/>
      <c r="AV31" s="612">
        <v>0.874</v>
      </c>
      <c r="AW31" s="612"/>
      <c r="AX31" s="612">
        <v>0.96299999999999997</v>
      </c>
      <c r="AY31" s="612"/>
      <c r="AZ31" s="612">
        <v>0.91600000000000004</v>
      </c>
      <c r="BA31" s="612"/>
      <c r="BB31" s="612">
        <v>0.92600000000000005</v>
      </c>
      <c r="BC31" s="612"/>
      <c r="BD31" s="612">
        <v>0.91300000000000003</v>
      </c>
      <c r="BE31" s="612"/>
      <c r="BF31" s="612">
        <v>0.92500000000000004</v>
      </c>
      <c r="BG31" s="612"/>
      <c r="BH31" s="612">
        <v>0.92500000000000004</v>
      </c>
      <c r="BI31" s="612"/>
      <c r="BJ31" s="612">
        <v>0.92</v>
      </c>
      <c r="BK31" s="612"/>
      <c r="BL31" s="614">
        <v>0.95099999999999996</v>
      </c>
      <c r="BM31" s="614"/>
      <c r="BN31" s="612">
        <v>0.93</v>
      </c>
      <c r="BO31" s="612"/>
      <c r="BP31" s="612">
        <v>0.97</v>
      </c>
      <c r="BQ31" s="612"/>
      <c r="BR31" s="612">
        <v>0.80769999999999997</v>
      </c>
      <c r="BS31" s="612"/>
      <c r="BT31" s="612">
        <v>0.85589999999999999</v>
      </c>
      <c r="BU31" s="596"/>
      <c r="BV31" s="612"/>
      <c r="BW31" s="596"/>
      <c r="BX31" s="612"/>
      <c r="BY31" s="596"/>
      <c r="BZ31" s="612"/>
      <c r="CA31" s="596"/>
      <c r="CB31" s="612"/>
      <c r="CC31" s="596"/>
      <c r="CD31" s="612"/>
      <c r="CE31" s="596"/>
      <c r="CF31" s="612"/>
      <c r="CG31" s="596"/>
      <c r="CH31" s="612"/>
      <c r="CI31" s="596"/>
      <c r="CJ31" s="443">
        <v>30</v>
      </c>
      <c r="CK31" s="444"/>
      <c r="CL31" s="444"/>
      <c r="CM31" s="444"/>
      <c r="CN31" s="444"/>
      <c r="CO31" s="443">
        <v>30</v>
      </c>
      <c r="CP31" s="444"/>
      <c r="CQ31" s="444"/>
      <c r="CR31" s="444"/>
      <c r="CS31" s="444"/>
      <c r="CT31" s="443">
        <v>30</v>
      </c>
      <c r="CU31" s="444"/>
      <c r="CV31" s="444"/>
      <c r="CW31" s="444"/>
      <c r="CX31" s="444"/>
      <c r="CY31" s="443">
        <v>30</v>
      </c>
      <c r="CZ31" s="444"/>
      <c r="DA31" s="444"/>
      <c r="DB31" s="444"/>
      <c r="DC31" s="444"/>
      <c r="DD31" s="443">
        <v>30</v>
      </c>
      <c r="DE31" s="444"/>
      <c r="DF31" s="444"/>
      <c r="DG31" s="444"/>
      <c r="DH31" s="444"/>
      <c r="DI31" s="443">
        <v>30</v>
      </c>
      <c r="DJ31" s="444"/>
      <c r="DK31" s="444"/>
      <c r="DL31" s="444"/>
      <c r="DM31" s="444"/>
      <c r="DN31" s="443">
        <v>30</v>
      </c>
      <c r="DO31" s="444"/>
      <c r="DP31" s="444"/>
      <c r="DQ31" s="444"/>
      <c r="DR31" s="444"/>
      <c r="DS31" s="443">
        <v>30</v>
      </c>
      <c r="DT31" s="444"/>
      <c r="DU31" s="444"/>
      <c r="DV31" s="444"/>
      <c r="DW31" s="444"/>
      <c r="DX31" s="443">
        <v>30</v>
      </c>
      <c r="DY31" s="444"/>
      <c r="DZ31" s="444"/>
      <c r="EA31" s="444"/>
      <c r="EB31" s="444"/>
    </row>
    <row r="32" spans="1:132" s="441" customFormat="1" ht="15" x14ac:dyDescent="0.25">
      <c r="A32" s="422" t="s">
        <v>332</v>
      </c>
      <c r="B32" s="593">
        <v>0</v>
      </c>
      <c r="C32" s="593"/>
      <c r="D32" s="593">
        <v>0</v>
      </c>
      <c r="E32" s="593"/>
      <c r="F32" s="593" t="s">
        <v>331</v>
      </c>
      <c r="G32" s="593"/>
      <c r="H32" s="593" t="s">
        <v>331</v>
      </c>
      <c r="I32" s="593"/>
      <c r="J32" s="612">
        <v>0.1797</v>
      </c>
      <c r="K32" s="612"/>
      <c r="L32" s="612">
        <v>0.25779999999999997</v>
      </c>
      <c r="M32" s="612"/>
      <c r="N32" s="593">
        <v>0.26019999999999999</v>
      </c>
      <c r="O32" s="593"/>
      <c r="P32" s="637">
        <v>0.34520000000000001</v>
      </c>
      <c r="Q32" s="637"/>
      <c r="R32" s="638">
        <v>0.26329999999999998</v>
      </c>
      <c r="S32" s="593"/>
      <c r="T32" s="612">
        <v>0.29249999999999998</v>
      </c>
      <c r="U32" s="612"/>
      <c r="V32" s="593">
        <v>0.34670000000000001</v>
      </c>
      <c r="W32" s="593"/>
      <c r="X32" s="612">
        <v>0.50109999999999999</v>
      </c>
      <c r="Y32" s="612"/>
      <c r="Z32" s="612">
        <v>0.60540000000000005</v>
      </c>
      <c r="AA32" s="612"/>
      <c r="AB32" s="612">
        <v>0.64400000000000002</v>
      </c>
      <c r="AC32" s="612"/>
      <c r="AD32" s="612">
        <v>0.56669999999999998</v>
      </c>
      <c r="AE32" s="612"/>
      <c r="AF32" s="612">
        <v>0.6633</v>
      </c>
      <c r="AG32" s="612"/>
      <c r="AH32" s="636">
        <v>0.63119999999999998</v>
      </c>
      <c r="AI32" s="636"/>
      <c r="AJ32" s="612">
        <v>0.56440000000000001</v>
      </c>
      <c r="AK32" s="612"/>
      <c r="AL32" s="612">
        <v>0.63439999999999996</v>
      </c>
      <c r="AM32" s="612"/>
      <c r="AN32" s="612">
        <v>0.79779999999999995</v>
      </c>
      <c r="AO32" s="612"/>
      <c r="AP32" s="612">
        <v>0.74329999999999996</v>
      </c>
      <c r="AQ32" s="612"/>
      <c r="AR32" s="612">
        <v>0.75700000000000001</v>
      </c>
      <c r="AS32" s="612"/>
      <c r="AT32" s="612">
        <v>0.85219999999999996</v>
      </c>
      <c r="AU32" s="612"/>
      <c r="AV32" s="612">
        <v>0.745</v>
      </c>
      <c r="AW32" s="612"/>
      <c r="AX32" s="612">
        <v>0.81599999999999995</v>
      </c>
      <c r="AY32" s="612"/>
      <c r="AZ32" s="612">
        <v>0.82199999999999995</v>
      </c>
      <c r="BA32" s="612"/>
      <c r="BB32" s="612">
        <v>0.70799999999999996</v>
      </c>
      <c r="BC32" s="612"/>
      <c r="BD32" s="612">
        <v>0.753</v>
      </c>
      <c r="BE32" s="612"/>
      <c r="BF32" s="612">
        <v>0.83899999999999997</v>
      </c>
      <c r="BG32" s="612"/>
      <c r="BH32" s="612">
        <v>0.754</v>
      </c>
      <c r="BI32" s="612"/>
      <c r="BJ32" s="612">
        <v>0.72699999999999998</v>
      </c>
      <c r="BK32" s="612"/>
      <c r="BL32" s="614">
        <v>0.89800000000000002</v>
      </c>
      <c r="BM32" s="614"/>
      <c r="BN32" s="612">
        <v>0.88400000000000001</v>
      </c>
      <c r="BO32" s="612"/>
      <c r="BP32" s="612">
        <v>0.82</v>
      </c>
      <c r="BQ32" s="612"/>
      <c r="BR32" s="612">
        <v>0.83440000000000003</v>
      </c>
      <c r="BS32" s="612"/>
      <c r="BT32" s="612">
        <v>0.86129999999999995</v>
      </c>
      <c r="BU32" s="596"/>
      <c r="BV32" s="612"/>
      <c r="BW32" s="596"/>
      <c r="BX32" s="612"/>
      <c r="BY32" s="596"/>
      <c r="BZ32" s="612"/>
      <c r="CA32" s="596"/>
      <c r="CB32" s="612"/>
      <c r="CC32" s="596"/>
      <c r="CD32" s="612"/>
      <c r="CE32" s="596"/>
      <c r="CF32" s="612"/>
      <c r="CG32" s="596"/>
      <c r="CH32" s="612"/>
      <c r="CI32" s="596"/>
      <c r="CJ32" s="443">
        <v>30</v>
      </c>
      <c r="CK32" s="444"/>
      <c r="CL32" s="444"/>
      <c r="CM32" s="444"/>
      <c r="CN32" s="444"/>
      <c r="CO32" s="443">
        <v>30</v>
      </c>
      <c r="CP32" s="444"/>
      <c r="CQ32" s="444"/>
      <c r="CR32" s="444"/>
      <c r="CS32" s="444"/>
      <c r="CT32" s="443">
        <v>30</v>
      </c>
      <c r="CU32" s="444"/>
      <c r="CV32" s="444"/>
      <c r="CW32" s="444"/>
      <c r="CX32" s="444"/>
      <c r="CY32" s="443">
        <v>30</v>
      </c>
      <c r="CZ32" s="444"/>
      <c r="DA32" s="444"/>
      <c r="DB32" s="444"/>
      <c r="DC32" s="444"/>
      <c r="DD32" s="443">
        <v>30</v>
      </c>
      <c r="DE32" s="444"/>
      <c r="DF32" s="444"/>
      <c r="DG32" s="444"/>
      <c r="DH32" s="444"/>
      <c r="DI32" s="443">
        <v>30</v>
      </c>
      <c r="DJ32" s="444"/>
      <c r="DK32" s="444"/>
      <c r="DL32" s="444"/>
      <c r="DM32" s="444"/>
      <c r="DN32" s="443">
        <v>30</v>
      </c>
      <c r="DO32" s="444"/>
      <c r="DP32" s="444"/>
      <c r="DQ32" s="444"/>
      <c r="DR32" s="444"/>
      <c r="DS32" s="443">
        <v>30</v>
      </c>
      <c r="DT32" s="444"/>
      <c r="DU32" s="444"/>
      <c r="DV32" s="444"/>
      <c r="DW32" s="444"/>
      <c r="DX32" s="443">
        <v>30</v>
      </c>
      <c r="DY32" s="444"/>
      <c r="DZ32" s="444"/>
      <c r="EA32" s="444"/>
      <c r="EB32" s="444"/>
    </row>
    <row r="33" spans="1:132" s="441" customFormat="1" ht="15" x14ac:dyDescent="0.25">
      <c r="A33" s="422" t="s">
        <v>333</v>
      </c>
      <c r="B33" s="593">
        <v>0.13550000000000001</v>
      </c>
      <c r="C33" s="593"/>
      <c r="D33" s="593">
        <v>0.33929999999999999</v>
      </c>
      <c r="E33" s="593"/>
      <c r="F33" s="593">
        <v>0.66290000000000004</v>
      </c>
      <c r="G33" s="593"/>
      <c r="H33" s="593">
        <v>0.40329999999999999</v>
      </c>
      <c r="I33" s="593"/>
      <c r="J33" s="612">
        <v>0.59419999999999995</v>
      </c>
      <c r="K33" s="612"/>
      <c r="L33" s="612">
        <v>0.57830000000000004</v>
      </c>
      <c r="M33" s="612"/>
      <c r="N33" s="593">
        <v>0.20849999999999999</v>
      </c>
      <c r="O33" s="593"/>
      <c r="P33" s="637">
        <v>0.1452</v>
      </c>
      <c r="Q33" s="637"/>
      <c r="R33" s="638">
        <v>0.32740000000000002</v>
      </c>
      <c r="S33" s="593"/>
      <c r="T33" s="612">
        <v>0.31680000000000003</v>
      </c>
      <c r="U33" s="612"/>
      <c r="V33" s="593">
        <v>0.22020000000000001</v>
      </c>
      <c r="W33" s="593"/>
      <c r="X33" s="612">
        <v>0.2039</v>
      </c>
      <c r="Y33" s="612"/>
      <c r="Z33" s="612">
        <v>0.22700000000000001</v>
      </c>
      <c r="AA33" s="612"/>
      <c r="AB33" s="612">
        <v>0.43230000000000002</v>
      </c>
      <c r="AC33" s="612"/>
      <c r="AD33" s="612">
        <v>0.72699999999999998</v>
      </c>
      <c r="AE33" s="612"/>
      <c r="AF33" s="612">
        <v>0.4667</v>
      </c>
      <c r="AG33" s="612"/>
      <c r="AH33" s="636">
        <v>0.4551</v>
      </c>
      <c r="AI33" s="636"/>
      <c r="AJ33" s="612">
        <v>0.43099999999999999</v>
      </c>
      <c r="AK33" s="612"/>
      <c r="AL33" s="612">
        <v>0.38250000000000001</v>
      </c>
      <c r="AM33" s="612"/>
      <c r="AN33" s="612">
        <v>0.37669999999999998</v>
      </c>
      <c r="AO33" s="612"/>
      <c r="AP33" s="612">
        <v>0.4798</v>
      </c>
      <c r="AQ33" s="612"/>
      <c r="AR33" s="612">
        <v>0.58989999999999998</v>
      </c>
      <c r="AS33" s="612"/>
      <c r="AT33" s="612">
        <v>0.62619999999999998</v>
      </c>
      <c r="AU33" s="612"/>
      <c r="AV33" s="612">
        <v>0.66900000000000004</v>
      </c>
      <c r="AW33" s="612"/>
      <c r="AX33" s="612">
        <v>0.64300000000000002</v>
      </c>
      <c r="AY33" s="612"/>
      <c r="AZ33" s="612">
        <v>0.79400000000000004</v>
      </c>
      <c r="BA33" s="612"/>
      <c r="BB33" s="612">
        <v>0.85599999999999998</v>
      </c>
      <c r="BC33" s="612"/>
      <c r="BD33" s="612">
        <v>0.94499999999999995</v>
      </c>
      <c r="BE33" s="612"/>
      <c r="BF33" s="612">
        <v>0.83299999999999996</v>
      </c>
      <c r="BG33" s="612"/>
      <c r="BH33" s="612">
        <v>0.78100000000000003</v>
      </c>
      <c r="BI33" s="612"/>
      <c r="BJ33" s="612">
        <v>0.67500000000000004</v>
      </c>
      <c r="BK33" s="612"/>
      <c r="BL33" s="614">
        <v>0.71499999999999997</v>
      </c>
      <c r="BM33" s="614"/>
      <c r="BN33" s="612">
        <v>0.81899999999999995</v>
      </c>
      <c r="BO33" s="612"/>
      <c r="BP33" s="612">
        <v>0.79</v>
      </c>
      <c r="BQ33" s="612"/>
      <c r="BR33" s="612">
        <v>0.93049999999999999</v>
      </c>
      <c r="BS33" s="612"/>
      <c r="BT33" s="612">
        <v>0.93010000000000004</v>
      </c>
      <c r="BU33" s="596"/>
      <c r="BV33" s="612"/>
      <c r="BW33" s="596"/>
      <c r="BX33" s="612"/>
      <c r="BY33" s="596"/>
      <c r="BZ33" s="612"/>
      <c r="CA33" s="596"/>
      <c r="CB33" s="612"/>
      <c r="CC33" s="596"/>
      <c r="CD33" s="612"/>
      <c r="CE33" s="596"/>
      <c r="CF33" s="612"/>
      <c r="CG33" s="596"/>
      <c r="CH33" s="612"/>
      <c r="CI33" s="596"/>
      <c r="CJ33" s="443">
        <v>12</v>
      </c>
      <c r="CK33" s="444"/>
      <c r="CL33" s="444"/>
      <c r="CM33" s="444"/>
      <c r="CN33" s="444"/>
      <c r="CO33" s="443">
        <v>12</v>
      </c>
      <c r="CP33" s="444"/>
      <c r="CQ33" s="444"/>
      <c r="CR33" s="444"/>
      <c r="CS33" s="444"/>
      <c r="CT33" s="443">
        <v>12</v>
      </c>
      <c r="CU33" s="444"/>
      <c r="CV33" s="444"/>
      <c r="CW33" s="444"/>
      <c r="CX33" s="444"/>
      <c r="CY33" s="443">
        <v>12</v>
      </c>
      <c r="CZ33" s="444"/>
      <c r="DA33" s="444"/>
      <c r="DB33" s="444"/>
      <c r="DC33" s="444"/>
      <c r="DD33" s="443">
        <v>12</v>
      </c>
      <c r="DE33" s="444"/>
      <c r="DF33" s="444"/>
      <c r="DG33" s="444"/>
      <c r="DH33" s="444"/>
      <c r="DI33" s="443">
        <v>12</v>
      </c>
      <c r="DJ33" s="444"/>
      <c r="DK33" s="444"/>
      <c r="DL33" s="444"/>
      <c r="DM33" s="444"/>
      <c r="DN33" s="443">
        <v>12</v>
      </c>
      <c r="DO33" s="444"/>
      <c r="DP33" s="444"/>
      <c r="DQ33" s="444"/>
      <c r="DR33" s="444"/>
      <c r="DS33" s="443">
        <v>12</v>
      </c>
      <c r="DT33" s="444"/>
      <c r="DU33" s="444"/>
      <c r="DV33" s="444"/>
      <c r="DW33" s="444"/>
      <c r="DX33" s="443">
        <v>12</v>
      </c>
      <c r="DY33" s="444"/>
      <c r="DZ33" s="444"/>
      <c r="EA33" s="444"/>
      <c r="EB33" s="444"/>
    </row>
    <row r="34" spans="1:132" s="441" customFormat="1" ht="15" x14ac:dyDescent="0.25">
      <c r="A34" s="422" t="s">
        <v>21</v>
      </c>
      <c r="B34" s="593">
        <v>0.33500000000000002</v>
      </c>
      <c r="C34" s="593"/>
      <c r="D34" s="593">
        <v>0.7913</v>
      </c>
      <c r="E34" s="593"/>
      <c r="F34" s="593">
        <v>0.90680000000000005</v>
      </c>
      <c r="G34" s="593"/>
      <c r="H34" s="593">
        <v>0.88890000000000002</v>
      </c>
      <c r="I34" s="593"/>
      <c r="J34" s="612">
        <v>0.73839999999999995</v>
      </c>
      <c r="K34" s="612"/>
      <c r="L34" s="612">
        <v>0.54810000000000003</v>
      </c>
      <c r="M34" s="612"/>
      <c r="N34" s="593">
        <v>0.50539999999999996</v>
      </c>
      <c r="O34" s="593"/>
      <c r="P34" s="637">
        <v>0.48749999999999999</v>
      </c>
      <c r="Q34" s="637"/>
      <c r="R34" s="638">
        <v>0.47410000000000002</v>
      </c>
      <c r="S34" s="593"/>
      <c r="T34" s="612">
        <v>0.60219999999999996</v>
      </c>
      <c r="U34" s="612"/>
      <c r="V34" s="593">
        <v>0.54069999999999996</v>
      </c>
      <c r="W34" s="593"/>
      <c r="X34" s="612">
        <v>0.7742</v>
      </c>
      <c r="Y34" s="612"/>
      <c r="Z34" s="612">
        <v>0.84230000000000005</v>
      </c>
      <c r="AA34" s="612"/>
      <c r="AB34" s="612">
        <v>0.84919999999999995</v>
      </c>
      <c r="AC34" s="612"/>
      <c r="AD34" s="612">
        <v>0.71330000000000005</v>
      </c>
      <c r="AE34" s="612"/>
      <c r="AF34" s="612">
        <v>0.94069999999999998</v>
      </c>
      <c r="AG34" s="612"/>
      <c r="AH34" s="636">
        <v>0.9032</v>
      </c>
      <c r="AI34" s="636"/>
      <c r="AJ34" s="612">
        <v>0.86670000000000003</v>
      </c>
      <c r="AK34" s="612"/>
      <c r="AL34" s="612">
        <v>0.8387</v>
      </c>
      <c r="AM34" s="612"/>
      <c r="AN34" s="612">
        <v>0.91759999999999997</v>
      </c>
      <c r="AO34" s="612"/>
      <c r="AP34" s="612">
        <v>0.86670000000000003</v>
      </c>
      <c r="AQ34" s="612"/>
      <c r="AR34" s="612">
        <v>0.86019999999999996</v>
      </c>
      <c r="AS34" s="612"/>
      <c r="AT34" s="612">
        <v>0.83699999999999997</v>
      </c>
      <c r="AU34" s="612"/>
      <c r="AV34" s="612">
        <v>0.85299999999999998</v>
      </c>
      <c r="AW34" s="612"/>
      <c r="AX34" s="612">
        <v>0.97499999999999998</v>
      </c>
      <c r="AY34" s="612"/>
      <c r="AZ34" s="612">
        <v>0.97299999999999998</v>
      </c>
      <c r="BA34" s="612"/>
      <c r="BB34" s="612">
        <v>0.91800000000000004</v>
      </c>
      <c r="BC34" s="612"/>
      <c r="BD34" s="612">
        <v>0.93700000000000006</v>
      </c>
      <c r="BE34" s="612"/>
      <c r="BF34" s="612">
        <v>0.92800000000000005</v>
      </c>
      <c r="BG34" s="612"/>
      <c r="BH34" s="612">
        <v>0.94099999999999995</v>
      </c>
      <c r="BI34" s="612"/>
      <c r="BJ34" s="612">
        <v>0.80300000000000005</v>
      </c>
      <c r="BK34" s="612"/>
      <c r="BL34" s="614">
        <v>0.79200000000000004</v>
      </c>
      <c r="BM34" s="614"/>
      <c r="BN34" s="612">
        <v>0.874</v>
      </c>
      <c r="BO34" s="612"/>
      <c r="BP34" s="612">
        <v>0.84</v>
      </c>
      <c r="BQ34" s="612"/>
      <c r="BR34" s="612">
        <v>0.58330000000000004</v>
      </c>
      <c r="BS34" s="612"/>
      <c r="BT34" s="612">
        <v>0.68010000000000004</v>
      </c>
      <c r="BU34" s="596"/>
      <c r="BV34" s="612"/>
      <c r="BW34" s="596"/>
      <c r="BX34" s="612"/>
      <c r="BY34" s="596"/>
      <c r="BZ34" s="612"/>
      <c r="CA34" s="596"/>
      <c r="CB34" s="612"/>
      <c r="CC34" s="596"/>
      <c r="CD34" s="612"/>
      <c r="CE34" s="596"/>
      <c r="CF34" s="612"/>
      <c r="CG34" s="596"/>
      <c r="CH34" s="612"/>
      <c r="CI34" s="596"/>
      <c r="CJ34" s="443">
        <v>12</v>
      </c>
      <c r="CK34" s="444"/>
      <c r="CL34" s="444"/>
      <c r="CM34" s="444"/>
      <c r="CN34" s="444"/>
      <c r="CO34" s="443">
        <v>12</v>
      </c>
      <c r="CP34" s="444"/>
      <c r="CQ34" s="444"/>
      <c r="CR34" s="444"/>
      <c r="CS34" s="444"/>
      <c r="CT34" s="443">
        <v>12</v>
      </c>
      <c r="CU34" s="444"/>
      <c r="CV34" s="444"/>
      <c r="CW34" s="444"/>
      <c r="CX34" s="444"/>
      <c r="CY34" s="443">
        <v>12</v>
      </c>
      <c r="CZ34" s="444"/>
      <c r="DA34" s="444"/>
      <c r="DB34" s="444"/>
      <c r="DC34" s="444"/>
      <c r="DD34" s="443">
        <v>12</v>
      </c>
      <c r="DE34" s="444"/>
      <c r="DF34" s="444"/>
      <c r="DG34" s="444"/>
      <c r="DH34" s="444"/>
      <c r="DI34" s="443">
        <v>12</v>
      </c>
      <c r="DJ34" s="444"/>
      <c r="DK34" s="444"/>
      <c r="DL34" s="444"/>
      <c r="DM34" s="444"/>
      <c r="DN34" s="443">
        <v>12</v>
      </c>
      <c r="DO34" s="444"/>
      <c r="DP34" s="444"/>
      <c r="DQ34" s="444"/>
      <c r="DR34" s="444"/>
      <c r="DS34" s="443">
        <v>12</v>
      </c>
      <c r="DT34" s="444"/>
      <c r="DU34" s="444"/>
      <c r="DV34" s="444"/>
      <c r="DW34" s="444"/>
      <c r="DX34" s="443">
        <v>12</v>
      </c>
      <c r="DY34" s="444"/>
      <c r="DZ34" s="444"/>
      <c r="EA34" s="444"/>
      <c r="EB34" s="444"/>
    </row>
    <row r="35" spans="1:132" s="441" customFormat="1" ht="15" x14ac:dyDescent="0.25">
      <c r="A35" s="422" t="s">
        <v>336</v>
      </c>
      <c r="B35" s="593">
        <v>0.92930000000000001</v>
      </c>
      <c r="C35" s="593"/>
      <c r="D35" s="593">
        <v>0.93920000000000003</v>
      </c>
      <c r="E35" s="593"/>
      <c r="F35" s="593">
        <v>0.76290000000000002</v>
      </c>
      <c r="G35" s="593"/>
      <c r="H35" s="593">
        <v>0.93</v>
      </c>
      <c r="I35" s="593"/>
      <c r="J35" s="612">
        <v>0.88060000000000005</v>
      </c>
      <c r="K35" s="612"/>
      <c r="L35" s="612">
        <v>0.97</v>
      </c>
      <c r="M35" s="612"/>
      <c r="N35" s="593">
        <v>0.9919</v>
      </c>
      <c r="O35" s="593"/>
      <c r="P35" s="637">
        <v>0.97740000000000005</v>
      </c>
      <c r="Q35" s="637"/>
      <c r="R35" s="593">
        <v>0.96830000000000005</v>
      </c>
      <c r="S35" s="593"/>
      <c r="T35" s="612">
        <v>0.95640000000000003</v>
      </c>
      <c r="U35" s="612"/>
      <c r="V35" s="593">
        <v>0.9667</v>
      </c>
      <c r="W35" s="593"/>
      <c r="X35" s="612">
        <v>0.96609999999999996</v>
      </c>
      <c r="Y35" s="612"/>
      <c r="Z35" s="612">
        <v>0.95640000000000003</v>
      </c>
      <c r="AA35" s="612"/>
      <c r="AB35" s="612">
        <v>0.96960000000000002</v>
      </c>
      <c r="AC35" s="612"/>
      <c r="AD35" s="612">
        <v>0.95320000000000005</v>
      </c>
      <c r="AE35" s="612"/>
      <c r="AF35" s="612">
        <v>0.96</v>
      </c>
      <c r="AG35" s="612"/>
      <c r="AH35" s="636">
        <v>0.96</v>
      </c>
      <c r="AI35" s="636"/>
      <c r="AJ35" s="612">
        <v>0.95660000000000001</v>
      </c>
      <c r="AK35" s="612"/>
      <c r="AL35" s="612">
        <v>0.94669999999999999</v>
      </c>
      <c r="AM35" s="612"/>
      <c r="AN35" s="612">
        <v>0.94510000000000005</v>
      </c>
      <c r="AO35" s="612"/>
      <c r="AP35" s="612">
        <v>0.94159999999999999</v>
      </c>
      <c r="AQ35" s="612"/>
      <c r="AR35" s="612">
        <v>0.92900000000000005</v>
      </c>
      <c r="AS35" s="612"/>
      <c r="AT35" s="612">
        <v>0.87329999999999997</v>
      </c>
      <c r="AU35" s="612"/>
      <c r="AV35" s="612">
        <v>0.995</v>
      </c>
      <c r="AW35" s="612"/>
      <c r="AX35" s="612">
        <v>1</v>
      </c>
      <c r="AY35" s="612"/>
      <c r="AZ35" s="612">
        <v>0.998</v>
      </c>
      <c r="BA35" s="612"/>
      <c r="BB35" s="612">
        <v>0.998</v>
      </c>
      <c r="BC35" s="612"/>
      <c r="BD35" s="612">
        <v>0.997</v>
      </c>
      <c r="BE35" s="612"/>
      <c r="BF35" s="612">
        <v>1</v>
      </c>
      <c r="BG35" s="612"/>
      <c r="BH35" s="612">
        <v>0.997</v>
      </c>
      <c r="BI35" s="612"/>
      <c r="BJ35" s="612">
        <v>0.998</v>
      </c>
      <c r="BK35" s="612"/>
      <c r="BL35" s="614" t="s">
        <v>337</v>
      </c>
      <c r="BM35" s="614"/>
      <c r="BN35" s="612">
        <v>1</v>
      </c>
      <c r="BO35" s="612"/>
      <c r="BP35" s="612">
        <v>1</v>
      </c>
      <c r="BQ35" s="612"/>
      <c r="BR35" s="612">
        <v>1</v>
      </c>
      <c r="BS35" s="612"/>
      <c r="BT35" s="612">
        <v>0.98599999999999999</v>
      </c>
      <c r="BU35" s="596"/>
      <c r="BV35" s="612"/>
      <c r="BW35" s="596"/>
      <c r="BX35" s="612"/>
      <c r="BY35" s="596"/>
      <c r="BZ35" s="612"/>
      <c r="CA35" s="596"/>
      <c r="CB35" s="612"/>
      <c r="CC35" s="596"/>
      <c r="CD35" s="612"/>
      <c r="CE35" s="596"/>
      <c r="CF35" s="612"/>
      <c r="CG35" s="596"/>
      <c r="CH35" s="612"/>
      <c r="CI35" s="596"/>
      <c r="CJ35" s="443">
        <v>30</v>
      </c>
      <c r="CK35" s="444"/>
      <c r="CL35" s="444"/>
      <c r="CM35" s="444"/>
      <c r="CN35" s="444"/>
      <c r="CO35" s="443">
        <v>30</v>
      </c>
      <c r="CP35" s="444"/>
      <c r="CQ35" s="444"/>
      <c r="CR35" s="444"/>
      <c r="CS35" s="444"/>
      <c r="CT35" s="443">
        <v>30</v>
      </c>
      <c r="CU35" s="444"/>
      <c r="CV35" s="444"/>
      <c r="CW35" s="444"/>
      <c r="CX35" s="444"/>
      <c r="CY35" s="443">
        <v>30</v>
      </c>
      <c r="CZ35" s="444"/>
      <c r="DA35" s="444"/>
      <c r="DB35" s="444"/>
      <c r="DC35" s="444"/>
      <c r="DD35" s="443">
        <v>30</v>
      </c>
      <c r="DE35" s="444"/>
      <c r="DF35" s="444"/>
      <c r="DG35" s="444"/>
      <c r="DH35" s="444"/>
      <c r="DI35" s="443">
        <v>30</v>
      </c>
      <c r="DJ35" s="444"/>
      <c r="DK35" s="444"/>
      <c r="DL35" s="444"/>
      <c r="DM35" s="444"/>
      <c r="DN35" s="443">
        <v>30</v>
      </c>
      <c r="DO35" s="444"/>
      <c r="DP35" s="444"/>
      <c r="DQ35" s="444"/>
      <c r="DR35" s="444"/>
      <c r="DS35" s="443">
        <v>30</v>
      </c>
      <c r="DT35" s="444"/>
      <c r="DU35" s="444"/>
      <c r="DV35" s="444"/>
      <c r="DW35" s="444"/>
      <c r="DX35" s="443">
        <v>30</v>
      </c>
      <c r="DY35" s="444"/>
      <c r="DZ35" s="444"/>
      <c r="EA35" s="444"/>
      <c r="EB35" s="444"/>
    </row>
    <row r="36" spans="1:132" s="441" customFormat="1" ht="15" x14ac:dyDescent="0.25">
      <c r="A36" s="422" t="s">
        <v>338</v>
      </c>
      <c r="B36" s="593"/>
      <c r="C36" s="593"/>
      <c r="D36" s="593"/>
      <c r="E36" s="593"/>
      <c r="F36" s="593"/>
      <c r="G36" s="593"/>
      <c r="H36" s="593">
        <v>0.52669999999999995</v>
      </c>
      <c r="I36" s="593"/>
      <c r="J36" s="612">
        <v>0.64839999999999998</v>
      </c>
      <c r="K36" s="612"/>
      <c r="L36" s="612">
        <v>0.63329999999999997</v>
      </c>
      <c r="M36" s="612"/>
      <c r="N36" s="593">
        <v>0.39029999999999998</v>
      </c>
      <c r="O36" s="593"/>
      <c r="P36" s="637">
        <v>0.3871</v>
      </c>
      <c r="Q36" s="637"/>
      <c r="R36" s="638">
        <v>0.36</v>
      </c>
      <c r="S36" s="593"/>
      <c r="T36" s="612">
        <v>0.3387</v>
      </c>
      <c r="U36" s="612"/>
      <c r="V36" s="593">
        <v>0.28670000000000001</v>
      </c>
      <c r="W36" s="593"/>
      <c r="X36" s="612">
        <v>0.25480000000000003</v>
      </c>
      <c r="Y36" s="612"/>
      <c r="Z36" s="612">
        <v>0.30649999999999999</v>
      </c>
      <c r="AA36" s="612"/>
      <c r="AB36" s="612">
        <v>0.7107</v>
      </c>
      <c r="AC36" s="612"/>
      <c r="AD36" s="612">
        <v>0.88060000000000005</v>
      </c>
      <c r="AE36" s="612"/>
      <c r="AF36" s="612">
        <v>0.84</v>
      </c>
      <c r="AG36" s="612"/>
      <c r="AH36" s="636">
        <v>0.71940000000000004</v>
      </c>
      <c r="AI36" s="636"/>
      <c r="AJ36" s="612">
        <v>0.7167</v>
      </c>
      <c r="AK36" s="612"/>
      <c r="AL36" s="612">
        <v>0.54520000000000002</v>
      </c>
      <c r="AM36" s="612"/>
      <c r="AN36" s="612">
        <v>0.23230000000000001</v>
      </c>
      <c r="AO36" s="612"/>
      <c r="AP36" s="612">
        <v>0.5867</v>
      </c>
      <c r="AQ36" s="612"/>
      <c r="AR36" s="612">
        <v>0.80320000000000003</v>
      </c>
      <c r="AS36" s="612"/>
      <c r="AT36" s="612">
        <v>0.57999999999999996</v>
      </c>
      <c r="AU36" s="612"/>
      <c r="AV36" s="612">
        <v>0.59</v>
      </c>
      <c r="AW36" s="612"/>
      <c r="AX36" s="612">
        <v>0.59</v>
      </c>
      <c r="AY36" s="612"/>
      <c r="AZ36" s="612">
        <v>0.97599999999999998</v>
      </c>
      <c r="BA36" s="612"/>
      <c r="BB36" s="612">
        <v>0.92900000000000005</v>
      </c>
      <c r="BC36" s="612"/>
      <c r="BD36" s="612">
        <v>1</v>
      </c>
      <c r="BE36" s="612"/>
      <c r="BF36" s="612">
        <v>0.96099999999999997</v>
      </c>
      <c r="BG36" s="612"/>
      <c r="BH36" s="612">
        <v>0.877</v>
      </c>
      <c r="BI36" s="612"/>
      <c r="BJ36" s="612">
        <v>0.80300000000000005</v>
      </c>
      <c r="BK36" s="612"/>
      <c r="BL36" s="614">
        <v>0.61</v>
      </c>
      <c r="BM36" s="614"/>
      <c r="BN36" s="612">
        <v>0.73</v>
      </c>
      <c r="BO36" s="612"/>
      <c r="BP36" s="612">
        <v>0.87</v>
      </c>
      <c r="BQ36" s="612"/>
      <c r="BR36" s="612">
        <v>0.91</v>
      </c>
      <c r="BS36" s="612"/>
      <c r="BT36" s="612">
        <v>0.72260000000000002</v>
      </c>
      <c r="BU36" s="596"/>
      <c r="BV36" s="612"/>
      <c r="BW36" s="596"/>
      <c r="BX36" s="612"/>
      <c r="BY36" s="596"/>
      <c r="BZ36" s="612"/>
      <c r="CA36" s="596"/>
      <c r="CB36" s="612"/>
      <c r="CC36" s="596"/>
      <c r="CD36" s="612"/>
      <c r="CE36" s="596"/>
      <c r="CF36" s="612"/>
      <c r="CG36" s="596"/>
      <c r="CH36" s="612"/>
      <c r="CI36" s="596"/>
      <c r="CJ36" s="443">
        <v>10</v>
      </c>
      <c r="CK36" s="444"/>
      <c r="CL36" s="444"/>
      <c r="CM36" s="444"/>
      <c r="CN36" s="444"/>
      <c r="CO36" s="443">
        <v>10</v>
      </c>
      <c r="CP36" s="444"/>
      <c r="CQ36" s="444"/>
      <c r="CR36" s="444"/>
      <c r="CS36" s="444"/>
      <c r="CT36" s="443">
        <v>10</v>
      </c>
      <c r="CU36" s="444"/>
      <c r="CV36" s="444"/>
      <c r="CW36" s="444"/>
      <c r="CX36" s="444"/>
      <c r="CY36" s="443">
        <v>10</v>
      </c>
      <c r="CZ36" s="444"/>
      <c r="DA36" s="444"/>
      <c r="DB36" s="444"/>
      <c r="DC36" s="444"/>
      <c r="DD36" s="443">
        <v>10</v>
      </c>
      <c r="DE36" s="444"/>
      <c r="DF36" s="444"/>
      <c r="DG36" s="444"/>
      <c r="DH36" s="444"/>
      <c r="DI36" s="443">
        <v>10</v>
      </c>
      <c r="DJ36" s="444"/>
      <c r="DK36" s="444"/>
      <c r="DL36" s="444"/>
      <c r="DM36" s="444"/>
      <c r="DN36" s="443">
        <v>10</v>
      </c>
      <c r="DO36" s="444"/>
      <c r="DP36" s="444"/>
      <c r="DQ36" s="444"/>
      <c r="DR36" s="444"/>
      <c r="DS36" s="443">
        <v>10</v>
      </c>
      <c r="DT36" s="444"/>
      <c r="DU36" s="444"/>
      <c r="DV36" s="444"/>
      <c r="DW36" s="444"/>
      <c r="DX36" s="443">
        <v>10</v>
      </c>
      <c r="DY36" s="444"/>
      <c r="DZ36" s="444"/>
      <c r="EA36" s="444"/>
      <c r="EB36" s="444"/>
    </row>
    <row r="37" spans="1:132" s="441" customFormat="1" ht="15" x14ac:dyDescent="0.25">
      <c r="A37" s="422" t="s">
        <v>339</v>
      </c>
      <c r="B37" s="593"/>
      <c r="C37" s="593"/>
      <c r="D37" s="593"/>
      <c r="E37" s="593"/>
      <c r="F37" s="593"/>
      <c r="G37" s="593"/>
      <c r="H37" s="593"/>
      <c r="I37" s="593"/>
      <c r="J37" s="612"/>
      <c r="K37" s="612"/>
      <c r="L37" s="612">
        <v>0.6</v>
      </c>
      <c r="M37" s="612"/>
      <c r="N37" s="593">
        <v>0.66769999999999996</v>
      </c>
      <c r="O37" s="593"/>
      <c r="P37" s="637">
        <v>0.37740000000000001</v>
      </c>
      <c r="Q37" s="637"/>
      <c r="R37" s="638">
        <v>0.7</v>
      </c>
      <c r="S37" s="593"/>
      <c r="T37" s="612">
        <v>0.90969999999999995</v>
      </c>
      <c r="U37" s="612"/>
      <c r="V37" s="593">
        <v>0.71330000000000005</v>
      </c>
      <c r="W37" s="593"/>
      <c r="X37" s="612">
        <v>0.74519999999999997</v>
      </c>
      <c r="Y37" s="612"/>
      <c r="Z37" s="612">
        <v>0.93230000000000002</v>
      </c>
      <c r="AA37" s="612"/>
      <c r="AB37" s="612">
        <v>0.95709999999999995</v>
      </c>
      <c r="AC37" s="612"/>
      <c r="AD37" s="612">
        <v>0.80969999999999998</v>
      </c>
      <c r="AE37" s="612"/>
      <c r="AF37" s="612">
        <v>0.84</v>
      </c>
      <c r="AG37" s="612"/>
      <c r="AH37" s="636">
        <v>0.9839</v>
      </c>
      <c r="AI37" s="636"/>
      <c r="AJ37" s="612">
        <v>0.90329999999999999</v>
      </c>
      <c r="AK37" s="612"/>
      <c r="AL37" s="612">
        <v>0.88390000000000002</v>
      </c>
      <c r="AM37" s="612"/>
      <c r="AN37" s="612">
        <v>0.73870000000000002</v>
      </c>
      <c r="AO37" s="612"/>
      <c r="AP37" s="612">
        <v>0.94669999999999999</v>
      </c>
      <c r="AQ37" s="612"/>
      <c r="AR37" s="612">
        <v>0.8548</v>
      </c>
      <c r="AS37" s="612"/>
      <c r="AT37" s="612">
        <v>0.90329999999999999</v>
      </c>
      <c r="AU37" s="612"/>
      <c r="AV37" s="612">
        <v>0.99</v>
      </c>
      <c r="AW37" s="612"/>
      <c r="AX37" s="612">
        <v>0.96099999999999997</v>
      </c>
      <c r="AY37" s="612"/>
      <c r="AZ37" s="612">
        <v>0.99</v>
      </c>
      <c r="BA37" s="612"/>
      <c r="BB37" s="612">
        <v>0.93899999999999995</v>
      </c>
      <c r="BC37" s="612"/>
      <c r="BD37" s="612">
        <v>0.98699999999999999</v>
      </c>
      <c r="BE37" s="612"/>
      <c r="BF37" s="612">
        <v>0.95799999999999996</v>
      </c>
      <c r="BG37" s="612"/>
      <c r="BH37" s="612">
        <v>0.77700000000000002</v>
      </c>
      <c r="BI37" s="612"/>
      <c r="BJ37" s="612">
        <v>0.97399999999999998</v>
      </c>
      <c r="BK37" s="612"/>
      <c r="BL37" s="614">
        <v>0.99</v>
      </c>
      <c r="BM37" s="614"/>
      <c r="BN37" s="612">
        <v>0.95</v>
      </c>
      <c r="BO37" s="612"/>
      <c r="BP37" s="612">
        <v>0.98</v>
      </c>
      <c r="BQ37" s="612"/>
      <c r="BR37" s="612">
        <v>1</v>
      </c>
      <c r="BS37" s="612"/>
      <c r="BT37" s="612">
        <v>0.96130000000000004</v>
      </c>
      <c r="BU37" s="596"/>
      <c r="BV37" s="612"/>
      <c r="BW37" s="596"/>
      <c r="BX37" s="612"/>
      <c r="BY37" s="596"/>
      <c r="BZ37" s="612"/>
      <c r="CA37" s="596"/>
      <c r="CB37" s="612"/>
      <c r="CC37" s="596"/>
      <c r="CD37" s="612"/>
      <c r="CE37" s="596"/>
      <c r="CF37" s="612"/>
      <c r="CG37" s="596"/>
      <c r="CH37" s="612"/>
      <c r="CI37" s="596"/>
      <c r="CJ37" s="443">
        <v>10</v>
      </c>
      <c r="CK37" s="444"/>
      <c r="CL37" s="444"/>
      <c r="CM37" s="444"/>
      <c r="CN37" s="444"/>
      <c r="CO37" s="443">
        <v>10</v>
      </c>
      <c r="CP37" s="444"/>
      <c r="CQ37" s="444"/>
      <c r="CR37" s="444"/>
      <c r="CS37" s="444"/>
      <c r="CT37" s="443">
        <v>10</v>
      </c>
      <c r="CU37" s="444"/>
      <c r="CV37" s="444"/>
      <c r="CW37" s="444"/>
      <c r="CX37" s="444"/>
      <c r="CY37" s="443">
        <v>10</v>
      </c>
      <c r="CZ37" s="444"/>
      <c r="DA37" s="444"/>
      <c r="DB37" s="444"/>
      <c r="DC37" s="444"/>
      <c r="DD37" s="443">
        <v>10</v>
      </c>
      <c r="DE37" s="444"/>
      <c r="DF37" s="444"/>
      <c r="DG37" s="444"/>
      <c r="DH37" s="444"/>
      <c r="DI37" s="443">
        <v>10</v>
      </c>
      <c r="DJ37" s="444"/>
      <c r="DK37" s="444"/>
      <c r="DL37" s="444"/>
      <c r="DM37" s="444"/>
      <c r="DN37" s="443">
        <v>10</v>
      </c>
      <c r="DO37" s="444"/>
      <c r="DP37" s="444"/>
      <c r="DQ37" s="444"/>
      <c r="DR37" s="444"/>
      <c r="DS37" s="443">
        <v>10</v>
      </c>
      <c r="DT37" s="444"/>
      <c r="DU37" s="444"/>
      <c r="DV37" s="444"/>
      <c r="DW37" s="444"/>
      <c r="DX37" s="443">
        <v>10</v>
      </c>
      <c r="DY37" s="444"/>
      <c r="DZ37" s="444"/>
      <c r="EA37" s="444"/>
      <c r="EB37" s="444"/>
    </row>
    <row r="38" spans="1:132" s="441" customFormat="1" ht="15" x14ac:dyDescent="0.25">
      <c r="A38" s="422" t="s">
        <v>340</v>
      </c>
      <c r="B38" s="593"/>
      <c r="C38" s="593"/>
      <c r="D38" s="593"/>
      <c r="E38" s="593"/>
      <c r="F38" s="593"/>
      <c r="G38" s="593"/>
      <c r="H38" s="593"/>
      <c r="I38" s="593"/>
      <c r="J38" s="612"/>
      <c r="K38" s="612"/>
      <c r="L38" s="612">
        <v>0.37330000000000002</v>
      </c>
      <c r="M38" s="612"/>
      <c r="N38" s="593">
        <v>0.62580000000000002</v>
      </c>
      <c r="O38" s="593"/>
      <c r="P38" s="637">
        <v>0.4</v>
      </c>
      <c r="Q38" s="637"/>
      <c r="R38" s="638">
        <v>0.38669999999999999</v>
      </c>
      <c r="S38" s="593"/>
      <c r="T38" s="612">
        <v>6.4999999999999997E-3</v>
      </c>
      <c r="U38" s="612"/>
      <c r="V38" s="593">
        <v>0</v>
      </c>
      <c r="W38" s="593"/>
      <c r="X38" s="612">
        <v>0.26450000000000001</v>
      </c>
      <c r="Y38" s="612"/>
      <c r="Z38" s="612">
        <v>0.6452</v>
      </c>
      <c r="AA38" s="612"/>
      <c r="AB38" s="612">
        <v>0.63570000000000004</v>
      </c>
      <c r="AC38" s="612"/>
      <c r="AD38" s="612">
        <v>0.2387</v>
      </c>
      <c r="AE38" s="612"/>
      <c r="AF38" s="612">
        <v>0.46</v>
      </c>
      <c r="AG38" s="612"/>
      <c r="AH38" s="636">
        <v>0.62580000000000002</v>
      </c>
      <c r="AI38" s="636"/>
      <c r="AJ38" s="612">
        <v>0.4733</v>
      </c>
      <c r="AK38" s="612"/>
      <c r="AL38" s="612">
        <v>0.67100000000000004</v>
      </c>
      <c r="AM38" s="612"/>
      <c r="AN38" s="612">
        <v>0.39350000000000002</v>
      </c>
      <c r="AO38" s="612"/>
      <c r="AP38" s="612">
        <v>0.71330000000000005</v>
      </c>
      <c r="AQ38" s="612"/>
      <c r="AR38" s="612">
        <v>0.6</v>
      </c>
      <c r="AS38" s="612"/>
      <c r="AT38" s="612">
        <v>0.7</v>
      </c>
      <c r="AU38" s="612"/>
      <c r="AV38" s="612">
        <v>0.81299999999999994</v>
      </c>
      <c r="AW38" s="612"/>
      <c r="AX38" s="612">
        <v>0.74199999999999999</v>
      </c>
      <c r="AY38" s="612"/>
      <c r="AZ38" s="612">
        <v>0.745</v>
      </c>
      <c r="BA38" s="612"/>
      <c r="BB38" s="612">
        <v>0.82599999999999996</v>
      </c>
      <c r="BC38" s="612"/>
      <c r="BD38" s="612">
        <v>0.81299999999999994</v>
      </c>
      <c r="BE38" s="612"/>
      <c r="BF38" s="612">
        <v>0.78100000000000003</v>
      </c>
      <c r="BG38" s="612"/>
      <c r="BH38" s="612">
        <v>0.58699999999999997</v>
      </c>
      <c r="BI38" s="612"/>
      <c r="BJ38" s="612">
        <v>0.65200000000000002</v>
      </c>
      <c r="BK38" s="612"/>
      <c r="BL38" s="614">
        <v>0.79400000000000004</v>
      </c>
      <c r="BM38" s="614"/>
      <c r="BN38" s="612">
        <v>0.70699999999999996</v>
      </c>
      <c r="BO38" s="612"/>
      <c r="BP38" s="612">
        <v>0.79</v>
      </c>
      <c r="BQ38" s="612"/>
      <c r="BR38" s="612">
        <v>0.77329999999999999</v>
      </c>
      <c r="BS38" s="612"/>
      <c r="BT38" s="612">
        <v>0.86450000000000005</v>
      </c>
      <c r="BU38" s="596"/>
      <c r="BV38" s="612"/>
      <c r="BW38" s="596"/>
      <c r="BX38" s="612"/>
      <c r="BY38" s="596"/>
      <c r="BZ38" s="612"/>
      <c r="CA38" s="596"/>
      <c r="CB38" s="612"/>
      <c r="CC38" s="596"/>
      <c r="CD38" s="612"/>
      <c r="CE38" s="596"/>
      <c r="CF38" s="612"/>
      <c r="CG38" s="596"/>
      <c r="CH38" s="612"/>
      <c r="CI38" s="596"/>
      <c r="CJ38" s="443">
        <v>5</v>
      </c>
      <c r="CK38" s="444"/>
      <c r="CL38" s="444"/>
      <c r="CM38" s="444"/>
      <c r="CN38" s="444"/>
      <c r="CO38" s="443">
        <v>5</v>
      </c>
      <c r="CP38" s="444"/>
      <c r="CQ38" s="444"/>
      <c r="CR38" s="444"/>
      <c r="CS38" s="444"/>
      <c r="CT38" s="443">
        <v>5</v>
      </c>
      <c r="CU38" s="444"/>
      <c r="CV38" s="444"/>
      <c r="CW38" s="444"/>
      <c r="CX38" s="444"/>
      <c r="CY38" s="443">
        <v>5</v>
      </c>
      <c r="CZ38" s="444"/>
      <c r="DA38" s="444"/>
      <c r="DB38" s="444"/>
      <c r="DC38" s="444"/>
      <c r="DD38" s="443">
        <v>5</v>
      </c>
      <c r="DE38" s="444"/>
      <c r="DF38" s="444"/>
      <c r="DG38" s="444"/>
      <c r="DH38" s="444"/>
      <c r="DI38" s="443">
        <v>5</v>
      </c>
      <c r="DJ38" s="444"/>
      <c r="DK38" s="444"/>
      <c r="DL38" s="444"/>
      <c r="DM38" s="444"/>
      <c r="DN38" s="443">
        <v>5</v>
      </c>
      <c r="DO38" s="444"/>
      <c r="DP38" s="444"/>
      <c r="DQ38" s="444"/>
      <c r="DR38" s="444"/>
      <c r="DS38" s="443">
        <v>5</v>
      </c>
      <c r="DT38" s="444"/>
      <c r="DU38" s="444"/>
      <c r="DV38" s="444"/>
      <c r="DW38" s="444"/>
      <c r="DX38" s="443">
        <v>5</v>
      </c>
      <c r="DY38" s="444"/>
      <c r="DZ38" s="444"/>
      <c r="EA38" s="444"/>
      <c r="EB38" s="444"/>
    </row>
    <row r="39" spans="1:132" s="441" customFormat="1" ht="15" x14ac:dyDescent="0.25">
      <c r="A39" s="422" t="s">
        <v>341</v>
      </c>
      <c r="B39" s="346"/>
      <c r="C39" s="346"/>
      <c r="D39" s="346"/>
      <c r="E39" s="346"/>
      <c r="F39" s="346"/>
      <c r="G39" s="346"/>
      <c r="H39" s="346"/>
      <c r="I39" s="346"/>
      <c r="J39" s="423"/>
      <c r="K39" s="423"/>
      <c r="L39" s="423"/>
      <c r="M39" s="423"/>
      <c r="N39" s="346"/>
      <c r="O39" s="346"/>
      <c r="P39" s="424"/>
      <c r="Q39" s="424"/>
      <c r="R39" s="425"/>
      <c r="S39" s="346"/>
      <c r="T39" s="423"/>
      <c r="U39" s="423"/>
      <c r="V39" s="346"/>
      <c r="W39" s="346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6"/>
      <c r="AI39" s="426"/>
      <c r="AJ39" s="423"/>
      <c r="AK39" s="423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23"/>
      <c r="AW39" s="423"/>
      <c r="AX39" s="423"/>
      <c r="AY39" s="423"/>
      <c r="AZ39" s="423"/>
      <c r="BA39" s="423"/>
      <c r="BB39" s="423"/>
      <c r="BC39" s="423"/>
      <c r="BD39" s="423"/>
      <c r="BE39" s="423"/>
      <c r="BF39" s="423"/>
      <c r="BG39" s="423"/>
      <c r="BH39" s="423"/>
      <c r="BI39" s="423"/>
      <c r="BJ39" s="423"/>
      <c r="BK39" s="423"/>
      <c r="BL39" s="427"/>
      <c r="BM39" s="427"/>
      <c r="BN39" s="423"/>
      <c r="BO39" s="423"/>
      <c r="BP39" s="423"/>
      <c r="BQ39" s="423"/>
      <c r="BR39" s="423"/>
      <c r="BS39" s="423"/>
      <c r="BT39" s="423"/>
      <c r="BU39" s="21"/>
      <c r="BV39" s="423"/>
      <c r="BW39" s="21"/>
      <c r="BX39" s="423"/>
      <c r="BY39" s="21"/>
      <c r="BZ39" s="423"/>
      <c r="CA39" s="21"/>
      <c r="CB39" s="423"/>
      <c r="CC39" s="21"/>
      <c r="CD39" s="423"/>
      <c r="CE39" s="21"/>
      <c r="CF39" s="423"/>
      <c r="CG39" s="21"/>
      <c r="CH39" s="423"/>
      <c r="CI39" s="21"/>
      <c r="CJ39" s="443">
        <v>34</v>
      </c>
      <c r="CK39" s="444"/>
      <c r="CL39" s="444"/>
      <c r="CM39" s="444"/>
      <c r="CN39" s="444"/>
      <c r="CO39" s="443">
        <v>34</v>
      </c>
      <c r="CP39" s="444"/>
      <c r="CQ39" s="444"/>
      <c r="CR39" s="444"/>
      <c r="CS39" s="444"/>
      <c r="CT39" s="443">
        <v>34</v>
      </c>
      <c r="CU39" s="444"/>
      <c r="CV39" s="444"/>
      <c r="CW39" s="444"/>
      <c r="CX39" s="444"/>
      <c r="CY39" s="443">
        <v>34</v>
      </c>
      <c r="CZ39" s="444"/>
      <c r="DA39" s="444"/>
      <c r="DB39" s="444"/>
      <c r="DC39" s="444"/>
      <c r="DD39" s="443">
        <v>34</v>
      </c>
      <c r="DE39" s="444"/>
      <c r="DF39" s="444"/>
      <c r="DG39" s="444"/>
      <c r="DH39" s="444"/>
      <c r="DI39" s="443">
        <v>34</v>
      </c>
      <c r="DJ39" s="444"/>
      <c r="DK39" s="444"/>
      <c r="DL39" s="444"/>
      <c r="DM39" s="444"/>
      <c r="DN39" s="443">
        <v>34</v>
      </c>
      <c r="DO39" s="444"/>
      <c r="DP39" s="444"/>
      <c r="DQ39" s="444"/>
      <c r="DR39" s="444"/>
      <c r="DS39" s="443">
        <v>34</v>
      </c>
      <c r="DT39" s="444"/>
      <c r="DU39" s="444"/>
      <c r="DV39" s="444"/>
      <c r="DW39" s="444"/>
      <c r="DX39" s="443">
        <v>34</v>
      </c>
      <c r="DY39" s="444"/>
      <c r="DZ39" s="444"/>
      <c r="EA39" s="444"/>
      <c r="EB39" s="444"/>
    </row>
    <row r="40" spans="1:132" s="441" customFormat="1" ht="15" x14ac:dyDescent="0.25">
      <c r="A40" s="436" t="s">
        <v>342</v>
      </c>
      <c r="B40" s="605">
        <v>0.59309999999999996</v>
      </c>
      <c r="C40" s="605"/>
      <c r="D40" s="605">
        <v>0.60870000000000002</v>
      </c>
      <c r="E40" s="605"/>
      <c r="F40" s="605">
        <v>0.53490000000000004</v>
      </c>
      <c r="G40" s="605"/>
      <c r="H40" s="605">
        <v>0.63460000000000005</v>
      </c>
      <c r="I40" s="605"/>
      <c r="J40" s="605">
        <v>0.55620000000000003</v>
      </c>
      <c r="K40" s="605"/>
      <c r="L40" s="605">
        <v>0.61129999999999995</v>
      </c>
      <c r="M40" s="605"/>
      <c r="N40" s="605">
        <v>0.54100000000000004</v>
      </c>
      <c r="O40" s="605"/>
      <c r="P40" s="605">
        <v>0.52490000000000003</v>
      </c>
      <c r="Q40" s="605"/>
      <c r="R40" s="605">
        <v>0.54290000000000005</v>
      </c>
      <c r="S40" s="605"/>
      <c r="T40" s="605">
        <v>0.51239999999999997</v>
      </c>
      <c r="U40" s="605"/>
      <c r="V40" s="605">
        <v>0.56999999999999995</v>
      </c>
      <c r="W40" s="605"/>
      <c r="X40" s="605">
        <v>0.66890000000000005</v>
      </c>
      <c r="Y40" s="605"/>
      <c r="Z40" s="605">
        <v>0.70069999999999999</v>
      </c>
      <c r="AA40" s="605"/>
      <c r="AB40" s="605">
        <v>0.83330000000000004</v>
      </c>
      <c r="AC40" s="605"/>
      <c r="AD40" s="605">
        <v>0.85409999999999997</v>
      </c>
      <c r="AE40" s="605"/>
      <c r="AF40" s="605">
        <v>0.83930000000000005</v>
      </c>
      <c r="AG40" s="605"/>
      <c r="AH40" s="605">
        <v>0.84909999999999997</v>
      </c>
      <c r="AI40" s="605"/>
      <c r="AJ40" s="605">
        <v>0.58289999999999997</v>
      </c>
      <c r="AK40" s="605"/>
      <c r="AL40" s="605">
        <v>0.873</v>
      </c>
      <c r="AM40" s="605"/>
      <c r="AN40" s="605">
        <v>0.85799999999999998</v>
      </c>
      <c r="AO40" s="605"/>
      <c r="AP40" s="605">
        <v>0.86929999999999996</v>
      </c>
      <c r="AQ40" s="605"/>
      <c r="AR40" s="605">
        <v>0.92310000000000003</v>
      </c>
      <c r="AS40" s="605"/>
      <c r="AT40" s="605">
        <v>0.89929999999999999</v>
      </c>
      <c r="AU40" s="605"/>
      <c r="AV40" s="605">
        <v>0.88500000000000001</v>
      </c>
      <c r="AW40" s="605"/>
      <c r="AX40" s="605">
        <v>0.90429999999999999</v>
      </c>
      <c r="AY40" s="605"/>
      <c r="AZ40" s="605">
        <v>0.92290000000000005</v>
      </c>
      <c r="BA40" s="605"/>
      <c r="BB40" s="605">
        <v>0.91439999999999999</v>
      </c>
      <c r="BC40" s="605"/>
      <c r="BD40" s="605">
        <v>0.92720000000000002</v>
      </c>
      <c r="BE40" s="605"/>
      <c r="BF40" s="604">
        <v>0.93689999999999996</v>
      </c>
      <c r="BG40" s="604"/>
      <c r="BH40" s="605">
        <v>0.91610000000000003</v>
      </c>
      <c r="BI40" s="605"/>
      <c r="BJ40" s="605">
        <v>0.89990000000000003</v>
      </c>
      <c r="BK40" s="605"/>
      <c r="BL40" s="605">
        <v>0.92679999999999996</v>
      </c>
      <c r="BM40" s="605"/>
      <c r="BN40" s="605">
        <v>0.94</v>
      </c>
      <c r="BO40" s="605"/>
      <c r="BP40" s="605">
        <v>0.93</v>
      </c>
      <c r="BQ40" s="605"/>
      <c r="BR40" s="604">
        <v>0.93899999999999995</v>
      </c>
      <c r="BS40" s="604"/>
      <c r="BT40" s="604">
        <v>0.92210000000000003</v>
      </c>
      <c r="BU40" s="653"/>
      <c r="BV40" s="605"/>
      <c r="BW40" s="605"/>
      <c r="BX40" s="604"/>
      <c r="BY40" s="653"/>
      <c r="BZ40" s="604"/>
      <c r="CA40" s="653"/>
      <c r="CB40" s="604"/>
      <c r="CC40" s="653"/>
      <c r="CD40" s="604"/>
      <c r="CE40" s="653"/>
      <c r="CF40" s="604"/>
      <c r="CG40" s="653"/>
      <c r="CH40" s="604"/>
      <c r="CI40" s="653"/>
      <c r="CJ40" s="445">
        <f>SUM(CJ29:CJ39)</f>
        <v>311</v>
      </c>
      <c r="CK40" s="444"/>
      <c r="CL40" s="444"/>
      <c r="CM40" s="444"/>
      <c r="CN40" s="444"/>
      <c r="CO40" s="445">
        <f>SUM(CO29:CO39)</f>
        <v>311</v>
      </c>
      <c r="CP40" s="444"/>
      <c r="CQ40" s="444"/>
      <c r="CR40" s="444"/>
      <c r="CS40" s="444"/>
      <c r="CT40" s="445">
        <f>SUM(CT29:CT39)</f>
        <v>311</v>
      </c>
      <c r="CU40" s="444"/>
      <c r="CV40" s="444"/>
      <c r="CW40" s="444"/>
      <c r="CX40" s="444"/>
      <c r="CY40" s="445">
        <f>SUM(CY29:CY39)</f>
        <v>311</v>
      </c>
      <c r="CZ40" s="444"/>
      <c r="DA40" s="444"/>
      <c r="DB40" s="444"/>
      <c r="DC40" s="444"/>
      <c r="DD40" s="445">
        <f>SUM(DD29:DD39)</f>
        <v>311</v>
      </c>
      <c r="DE40" s="444"/>
      <c r="DF40" s="444"/>
      <c r="DG40" s="444"/>
      <c r="DH40" s="444"/>
      <c r="DI40" s="445">
        <f>SUM(DI29:DI39)</f>
        <v>311</v>
      </c>
      <c r="DJ40" s="444"/>
      <c r="DK40" s="444"/>
      <c r="DL40" s="444"/>
      <c r="DM40" s="444"/>
      <c r="DN40" s="445">
        <f>SUM(DN29:DN39)</f>
        <v>311</v>
      </c>
      <c r="DO40" s="444"/>
      <c r="DP40" s="444"/>
      <c r="DQ40" s="444"/>
      <c r="DR40" s="444"/>
      <c r="DS40" s="445">
        <f>SUM(DS29:DS39)</f>
        <v>311</v>
      </c>
      <c r="DT40" s="444"/>
      <c r="DU40" s="444"/>
      <c r="DV40" s="444"/>
      <c r="DW40" s="444"/>
      <c r="DX40" s="445">
        <f>SUM(DX29:DX39)</f>
        <v>311</v>
      </c>
      <c r="DY40" s="444"/>
      <c r="DZ40" s="444"/>
      <c r="EA40" s="444"/>
      <c r="EB40" s="444"/>
    </row>
    <row r="41" spans="1:132" s="441" customFormat="1" ht="15" x14ac:dyDescent="0.25">
      <c r="A41" s="317"/>
      <c r="B41" s="440"/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C41" s="440"/>
      <c r="AD41" s="440"/>
      <c r="AE41" s="440"/>
      <c r="AF41" s="440"/>
      <c r="AG41" s="440"/>
      <c r="AH41" s="440"/>
      <c r="AI41" s="440"/>
      <c r="AJ41" s="440"/>
      <c r="AK41" s="440"/>
      <c r="AL41" s="440"/>
      <c r="AM41" s="440"/>
      <c r="AN41" s="440"/>
      <c r="AO41" s="440"/>
      <c r="AP41" s="440"/>
      <c r="AQ41" s="440"/>
      <c r="AR41" s="440"/>
      <c r="AS41" s="440"/>
      <c r="AT41" s="440"/>
      <c r="AU41" s="440"/>
      <c r="AV41" s="440"/>
      <c r="AW41" s="440"/>
      <c r="AX41" s="440"/>
      <c r="AY41" s="440"/>
      <c r="AZ41" s="440"/>
      <c r="BA41" s="440"/>
      <c r="BB41" s="440"/>
      <c r="BC41" s="440"/>
      <c r="BD41" s="440"/>
      <c r="BE41" s="440"/>
      <c r="BF41" s="440"/>
      <c r="BG41" s="440"/>
      <c r="BH41" s="440"/>
      <c r="BI41" s="440"/>
      <c r="BJ41" s="440"/>
      <c r="BK41" s="440"/>
      <c r="BL41" s="440"/>
      <c r="BM41" s="440"/>
      <c r="BN41" s="440"/>
      <c r="BO41" s="440"/>
      <c r="BP41" s="440"/>
      <c r="BQ41" s="440"/>
      <c r="BR41" s="440"/>
      <c r="BS41" s="440"/>
      <c r="BT41" s="440"/>
      <c r="BU41" s="440"/>
      <c r="BV41" s="440"/>
      <c r="BW41" s="440"/>
      <c r="BX41" s="440"/>
      <c r="BY41" s="440"/>
      <c r="BZ41" s="440"/>
      <c r="CA41" s="440"/>
      <c r="CB41" s="440"/>
      <c r="CC41" s="440"/>
      <c r="CD41" s="440"/>
      <c r="CE41" s="440"/>
      <c r="CF41" s="440"/>
      <c r="CG41" s="440"/>
      <c r="CH41" s="440"/>
      <c r="CI41" s="440"/>
      <c r="CJ41" s="440"/>
      <c r="CK41"/>
      <c r="CL41"/>
      <c r="CM41"/>
      <c r="CN41"/>
      <c r="CO41" s="440"/>
      <c r="CP41"/>
      <c r="CQ41"/>
      <c r="CR41"/>
      <c r="CS41"/>
      <c r="CT41" s="440"/>
      <c r="CU41"/>
      <c r="CV41"/>
      <c r="CW41"/>
      <c r="CX41"/>
      <c r="CY41" s="440"/>
      <c r="CZ41"/>
      <c r="DA41"/>
      <c r="DB41"/>
      <c r="DC41"/>
      <c r="DD41" s="440"/>
      <c r="DE41"/>
      <c r="DF41"/>
      <c r="DG41"/>
      <c r="DH41"/>
      <c r="DI41" s="440"/>
      <c r="DJ41"/>
      <c r="DK41"/>
      <c r="DL41"/>
      <c r="DM41"/>
      <c r="DN41" s="440"/>
      <c r="DO41"/>
      <c r="DP41"/>
      <c r="DQ41"/>
      <c r="DR41"/>
      <c r="DS41" s="440"/>
      <c r="DT41"/>
      <c r="DU41"/>
      <c r="DV41"/>
      <c r="DW41"/>
      <c r="DX41" s="440"/>
      <c r="DY41"/>
      <c r="DZ41"/>
      <c r="EA41"/>
      <c r="EB41"/>
    </row>
    <row r="42" spans="1:132" ht="15" x14ac:dyDescent="0.25">
      <c r="A42" s="416" t="s">
        <v>345</v>
      </c>
      <c r="B42" s="417"/>
      <c r="C42" s="417"/>
      <c r="D42" s="417"/>
      <c r="E42" s="417"/>
      <c r="F42" s="417"/>
      <c r="G42" s="417"/>
      <c r="H42" s="417"/>
      <c r="I42" s="417"/>
      <c r="J42" s="418"/>
      <c r="K42" s="418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8"/>
      <c r="W42" s="418"/>
      <c r="X42" s="417"/>
      <c r="Y42" s="417"/>
      <c r="Z42" s="418"/>
      <c r="AA42" s="418"/>
      <c r="AB42" s="418"/>
      <c r="AC42" s="418"/>
      <c r="AD42" s="418"/>
      <c r="AE42" s="418"/>
      <c r="AF42" s="417"/>
      <c r="AG42" s="417"/>
      <c r="AH42" s="418"/>
      <c r="AI42" s="418"/>
      <c r="AJ42" s="417"/>
      <c r="AK42" s="417"/>
      <c r="AL42" s="417"/>
      <c r="AM42" s="417"/>
      <c r="AN42" s="590"/>
      <c r="AO42" s="590"/>
      <c r="AP42" s="417"/>
      <c r="AQ42" s="417"/>
      <c r="AR42" s="418"/>
      <c r="AS42" s="418"/>
      <c r="AT42" s="418"/>
      <c r="AU42" s="418"/>
      <c r="AV42" s="417"/>
      <c r="AW42" s="417"/>
      <c r="AX42" s="417"/>
      <c r="AY42" s="417"/>
      <c r="AZ42" s="417"/>
      <c r="BA42" s="417"/>
      <c r="BB42" s="418"/>
      <c r="BC42" s="418"/>
      <c r="BD42" s="418"/>
      <c r="BE42" s="418"/>
      <c r="BF42" s="418"/>
      <c r="BG42" s="418"/>
      <c r="BH42" s="418"/>
      <c r="BI42" s="418"/>
      <c r="BJ42" s="418"/>
      <c r="BK42" s="418"/>
      <c r="BL42" s="418"/>
      <c r="BM42" s="418"/>
      <c r="BN42" s="418"/>
      <c r="BO42" s="418"/>
      <c r="BP42" s="418"/>
      <c r="BQ42" s="418"/>
      <c r="BR42" s="418"/>
      <c r="BS42" s="418"/>
      <c r="BT42" s="418"/>
      <c r="BU42" s="418"/>
      <c r="BV42" s="418"/>
      <c r="BW42" s="418"/>
      <c r="BX42" s="418"/>
      <c r="BY42" s="418"/>
      <c r="BZ42" s="418"/>
      <c r="CA42" s="418"/>
      <c r="CB42" s="418"/>
      <c r="CC42" s="418"/>
      <c r="CD42" s="418"/>
      <c r="CE42" s="418"/>
      <c r="CF42" s="418"/>
      <c r="CG42" s="418"/>
      <c r="CH42" s="418"/>
      <c r="CI42" s="418"/>
      <c r="CJ42" s="442"/>
      <c r="CK42"/>
      <c r="CL42"/>
      <c r="CM42"/>
      <c r="CN42"/>
      <c r="CO42" s="442"/>
      <c r="CP42"/>
      <c r="CQ42"/>
      <c r="CR42"/>
      <c r="CS42"/>
      <c r="CT42" s="442"/>
      <c r="CU42"/>
      <c r="CV42"/>
      <c r="CW42"/>
      <c r="CX42"/>
      <c r="CY42" s="442"/>
      <c r="CZ42"/>
      <c r="DA42"/>
      <c r="DB42"/>
      <c r="DC42"/>
      <c r="DD42" s="442"/>
      <c r="DE42"/>
      <c r="DF42"/>
      <c r="DG42"/>
      <c r="DH42"/>
      <c r="DI42" s="442"/>
      <c r="DJ42"/>
      <c r="DK42"/>
      <c r="DL42"/>
      <c r="DM42"/>
      <c r="DN42" s="442"/>
      <c r="DO42"/>
      <c r="DP42"/>
      <c r="DQ42"/>
      <c r="DR42"/>
      <c r="DS42" s="442"/>
      <c r="DT42"/>
      <c r="DU42"/>
      <c r="DV42"/>
      <c r="DW42"/>
      <c r="DX42" s="442"/>
      <c r="DY42"/>
      <c r="DZ42"/>
      <c r="EA42"/>
      <c r="EB42"/>
    </row>
    <row r="43" spans="1:132" s="441" customFormat="1" ht="15" x14ac:dyDescent="0.25">
      <c r="A43" s="419" t="s">
        <v>328</v>
      </c>
      <c r="B43" s="584">
        <f>$B$11</f>
        <v>44562</v>
      </c>
      <c r="C43" s="584"/>
      <c r="D43" s="584" t="e">
        <f ca="1">$D$11</f>
        <v>#NAME?</v>
      </c>
      <c r="E43" s="584"/>
      <c r="F43" s="584" t="e">
        <f ca="1">$F$11</f>
        <v>#NAME?</v>
      </c>
      <c r="G43" s="584"/>
      <c r="H43" s="584" t="e">
        <f ca="1">$H$11</f>
        <v>#NAME?</v>
      </c>
      <c r="I43" s="584"/>
      <c r="J43" s="584" t="e">
        <f ca="1">$J$11</f>
        <v>#NAME?</v>
      </c>
      <c r="K43" s="584"/>
      <c r="L43" s="584" t="e">
        <f ca="1">$L$11</f>
        <v>#NAME?</v>
      </c>
      <c r="M43" s="584"/>
      <c r="N43" s="584" t="e">
        <f ca="1">$N$11</f>
        <v>#NAME?</v>
      </c>
      <c r="O43" s="584"/>
      <c r="P43" s="584" t="e">
        <f ca="1">$P$11</f>
        <v>#NAME?</v>
      </c>
      <c r="Q43" s="584"/>
      <c r="R43" s="584" t="e">
        <f ca="1">$R$11</f>
        <v>#NAME?</v>
      </c>
      <c r="S43" s="584"/>
      <c r="T43" s="584" t="e">
        <f ca="1">$T$11</f>
        <v>#NAME?</v>
      </c>
      <c r="U43" s="584"/>
      <c r="V43" s="584" t="e">
        <f ca="1">$V$11</f>
        <v>#NAME?</v>
      </c>
      <c r="W43" s="584"/>
      <c r="X43" s="584" t="e">
        <f ca="1">X11</f>
        <v>#NAME?</v>
      </c>
      <c r="Y43" s="584"/>
      <c r="Z43" s="584" t="e">
        <f ca="1">Z11</f>
        <v>#NAME?</v>
      </c>
      <c r="AA43" s="584"/>
      <c r="AB43" s="584" t="e">
        <f ca="1">AB11</f>
        <v>#NAME?</v>
      </c>
      <c r="AC43" s="584"/>
      <c r="AD43" s="584" t="e">
        <f ca="1">AD11</f>
        <v>#NAME?</v>
      </c>
      <c r="AE43" s="584"/>
      <c r="AF43" s="584" t="e">
        <f ca="1">AF11</f>
        <v>#NAME?</v>
      </c>
      <c r="AG43" s="584"/>
      <c r="AH43" s="584" t="e">
        <f ca="1">AH11</f>
        <v>#NAME?</v>
      </c>
      <c r="AI43" s="584"/>
      <c r="AJ43" s="584" t="e">
        <f ca="1">AJ11</f>
        <v>#NAME?</v>
      </c>
      <c r="AK43" s="584"/>
      <c r="AL43" s="584" t="e">
        <f ca="1">AL11</f>
        <v>#NAME?</v>
      </c>
      <c r="AM43" s="584"/>
      <c r="AN43" s="584" t="e">
        <f ca="1">AN11</f>
        <v>#NAME?</v>
      </c>
      <c r="AO43" s="584"/>
      <c r="AP43" s="584" t="e">
        <f ca="1">AP11</f>
        <v>#NAME?</v>
      </c>
      <c r="AQ43" s="584"/>
      <c r="AR43" s="584" t="e">
        <f ca="1">AR11</f>
        <v>#NAME?</v>
      </c>
      <c r="AS43" s="584"/>
      <c r="AT43" s="584" t="e">
        <f ca="1">AT11</f>
        <v>#NAME?</v>
      </c>
      <c r="AU43" s="584"/>
      <c r="AV43" s="584" t="e">
        <f ca="1">AV11</f>
        <v>#NAME?</v>
      </c>
      <c r="AW43" s="584"/>
      <c r="AX43" s="584" t="e">
        <f ca="1">AX11</f>
        <v>#NAME?</v>
      </c>
      <c r="AY43" s="584"/>
      <c r="AZ43" s="584" t="e">
        <f ca="1">AZ11</f>
        <v>#NAME?</v>
      </c>
      <c r="BA43" s="584"/>
      <c r="BB43" s="584" t="e">
        <f ca="1">BB11</f>
        <v>#NAME?</v>
      </c>
      <c r="BC43" s="584"/>
      <c r="BD43" s="584" t="e">
        <f ca="1">BD11</f>
        <v>#NAME?</v>
      </c>
      <c r="BE43" s="584"/>
      <c r="BF43" s="584" t="e">
        <f ca="1">BF11</f>
        <v>#NAME?</v>
      </c>
      <c r="BG43" s="584"/>
      <c r="BH43" s="584" t="e">
        <f ca="1">BH11</f>
        <v>#NAME?</v>
      </c>
      <c r="BI43" s="584"/>
      <c r="BJ43" s="584" t="e">
        <f ca="1">BJ11</f>
        <v>#NAME?</v>
      </c>
      <c r="BK43" s="584"/>
      <c r="BL43" s="584" t="e">
        <f ca="1">BL11</f>
        <v>#NAME?</v>
      </c>
      <c r="BM43" s="584"/>
      <c r="BN43" s="584" t="e">
        <f ca="1">BN11</f>
        <v>#NAME?</v>
      </c>
      <c r="BO43" s="584"/>
      <c r="BP43" s="584" t="e">
        <f ca="1">BP11</f>
        <v>#NAME?</v>
      </c>
      <c r="BQ43" s="584"/>
      <c r="BR43" s="584" t="e">
        <f ca="1">BR11</f>
        <v>#NAME?</v>
      </c>
      <c r="BS43" s="584"/>
      <c r="BT43" s="584" t="e">
        <f ca="1">BT11</f>
        <v>#NAME?</v>
      </c>
      <c r="BU43" s="584"/>
      <c r="BV43" s="584" t="e">
        <f ca="1">BV11</f>
        <v>#NAME?</v>
      </c>
      <c r="BW43" s="584"/>
      <c r="BX43" s="584" t="e">
        <f ca="1">BX11</f>
        <v>#NAME?</v>
      </c>
      <c r="BY43" s="584"/>
      <c r="BZ43" s="584" t="e">
        <f ca="1">BZ11</f>
        <v>#NAME?</v>
      </c>
      <c r="CA43" s="584"/>
      <c r="CB43" s="584" t="e">
        <f ca="1">CB11</f>
        <v>#NAME?</v>
      </c>
      <c r="CC43" s="584"/>
      <c r="CD43" s="584" t="e">
        <f ca="1">CD11</f>
        <v>#NAME?</v>
      </c>
      <c r="CE43" s="584"/>
      <c r="CF43" s="584" t="e">
        <f ca="1">CF11</f>
        <v>#NAME?</v>
      </c>
      <c r="CG43" s="584"/>
      <c r="CH43" s="584" t="e">
        <f ca="1">CH11</f>
        <v>#NAME?</v>
      </c>
      <c r="CI43" s="584"/>
      <c r="CJ43" s="420">
        <f>CJ11</f>
        <v>45658</v>
      </c>
      <c r="CK43"/>
      <c r="CL43"/>
      <c r="CM43"/>
      <c r="CN43"/>
      <c r="CO43" s="420">
        <f>CO11</f>
        <v>45689</v>
      </c>
      <c r="CP43"/>
      <c r="CQ43"/>
      <c r="CR43"/>
      <c r="CS43"/>
      <c r="CT43" s="420">
        <f>CT11</f>
        <v>45717</v>
      </c>
      <c r="CU43"/>
      <c r="CV43"/>
      <c r="CW43"/>
      <c r="CX43"/>
      <c r="CY43" s="420">
        <f>CY11</f>
        <v>45748</v>
      </c>
      <c r="CZ43"/>
      <c r="DA43"/>
      <c r="DB43"/>
      <c r="DC43"/>
      <c r="DD43" s="420">
        <f>DD11</f>
        <v>45778</v>
      </c>
      <c r="DE43"/>
      <c r="DF43"/>
      <c r="DG43"/>
      <c r="DH43"/>
      <c r="DI43" s="420">
        <f>DI11</f>
        <v>45809</v>
      </c>
      <c r="DJ43"/>
      <c r="DK43"/>
      <c r="DL43"/>
      <c r="DM43"/>
      <c r="DN43" s="420">
        <f>DN11</f>
        <v>45839</v>
      </c>
      <c r="DO43"/>
      <c r="DP43"/>
      <c r="DQ43"/>
      <c r="DR43"/>
      <c r="DS43" s="420">
        <f>DS11</f>
        <v>45870</v>
      </c>
      <c r="DT43"/>
      <c r="DU43"/>
      <c r="DV43"/>
      <c r="DW43"/>
      <c r="DX43" s="420">
        <f>DX$11</f>
        <v>45901</v>
      </c>
      <c r="DY43"/>
      <c r="DZ43"/>
      <c r="EA43"/>
      <c r="EB43"/>
    </row>
    <row r="44" spans="1:132" s="441" customFormat="1" ht="15" x14ac:dyDescent="0.25">
      <c r="A44" s="446" t="s">
        <v>156</v>
      </c>
      <c r="B44" s="620">
        <v>5.69</v>
      </c>
      <c r="C44" s="620"/>
      <c r="D44" s="620">
        <v>4.6900000000000004</v>
      </c>
      <c r="E44" s="620"/>
      <c r="F44" s="620">
        <v>1.95</v>
      </c>
      <c r="G44" s="620"/>
      <c r="H44" s="620">
        <v>4.1399999999999997</v>
      </c>
      <c r="I44" s="620"/>
      <c r="J44" s="650">
        <v>4.29</v>
      </c>
      <c r="K44" s="650"/>
      <c r="L44" s="650">
        <v>4.2</v>
      </c>
      <c r="M44" s="650"/>
      <c r="N44" s="620">
        <v>3.81</v>
      </c>
      <c r="O44" s="620"/>
      <c r="P44" s="655">
        <v>4.45</v>
      </c>
      <c r="Q44" s="655"/>
      <c r="R44" s="620">
        <v>2.79</v>
      </c>
      <c r="S44" s="620"/>
      <c r="T44" s="650">
        <v>6.02</v>
      </c>
      <c r="U44" s="650"/>
      <c r="V44" s="620">
        <v>5.82</v>
      </c>
      <c r="W44" s="620"/>
      <c r="X44" s="650">
        <v>4.5999999999999996</v>
      </c>
      <c r="Y44" s="650"/>
      <c r="Z44" s="650">
        <v>5.28</v>
      </c>
      <c r="AA44" s="650"/>
      <c r="AB44" s="650">
        <v>5.32</v>
      </c>
      <c r="AC44" s="650"/>
      <c r="AD44" s="650">
        <v>5.33</v>
      </c>
      <c r="AE44" s="650"/>
      <c r="AF44" s="650">
        <v>5.43</v>
      </c>
      <c r="AG44" s="650"/>
      <c r="AH44" s="650">
        <v>5.53</v>
      </c>
      <c r="AI44" s="650"/>
      <c r="AJ44" s="650">
        <v>5.6</v>
      </c>
      <c r="AK44" s="650"/>
      <c r="AL44" s="650">
        <v>5.73</v>
      </c>
      <c r="AM44" s="650"/>
      <c r="AN44" s="650">
        <v>4.5199999999999996</v>
      </c>
      <c r="AO44" s="650"/>
      <c r="AP44" s="650">
        <v>4.7</v>
      </c>
      <c r="AQ44" s="650"/>
      <c r="AR44" s="650">
        <v>4.18</v>
      </c>
      <c r="AS44" s="650"/>
      <c r="AT44" s="650">
        <v>4.8</v>
      </c>
      <c r="AU44" s="650"/>
      <c r="AV44" s="650">
        <v>3.91</v>
      </c>
      <c r="AW44" s="650"/>
      <c r="AX44" s="650">
        <v>4.3600000000000003</v>
      </c>
      <c r="AY44" s="650"/>
      <c r="AZ44" s="650">
        <v>4.29</v>
      </c>
      <c r="BA44" s="650"/>
      <c r="BB44" s="650">
        <v>5.59</v>
      </c>
      <c r="BC44" s="650"/>
      <c r="BD44" s="650">
        <v>6.39</v>
      </c>
      <c r="BE44" s="650"/>
      <c r="BF44" s="650">
        <v>6.45</v>
      </c>
      <c r="BG44" s="650"/>
      <c r="BH44" s="650">
        <v>4.66</v>
      </c>
      <c r="BI44" s="650"/>
      <c r="BJ44" s="650">
        <v>5.62</v>
      </c>
      <c r="BK44" s="650"/>
      <c r="BL44" s="656">
        <v>5.14</v>
      </c>
      <c r="BM44" s="656"/>
      <c r="BN44" s="650">
        <v>5.23</v>
      </c>
      <c r="BO44" s="650"/>
      <c r="BP44" s="650">
        <v>5</v>
      </c>
      <c r="BQ44" s="650"/>
      <c r="BR44" s="650">
        <v>5.37</v>
      </c>
      <c r="BS44" s="650"/>
      <c r="BT44" s="596">
        <v>4.9400000000000004</v>
      </c>
      <c r="BU44" s="596"/>
      <c r="BV44" s="596">
        <v>5.36</v>
      </c>
      <c r="BW44" s="596"/>
      <c r="BX44" s="596">
        <v>5.15</v>
      </c>
      <c r="BY44" s="596"/>
      <c r="BZ44" s="596">
        <v>5.01</v>
      </c>
      <c r="CA44" s="596"/>
      <c r="CB44" s="596">
        <v>5.29</v>
      </c>
      <c r="CC44" s="596"/>
      <c r="CD44" s="596">
        <v>5.8</v>
      </c>
      <c r="CE44" s="596"/>
      <c r="CF44" s="596">
        <v>5.0999999999999996</v>
      </c>
      <c r="CG44" s="596"/>
      <c r="CH44" s="596">
        <v>4.7300000000000004</v>
      </c>
      <c r="CI44" s="596"/>
      <c r="CJ44" s="449">
        <v>5.36</v>
      </c>
      <c r="CK44" s="450"/>
      <c r="CL44" s="450"/>
      <c r="CM44" s="450"/>
      <c r="CN44" s="450"/>
      <c r="CO44" s="449">
        <v>5.15</v>
      </c>
      <c r="CP44" s="450"/>
      <c r="CQ44" s="450"/>
      <c r="CR44" s="450"/>
      <c r="CS44" s="450"/>
      <c r="CT44" s="449">
        <v>5.01</v>
      </c>
      <c r="CU44" s="450"/>
      <c r="CV44" s="450"/>
      <c r="CW44" s="450"/>
      <c r="CX44" s="450"/>
      <c r="CY44" s="449">
        <v>5.29</v>
      </c>
      <c r="CZ44" s="450"/>
      <c r="DA44" s="450"/>
      <c r="DB44" s="450"/>
      <c r="DC44" s="450"/>
      <c r="DD44" s="449">
        <v>5.8</v>
      </c>
      <c r="DE44" s="450"/>
      <c r="DF44" s="450"/>
      <c r="DG44" s="450"/>
      <c r="DH44" s="450"/>
      <c r="DI44" s="449">
        <v>5.0999999999999996</v>
      </c>
      <c r="DJ44" s="450"/>
      <c r="DK44" s="450"/>
      <c r="DL44" s="450"/>
      <c r="DM44" s="450"/>
      <c r="DN44" s="449">
        <v>4.7300000000000004</v>
      </c>
      <c r="DO44" s="450"/>
      <c r="DP44" s="450"/>
      <c r="DQ44" s="450"/>
      <c r="DR44" s="450"/>
      <c r="DS44" s="449">
        <v>4.26</v>
      </c>
      <c r="DT44" s="450"/>
      <c r="DU44" s="450"/>
      <c r="DV44" s="450"/>
      <c r="DW44" s="450"/>
      <c r="DX44" s="449">
        <v>4.96</v>
      </c>
      <c r="DY44" s="450"/>
      <c r="DZ44" s="450"/>
      <c r="EA44" s="450"/>
      <c r="EB44" s="450"/>
    </row>
    <row r="45" spans="1:132" s="441" customFormat="1" ht="15" x14ac:dyDescent="0.25">
      <c r="A45" s="446" t="s">
        <v>329</v>
      </c>
      <c r="B45" s="620">
        <v>5.16</v>
      </c>
      <c r="C45" s="620"/>
      <c r="D45" s="620">
        <v>4.5999999999999996</v>
      </c>
      <c r="E45" s="620"/>
      <c r="F45" s="620">
        <v>3.8</v>
      </c>
      <c r="G45" s="620"/>
      <c r="H45" s="620">
        <v>4.47</v>
      </c>
      <c r="I45" s="620"/>
      <c r="J45" s="650">
        <v>2.92</v>
      </c>
      <c r="K45" s="650"/>
      <c r="L45" s="650">
        <v>3.01</v>
      </c>
      <c r="M45" s="650"/>
      <c r="N45" s="620">
        <v>2.52</v>
      </c>
      <c r="O45" s="620"/>
      <c r="P45" s="655">
        <v>3.75</v>
      </c>
      <c r="Q45" s="655"/>
      <c r="R45" s="620">
        <v>3.06</v>
      </c>
      <c r="S45" s="620"/>
      <c r="T45" s="650">
        <v>4.0999999999999996</v>
      </c>
      <c r="U45" s="650"/>
      <c r="V45" s="620">
        <v>4.33</v>
      </c>
      <c r="W45" s="620"/>
      <c r="X45" s="650">
        <v>3.81</v>
      </c>
      <c r="Y45" s="650"/>
      <c r="Z45" s="650">
        <v>4.18</v>
      </c>
      <c r="AA45" s="650"/>
      <c r="AB45" s="650">
        <v>4.34</v>
      </c>
      <c r="AC45" s="650"/>
      <c r="AD45" s="650">
        <v>4.5599999999999996</v>
      </c>
      <c r="AE45" s="650"/>
      <c r="AF45" s="650">
        <v>3.83</v>
      </c>
      <c r="AG45" s="650"/>
      <c r="AH45" s="650">
        <v>4.13</v>
      </c>
      <c r="AI45" s="650"/>
      <c r="AJ45" s="650">
        <v>4.32</v>
      </c>
      <c r="AK45" s="650"/>
      <c r="AL45" s="650">
        <v>4.16</v>
      </c>
      <c r="AM45" s="650"/>
      <c r="AN45" s="650">
        <v>4.91</v>
      </c>
      <c r="AO45" s="650"/>
      <c r="AP45" s="650">
        <v>4.38</v>
      </c>
      <c r="AQ45" s="650"/>
      <c r="AR45" s="650">
        <v>5.08</v>
      </c>
      <c r="AS45" s="650"/>
      <c r="AT45" s="650">
        <v>5.05</v>
      </c>
      <c r="AU45" s="650"/>
      <c r="AV45" s="650">
        <v>4.2</v>
      </c>
      <c r="AW45" s="650"/>
      <c r="AX45" s="650">
        <v>5.0199999999999996</v>
      </c>
      <c r="AY45" s="650"/>
      <c r="AZ45" s="650">
        <v>4.5199999999999996</v>
      </c>
      <c r="BA45" s="650"/>
      <c r="BB45" s="650">
        <v>4.3499999999999996</v>
      </c>
      <c r="BC45" s="650"/>
      <c r="BD45" s="650">
        <v>4.54</v>
      </c>
      <c r="BE45" s="650"/>
      <c r="BF45" s="650">
        <v>4.63</v>
      </c>
      <c r="BG45" s="650"/>
      <c r="BH45" s="650">
        <v>5.94</v>
      </c>
      <c r="BI45" s="650"/>
      <c r="BJ45" s="650">
        <v>5.18</v>
      </c>
      <c r="BK45" s="650"/>
      <c r="BL45" s="656">
        <v>6</v>
      </c>
      <c r="BM45" s="656"/>
      <c r="BN45" s="650">
        <v>5.57</v>
      </c>
      <c r="BO45" s="650"/>
      <c r="BP45" s="650">
        <v>5</v>
      </c>
      <c r="BQ45" s="650"/>
      <c r="BR45" s="650">
        <v>5.42</v>
      </c>
      <c r="BS45" s="650"/>
      <c r="BT45" s="596">
        <v>5.07</v>
      </c>
      <c r="BU45" s="596"/>
      <c r="BV45" s="596">
        <v>4.6900000000000004</v>
      </c>
      <c r="BW45" s="596"/>
      <c r="BX45" s="596">
        <v>4.21</v>
      </c>
      <c r="BY45" s="596"/>
      <c r="BZ45" s="596">
        <v>4.5</v>
      </c>
      <c r="CA45" s="596"/>
      <c r="CB45" s="596">
        <v>4.92</v>
      </c>
      <c r="CC45" s="596"/>
      <c r="CD45" s="596">
        <v>5.08</v>
      </c>
      <c r="CE45" s="596"/>
      <c r="CF45" s="596">
        <v>4.72</v>
      </c>
      <c r="CG45" s="596"/>
      <c r="CH45" s="596">
        <v>6.35</v>
      </c>
      <c r="CI45" s="596"/>
      <c r="CJ45" s="449">
        <v>4.6900000000000004</v>
      </c>
      <c r="CK45" s="450"/>
      <c r="CL45" s="450"/>
      <c r="CM45" s="450"/>
      <c r="CN45" s="450"/>
      <c r="CO45" s="449">
        <v>4.21</v>
      </c>
      <c r="CP45" s="450"/>
      <c r="CQ45" s="450"/>
      <c r="CR45" s="450"/>
      <c r="CS45" s="450"/>
      <c r="CT45" s="449">
        <v>4.5</v>
      </c>
      <c r="CU45" s="450"/>
      <c r="CV45" s="450"/>
      <c r="CW45" s="450"/>
      <c r="CX45" s="450"/>
      <c r="CY45" s="449">
        <v>4.92</v>
      </c>
      <c r="CZ45" s="450"/>
      <c r="DA45" s="450"/>
      <c r="DB45" s="450"/>
      <c r="DC45" s="450"/>
      <c r="DD45" s="449">
        <v>5.08</v>
      </c>
      <c r="DE45" s="450"/>
      <c r="DF45" s="450"/>
      <c r="DG45" s="450"/>
      <c r="DH45" s="450"/>
      <c r="DI45" s="449">
        <v>4.72</v>
      </c>
      <c r="DJ45" s="450"/>
      <c r="DK45" s="450"/>
      <c r="DL45" s="450"/>
      <c r="DM45" s="450"/>
      <c r="DN45" s="449">
        <v>6.35</v>
      </c>
      <c r="DO45" s="450"/>
      <c r="DP45" s="450"/>
      <c r="DQ45" s="450"/>
      <c r="DR45" s="450"/>
      <c r="DS45" s="449">
        <v>6.02</v>
      </c>
      <c r="DT45" s="450"/>
      <c r="DU45" s="450"/>
      <c r="DV45" s="450"/>
      <c r="DW45" s="450"/>
      <c r="DX45" s="449">
        <v>5.34</v>
      </c>
      <c r="DY45" s="450"/>
      <c r="DZ45" s="450"/>
      <c r="EA45" s="450"/>
      <c r="EB45" s="450"/>
    </row>
    <row r="46" spans="1:132" s="441" customFormat="1" ht="15" x14ac:dyDescent="0.25">
      <c r="A46" s="446" t="s">
        <v>330</v>
      </c>
      <c r="B46" s="620">
        <v>0</v>
      </c>
      <c r="C46" s="620"/>
      <c r="D46" s="620">
        <v>0</v>
      </c>
      <c r="E46" s="620"/>
      <c r="F46" s="620" t="s">
        <v>331</v>
      </c>
      <c r="G46" s="620"/>
      <c r="H46" s="620" t="s">
        <v>331</v>
      </c>
      <c r="I46" s="620"/>
      <c r="J46" s="652" t="s">
        <v>331</v>
      </c>
      <c r="K46" s="652"/>
      <c r="L46" s="650">
        <v>0</v>
      </c>
      <c r="M46" s="650"/>
      <c r="N46" s="620">
        <v>2.15</v>
      </c>
      <c r="O46" s="620"/>
      <c r="P46" s="655">
        <v>4.3</v>
      </c>
      <c r="Q46" s="655"/>
      <c r="R46" s="620">
        <v>5.0999999999999996</v>
      </c>
      <c r="S46" s="620"/>
      <c r="T46" s="650">
        <v>5.24</v>
      </c>
      <c r="U46" s="650"/>
      <c r="V46" s="620">
        <v>5.69</v>
      </c>
      <c r="W46" s="620"/>
      <c r="X46" s="650">
        <v>5.0999999999999996</v>
      </c>
      <c r="Y46" s="650"/>
      <c r="Z46" s="650">
        <v>4.68</v>
      </c>
      <c r="AA46" s="650"/>
      <c r="AB46" s="650">
        <v>4.62</v>
      </c>
      <c r="AC46" s="650"/>
      <c r="AD46" s="650">
        <v>3.78</v>
      </c>
      <c r="AE46" s="650"/>
      <c r="AF46" s="650">
        <v>3.78</v>
      </c>
      <c r="AG46" s="650"/>
      <c r="AH46" s="650">
        <v>3.95</v>
      </c>
      <c r="AI46" s="650"/>
      <c r="AJ46" s="650">
        <v>4.42</v>
      </c>
      <c r="AK46" s="650"/>
      <c r="AL46" s="650">
        <v>4.3600000000000003</v>
      </c>
      <c r="AM46" s="650"/>
      <c r="AN46" s="650">
        <v>3.59</v>
      </c>
      <c r="AO46" s="650"/>
      <c r="AP46" s="650">
        <v>3.15</v>
      </c>
      <c r="AQ46" s="650"/>
      <c r="AR46" s="650">
        <v>4</v>
      </c>
      <c r="AS46" s="650"/>
      <c r="AT46" s="650">
        <v>3.58</v>
      </c>
      <c r="AU46" s="650"/>
      <c r="AV46" s="650">
        <v>3.12</v>
      </c>
      <c r="AW46" s="650"/>
      <c r="AX46" s="650">
        <v>3.95</v>
      </c>
      <c r="AY46" s="650"/>
      <c r="AZ46" s="650">
        <v>3.17</v>
      </c>
      <c r="BA46" s="650"/>
      <c r="BB46" s="650">
        <v>3.86</v>
      </c>
      <c r="BC46" s="650"/>
      <c r="BD46" s="650">
        <v>3.3</v>
      </c>
      <c r="BE46" s="650"/>
      <c r="BF46" s="650">
        <v>3.98</v>
      </c>
      <c r="BG46" s="650"/>
      <c r="BH46" s="650">
        <v>3.83</v>
      </c>
      <c r="BI46" s="650"/>
      <c r="BJ46" s="650">
        <v>3.52</v>
      </c>
      <c r="BK46" s="650"/>
      <c r="BL46" s="656">
        <v>3.59</v>
      </c>
      <c r="BM46" s="656"/>
      <c r="BN46" s="650">
        <v>4.12</v>
      </c>
      <c r="BO46" s="650"/>
      <c r="BP46" s="650">
        <v>5</v>
      </c>
      <c r="BQ46" s="650"/>
      <c r="BR46" s="650">
        <v>5.15</v>
      </c>
      <c r="BS46" s="650"/>
      <c r="BT46" s="596">
        <v>4.12</v>
      </c>
      <c r="BU46" s="596"/>
      <c r="BV46" s="596">
        <v>3.39</v>
      </c>
      <c r="BW46" s="596"/>
      <c r="BX46" s="596">
        <v>3.34</v>
      </c>
      <c r="BY46" s="596"/>
      <c r="BZ46" s="596">
        <v>3.14</v>
      </c>
      <c r="CA46" s="596"/>
      <c r="CB46" s="596">
        <v>3.13</v>
      </c>
      <c r="CC46" s="596"/>
      <c r="CD46" s="596">
        <v>3.44</v>
      </c>
      <c r="CE46" s="596"/>
      <c r="CF46" s="596">
        <v>4.5599999999999996</v>
      </c>
      <c r="CG46" s="596"/>
      <c r="CH46" s="596">
        <v>3.98</v>
      </c>
      <c r="CI46" s="596"/>
      <c r="CJ46" s="449">
        <v>3.39</v>
      </c>
      <c r="CK46" s="450"/>
      <c r="CL46" s="450"/>
      <c r="CM46" s="450"/>
      <c r="CN46" s="450"/>
      <c r="CO46" s="449">
        <v>3.34</v>
      </c>
      <c r="CP46" s="450"/>
      <c r="CQ46" s="450"/>
      <c r="CR46" s="450"/>
      <c r="CS46" s="450"/>
      <c r="CT46" s="449">
        <v>3.14</v>
      </c>
      <c r="CU46" s="450"/>
      <c r="CV46" s="450"/>
      <c r="CW46" s="450"/>
      <c r="CX46" s="450"/>
      <c r="CY46" s="449">
        <v>3.13</v>
      </c>
      <c r="CZ46" s="450"/>
      <c r="DA46" s="450"/>
      <c r="DB46" s="450"/>
      <c r="DC46" s="450"/>
      <c r="DD46" s="449">
        <v>3.44</v>
      </c>
      <c r="DE46" s="450"/>
      <c r="DF46" s="450"/>
      <c r="DG46" s="450"/>
      <c r="DH46" s="450"/>
      <c r="DI46" s="449">
        <v>4.5599999999999996</v>
      </c>
      <c r="DJ46" s="450"/>
      <c r="DK46" s="450"/>
      <c r="DL46" s="450"/>
      <c r="DM46" s="450"/>
      <c r="DN46" s="449">
        <v>3.98</v>
      </c>
      <c r="DO46" s="450"/>
      <c r="DP46" s="450"/>
      <c r="DQ46" s="450"/>
      <c r="DR46" s="450"/>
      <c r="DS46" s="449">
        <v>3.22</v>
      </c>
      <c r="DT46" s="450"/>
      <c r="DU46" s="450"/>
      <c r="DV46" s="450"/>
      <c r="DW46" s="450"/>
      <c r="DX46" s="449">
        <v>3.44</v>
      </c>
      <c r="DY46" s="450"/>
      <c r="DZ46" s="450"/>
      <c r="EA46" s="450"/>
      <c r="EB46" s="450"/>
    </row>
    <row r="47" spans="1:132" s="451" customFormat="1" ht="15" x14ac:dyDescent="0.25">
      <c r="A47" s="446" t="s">
        <v>332</v>
      </c>
      <c r="B47" s="620">
        <v>0</v>
      </c>
      <c r="C47" s="620"/>
      <c r="D47" s="620">
        <v>0</v>
      </c>
      <c r="E47" s="620"/>
      <c r="F47" s="620" t="s">
        <v>331</v>
      </c>
      <c r="G47" s="620"/>
      <c r="H47" s="620" t="s">
        <v>331</v>
      </c>
      <c r="I47" s="620"/>
      <c r="J47" s="650">
        <v>2.64</v>
      </c>
      <c r="K47" s="650"/>
      <c r="L47" s="650">
        <v>2.21</v>
      </c>
      <c r="M47" s="650"/>
      <c r="N47" s="620">
        <v>2.92</v>
      </c>
      <c r="O47" s="620"/>
      <c r="P47" s="655">
        <v>2.84</v>
      </c>
      <c r="Q47" s="655"/>
      <c r="R47" s="620">
        <v>2.3199999999999998</v>
      </c>
      <c r="S47" s="620"/>
      <c r="T47" s="650">
        <v>2.67</v>
      </c>
      <c r="U47" s="650"/>
      <c r="V47" s="620">
        <v>2.67</v>
      </c>
      <c r="W47" s="620"/>
      <c r="X47" s="650">
        <v>2.84</v>
      </c>
      <c r="Y47" s="650"/>
      <c r="Z47" s="650">
        <v>2.3199999999999998</v>
      </c>
      <c r="AA47" s="650"/>
      <c r="AB47" s="650">
        <v>3.38</v>
      </c>
      <c r="AC47" s="650"/>
      <c r="AD47" s="650">
        <v>2.79</v>
      </c>
      <c r="AE47" s="650"/>
      <c r="AF47" s="650">
        <v>3.28</v>
      </c>
      <c r="AG47" s="650"/>
      <c r="AH47" s="650">
        <v>3.23</v>
      </c>
      <c r="AI47" s="650"/>
      <c r="AJ47" s="650">
        <v>2.63</v>
      </c>
      <c r="AK47" s="650"/>
      <c r="AL47" s="650">
        <v>3.21</v>
      </c>
      <c r="AM47" s="650"/>
      <c r="AN47" s="650">
        <v>3.12</v>
      </c>
      <c r="AO47" s="650"/>
      <c r="AP47" s="650">
        <v>3.04</v>
      </c>
      <c r="AQ47" s="650"/>
      <c r="AR47" s="650">
        <v>2.7</v>
      </c>
      <c r="AS47" s="650"/>
      <c r="AT47" s="650">
        <v>2.91</v>
      </c>
      <c r="AU47" s="650"/>
      <c r="AV47" s="650">
        <v>2.36</v>
      </c>
      <c r="AW47" s="650"/>
      <c r="AX47" s="650">
        <v>2.63</v>
      </c>
      <c r="AY47" s="650"/>
      <c r="AZ47" s="650">
        <v>2.9</v>
      </c>
      <c r="BA47" s="650"/>
      <c r="BB47" s="650">
        <v>2.76</v>
      </c>
      <c r="BC47" s="650"/>
      <c r="BD47" s="650">
        <v>2.89</v>
      </c>
      <c r="BE47" s="650"/>
      <c r="BF47" s="650">
        <v>3.42</v>
      </c>
      <c r="BG47" s="650"/>
      <c r="BH47" s="650">
        <v>3.29</v>
      </c>
      <c r="BI47" s="650"/>
      <c r="BJ47" s="650">
        <v>2.87</v>
      </c>
      <c r="BK47" s="650"/>
      <c r="BL47" s="656">
        <v>3.59</v>
      </c>
      <c r="BM47" s="656"/>
      <c r="BN47" s="650">
        <v>3.34</v>
      </c>
      <c r="BO47" s="650"/>
      <c r="BP47" s="650">
        <v>3</v>
      </c>
      <c r="BQ47" s="650"/>
      <c r="BR47" s="650">
        <v>2.94</v>
      </c>
      <c r="BS47" s="650"/>
      <c r="BT47" s="596">
        <v>3.02</v>
      </c>
      <c r="BU47" s="596"/>
      <c r="BV47" s="596">
        <v>3.17</v>
      </c>
      <c r="BW47" s="596"/>
      <c r="BX47" s="596">
        <v>3.03</v>
      </c>
      <c r="BY47" s="596"/>
      <c r="BZ47" s="596">
        <v>3.25</v>
      </c>
      <c r="CA47" s="596"/>
      <c r="CB47" s="596">
        <v>2.96</v>
      </c>
      <c r="CC47" s="596"/>
      <c r="CD47" s="596">
        <v>3.08</v>
      </c>
      <c r="CE47" s="596"/>
      <c r="CF47" s="596">
        <v>2.77</v>
      </c>
      <c r="CG47" s="596"/>
      <c r="CH47" s="596">
        <v>2.93</v>
      </c>
      <c r="CI47" s="596"/>
      <c r="CJ47" s="449">
        <v>3.17</v>
      </c>
      <c r="CK47" s="450"/>
      <c r="CL47" s="450"/>
      <c r="CM47" s="450"/>
      <c r="CN47" s="450"/>
      <c r="CO47" s="449">
        <v>3.03</v>
      </c>
      <c r="CP47" s="450"/>
      <c r="CQ47" s="450"/>
      <c r="CR47" s="450"/>
      <c r="CS47" s="450"/>
      <c r="CT47" s="449">
        <v>3.25</v>
      </c>
      <c r="CU47" s="450"/>
      <c r="CV47" s="450"/>
      <c r="CW47" s="450"/>
      <c r="CX47" s="450"/>
      <c r="CY47" s="449">
        <v>2.96</v>
      </c>
      <c r="CZ47" s="450"/>
      <c r="DA47" s="450"/>
      <c r="DB47" s="450"/>
      <c r="DC47" s="450"/>
      <c r="DD47" s="449">
        <v>3.08</v>
      </c>
      <c r="DE47" s="450"/>
      <c r="DF47" s="450"/>
      <c r="DG47" s="450"/>
      <c r="DH47" s="450"/>
      <c r="DI47" s="449">
        <v>2.77</v>
      </c>
      <c r="DJ47" s="450"/>
      <c r="DK47" s="450"/>
      <c r="DL47" s="450"/>
      <c r="DM47" s="450"/>
      <c r="DN47" s="449">
        <v>2.93</v>
      </c>
      <c r="DO47" s="450"/>
      <c r="DP47" s="450"/>
      <c r="DQ47" s="450"/>
      <c r="DR47" s="450"/>
      <c r="DS47" s="449">
        <v>2.91</v>
      </c>
      <c r="DT47" s="450"/>
      <c r="DU47" s="450"/>
      <c r="DV47" s="450"/>
      <c r="DW47" s="450"/>
      <c r="DX47" s="449">
        <v>2.77</v>
      </c>
      <c r="DY47" s="450"/>
      <c r="DZ47" s="450"/>
      <c r="EA47" s="450"/>
      <c r="EB47" s="450"/>
    </row>
    <row r="48" spans="1:132" s="441" customFormat="1" ht="15" x14ac:dyDescent="0.25">
      <c r="A48" s="446" t="s">
        <v>333</v>
      </c>
      <c r="B48" s="620">
        <v>2.62</v>
      </c>
      <c r="C48" s="620"/>
      <c r="D48" s="620">
        <v>3.06</v>
      </c>
      <c r="E48" s="620"/>
      <c r="F48" s="620">
        <v>2.2599999999999998</v>
      </c>
      <c r="G48" s="620"/>
      <c r="H48" s="620">
        <v>3.84</v>
      </c>
      <c r="I48" s="620"/>
      <c r="J48" s="650">
        <v>5.38</v>
      </c>
      <c r="K48" s="650"/>
      <c r="L48" s="650">
        <v>5.6</v>
      </c>
      <c r="M48" s="650"/>
      <c r="N48" s="620">
        <v>3.35</v>
      </c>
      <c r="O48" s="620"/>
      <c r="P48" s="655">
        <v>2.62</v>
      </c>
      <c r="Q48" s="655"/>
      <c r="R48" s="620">
        <v>4.51</v>
      </c>
      <c r="S48" s="620"/>
      <c r="T48" s="650">
        <v>5.09</v>
      </c>
      <c r="U48" s="650"/>
      <c r="V48" s="620">
        <v>5</v>
      </c>
      <c r="W48" s="620"/>
      <c r="X48" s="650">
        <v>3.11</v>
      </c>
      <c r="Y48" s="650"/>
      <c r="Z48" s="650">
        <v>3.08</v>
      </c>
      <c r="AA48" s="650"/>
      <c r="AB48" s="650">
        <v>3.22</v>
      </c>
      <c r="AC48" s="650"/>
      <c r="AD48" s="650">
        <v>3.41</v>
      </c>
      <c r="AE48" s="650"/>
      <c r="AF48" s="650">
        <v>2.93</v>
      </c>
      <c r="AG48" s="650"/>
      <c r="AH48" s="650">
        <v>2.99</v>
      </c>
      <c r="AI48" s="650"/>
      <c r="AJ48" s="650">
        <v>3.18</v>
      </c>
      <c r="AK48" s="650"/>
      <c r="AL48" s="650">
        <v>2.59</v>
      </c>
      <c r="AM48" s="650"/>
      <c r="AN48" s="650">
        <v>2.34</v>
      </c>
      <c r="AO48" s="650"/>
      <c r="AP48" s="650">
        <v>2.44</v>
      </c>
      <c r="AQ48" s="650"/>
      <c r="AR48" s="650">
        <v>2.64</v>
      </c>
      <c r="AS48" s="650"/>
      <c r="AT48" s="650">
        <v>2.75</v>
      </c>
      <c r="AU48" s="650"/>
      <c r="AV48" s="650">
        <v>2.36</v>
      </c>
      <c r="AW48" s="650"/>
      <c r="AX48" s="650">
        <v>2.4500000000000002</v>
      </c>
      <c r="AY48" s="650"/>
      <c r="AZ48" s="650">
        <v>3.16</v>
      </c>
      <c r="BA48" s="650"/>
      <c r="BB48" s="650">
        <v>3.34</v>
      </c>
      <c r="BC48" s="650"/>
      <c r="BD48" s="650">
        <v>3.6</v>
      </c>
      <c r="BE48" s="650"/>
      <c r="BF48" s="650">
        <v>3.49</v>
      </c>
      <c r="BG48" s="650"/>
      <c r="BH48" s="650">
        <v>3.36</v>
      </c>
      <c r="BI48" s="650"/>
      <c r="BJ48" s="650">
        <v>3.2</v>
      </c>
      <c r="BK48" s="650"/>
      <c r="BL48" s="656">
        <v>3.08</v>
      </c>
      <c r="BM48" s="656"/>
      <c r="BN48" s="650">
        <v>3.54</v>
      </c>
      <c r="BO48" s="650"/>
      <c r="BP48" s="650">
        <v>4</v>
      </c>
      <c r="BQ48" s="650"/>
      <c r="BR48" s="650">
        <v>2.99</v>
      </c>
      <c r="BS48" s="650"/>
      <c r="BT48" s="596">
        <v>3.49</v>
      </c>
      <c r="BU48" s="596"/>
      <c r="BV48" s="596">
        <v>3.53</v>
      </c>
      <c r="BW48" s="596"/>
      <c r="BX48" s="596">
        <v>2.79</v>
      </c>
      <c r="BY48" s="596"/>
      <c r="BZ48" s="596">
        <v>2.74</v>
      </c>
      <c r="CA48" s="596"/>
      <c r="CB48" s="596">
        <v>2.84</v>
      </c>
      <c r="CC48" s="596"/>
      <c r="CD48" s="596">
        <v>2.68</v>
      </c>
      <c r="CE48" s="596"/>
      <c r="CF48" s="596">
        <v>4.8099999999999996</v>
      </c>
      <c r="CG48" s="596"/>
      <c r="CH48" s="596">
        <v>3.97</v>
      </c>
      <c r="CI48" s="596"/>
      <c r="CJ48" s="449">
        <v>3.53</v>
      </c>
      <c r="CK48" s="450"/>
      <c r="CL48" s="450"/>
      <c r="CM48" s="450"/>
      <c r="CN48" s="450"/>
      <c r="CO48" s="449">
        <v>2.79</v>
      </c>
      <c r="CP48" s="450"/>
      <c r="CQ48" s="450"/>
      <c r="CR48" s="450"/>
      <c r="CS48" s="450"/>
      <c r="CT48" s="449">
        <v>2.74</v>
      </c>
      <c r="CU48" s="450"/>
      <c r="CV48" s="450"/>
      <c r="CW48" s="450"/>
      <c r="CX48" s="450"/>
      <c r="CY48" s="449">
        <v>2.84</v>
      </c>
      <c r="CZ48" s="450"/>
      <c r="DA48" s="450"/>
      <c r="DB48" s="450"/>
      <c r="DC48" s="450"/>
      <c r="DD48" s="449">
        <v>2.68</v>
      </c>
      <c r="DE48" s="450"/>
      <c r="DF48" s="450"/>
      <c r="DG48" s="450"/>
      <c r="DH48" s="450"/>
      <c r="DI48" s="449">
        <v>4.8099999999999996</v>
      </c>
      <c r="DJ48" s="450"/>
      <c r="DK48" s="450"/>
      <c r="DL48" s="450"/>
      <c r="DM48" s="450"/>
      <c r="DN48" s="449">
        <v>3.97</v>
      </c>
      <c r="DO48" s="450"/>
      <c r="DP48" s="450"/>
      <c r="DQ48" s="450"/>
      <c r="DR48" s="450"/>
      <c r="DS48" s="449">
        <v>3.22</v>
      </c>
      <c r="DT48" s="450"/>
      <c r="DU48" s="450"/>
      <c r="DV48" s="450"/>
      <c r="DW48" s="450"/>
      <c r="DX48" s="449">
        <v>3.38</v>
      </c>
      <c r="DY48" s="450"/>
      <c r="DZ48" s="450"/>
      <c r="EA48" s="450"/>
      <c r="EB48" s="450"/>
    </row>
    <row r="49" spans="1:132" s="441" customFormat="1" ht="15" x14ac:dyDescent="0.25">
      <c r="A49" s="446" t="s">
        <v>21</v>
      </c>
      <c r="B49" s="620">
        <v>6.92</v>
      </c>
      <c r="C49" s="620"/>
      <c r="D49" s="620">
        <v>8.27</v>
      </c>
      <c r="E49" s="620"/>
      <c r="F49" s="620">
        <v>14.06</v>
      </c>
      <c r="G49" s="620"/>
      <c r="H49" s="620">
        <v>16</v>
      </c>
      <c r="I49" s="620"/>
      <c r="J49" s="650">
        <v>14.71</v>
      </c>
      <c r="K49" s="650"/>
      <c r="L49" s="650">
        <v>14.8</v>
      </c>
      <c r="M49" s="650"/>
      <c r="N49" s="620">
        <v>14.1</v>
      </c>
      <c r="O49" s="620"/>
      <c r="P49" s="655">
        <v>9.07</v>
      </c>
      <c r="Q49" s="655"/>
      <c r="R49" s="620">
        <v>11.64</v>
      </c>
      <c r="S49" s="620"/>
      <c r="T49" s="650">
        <v>12</v>
      </c>
      <c r="U49" s="650"/>
      <c r="V49" s="620">
        <v>10.43</v>
      </c>
      <c r="W49" s="620"/>
      <c r="X49" s="650">
        <v>8.31</v>
      </c>
      <c r="Y49" s="650"/>
      <c r="Z49" s="650">
        <v>10.68</v>
      </c>
      <c r="AA49" s="650"/>
      <c r="AB49" s="650">
        <v>7.38</v>
      </c>
      <c r="AC49" s="650"/>
      <c r="AD49" s="650">
        <v>11.71</v>
      </c>
      <c r="AE49" s="650"/>
      <c r="AF49" s="650">
        <v>11.04</v>
      </c>
      <c r="AG49" s="650"/>
      <c r="AH49" s="650">
        <v>12</v>
      </c>
      <c r="AI49" s="650"/>
      <c r="AJ49" s="650">
        <v>10.17</v>
      </c>
      <c r="AK49" s="650"/>
      <c r="AL49" s="650">
        <v>11.14</v>
      </c>
      <c r="AM49" s="650"/>
      <c r="AN49" s="650">
        <v>12.8</v>
      </c>
      <c r="AO49" s="650"/>
      <c r="AP49" s="650">
        <v>9</v>
      </c>
      <c r="AQ49" s="650"/>
      <c r="AR49" s="650">
        <v>6.86</v>
      </c>
      <c r="AS49" s="650"/>
      <c r="AT49" s="650">
        <v>6.11</v>
      </c>
      <c r="AU49" s="650"/>
      <c r="AV49" s="650">
        <v>7.29</v>
      </c>
      <c r="AW49" s="650"/>
      <c r="AX49" s="650">
        <v>13.1</v>
      </c>
      <c r="AY49" s="650"/>
      <c r="AZ49" s="650">
        <v>10.16</v>
      </c>
      <c r="BA49" s="650"/>
      <c r="BB49" s="650">
        <v>12.8</v>
      </c>
      <c r="BC49" s="650"/>
      <c r="BD49" s="650">
        <v>11.5</v>
      </c>
      <c r="BE49" s="650"/>
      <c r="BF49" s="650">
        <v>13.63</v>
      </c>
      <c r="BG49" s="650"/>
      <c r="BH49" s="650">
        <v>16.899999999999999</v>
      </c>
      <c r="BI49" s="650"/>
      <c r="BJ49" s="650">
        <v>10.18</v>
      </c>
      <c r="BK49" s="650"/>
      <c r="BL49" s="656">
        <v>10.52</v>
      </c>
      <c r="BM49" s="656"/>
      <c r="BN49" s="650">
        <v>13.11</v>
      </c>
      <c r="BO49" s="650"/>
      <c r="BP49" s="650">
        <v>15</v>
      </c>
      <c r="BQ49" s="650"/>
      <c r="BR49" s="650">
        <v>9.5399999999999991</v>
      </c>
      <c r="BS49" s="650"/>
      <c r="BT49" s="596">
        <v>9.3699999999999992</v>
      </c>
      <c r="BU49" s="596"/>
      <c r="BV49" s="596">
        <v>9.73</v>
      </c>
      <c r="BW49" s="596"/>
      <c r="BX49" s="596">
        <v>5.68</v>
      </c>
      <c r="BY49" s="596"/>
      <c r="BZ49" s="596">
        <v>6.8</v>
      </c>
      <c r="CA49" s="596"/>
      <c r="CB49" s="596">
        <v>7</v>
      </c>
      <c r="CC49" s="596"/>
      <c r="CD49" s="596">
        <v>4.67</v>
      </c>
      <c r="CE49" s="596"/>
      <c r="CF49" s="596">
        <v>7.43</v>
      </c>
      <c r="CG49" s="596"/>
      <c r="CH49" s="596">
        <v>7.89</v>
      </c>
      <c r="CI49" s="596"/>
      <c r="CJ49" s="449">
        <v>9.73</v>
      </c>
      <c r="CK49" s="450"/>
      <c r="CL49" s="450"/>
      <c r="CM49" s="450"/>
      <c r="CN49" s="450"/>
      <c r="CO49" s="449">
        <v>5.68</v>
      </c>
      <c r="CP49" s="450"/>
      <c r="CQ49" s="450"/>
      <c r="CR49" s="450"/>
      <c r="CS49" s="450"/>
      <c r="CT49" s="449">
        <v>6.8</v>
      </c>
      <c r="CU49" s="450"/>
      <c r="CV49" s="450"/>
      <c r="CW49" s="450"/>
      <c r="CX49" s="450"/>
      <c r="CY49" s="449">
        <v>7</v>
      </c>
      <c r="CZ49" s="450"/>
      <c r="DA49" s="450"/>
      <c r="DB49" s="450"/>
      <c r="DC49" s="450"/>
      <c r="DD49" s="449">
        <v>4.67</v>
      </c>
      <c r="DE49" s="450"/>
      <c r="DF49" s="450"/>
      <c r="DG49" s="450"/>
      <c r="DH49" s="450"/>
      <c r="DI49" s="449">
        <v>7.43</v>
      </c>
      <c r="DJ49" s="450"/>
      <c r="DK49" s="450"/>
      <c r="DL49" s="450"/>
      <c r="DM49" s="450"/>
      <c r="DN49" s="449">
        <v>7.89</v>
      </c>
      <c r="DO49" s="450"/>
      <c r="DP49" s="450"/>
      <c r="DQ49" s="450"/>
      <c r="DR49" s="450"/>
      <c r="DS49" s="449">
        <v>7.48</v>
      </c>
      <c r="DT49" s="450"/>
      <c r="DU49" s="450"/>
      <c r="DV49" s="450"/>
      <c r="DW49" s="450"/>
      <c r="DX49" s="449">
        <v>6.77</v>
      </c>
      <c r="DY49" s="450"/>
      <c r="DZ49" s="450"/>
      <c r="EA49" s="450"/>
      <c r="EB49" s="450"/>
    </row>
    <row r="50" spans="1:132" s="441" customFormat="1" ht="15" hidden="1" x14ac:dyDescent="0.25">
      <c r="A50" s="446" t="s">
        <v>334</v>
      </c>
      <c r="B50" s="620">
        <v>5.58</v>
      </c>
      <c r="C50" s="620"/>
      <c r="D50" s="620">
        <v>3.85</v>
      </c>
      <c r="E50" s="620"/>
      <c r="F50" s="620">
        <v>2.7</v>
      </c>
      <c r="G50" s="620"/>
      <c r="H50" s="620" t="s">
        <v>331</v>
      </c>
      <c r="I50" s="620"/>
      <c r="J50" s="652" t="s">
        <v>331</v>
      </c>
      <c r="K50" s="652"/>
      <c r="L50" s="650">
        <v>2.82</v>
      </c>
      <c r="M50" s="650"/>
      <c r="N50" s="620">
        <v>2.5499999999999998</v>
      </c>
      <c r="O50" s="620"/>
      <c r="P50" s="655">
        <v>2.62</v>
      </c>
      <c r="Q50" s="655"/>
      <c r="R50" s="620" t="s">
        <v>196</v>
      </c>
      <c r="S50" s="620"/>
      <c r="T50" s="651" t="s">
        <v>196</v>
      </c>
      <c r="U50" s="651"/>
      <c r="V50" s="620">
        <v>5</v>
      </c>
      <c r="W50" s="620"/>
      <c r="X50" s="650">
        <v>4.0599999999999996</v>
      </c>
      <c r="Y50" s="650"/>
      <c r="Z50" s="650">
        <v>2.81</v>
      </c>
      <c r="AA50" s="650"/>
      <c r="AB50" s="650">
        <v>3.66</v>
      </c>
      <c r="AC50" s="650"/>
      <c r="AD50" s="650">
        <v>4.47</v>
      </c>
      <c r="AE50" s="650"/>
      <c r="AF50" s="650">
        <v>3.47</v>
      </c>
      <c r="AG50" s="650"/>
      <c r="AH50" s="650">
        <v>5.15</v>
      </c>
      <c r="AI50" s="650"/>
      <c r="AJ50" s="650">
        <v>0</v>
      </c>
      <c r="AK50" s="650"/>
      <c r="AL50" s="650">
        <v>0</v>
      </c>
      <c r="AM50" s="650"/>
      <c r="AN50" s="650"/>
      <c r="AO50" s="650"/>
      <c r="AP50" s="650"/>
      <c r="AQ50" s="650"/>
      <c r="AR50" s="650"/>
      <c r="AS50" s="650"/>
      <c r="AT50" s="650"/>
      <c r="AU50" s="650"/>
      <c r="AV50" s="650">
        <v>0</v>
      </c>
      <c r="AW50" s="650"/>
      <c r="AX50" s="658"/>
      <c r="AY50" s="658"/>
      <c r="AZ50" s="658"/>
      <c r="BA50" s="658"/>
      <c r="BB50" s="650"/>
      <c r="BC50" s="650"/>
      <c r="BD50" s="658"/>
      <c r="BE50" s="658"/>
      <c r="BF50" s="658"/>
      <c r="BG50" s="658"/>
      <c r="BH50" s="659"/>
      <c r="BI50" s="659"/>
      <c r="BJ50" s="659"/>
      <c r="BK50" s="659"/>
      <c r="BL50" s="660"/>
      <c r="BM50" s="660"/>
      <c r="BN50" s="659"/>
      <c r="BO50" s="659"/>
      <c r="BP50" s="658"/>
      <c r="BQ50" s="658"/>
      <c r="BR50" s="658"/>
      <c r="BS50" s="658"/>
      <c r="BT50" s="657"/>
      <c r="BU50" s="657"/>
      <c r="BV50" s="657"/>
      <c r="BW50" s="657"/>
      <c r="BX50" s="657"/>
      <c r="BY50" s="657"/>
      <c r="BZ50" s="657"/>
      <c r="CA50" s="657"/>
      <c r="CB50" s="657"/>
      <c r="CC50" s="657"/>
      <c r="CD50" s="657"/>
      <c r="CE50" s="657"/>
      <c r="CF50" s="657"/>
      <c r="CG50" s="657"/>
      <c r="CH50" s="657"/>
      <c r="CI50" s="657"/>
      <c r="CJ50" s="452">
        <v>0</v>
      </c>
      <c r="CK50" s="450"/>
      <c r="CL50" s="450"/>
      <c r="CM50" s="450"/>
      <c r="CN50" s="450"/>
      <c r="CO50" s="452">
        <v>0</v>
      </c>
      <c r="CP50" s="450"/>
      <c r="CQ50" s="450"/>
      <c r="CR50" s="450"/>
      <c r="CS50" s="450"/>
      <c r="CT50" s="452">
        <v>0</v>
      </c>
      <c r="CU50" s="450"/>
      <c r="CV50" s="450"/>
      <c r="CW50" s="450"/>
      <c r="CX50" s="450"/>
      <c r="CY50" s="452">
        <v>0</v>
      </c>
      <c r="CZ50" s="450"/>
      <c r="DA50" s="450"/>
      <c r="DB50" s="450"/>
      <c r="DC50" s="450"/>
      <c r="DD50" s="452">
        <v>0</v>
      </c>
      <c r="DE50" s="450"/>
      <c r="DF50" s="450"/>
      <c r="DG50" s="450"/>
      <c r="DH50" s="450"/>
      <c r="DI50" s="452">
        <v>0</v>
      </c>
      <c r="DJ50" s="450"/>
      <c r="DK50" s="450"/>
      <c r="DL50" s="450"/>
      <c r="DM50" s="450"/>
      <c r="DN50" s="452">
        <v>0</v>
      </c>
      <c r="DO50" s="450"/>
      <c r="DP50" s="450"/>
      <c r="DQ50" s="450"/>
      <c r="DR50" s="450"/>
      <c r="DS50" s="452"/>
      <c r="DT50" s="450"/>
      <c r="DU50" s="450"/>
      <c r="DV50" s="450"/>
      <c r="DW50" s="450"/>
      <c r="DX50" s="452"/>
      <c r="DY50" s="450"/>
      <c r="DZ50" s="450"/>
      <c r="EA50" s="450"/>
      <c r="EB50" s="450"/>
    </row>
    <row r="51" spans="1:132" s="441" customFormat="1" ht="15" hidden="1" x14ac:dyDescent="0.25">
      <c r="A51" s="446" t="s">
        <v>335</v>
      </c>
      <c r="B51" s="620">
        <v>6.62</v>
      </c>
      <c r="C51" s="620"/>
      <c r="D51" s="620">
        <v>4.43</v>
      </c>
      <c r="E51" s="620"/>
      <c r="F51" s="620">
        <v>1.54</v>
      </c>
      <c r="G51" s="620"/>
      <c r="H51" s="620" t="s">
        <v>331</v>
      </c>
      <c r="I51" s="620"/>
      <c r="J51" s="652" t="s">
        <v>331</v>
      </c>
      <c r="K51" s="652"/>
      <c r="L51" s="650">
        <v>4.32</v>
      </c>
      <c r="M51" s="650"/>
      <c r="N51" s="620">
        <v>6.54</v>
      </c>
      <c r="O51" s="620"/>
      <c r="P51" s="655">
        <v>3.9</v>
      </c>
      <c r="Q51" s="655"/>
      <c r="R51" s="620" t="s">
        <v>196</v>
      </c>
      <c r="S51" s="620"/>
      <c r="T51" s="651" t="s">
        <v>196</v>
      </c>
      <c r="U51" s="651"/>
      <c r="V51" s="620" t="s">
        <v>196</v>
      </c>
      <c r="W51" s="620"/>
      <c r="X51" s="651" t="s">
        <v>196</v>
      </c>
      <c r="Y51" s="651"/>
      <c r="Z51" s="651"/>
      <c r="AA51" s="651"/>
      <c r="AB51" s="651">
        <v>0</v>
      </c>
      <c r="AC51" s="651"/>
      <c r="AD51" s="658"/>
      <c r="AE51" s="658"/>
      <c r="AF51" s="658"/>
      <c r="AG51" s="658"/>
      <c r="AH51" s="651">
        <v>0</v>
      </c>
      <c r="AI51" s="651"/>
      <c r="AJ51" s="651">
        <v>0</v>
      </c>
      <c r="AK51" s="651"/>
      <c r="AL51" s="651">
        <v>0</v>
      </c>
      <c r="AM51" s="651"/>
      <c r="AN51" s="651"/>
      <c r="AO51" s="651"/>
      <c r="AP51" s="651"/>
      <c r="AQ51" s="651"/>
      <c r="AR51" s="651"/>
      <c r="AS51" s="651"/>
      <c r="AT51" s="651"/>
      <c r="AU51" s="651"/>
      <c r="AV51" s="651">
        <v>0</v>
      </c>
      <c r="AW51" s="651"/>
      <c r="AX51" s="658"/>
      <c r="AY51" s="658"/>
      <c r="AZ51" s="658"/>
      <c r="BA51" s="658"/>
      <c r="BB51" s="651"/>
      <c r="BC51" s="651"/>
      <c r="BD51" s="658"/>
      <c r="BE51" s="658"/>
      <c r="BF51" s="658"/>
      <c r="BG51" s="658"/>
      <c r="BH51" s="659"/>
      <c r="BI51" s="659"/>
      <c r="BJ51" s="659"/>
      <c r="BK51" s="659"/>
      <c r="BL51" s="660"/>
      <c r="BM51" s="660"/>
      <c r="BN51" s="659"/>
      <c r="BO51" s="659"/>
      <c r="BP51" s="658"/>
      <c r="BQ51" s="658"/>
      <c r="BR51" s="658"/>
      <c r="BS51" s="658"/>
      <c r="BT51" s="657"/>
      <c r="BU51" s="657"/>
      <c r="BV51" s="657"/>
      <c r="BW51" s="657"/>
      <c r="BX51" s="657"/>
      <c r="BY51" s="657"/>
      <c r="BZ51" s="657"/>
      <c r="CA51" s="657"/>
      <c r="CB51" s="657"/>
      <c r="CC51" s="657"/>
      <c r="CD51" s="657"/>
      <c r="CE51" s="657"/>
      <c r="CF51" s="657"/>
      <c r="CG51" s="657"/>
      <c r="CH51" s="657"/>
      <c r="CI51" s="657"/>
      <c r="CJ51" s="452">
        <v>0</v>
      </c>
      <c r="CK51" s="450"/>
      <c r="CL51" s="450"/>
      <c r="CM51" s="450"/>
      <c r="CN51" s="450"/>
      <c r="CO51" s="452">
        <v>0</v>
      </c>
      <c r="CP51" s="450"/>
      <c r="CQ51" s="450"/>
      <c r="CR51" s="450"/>
      <c r="CS51" s="450"/>
      <c r="CT51" s="452">
        <v>0</v>
      </c>
      <c r="CU51" s="450"/>
      <c r="CV51" s="450"/>
      <c r="CW51" s="450"/>
      <c r="CX51" s="450"/>
      <c r="CY51" s="452">
        <v>0</v>
      </c>
      <c r="CZ51" s="450"/>
      <c r="DA51" s="450"/>
      <c r="DB51" s="450"/>
      <c r="DC51" s="450"/>
      <c r="DD51" s="452">
        <v>0</v>
      </c>
      <c r="DE51" s="450"/>
      <c r="DF51" s="450"/>
      <c r="DG51" s="450"/>
      <c r="DH51" s="450"/>
      <c r="DI51" s="452">
        <v>0</v>
      </c>
      <c r="DJ51" s="450"/>
      <c r="DK51" s="450"/>
      <c r="DL51" s="450"/>
      <c r="DM51" s="450"/>
      <c r="DN51" s="452">
        <v>0</v>
      </c>
      <c r="DO51" s="450"/>
      <c r="DP51" s="450"/>
      <c r="DQ51" s="450"/>
      <c r="DR51" s="450"/>
      <c r="DS51" s="452"/>
      <c r="DT51" s="450"/>
      <c r="DU51" s="450"/>
      <c r="DV51" s="450"/>
      <c r="DW51" s="450"/>
      <c r="DX51" s="452"/>
      <c r="DY51" s="450"/>
      <c r="DZ51" s="450"/>
      <c r="EA51" s="450"/>
      <c r="EB51" s="450"/>
    </row>
    <row r="52" spans="1:132" s="441" customFormat="1" ht="15" x14ac:dyDescent="0.25">
      <c r="A52" s="446" t="s">
        <v>336</v>
      </c>
      <c r="B52" s="620">
        <v>6.54</v>
      </c>
      <c r="C52" s="620"/>
      <c r="D52" s="620">
        <v>5.32</v>
      </c>
      <c r="E52" s="620"/>
      <c r="F52" s="620">
        <v>4.74</v>
      </c>
      <c r="G52" s="620"/>
      <c r="H52" s="620">
        <v>5.7</v>
      </c>
      <c r="I52" s="620"/>
      <c r="J52" s="650">
        <v>6.06</v>
      </c>
      <c r="K52" s="650"/>
      <c r="L52" s="650">
        <v>6.19</v>
      </c>
      <c r="M52" s="650"/>
      <c r="N52" s="620">
        <v>8.33</v>
      </c>
      <c r="O52" s="620"/>
      <c r="P52" s="620">
        <v>7.14</v>
      </c>
      <c r="Q52" s="620"/>
      <c r="R52" s="620">
        <v>8.1300000000000008</v>
      </c>
      <c r="S52" s="620"/>
      <c r="T52" s="650">
        <v>7.32</v>
      </c>
      <c r="U52" s="650"/>
      <c r="V52" s="620">
        <v>6.37</v>
      </c>
      <c r="W52" s="620"/>
      <c r="X52" s="650">
        <v>5.88</v>
      </c>
      <c r="Y52" s="650"/>
      <c r="Z52" s="650">
        <v>4.26</v>
      </c>
      <c r="AA52" s="650"/>
      <c r="AB52" s="650">
        <v>6.1</v>
      </c>
      <c r="AC52" s="650"/>
      <c r="AD52" s="650">
        <v>4.4400000000000004</v>
      </c>
      <c r="AE52" s="650"/>
      <c r="AF52" s="650">
        <v>4.72</v>
      </c>
      <c r="AG52" s="650"/>
      <c r="AH52" s="650">
        <v>5.26</v>
      </c>
      <c r="AI52" s="650"/>
      <c r="AJ52" s="650">
        <v>5.17</v>
      </c>
      <c r="AK52" s="650"/>
      <c r="AL52" s="650">
        <v>5.33</v>
      </c>
      <c r="AM52" s="650"/>
      <c r="AN52" s="650">
        <v>5.18</v>
      </c>
      <c r="AO52" s="650"/>
      <c r="AP52" s="650">
        <v>5.88</v>
      </c>
      <c r="AQ52" s="650"/>
      <c r="AR52" s="650">
        <v>5.33</v>
      </c>
      <c r="AS52" s="650"/>
      <c r="AT52" s="650">
        <v>4.3600000000000003</v>
      </c>
      <c r="AU52" s="650"/>
      <c r="AV52" s="650">
        <v>3.83</v>
      </c>
      <c r="AW52" s="650"/>
      <c r="AX52" s="650">
        <v>5.08</v>
      </c>
      <c r="AY52" s="650"/>
      <c r="AZ52" s="650">
        <v>4.63</v>
      </c>
      <c r="BA52" s="650"/>
      <c r="BB52" s="650">
        <v>4.76</v>
      </c>
      <c r="BC52" s="650"/>
      <c r="BD52" s="650">
        <v>4.21</v>
      </c>
      <c r="BE52" s="650"/>
      <c r="BF52" s="650">
        <v>4.8</v>
      </c>
      <c r="BG52" s="650"/>
      <c r="BH52" s="650">
        <v>4.5599999999999996</v>
      </c>
      <c r="BI52" s="650"/>
      <c r="BJ52" s="650">
        <v>5.29</v>
      </c>
      <c r="BK52" s="650"/>
      <c r="BL52" s="656">
        <v>5.33</v>
      </c>
      <c r="BM52" s="656"/>
      <c r="BN52" s="650">
        <v>4.8</v>
      </c>
      <c r="BO52" s="650"/>
      <c r="BP52" s="650">
        <v>5</v>
      </c>
      <c r="BQ52" s="650"/>
      <c r="BR52" s="650">
        <v>7.49</v>
      </c>
      <c r="BS52" s="650"/>
      <c r="BT52" s="596">
        <v>5.69</v>
      </c>
      <c r="BU52" s="596"/>
      <c r="BV52" s="596">
        <v>5.43</v>
      </c>
      <c r="BW52" s="596"/>
      <c r="BX52" s="596">
        <v>4.8600000000000003</v>
      </c>
      <c r="BY52" s="596"/>
      <c r="BZ52" s="596">
        <v>5.99</v>
      </c>
      <c r="CA52" s="596"/>
      <c r="CB52" s="596">
        <v>5.34</v>
      </c>
      <c r="CC52" s="596"/>
      <c r="CD52" s="596">
        <v>5.93</v>
      </c>
      <c r="CE52" s="596"/>
      <c r="CF52" s="596">
        <v>6.3</v>
      </c>
      <c r="CG52" s="596"/>
      <c r="CH52" s="596">
        <v>5.33</v>
      </c>
      <c r="CI52" s="596"/>
      <c r="CJ52" s="449">
        <v>5.43</v>
      </c>
      <c r="CK52" s="450"/>
      <c r="CL52" s="450"/>
      <c r="CM52" s="450"/>
      <c r="CN52" s="450"/>
      <c r="CO52" s="449">
        <v>4.8600000000000003</v>
      </c>
      <c r="CP52" s="450"/>
      <c r="CQ52" s="450"/>
      <c r="CR52" s="450"/>
      <c r="CS52" s="450"/>
      <c r="CT52" s="449">
        <v>5.99</v>
      </c>
      <c r="CU52" s="450"/>
      <c r="CV52" s="450"/>
      <c r="CW52" s="450"/>
      <c r="CX52" s="450"/>
      <c r="CY52" s="449">
        <v>5.34</v>
      </c>
      <c r="CZ52" s="450"/>
      <c r="DA52" s="450"/>
      <c r="DB52" s="450"/>
      <c r="DC52" s="450"/>
      <c r="DD52" s="449">
        <v>5.93</v>
      </c>
      <c r="DE52" s="450"/>
      <c r="DF52" s="450"/>
      <c r="DG52" s="450"/>
      <c r="DH52" s="450"/>
      <c r="DI52" s="449">
        <v>6.3</v>
      </c>
      <c r="DJ52" s="450"/>
      <c r="DK52" s="450"/>
      <c r="DL52" s="450"/>
      <c r="DM52" s="450"/>
      <c r="DN52" s="449">
        <v>5.33</v>
      </c>
      <c r="DO52" s="450"/>
      <c r="DP52" s="450"/>
      <c r="DQ52" s="450"/>
      <c r="DR52" s="450"/>
      <c r="DS52" s="449">
        <v>5.77</v>
      </c>
      <c r="DT52" s="450"/>
      <c r="DU52" s="450"/>
      <c r="DV52" s="450"/>
      <c r="DW52" s="450"/>
      <c r="DX52" s="449">
        <v>6.4</v>
      </c>
      <c r="DY52" s="450"/>
      <c r="DZ52" s="450"/>
      <c r="EA52" s="450"/>
      <c r="EB52" s="450"/>
    </row>
    <row r="53" spans="1:132" s="441" customFormat="1" ht="15" x14ac:dyDescent="0.25">
      <c r="A53" s="446" t="s">
        <v>338</v>
      </c>
      <c r="B53" s="620"/>
      <c r="C53" s="620"/>
      <c r="D53" s="620"/>
      <c r="E53" s="620"/>
      <c r="F53" s="620"/>
      <c r="G53" s="620"/>
      <c r="H53" s="620">
        <v>6.58</v>
      </c>
      <c r="I53" s="620"/>
      <c r="J53" s="650">
        <v>6.71</v>
      </c>
      <c r="K53" s="650"/>
      <c r="L53" s="650">
        <v>10</v>
      </c>
      <c r="M53" s="650"/>
      <c r="N53" s="620">
        <v>8.64</v>
      </c>
      <c r="O53" s="620"/>
      <c r="P53" s="655" t="s">
        <v>346</v>
      </c>
      <c r="Q53" s="655"/>
      <c r="R53" s="620">
        <v>7.2</v>
      </c>
      <c r="S53" s="620"/>
      <c r="T53" s="650">
        <v>8.08</v>
      </c>
      <c r="U53" s="650"/>
      <c r="V53" s="620">
        <v>6.62</v>
      </c>
      <c r="W53" s="620"/>
      <c r="X53" s="650">
        <v>4.6500000000000004</v>
      </c>
      <c r="Y53" s="650"/>
      <c r="Z53" s="650">
        <v>4.32</v>
      </c>
      <c r="AA53" s="650"/>
      <c r="AB53" s="650">
        <v>6.22</v>
      </c>
      <c r="AC53" s="650"/>
      <c r="AD53" s="650">
        <v>7.38</v>
      </c>
      <c r="AE53" s="650"/>
      <c r="AF53" s="650">
        <v>8.81</v>
      </c>
      <c r="AG53" s="650"/>
      <c r="AH53" s="650">
        <v>9.2899999999999991</v>
      </c>
      <c r="AI53" s="650"/>
      <c r="AJ53" s="650">
        <v>13.44</v>
      </c>
      <c r="AK53" s="650"/>
      <c r="AL53" s="650">
        <v>8.89</v>
      </c>
      <c r="AM53" s="650"/>
      <c r="AN53" s="650">
        <v>6</v>
      </c>
      <c r="AO53" s="650"/>
      <c r="AP53" s="650">
        <v>8.8000000000000007</v>
      </c>
      <c r="AQ53" s="650"/>
      <c r="AR53" s="650">
        <v>10.83</v>
      </c>
      <c r="AS53" s="650"/>
      <c r="AT53" s="650">
        <v>7.25</v>
      </c>
      <c r="AU53" s="650"/>
      <c r="AV53" s="650">
        <v>6.33</v>
      </c>
      <c r="AW53" s="650"/>
      <c r="AX53" s="650">
        <v>6.92</v>
      </c>
      <c r="AY53" s="650"/>
      <c r="AZ53" s="650">
        <v>9.75</v>
      </c>
      <c r="BA53" s="650"/>
      <c r="BB53" s="650">
        <v>6.54</v>
      </c>
      <c r="BC53" s="650"/>
      <c r="BD53" s="650">
        <v>7.5</v>
      </c>
      <c r="BE53" s="650"/>
      <c r="BF53" s="650">
        <v>9.31</v>
      </c>
      <c r="BG53" s="650"/>
      <c r="BH53" s="650">
        <v>11.95</v>
      </c>
      <c r="BI53" s="650"/>
      <c r="BJ53" s="650">
        <v>11.31</v>
      </c>
      <c r="BK53" s="650"/>
      <c r="BL53" s="656">
        <v>8.59</v>
      </c>
      <c r="BM53" s="656"/>
      <c r="BN53" s="650">
        <v>10.95</v>
      </c>
      <c r="BO53" s="650"/>
      <c r="BP53" s="650">
        <v>11</v>
      </c>
      <c r="BQ53" s="650"/>
      <c r="BR53" s="650">
        <v>8.27</v>
      </c>
      <c r="BS53" s="650"/>
      <c r="BT53" s="596">
        <v>8.9600000000000009</v>
      </c>
      <c r="BU53" s="596"/>
      <c r="BV53" s="596">
        <v>7.04</v>
      </c>
      <c r="BW53" s="596"/>
      <c r="BX53" s="596">
        <v>5.92</v>
      </c>
      <c r="BY53" s="596"/>
      <c r="BZ53" s="596">
        <v>10.77</v>
      </c>
      <c r="CA53" s="596"/>
      <c r="CB53" s="596">
        <v>7.02</v>
      </c>
      <c r="CC53" s="596"/>
      <c r="CD53" s="596">
        <v>7.86</v>
      </c>
      <c r="CE53" s="596"/>
      <c r="CF53" s="596">
        <v>13.04</v>
      </c>
      <c r="CG53" s="596"/>
      <c r="CH53" s="596">
        <v>7.35</v>
      </c>
      <c r="CI53" s="596"/>
      <c r="CJ53" s="449">
        <v>7.04</v>
      </c>
      <c r="CK53" s="450"/>
      <c r="CL53" s="450"/>
      <c r="CM53" s="450"/>
      <c r="CN53" s="450"/>
      <c r="CO53" s="449">
        <v>5.92</v>
      </c>
      <c r="CP53" s="450"/>
      <c r="CQ53" s="450"/>
      <c r="CR53" s="450"/>
      <c r="CS53" s="450"/>
      <c r="CT53" s="449">
        <v>10.77</v>
      </c>
      <c r="CU53" s="450"/>
      <c r="CV53" s="450"/>
      <c r="CW53" s="450"/>
      <c r="CX53" s="450"/>
      <c r="CY53" s="449">
        <v>7.02</v>
      </c>
      <c r="CZ53" s="450"/>
      <c r="DA53" s="450"/>
      <c r="DB53" s="450"/>
      <c r="DC53" s="450"/>
      <c r="DD53" s="449">
        <v>7.86</v>
      </c>
      <c r="DE53" s="450"/>
      <c r="DF53" s="450"/>
      <c r="DG53" s="450"/>
      <c r="DH53" s="450"/>
      <c r="DI53" s="449">
        <v>13.04</v>
      </c>
      <c r="DJ53" s="450"/>
      <c r="DK53" s="450"/>
      <c r="DL53" s="450"/>
      <c r="DM53" s="450"/>
      <c r="DN53" s="449">
        <v>7.35</v>
      </c>
      <c r="DO53" s="450"/>
      <c r="DP53" s="450"/>
      <c r="DQ53" s="450"/>
      <c r="DR53" s="450"/>
      <c r="DS53" s="449">
        <v>7.29</v>
      </c>
      <c r="DT53" s="450"/>
      <c r="DU53" s="450"/>
      <c r="DV53" s="450"/>
      <c r="DW53" s="450"/>
      <c r="DX53" s="449">
        <v>9.09</v>
      </c>
      <c r="DY53" s="450"/>
      <c r="DZ53" s="450"/>
      <c r="EA53" s="450"/>
      <c r="EB53" s="450"/>
    </row>
    <row r="54" spans="1:132" s="441" customFormat="1" ht="15" x14ac:dyDescent="0.25">
      <c r="A54" s="446" t="s">
        <v>339</v>
      </c>
      <c r="B54" s="620"/>
      <c r="C54" s="620"/>
      <c r="D54" s="620"/>
      <c r="E54" s="620"/>
      <c r="F54" s="620"/>
      <c r="G54" s="620"/>
      <c r="H54" s="620"/>
      <c r="I54" s="620"/>
      <c r="J54" s="650"/>
      <c r="K54" s="650"/>
      <c r="L54" s="650">
        <v>7.5</v>
      </c>
      <c r="M54" s="650"/>
      <c r="N54" s="620">
        <v>9.86</v>
      </c>
      <c r="O54" s="620"/>
      <c r="P54" s="620">
        <v>5.32</v>
      </c>
      <c r="Q54" s="620"/>
      <c r="R54" s="620">
        <v>11.05</v>
      </c>
      <c r="S54" s="620"/>
      <c r="T54" s="650">
        <v>11.75</v>
      </c>
      <c r="U54" s="650"/>
      <c r="V54" s="620">
        <v>10.7</v>
      </c>
      <c r="W54" s="620"/>
      <c r="X54" s="650">
        <v>10.039999999999999</v>
      </c>
      <c r="Y54" s="650"/>
      <c r="Z54" s="650">
        <v>13.14</v>
      </c>
      <c r="AA54" s="650"/>
      <c r="AB54" s="650">
        <v>9.93</v>
      </c>
      <c r="AC54" s="650"/>
      <c r="AD54" s="650">
        <v>10.91</v>
      </c>
      <c r="AE54" s="650"/>
      <c r="AF54" s="650">
        <v>11.45</v>
      </c>
      <c r="AG54" s="650"/>
      <c r="AH54" s="650">
        <v>17.940000000000001</v>
      </c>
      <c r="AI54" s="650"/>
      <c r="AJ54" s="650">
        <v>11.29</v>
      </c>
      <c r="AK54" s="650"/>
      <c r="AL54" s="650">
        <v>18.27</v>
      </c>
      <c r="AM54" s="650"/>
      <c r="AN54" s="650">
        <v>12.72</v>
      </c>
      <c r="AO54" s="650"/>
      <c r="AP54" s="650">
        <v>11.83</v>
      </c>
      <c r="AQ54" s="650"/>
      <c r="AR54" s="650">
        <v>12.05</v>
      </c>
      <c r="AS54" s="650"/>
      <c r="AT54" s="650">
        <v>12.9</v>
      </c>
      <c r="AU54" s="650"/>
      <c r="AV54" s="650">
        <v>15</v>
      </c>
      <c r="AW54" s="650"/>
      <c r="AX54" s="650">
        <v>9.5500000000000007</v>
      </c>
      <c r="AY54" s="650"/>
      <c r="AZ54" s="650">
        <v>16.8</v>
      </c>
      <c r="BA54" s="650"/>
      <c r="BB54" s="650">
        <v>11.64</v>
      </c>
      <c r="BC54" s="650"/>
      <c r="BD54" s="650">
        <v>16.440000000000001</v>
      </c>
      <c r="BE54" s="650"/>
      <c r="BF54" s="650">
        <v>18.559999999999999</v>
      </c>
      <c r="BG54" s="650"/>
      <c r="BH54" s="650">
        <v>17.920000000000002</v>
      </c>
      <c r="BI54" s="650"/>
      <c r="BJ54" s="650">
        <v>15.1</v>
      </c>
      <c r="BK54" s="650"/>
      <c r="BL54" s="656">
        <v>15.35</v>
      </c>
      <c r="BM54" s="656"/>
      <c r="BN54" s="650">
        <v>15</v>
      </c>
      <c r="BO54" s="650"/>
      <c r="BP54" s="650">
        <v>13</v>
      </c>
      <c r="BQ54" s="650"/>
      <c r="BR54" s="650">
        <v>14.42</v>
      </c>
      <c r="BS54" s="650"/>
      <c r="BT54" s="596">
        <v>12.95</v>
      </c>
      <c r="BU54" s="596"/>
      <c r="BV54" s="596">
        <v>12.28</v>
      </c>
      <c r="BW54" s="596"/>
      <c r="BX54" s="596">
        <v>15.33</v>
      </c>
      <c r="BY54" s="596"/>
      <c r="BZ54" s="596">
        <v>15.2</v>
      </c>
      <c r="CA54" s="596"/>
      <c r="CB54" s="596">
        <v>22.84</v>
      </c>
      <c r="CC54" s="596"/>
      <c r="CD54" s="596">
        <v>16.05</v>
      </c>
      <c r="CE54" s="596"/>
      <c r="CF54" s="596">
        <v>16.05</v>
      </c>
      <c r="CG54" s="596"/>
      <c r="CH54" s="596">
        <v>18.78</v>
      </c>
      <c r="CI54" s="596"/>
      <c r="CJ54" s="449">
        <v>12.28</v>
      </c>
      <c r="CK54" s="450"/>
      <c r="CL54" s="450"/>
      <c r="CM54" s="450"/>
      <c r="CN54" s="450"/>
      <c r="CO54" s="449">
        <v>15.33</v>
      </c>
      <c r="CP54" s="450"/>
      <c r="CQ54" s="450"/>
      <c r="CR54" s="450"/>
      <c r="CS54" s="450"/>
      <c r="CT54" s="449">
        <v>15.2</v>
      </c>
      <c r="CU54" s="450"/>
      <c r="CV54" s="450"/>
      <c r="CW54" s="450"/>
      <c r="CX54" s="450"/>
      <c r="CY54" s="449">
        <v>22.84</v>
      </c>
      <c r="CZ54" s="450"/>
      <c r="DA54" s="450"/>
      <c r="DB54" s="450"/>
      <c r="DC54" s="450"/>
      <c r="DD54" s="449">
        <v>16.05</v>
      </c>
      <c r="DE54" s="450"/>
      <c r="DF54" s="450"/>
      <c r="DG54" s="450"/>
      <c r="DH54" s="450"/>
      <c r="DI54" s="449">
        <v>16.05</v>
      </c>
      <c r="DJ54" s="450"/>
      <c r="DK54" s="450"/>
      <c r="DL54" s="450"/>
      <c r="DM54" s="450"/>
      <c r="DN54" s="449">
        <v>18.78</v>
      </c>
      <c r="DO54" s="450"/>
      <c r="DP54" s="450"/>
      <c r="DQ54" s="450"/>
      <c r="DR54" s="450"/>
      <c r="DS54" s="449">
        <v>17.940000000000001</v>
      </c>
      <c r="DT54" s="450"/>
      <c r="DU54" s="450"/>
      <c r="DV54" s="450"/>
      <c r="DW54" s="450"/>
      <c r="DX54" s="449">
        <v>16.93</v>
      </c>
      <c r="DY54" s="450"/>
      <c r="DZ54" s="450"/>
      <c r="EA54" s="450"/>
      <c r="EB54" s="450"/>
    </row>
    <row r="55" spans="1:132" s="441" customFormat="1" ht="15" x14ac:dyDescent="0.25">
      <c r="A55" s="446" t="s">
        <v>340</v>
      </c>
      <c r="B55" s="620"/>
      <c r="C55" s="620"/>
      <c r="D55" s="620"/>
      <c r="E55" s="620"/>
      <c r="F55" s="620"/>
      <c r="G55" s="620"/>
      <c r="H55" s="620"/>
      <c r="I55" s="620"/>
      <c r="J55" s="650"/>
      <c r="K55" s="650"/>
      <c r="L55" s="650">
        <v>8</v>
      </c>
      <c r="M55" s="650"/>
      <c r="N55" s="620">
        <v>5.71</v>
      </c>
      <c r="O55" s="620"/>
      <c r="P55" s="655">
        <v>3.88</v>
      </c>
      <c r="Q55" s="655"/>
      <c r="R55" s="620">
        <v>3.22</v>
      </c>
      <c r="S55" s="620"/>
      <c r="T55" s="650">
        <v>0.5</v>
      </c>
      <c r="U55" s="650"/>
      <c r="V55" s="620">
        <v>0</v>
      </c>
      <c r="W55" s="620"/>
      <c r="X55" s="650">
        <v>2.56</v>
      </c>
      <c r="Y55" s="650"/>
      <c r="Z55" s="650">
        <v>4.76</v>
      </c>
      <c r="AA55" s="650"/>
      <c r="AB55" s="650">
        <v>4.68</v>
      </c>
      <c r="AC55" s="650"/>
      <c r="AD55" s="650">
        <v>2.4700000000000002</v>
      </c>
      <c r="AE55" s="650"/>
      <c r="AF55" s="650">
        <v>4.93</v>
      </c>
      <c r="AG55" s="650"/>
      <c r="AH55" s="650">
        <v>3.73</v>
      </c>
      <c r="AI55" s="650"/>
      <c r="AJ55" s="650">
        <v>4.18</v>
      </c>
      <c r="AK55" s="650"/>
      <c r="AL55" s="650">
        <v>6.93</v>
      </c>
      <c r="AM55" s="650"/>
      <c r="AN55" s="650">
        <v>3.81</v>
      </c>
      <c r="AO55" s="650"/>
      <c r="AP55" s="650">
        <v>3.69</v>
      </c>
      <c r="AQ55" s="650"/>
      <c r="AR55" s="650">
        <v>3</v>
      </c>
      <c r="AS55" s="650"/>
      <c r="AT55" s="650">
        <v>3.89</v>
      </c>
      <c r="AU55" s="650"/>
      <c r="AV55" s="650">
        <v>5.04</v>
      </c>
      <c r="AW55" s="650"/>
      <c r="AX55" s="650">
        <v>4.57</v>
      </c>
      <c r="AY55" s="650"/>
      <c r="AZ55" s="650">
        <v>5.68</v>
      </c>
      <c r="BA55" s="650"/>
      <c r="BB55" s="650">
        <v>4.74</v>
      </c>
      <c r="BC55" s="650"/>
      <c r="BD55" s="650">
        <v>5.54</v>
      </c>
      <c r="BE55" s="650"/>
      <c r="BF55" s="650">
        <v>5.04</v>
      </c>
      <c r="BG55" s="650"/>
      <c r="BH55" s="650">
        <v>4.63</v>
      </c>
      <c r="BI55" s="650"/>
      <c r="BJ55" s="650">
        <v>3.74</v>
      </c>
      <c r="BK55" s="650"/>
      <c r="BL55" s="656">
        <v>3.41</v>
      </c>
      <c r="BM55" s="656"/>
      <c r="BN55" s="650">
        <v>4.24</v>
      </c>
      <c r="BO55" s="650"/>
      <c r="BP55" s="650">
        <v>6</v>
      </c>
      <c r="BQ55" s="650"/>
      <c r="BR55" s="650">
        <v>6.82</v>
      </c>
      <c r="BS55" s="650"/>
      <c r="BT55" s="596">
        <v>3.43</v>
      </c>
      <c r="BU55" s="596"/>
      <c r="BV55" s="596">
        <v>4.17</v>
      </c>
      <c r="BW55" s="596"/>
      <c r="BX55" s="596">
        <v>5.4</v>
      </c>
      <c r="BY55" s="596"/>
      <c r="BZ55" s="596">
        <v>4.03</v>
      </c>
      <c r="CA55" s="596"/>
      <c r="CB55" s="596">
        <v>5.09</v>
      </c>
      <c r="CC55" s="596"/>
      <c r="CD55" s="596">
        <v>5.03</v>
      </c>
      <c r="CE55" s="596"/>
      <c r="CF55" s="596">
        <v>6.09</v>
      </c>
      <c r="CG55" s="596"/>
      <c r="CH55" s="596">
        <v>3.3</v>
      </c>
      <c r="CI55" s="596"/>
      <c r="CJ55" s="449">
        <v>4.17</v>
      </c>
      <c r="CK55" s="450"/>
      <c r="CL55" s="450"/>
      <c r="CM55" s="450"/>
      <c r="CN55" s="450"/>
      <c r="CO55" s="449">
        <v>5.4</v>
      </c>
      <c r="CP55" s="450"/>
      <c r="CQ55" s="450"/>
      <c r="CR55" s="450"/>
      <c r="CS55" s="450"/>
      <c r="CT55" s="449">
        <v>4.03</v>
      </c>
      <c r="CU55" s="450"/>
      <c r="CV55" s="450"/>
      <c r="CW55" s="450"/>
      <c r="CX55" s="450"/>
      <c r="CY55" s="449">
        <v>5.09</v>
      </c>
      <c r="CZ55" s="450"/>
      <c r="DA55" s="450"/>
      <c r="DB55" s="450"/>
      <c r="DC55" s="450"/>
      <c r="DD55" s="449">
        <v>5.03</v>
      </c>
      <c r="DE55" s="450"/>
      <c r="DF55" s="450"/>
      <c r="DG55" s="450"/>
      <c r="DH55" s="450"/>
      <c r="DI55" s="449">
        <v>6.09</v>
      </c>
      <c r="DJ55" s="450"/>
      <c r="DK55" s="450"/>
      <c r="DL55" s="450"/>
      <c r="DM55" s="450"/>
      <c r="DN55" s="449">
        <v>3.3</v>
      </c>
      <c r="DO55" s="450"/>
      <c r="DP55" s="450"/>
      <c r="DQ55" s="450"/>
      <c r="DR55" s="450"/>
      <c r="DS55" s="449">
        <v>3.36</v>
      </c>
      <c r="DT55" s="450"/>
      <c r="DU55" s="450"/>
      <c r="DV55" s="450"/>
      <c r="DW55" s="450"/>
      <c r="DX55" s="449">
        <v>3.33</v>
      </c>
      <c r="DY55" s="450"/>
      <c r="DZ55" s="450"/>
      <c r="EA55" s="450"/>
      <c r="EB55" s="450"/>
    </row>
    <row r="56" spans="1:132" s="441" customFormat="1" ht="15" x14ac:dyDescent="0.25">
      <c r="A56" s="422" t="s">
        <v>341</v>
      </c>
      <c r="B56" s="349"/>
      <c r="C56" s="349"/>
      <c r="D56" s="349"/>
      <c r="E56" s="349"/>
      <c r="F56" s="349"/>
      <c r="G56" s="349"/>
      <c r="H56" s="349"/>
      <c r="I56" s="349"/>
      <c r="J56" s="447"/>
      <c r="K56" s="447"/>
      <c r="L56" s="447"/>
      <c r="M56" s="447"/>
      <c r="N56" s="349"/>
      <c r="O56" s="349"/>
      <c r="P56" s="448"/>
      <c r="Q56" s="448"/>
      <c r="R56" s="349"/>
      <c r="S56" s="349"/>
      <c r="T56" s="447"/>
      <c r="U56" s="447"/>
      <c r="V56" s="349"/>
      <c r="W56" s="349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7"/>
      <c r="AL56" s="447"/>
      <c r="AM56" s="447"/>
      <c r="AN56" s="447"/>
      <c r="AO56" s="447"/>
      <c r="AP56" s="447"/>
      <c r="AQ56" s="447"/>
      <c r="AR56" s="447"/>
      <c r="AS56" s="447"/>
      <c r="AT56" s="447"/>
      <c r="AU56" s="447"/>
      <c r="AV56" s="447"/>
      <c r="AW56" s="447"/>
      <c r="AX56" s="447"/>
      <c r="AY56" s="447"/>
      <c r="AZ56" s="447"/>
      <c r="BA56" s="447"/>
      <c r="BB56" s="447"/>
      <c r="BC56" s="447"/>
      <c r="BD56" s="447"/>
      <c r="BE56" s="447"/>
      <c r="BF56" s="447"/>
      <c r="BG56" s="447"/>
      <c r="BH56" s="447"/>
      <c r="BI56" s="447"/>
      <c r="BJ56" s="447"/>
      <c r="BK56" s="447"/>
      <c r="BL56" s="449"/>
      <c r="BM56" s="449"/>
      <c r="BN56" s="447"/>
      <c r="BO56" s="447"/>
      <c r="BP56" s="447"/>
      <c r="BQ56" s="447"/>
      <c r="BR56" s="447"/>
      <c r="BS56" s="447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449">
        <v>0.85</v>
      </c>
      <c r="CK56" s="450"/>
      <c r="CL56" s="450"/>
      <c r="CM56" s="450"/>
      <c r="CN56" s="450"/>
      <c r="CO56" s="449">
        <v>0.84</v>
      </c>
      <c r="CP56" s="450"/>
      <c r="CQ56" s="450"/>
      <c r="CR56" s="450"/>
      <c r="CS56" s="450"/>
      <c r="CT56" s="449">
        <v>0.79</v>
      </c>
      <c r="CU56" s="450"/>
      <c r="CV56" s="450"/>
      <c r="CW56" s="450"/>
      <c r="CX56" s="450"/>
      <c r="CY56" s="449">
        <v>0.83</v>
      </c>
      <c r="CZ56" s="450"/>
      <c r="DA56" s="450"/>
      <c r="DB56" s="450"/>
      <c r="DC56" s="450"/>
      <c r="DD56" s="449">
        <v>0.85</v>
      </c>
      <c r="DE56" s="450"/>
      <c r="DF56" s="450"/>
      <c r="DG56" s="450"/>
      <c r="DH56" s="450"/>
      <c r="DI56" s="449">
        <v>0.85</v>
      </c>
      <c r="DJ56" s="450"/>
      <c r="DK56" s="450"/>
      <c r="DL56" s="450"/>
      <c r="DM56" s="450"/>
      <c r="DN56" s="449">
        <v>0.99</v>
      </c>
      <c r="DO56" s="450"/>
      <c r="DP56" s="450"/>
      <c r="DQ56" s="450"/>
      <c r="DR56" s="450"/>
      <c r="DS56" s="449">
        <v>1</v>
      </c>
      <c r="DT56" s="450"/>
      <c r="DU56" s="450"/>
      <c r="DV56" s="450"/>
      <c r="DW56" s="450"/>
      <c r="DX56" s="449">
        <v>1</v>
      </c>
      <c r="DY56" s="450"/>
      <c r="DZ56" s="450"/>
      <c r="EA56" s="450"/>
      <c r="EB56" s="450"/>
    </row>
    <row r="57" spans="1:132" s="441" customFormat="1" ht="15" x14ac:dyDescent="0.25">
      <c r="A57" s="453" t="s">
        <v>342</v>
      </c>
      <c r="B57" s="647">
        <v>9.2799999999999994</v>
      </c>
      <c r="C57" s="647"/>
      <c r="D57" s="647">
        <v>7.86</v>
      </c>
      <c r="E57" s="647"/>
      <c r="F57" s="647">
        <v>6.2</v>
      </c>
      <c r="G57" s="647"/>
      <c r="H57" s="647">
        <v>6.59</v>
      </c>
      <c r="I57" s="647"/>
      <c r="J57" s="647">
        <v>5.12</v>
      </c>
      <c r="K57" s="647"/>
      <c r="L57" s="647">
        <v>4.97</v>
      </c>
      <c r="M57" s="647"/>
      <c r="N57" s="647">
        <v>6.01</v>
      </c>
      <c r="O57" s="647"/>
      <c r="P57" s="647">
        <v>5.51</v>
      </c>
      <c r="Q57" s="647"/>
      <c r="R57" s="647">
        <v>5.5</v>
      </c>
      <c r="S57" s="647"/>
      <c r="T57" s="647">
        <v>5.69</v>
      </c>
      <c r="U57" s="647"/>
      <c r="V57" s="647">
        <v>5.55</v>
      </c>
      <c r="W57" s="647"/>
      <c r="X57" s="647">
        <v>5.93</v>
      </c>
      <c r="Y57" s="647"/>
      <c r="Z57" s="647">
        <v>6.5</v>
      </c>
      <c r="AA57" s="647"/>
      <c r="AB57" s="647">
        <v>6.28</v>
      </c>
      <c r="AC57" s="647"/>
      <c r="AD57" s="647">
        <v>6.16</v>
      </c>
      <c r="AE57" s="647"/>
      <c r="AF57" s="647">
        <v>5.91</v>
      </c>
      <c r="AG57" s="647"/>
      <c r="AH57" s="647">
        <v>6.22</v>
      </c>
      <c r="AI57" s="647"/>
      <c r="AJ57" s="647">
        <v>5.36</v>
      </c>
      <c r="AK57" s="647"/>
      <c r="AL57" s="647">
        <v>6.36</v>
      </c>
      <c r="AM57" s="647"/>
      <c r="AN57" s="647">
        <v>5.78</v>
      </c>
      <c r="AO57" s="647"/>
      <c r="AP57" s="647">
        <v>5.73</v>
      </c>
      <c r="AQ57" s="647"/>
      <c r="AR57" s="647">
        <v>5.87</v>
      </c>
      <c r="AS57" s="647"/>
      <c r="AT57" s="647">
        <v>5.84</v>
      </c>
      <c r="AU57" s="647"/>
      <c r="AV57" s="647">
        <v>5.63</v>
      </c>
      <c r="AW57" s="647"/>
      <c r="AX57" s="647">
        <v>5.71</v>
      </c>
      <c r="AY57" s="647"/>
      <c r="AZ57" s="647">
        <v>5.29</v>
      </c>
      <c r="BA57" s="647"/>
      <c r="BB57" s="647">
        <v>5.76</v>
      </c>
      <c r="BC57" s="647"/>
      <c r="BD57" s="647">
        <v>5.81</v>
      </c>
      <c r="BE57" s="647"/>
      <c r="BF57" s="647">
        <v>5.89</v>
      </c>
      <c r="BG57" s="647"/>
      <c r="BH57" s="647">
        <v>6.18</v>
      </c>
      <c r="BI57" s="647"/>
      <c r="BJ57" s="647">
        <v>5.95</v>
      </c>
      <c r="BK57" s="647"/>
      <c r="BL57" s="647">
        <v>5.88</v>
      </c>
      <c r="BM57" s="647"/>
      <c r="BN57" s="647">
        <v>6</v>
      </c>
      <c r="BO57" s="647"/>
      <c r="BP57" s="647">
        <v>6</v>
      </c>
      <c r="BQ57" s="647"/>
      <c r="BR57" s="654">
        <v>6.3</v>
      </c>
      <c r="BS57" s="654"/>
      <c r="BT57" s="653">
        <v>5.77</v>
      </c>
      <c r="BU57" s="653"/>
      <c r="BV57" s="653">
        <v>5.43</v>
      </c>
      <c r="BW57" s="653"/>
      <c r="BX57" s="653">
        <v>5.13</v>
      </c>
      <c r="BY57" s="653"/>
      <c r="BZ57" s="653">
        <v>5.31</v>
      </c>
      <c r="CA57" s="653"/>
      <c r="CB57" s="653">
        <v>5.07</v>
      </c>
      <c r="CC57" s="653"/>
      <c r="CD57" s="653">
        <v>5.38</v>
      </c>
      <c r="CE57" s="653"/>
      <c r="CF57" s="653">
        <v>5.45</v>
      </c>
      <c r="CG57" s="653"/>
      <c r="CH57" s="653">
        <v>5.58</v>
      </c>
      <c r="CI57" s="653"/>
      <c r="CJ57" s="455">
        <v>5.43</v>
      </c>
      <c r="CK57" s="450"/>
      <c r="CL57" s="450"/>
      <c r="CM57" s="450"/>
      <c r="CN57" s="450"/>
      <c r="CO57" s="455">
        <v>5.13</v>
      </c>
      <c r="CP57" s="450"/>
      <c r="CQ57" s="450"/>
      <c r="CR57" s="450"/>
      <c r="CS57" s="450"/>
      <c r="CT57" s="455">
        <v>5.31</v>
      </c>
      <c r="CU57" s="450"/>
      <c r="CV57" s="450"/>
      <c r="CW57" s="450"/>
      <c r="CX57" s="450"/>
      <c r="CY57" s="455">
        <v>5.07</v>
      </c>
      <c r="CZ57" s="450"/>
      <c r="DA57" s="450"/>
      <c r="DB57" s="450"/>
      <c r="DC57" s="450"/>
      <c r="DD57" s="455">
        <v>5.38</v>
      </c>
      <c r="DE57" s="450"/>
      <c r="DF57" s="450"/>
      <c r="DG57" s="450"/>
      <c r="DH57" s="450"/>
      <c r="DI57" s="455">
        <v>5.45</v>
      </c>
      <c r="DJ57" s="450"/>
      <c r="DK57" s="450"/>
      <c r="DL57" s="450"/>
      <c r="DM57" s="450"/>
      <c r="DN57" s="455">
        <v>5.58</v>
      </c>
      <c r="DO57" s="450"/>
      <c r="DP57" s="450"/>
      <c r="DQ57" s="450"/>
      <c r="DR57" s="450"/>
      <c r="DS57" s="455">
        <v>5.27</v>
      </c>
      <c r="DT57" s="450"/>
      <c r="DU57" s="450"/>
      <c r="DV57" s="450"/>
      <c r="DW57" s="450"/>
      <c r="DX57" s="455">
        <v>5.22</v>
      </c>
      <c r="DY57" s="450"/>
      <c r="DZ57" s="450"/>
      <c r="EA57" s="450"/>
      <c r="EB57" s="450"/>
    </row>
    <row r="58" spans="1:132" s="441" customFormat="1" x14ac:dyDescent="0.2">
      <c r="A58" s="317"/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0"/>
      <c r="P58" s="440"/>
      <c r="Q58" s="440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0"/>
      <c r="AF58" s="440"/>
      <c r="AG58" s="440"/>
      <c r="AH58" s="440"/>
      <c r="AI58" s="440"/>
      <c r="AJ58" s="440"/>
      <c r="AK58" s="440"/>
      <c r="AL58" s="440"/>
      <c r="AM58" s="440"/>
      <c r="AN58" s="440"/>
      <c r="AO58" s="440"/>
      <c r="AP58" s="440"/>
      <c r="AQ58" s="440"/>
      <c r="AR58" s="440"/>
      <c r="AS58" s="440"/>
      <c r="AT58" s="440"/>
      <c r="AU58" s="440"/>
      <c r="AV58" s="440"/>
      <c r="AW58" s="440"/>
      <c r="AX58" s="440"/>
      <c r="AY58" s="440"/>
      <c r="AZ58" s="440"/>
      <c r="BA58" s="440"/>
      <c r="BB58" s="440"/>
      <c r="BC58" s="440"/>
      <c r="BD58" s="440"/>
      <c r="BE58" s="440"/>
      <c r="BF58" s="440"/>
      <c r="BG58" s="440"/>
      <c r="BH58" s="440"/>
      <c r="BI58" s="440"/>
      <c r="BJ58" s="440"/>
      <c r="BK58" s="440"/>
      <c r="BL58" s="440"/>
      <c r="BM58" s="440"/>
      <c r="BN58" s="440"/>
      <c r="BO58" s="440"/>
      <c r="BP58" s="440"/>
      <c r="BQ58" s="440"/>
      <c r="BR58" s="440"/>
      <c r="BS58" s="440"/>
      <c r="BT58" s="440"/>
      <c r="BU58" s="440"/>
      <c r="BV58" s="440"/>
      <c r="BW58" s="440"/>
      <c r="BX58" s="440"/>
      <c r="BY58" s="440"/>
      <c r="BZ58" s="440"/>
      <c r="CA58" s="440"/>
      <c r="CB58" s="440"/>
      <c r="CC58" s="440"/>
      <c r="CD58" s="440"/>
      <c r="CE58" s="440"/>
      <c r="CF58" s="440"/>
      <c r="CG58" s="440"/>
      <c r="CH58" s="440"/>
      <c r="CI58" s="440"/>
      <c r="CJ58" s="440"/>
      <c r="CK58" s="440"/>
      <c r="CL58" s="440"/>
      <c r="CM58" s="440"/>
      <c r="CN58" s="440"/>
      <c r="CO58" s="440"/>
      <c r="CP58" s="440"/>
      <c r="CQ58" s="440"/>
      <c r="CR58" s="440"/>
      <c r="CS58" s="440"/>
      <c r="CT58" s="440"/>
      <c r="CU58" s="440"/>
      <c r="CV58" s="440"/>
      <c r="CW58" s="440"/>
      <c r="CX58" s="440"/>
      <c r="CY58" s="440"/>
      <c r="CZ58" s="440"/>
      <c r="DA58" s="440"/>
      <c r="DB58" s="440"/>
      <c r="DC58" s="440"/>
      <c r="DD58" s="440"/>
      <c r="DE58" s="440"/>
      <c r="DF58" s="440"/>
      <c r="DG58" s="440"/>
      <c r="DH58" s="440"/>
      <c r="DI58" s="440"/>
      <c r="DJ58" s="440"/>
      <c r="DK58" s="440"/>
      <c r="DL58" s="440"/>
      <c r="DM58" s="440"/>
      <c r="DN58" s="440"/>
      <c r="DO58" s="440"/>
      <c r="DP58" s="440"/>
      <c r="DQ58" s="440"/>
      <c r="DR58" s="440"/>
      <c r="DS58" s="440"/>
      <c r="DT58" s="440"/>
      <c r="DU58" s="440"/>
      <c r="DV58" s="440"/>
      <c r="DW58" s="440"/>
      <c r="DX58" s="440"/>
      <c r="DY58" s="440"/>
      <c r="DZ58" s="440"/>
      <c r="EA58" s="440"/>
      <c r="EB58" s="440"/>
    </row>
    <row r="59" spans="1:132" x14ac:dyDescent="0.2">
      <c r="A59" s="416" t="s">
        <v>347</v>
      </c>
      <c r="B59" s="417"/>
      <c r="C59" s="417"/>
      <c r="D59" s="417"/>
      <c r="E59" s="417"/>
      <c r="F59" s="417"/>
      <c r="G59" s="417"/>
      <c r="H59" s="417"/>
      <c r="I59" s="417"/>
      <c r="J59" s="418"/>
      <c r="K59" s="418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8"/>
      <c r="W59" s="418"/>
      <c r="X59" s="417"/>
      <c r="Y59" s="417"/>
      <c r="Z59" s="418"/>
      <c r="AA59" s="418"/>
      <c r="AB59" s="418"/>
      <c r="AC59" s="418"/>
      <c r="AD59" s="418"/>
      <c r="AE59" s="418"/>
      <c r="AF59" s="417"/>
      <c r="AG59" s="417"/>
      <c r="AH59" s="418"/>
      <c r="AI59" s="418"/>
      <c r="AJ59" s="417"/>
      <c r="AK59" s="417"/>
      <c r="AL59" s="417"/>
      <c r="AM59" s="417"/>
      <c r="AN59" s="590"/>
      <c r="AO59" s="590"/>
      <c r="AP59" s="417"/>
      <c r="AQ59" s="417"/>
      <c r="AR59" s="418"/>
      <c r="AS59" s="418"/>
      <c r="AT59" s="418"/>
      <c r="AU59" s="418"/>
      <c r="AV59" s="417"/>
      <c r="AW59" s="417"/>
      <c r="AX59" s="417"/>
      <c r="AY59" s="417"/>
      <c r="AZ59" s="417"/>
      <c r="BA59" s="417"/>
      <c r="BB59" s="418"/>
      <c r="BC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  <c r="BO59" s="418"/>
      <c r="BP59" s="418"/>
      <c r="BQ59" s="418"/>
      <c r="BR59" s="418"/>
      <c r="BS59" s="418"/>
      <c r="BT59" s="418"/>
      <c r="BU59" s="418"/>
      <c r="BV59" s="418"/>
      <c r="BW59" s="418"/>
      <c r="BX59" s="418"/>
      <c r="BY59" s="418"/>
      <c r="BZ59" s="418"/>
      <c r="CA59" s="418"/>
      <c r="CB59" s="418"/>
      <c r="CC59" s="418"/>
      <c r="CD59" s="418"/>
      <c r="CE59" s="418"/>
      <c r="CF59" s="418"/>
      <c r="CG59" s="418"/>
      <c r="CH59" s="418"/>
      <c r="CI59" s="418"/>
      <c r="CJ59" s="442"/>
      <c r="CK59" s="440"/>
      <c r="CL59" s="440"/>
      <c r="CM59" s="440"/>
      <c r="CN59" s="440"/>
      <c r="CO59" s="442"/>
      <c r="CP59" s="440"/>
      <c r="CQ59" s="440"/>
      <c r="CR59" s="440"/>
      <c r="CS59" s="440"/>
      <c r="CT59" s="442"/>
      <c r="CU59" s="440"/>
      <c r="CV59" s="440"/>
      <c r="CW59" s="440"/>
      <c r="CX59" s="440"/>
      <c r="CY59" s="442"/>
      <c r="CZ59" s="440"/>
      <c r="DA59" s="440"/>
      <c r="DB59" s="440"/>
      <c r="DC59" s="440"/>
      <c r="DD59" s="442"/>
      <c r="DE59" s="440"/>
      <c r="DF59" s="440"/>
      <c r="DG59" s="440"/>
      <c r="DH59" s="440"/>
      <c r="DI59" s="442"/>
      <c r="DJ59" s="440"/>
      <c r="DK59" s="440"/>
      <c r="DL59" s="440"/>
      <c r="DM59" s="440"/>
      <c r="DN59" s="442"/>
      <c r="DO59" s="440"/>
      <c r="DP59" s="440"/>
      <c r="DQ59" s="440"/>
      <c r="DR59" s="440"/>
      <c r="DS59" s="442"/>
      <c r="DT59" s="440"/>
      <c r="DU59" s="440"/>
      <c r="DV59" s="440"/>
      <c r="DW59" s="440"/>
      <c r="DX59" s="442"/>
      <c r="DY59" s="440"/>
      <c r="DZ59" s="440"/>
      <c r="EA59" s="440"/>
      <c r="EB59" s="440"/>
    </row>
    <row r="60" spans="1:132" s="441" customFormat="1" x14ac:dyDescent="0.2">
      <c r="A60" s="419" t="s">
        <v>328</v>
      </c>
      <c r="B60" s="584">
        <f>$B$11</f>
        <v>44562</v>
      </c>
      <c r="C60" s="585"/>
      <c r="D60" s="584" t="e">
        <f ca="1">$D$11</f>
        <v>#NAME?</v>
      </c>
      <c r="E60" s="585"/>
      <c r="F60" s="584" t="e">
        <f ca="1">$F$11</f>
        <v>#NAME?</v>
      </c>
      <c r="G60" s="585"/>
      <c r="H60" s="584" t="e">
        <f ca="1">$H$11</f>
        <v>#NAME?</v>
      </c>
      <c r="I60" s="585"/>
      <c r="J60" s="584" t="e">
        <f ca="1">$J$11</f>
        <v>#NAME?</v>
      </c>
      <c r="K60" s="585"/>
      <c r="L60" s="584" t="e">
        <f ca="1">$L$11</f>
        <v>#NAME?</v>
      </c>
      <c r="M60" s="585"/>
      <c r="N60" s="584" t="e">
        <f ca="1">$N$11</f>
        <v>#NAME?</v>
      </c>
      <c r="O60" s="585"/>
      <c r="P60" s="584" t="e">
        <f ca="1">$P$11</f>
        <v>#NAME?</v>
      </c>
      <c r="Q60" s="585"/>
      <c r="R60" s="584" t="e">
        <f ca="1">$R$11</f>
        <v>#NAME?</v>
      </c>
      <c r="S60" s="585"/>
      <c r="T60" s="584" t="e">
        <f ca="1">$T$11</f>
        <v>#NAME?</v>
      </c>
      <c r="U60" s="585"/>
      <c r="V60" s="584" t="e">
        <f ca="1">$V$11</f>
        <v>#NAME?</v>
      </c>
      <c r="W60" s="585"/>
      <c r="X60" s="584" t="e">
        <f ca="1">X11</f>
        <v>#NAME?</v>
      </c>
      <c r="Y60" s="585"/>
      <c r="Z60" s="584" t="e">
        <f ca="1">Z11</f>
        <v>#NAME?</v>
      </c>
      <c r="AA60" s="585"/>
      <c r="AB60" s="584" t="e">
        <f ca="1">AB11</f>
        <v>#NAME?</v>
      </c>
      <c r="AC60" s="585"/>
      <c r="AD60" s="584" t="e">
        <f ca="1">AD11</f>
        <v>#NAME?</v>
      </c>
      <c r="AE60" s="585"/>
      <c r="AF60" s="584" t="e">
        <f ca="1">AF11</f>
        <v>#NAME?</v>
      </c>
      <c r="AG60" s="585"/>
      <c r="AH60" s="584" t="e">
        <f ca="1">AH11</f>
        <v>#NAME?</v>
      </c>
      <c r="AI60" s="585"/>
      <c r="AJ60" s="584" t="e">
        <f ca="1">AJ11</f>
        <v>#NAME?</v>
      </c>
      <c r="AK60" s="585"/>
      <c r="AL60" s="584" t="e">
        <f ca="1">AL11</f>
        <v>#NAME?</v>
      </c>
      <c r="AM60" s="585"/>
      <c r="AN60" s="584" t="e">
        <f ca="1">AN11</f>
        <v>#NAME?</v>
      </c>
      <c r="AO60" s="585"/>
      <c r="AP60" s="584" t="e">
        <f ca="1">AP11</f>
        <v>#NAME?</v>
      </c>
      <c r="AQ60" s="585"/>
      <c r="AR60" s="584" t="e">
        <f ca="1">AR11</f>
        <v>#NAME?</v>
      </c>
      <c r="AS60" s="585"/>
      <c r="AT60" s="584" t="e">
        <f ca="1">AT11</f>
        <v>#NAME?</v>
      </c>
      <c r="AU60" s="585"/>
      <c r="AV60" s="584" t="e">
        <f ca="1">AV11</f>
        <v>#NAME?</v>
      </c>
      <c r="AW60" s="585"/>
      <c r="AX60" s="584" t="e">
        <f ca="1">AX11</f>
        <v>#NAME?</v>
      </c>
      <c r="AY60" s="585"/>
      <c r="AZ60" s="584" t="e">
        <f ca="1">AZ11</f>
        <v>#NAME?</v>
      </c>
      <c r="BA60" s="585"/>
      <c r="BB60" s="584" t="e">
        <f ca="1">BB11</f>
        <v>#NAME?</v>
      </c>
      <c r="BC60" s="585"/>
      <c r="BD60" s="584" t="e">
        <f ca="1">BD11</f>
        <v>#NAME?</v>
      </c>
      <c r="BE60" s="585"/>
      <c r="BF60" s="584" t="e">
        <f ca="1">BF11</f>
        <v>#NAME?</v>
      </c>
      <c r="BG60" s="585"/>
      <c r="BH60" s="584" t="e">
        <f ca="1">BH11</f>
        <v>#NAME?</v>
      </c>
      <c r="BI60" s="585"/>
      <c r="BJ60" s="584" t="e">
        <f ca="1">BJ11</f>
        <v>#NAME?</v>
      </c>
      <c r="BK60" s="585"/>
      <c r="BL60" s="584" t="e">
        <f ca="1">BL11</f>
        <v>#NAME?</v>
      </c>
      <c r="BM60" s="585"/>
      <c r="BN60" s="584" t="e">
        <f ca="1">BN11</f>
        <v>#NAME?</v>
      </c>
      <c r="BO60" s="585"/>
      <c r="BP60" s="584" t="e">
        <f ca="1">BP11</f>
        <v>#NAME?</v>
      </c>
      <c r="BQ60" s="585"/>
      <c r="BR60" s="584" t="e">
        <f ca="1">BR11</f>
        <v>#NAME?</v>
      </c>
      <c r="BS60" s="585"/>
      <c r="BT60" s="584" t="e">
        <f ca="1">BT11</f>
        <v>#NAME?</v>
      </c>
      <c r="BU60" s="585"/>
      <c r="BV60" s="584" t="e">
        <f ca="1">BV11</f>
        <v>#NAME?</v>
      </c>
      <c r="BW60" s="585"/>
      <c r="BX60" s="584" t="e">
        <f ca="1">BX11</f>
        <v>#NAME?</v>
      </c>
      <c r="BY60" s="585"/>
      <c r="BZ60" s="584" t="e">
        <f ca="1">BZ11</f>
        <v>#NAME?</v>
      </c>
      <c r="CA60" s="585"/>
      <c r="CB60" s="584" t="e">
        <f ca="1">CB11</f>
        <v>#NAME?</v>
      </c>
      <c r="CC60" s="585"/>
      <c r="CD60" s="584" t="e">
        <f ca="1">CD11</f>
        <v>#NAME?</v>
      </c>
      <c r="CE60" s="585"/>
      <c r="CF60" s="584" t="e">
        <f ca="1">CF11</f>
        <v>#NAME?</v>
      </c>
      <c r="CG60" s="585"/>
      <c r="CH60" s="584" t="e">
        <f ca="1">CH11</f>
        <v>#NAME?</v>
      </c>
      <c r="CI60" s="585"/>
      <c r="CJ60" s="420">
        <f>CJ11</f>
        <v>45658</v>
      </c>
      <c r="CK60" s="440"/>
      <c r="CL60" s="440"/>
      <c r="CM60" s="440"/>
      <c r="CN60" s="440"/>
      <c r="CO60" s="420">
        <f>CO11</f>
        <v>45689</v>
      </c>
      <c r="CP60" s="440"/>
      <c r="CQ60" s="440"/>
      <c r="CR60" s="440"/>
      <c r="CS60" s="440"/>
      <c r="CT60" s="420">
        <f>CT11</f>
        <v>45717</v>
      </c>
      <c r="CU60" s="440"/>
      <c r="CV60" s="440"/>
      <c r="CW60" s="440"/>
      <c r="CX60" s="440"/>
      <c r="CY60" s="420">
        <f>CY11</f>
        <v>45748</v>
      </c>
      <c r="CZ60" s="440"/>
      <c r="DA60" s="440"/>
      <c r="DB60" s="440"/>
      <c r="DC60" s="440"/>
      <c r="DD60" s="420">
        <f>DD11</f>
        <v>45778</v>
      </c>
      <c r="DE60" s="440"/>
      <c r="DF60" s="440"/>
      <c r="DG60" s="440"/>
      <c r="DH60" s="440"/>
      <c r="DI60" s="420">
        <f>DI11</f>
        <v>45809</v>
      </c>
      <c r="DJ60" s="440"/>
      <c r="DK60" s="440"/>
      <c r="DL60" s="440"/>
      <c r="DM60" s="440"/>
      <c r="DN60" s="420">
        <f>DN11</f>
        <v>45839</v>
      </c>
      <c r="DO60" s="440"/>
      <c r="DP60" s="440"/>
      <c r="DQ60" s="440"/>
      <c r="DR60" s="440"/>
      <c r="DS60" s="420">
        <f>DS11</f>
        <v>45870</v>
      </c>
      <c r="DT60" s="440"/>
      <c r="DU60" s="440"/>
      <c r="DV60" s="440"/>
      <c r="DW60" s="440"/>
      <c r="DX60" s="420">
        <f>DX$11</f>
        <v>45901</v>
      </c>
      <c r="DY60" s="440"/>
      <c r="DZ60" s="440"/>
      <c r="EA60" s="440"/>
      <c r="EB60" s="440"/>
    </row>
    <row r="61" spans="1:132" s="441" customFormat="1" x14ac:dyDescent="0.2">
      <c r="A61" s="446" t="s">
        <v>156</v>
      </c>
      <c r="B61" s="620">
        <v>1.8</v>
      </c>
      <c r="C61" s="620"/>
      <c r="D61" s="620">
        <v>1.03</v>
      </c>
      <c r="E61" s="620"/>
      <c r="F61" s="620">
        <v>1.33</v>
      </c>
      <c r="G61" s="620"/>
      <c r="H61" s="620">
        <v>2.11</v>
      </c>
      <c r="I61" s="620"/>
      <c r="J61" s="650">
        <v>1.91</v>
      </c>
      <c r="K61" s="650"/>
      <c r="L61" s="650">
        <v>1.87</v>
      </c>
      <c r="M61" s="650"/>
      <c r="N61" s="620">
        <v>0.44</v>
      </c>
      <c r="O61" s="620"/>
      <c r="P61" s="620">
        <v>0.47</v>
      </c>
      <c r="Q61" s="620"/>
      <c r="R61" s="620">
        <f t="shared" ref="R61:R72" si="0">IFERROR((ROUND(((((1-R12)*R44)/(R12))*24),2)),"-")</f>
        <v>41.57</v>
      </c>
      <c r="S61" s="649"/>
      <c r="T61" s="620">
        <f t="shared" ref="T61:T66" si="1">IFERROR((ROUND(((((1-T12)*T44)/(T12))*24),2)),"-")</f>
        <v>137.82</v>
      </c>
      <c r="U61" s="649"/>
      <c r="V61" s="620">
        <f t="shared" ref="V61:V72" si="2">IFERROR((ROUND(((((1-V12)*V44)/(V12))*24),2)),"-")</f>
        <v>125.27</v>
      </c>
      <c r="W61" s="648"/>
      <c r="X61" s="620">
        <f t="shared" ref="X61:X72" si="3">IFERROR((ROUND(((((1-X12)*X44)/(X12))*24),2)),"-")</f>
        <v>31.41</v>
      </c>
      <c r="Y61" s="649"/>
      <c r="Z61" s="620">
        <f t="shared" ref="Z61:Z72" si="4">IFERROR((ROUND(((((1-Z12)*Z44)/(Z12))*24),2)),"-")</f>
        <v>13.15</v>
      </c>
      <c r="AA61" s="648"/>
      <c r="AB61" s="620">
        <f t="shared" ref="AB61:AB72" si="5">IFERROR((ROUND(((((1-AB12)*AB44)/(AB12))*24),2)),"-")</f>
        <v>21.08</v>
      </c>
      <c r="AC61" s="648"/>
      <c r="AD61" s="620">
        <f t="shared" ref="AD61:AD72" si="6">IFERROR((ROUND(((((1-AD12)*AD44)/(AD12))*24),2)),"-")</f>
        <v>17.84</v>
      </c>
      <c r="AE61" s="648"/>
      <c r="AF61" s="620">
        <f t="shared" ref="AF61:AF72" si="7">IFERROR((ROUND(((((1-AF12)*AF44)/(AF12))*24),2)),"-")</f>
        <v>16.649999999999999</v>
      </c>
      <c r="AG61" s="649"/>
      <c r="AH61" s="620">
        <f t="shared" ref="AH61:AH72" si="8">IFERROR((ROUND(((((1-AH12)*AH44)/(AH12))*24),2)),"-")</f>
        <v>19.079999999999998</v>
      </c>
      <c r="AI61" s="649"/>
      <c r="AJ61" s="620">
        <f t="shared" ref="AJ61:AJ72" si="9">IFERROR((ROUND(((((1-AJ12)*AJ44)/(AJ12))*24),2)),"-")</f>
        <v>14.39</v>
      </c>
      <c r="AK61" s="649"/>
      <c r="AL61" s="620">
        <f t="shared" ref="AL61:AL72" si="10">IFERROR((ROUND(((((1-AL12)*AL44)/(AL12))*24),2)),"-")</f>
        <v>12.59</v>
      </c>
      <c r="AM61" s="649"/>
      <c r="AN61" s="620">
        <f t="shared" ref="AN61:AN72" si="11">IFERROR((ROUND(((((1-AN12)*AN44)/(AN12))*24),2)),"-")</f>
        <v>18.62</v>
      </c>
      <c r="AO61" s="649"/>
      <c r="AP61" s="620">
        <f t="shared" ref="AP61:AP72" si="12">IFERROR((ROUND(((((1-AP12)*AP44)/(AP12))*24),2)),"-")</f>
        <v>14.27</v>
      </c>
      <c r="AQ61" s="649"/>
      <c r="AR61" s="620">
        <f t="shared" ref="AR61:AR72" si="13">IFERROR((ROUND(((((1-AR12)*AR44)/(AR12))*24),2)),"-")</f>
        <v>12.16</v>
      </c>
      <c r="AS61" s="648"/>
      <c r="AT61" s="620">
        <f t="shared" ref="AT61:AT72" si="14">IFERROR((ROUND(((((1-AT12)*AT44)/(AT12))*24),2)),"-")</f>
        <v>17.64</v>
      </c>
      <c r="AU61" s="648"/>
      <c r="AV61" s="620">
        <f t="shared" ref="AV61:AV72" si="15">IFERROR((ROUND(((((1-AV12)*AV44)/(AV12))*24),2)),"-")</f>
        <v>5.88</v>
      </c>
      <c r="AW61" s="649"/>
      <c r="AX61" s="620">
        <f t="shared" ref="AX61:AX72" si="16">IFERROR((ROUND(((((1-AX12)*AX44)/(AX12))*24),2)),"-")</f>
        <v>3.13</v>
      </c>
      <c r="AY61" s="649"/>
      <c r="AZ61" s="620">
        <f t="shared" ref="AZ61:AZ72" si="17">IFERROR((ROUND(((((1-AZ12)*AZ44)/(AZ12))*24),2)),"-")</f>
        <v>2.75</v>
      </c>
      <c r="BA61" s="649"/>
      <c r="BB61" s="620">
        <f t="shared" ref="BB61:BB72" si="18">IFERROR((ROUND(((((1-BB12)*BB44)/(BB12))*24),2)),"-")</f>
        <v>3.58</v>
      </c>
      <c r="BC61" s="648"/>
      <c r="BD61" s="620">
        <f t="shared" ref="BD61:BD72" si="19">IFERROR((ROUND(((((1-BD12)*BD44)/(BD12))*24),2)),"-")</f>
        <v>2.4900000000000002</v>
      </c>
      <c r="BE61" s="648"/>
      <c r="BF61" s="620">
        <f t="shared" ref="BF61:BF72" si="20">IFERROR((ROUND(((((1-BF12)*BF44)/(BF12))*24),2)),"-")</f>
        <v>3.48</v>
      </c>
      <c r="BG61" s="648"/>
      <c r="BH61" s="620">
        <f t="shared" ref="BH61:BH72" si="21">IFERROR((ROUND(((((1-BH12)*BH44)/(BH12))*24),2)),"-")</f>
        <v>3.1</v>
      </c>
      <c r="BI61" s="648"/>
      <c r="BJ61" s="620">
        <f t="shared" ref="BJ61:BJ72" si="22">IFERROR((ROUND(((((1-BJ12)*BJ44)/(BJ12))*24),2)),"-")</f>
        <v>1.92</v>
      </c>
      <c r="BK61" s="648"/>
      <c r="BL61" s="620">
        <f t="shared" ref="BL61:BL72" si="23">IFERROR((ROUND(((((1-BL12)*BL44)/(BL12))*24),2)),"-")</f>
        <v>2.2599999999999998</v>
      </c>
      <c r="BM61" s="648"/>
      <c r="BN61" s="620">
        <f t="shared" ref="BN61:BN72" si="24">IFERROR((ROUND(((((1-BN12)*BN44)/(BN12))*24),2)),"-")</f>
        <v>1.4</v>
      </c>
      <c r="BO61" s="648"/>
      <c r="BP61" s="620">
        <f t="shared" ref="BP61:BP72" si="25">IFERROR((ROUND(((((1-BP12)*BP44)/(BP12))*24),2)),"-")</f>
        <v>2.4500000000000002</v>
      </c>
      <c r="BQ61" s="648"/>
      <c r="BR61" s="620">
        <f t="shared" ref="BR61:BR72" si="26">IFERROR((ROUND(((((1-BR12)*BR44)/(BR12))*24),2)),"-")</f>
        <v>0</v>
      </c>
      <c r="BS61" s="648"/>
      <c r="BT61" s="620">
        <f t="shared" ref="BT61:BT72" si="27">IFERROR((ROUND(((((1-BT12)*BT44)/(BT12))*24),2)),"-")</f>
        <v>6.12</v>
      </c>
      <c r="BU61" s="648"/>
      <c r="BV61" s="620">
        <f t="shared" ref="BV61:BV72" si="28">IFERROR((ROUND(((((1-BV12)*BV44)/(BV12))*24),2)),"-")</f>
        <v>2.1</v>
      </c>
      <c r="BW61" s="648"/>
      <c r="BX61" s="620">
        <f t="shared" ref="BX61:BX72" si="29">IFERROR((ROUND(((((1-BX12)*BX44)/(BX12))*24),2)),"-")</f>
        <v>1.3</v>
      </c>
      <c r="BY61" s="648"/>
      <c r="BZ61" s="620">
        <f t="shared" ref="BZ61:BZ72" si="30">IFERROR((ROUND(((((1-BZ12)*BZ44)/(BZ12))*24),2)),"-")</f>
        <v>1.47</v>
      </c>
      <c r="CA61" s="648"/>
      <c r="CB61" s="620">
        <f t="shared" ref="CB61:CB72" si="31">IFERROR((ROUND(((((1-CB12)*CB44)/(CB12))*24),2)),"-")</f>
        <v>3.44</v>
      </c>
      <c r="CC61" s="648"/>
      <c r="CD61" s="620">
        <f t="shared" ref="CD61:CD72" si="32">IFERROR((ROUND(((((1-CD12)*CD44)/(CD12))*24),2)),"-")</f>
        <v>2.87</v>
      </c>
      <c r="CE61" s="648"/>
      <c r="CF61" s="620">
        <f t="shared" ref="CF61:CF72" si="33">IFERROR((ROUND(((((1-CF12)*CF44)/(CF12))*24),2)),"-")</f>
        <v>3.5</v>
      </c>
      <c r="CG61" s="648"/>
      <c r="CH61" s="620">
        <f t="shared" ref="CH61:CH72" si="34">IFERROR((ROUND(((((1-CH12)*CH44)/(CH12))*24),2)),"-")</f>
        <v>2.58</v>
      </c>
      <c r="CI61" s="648"/>
      <c r="CJ61" s="349">
        <f t="shared" ref="CJ61:CJ74" si="35">IFERROR((ROUND(((((1-CJ12)*CJ44)/(CJ12))*24),2)),"-")</f>
        <v>2.1</v>
      </c>
      <c r="CK61" s="458"/>
      <c r="CL61" s="458"/>
      <c r="CM61" s="458"/>
      <c r="CN61" s="458"/>
      <c r="CO61" s="349">
        <f t="shared" ref="CO61:CO74" si="36">IFERROR((ROUND(((((1-CO12)*CO44)/(CO12))*24),2)),"-")</f>
        <v>1.3</v>
      </c>
      <c r="CP61" s="458"/>
      <c r="CQ61" s="458"/>
      <c r="CR61" s="458"/>
      <c r="CS61" s="458"/>
      <c r="CT61" s="349">
        <f t="shared" ref="CT61:CT74" si="37">IFERROR((ROUND(((((1-CT12)*CT44)/(CT12))*24),2)),"-")</f>
        <v>1.47</v>
      </c>
      <c r="CU61" s="458"/>
      <c r="CV61" s="458"/>
      <c r="CW61" s="458"/>
      <c r="CX61" s="458"/>
      <c r="CY61" s="349">
        <f t="shared" ref="CY61:CY74" si="38">IFERROR((ROUND(((((1-CY12)*CY44)/(CY12))*24),2)),"-")</f>
        <v>3.44</v>
      </c>
      <c r="CZ61" s="458"/>
      <c r="DA61" s="458"/>
      <c r="DB61" s="458"/>
      <c r="DC61" s="458"/>
      <c r="DD61" s="349">
        <f t="shared" ref="DD61:DD74" si="39">IFERROR((ROUND(((((1-DD12)*DD44)/(DD12))*24),2)),"-")</f>
        <v>2.87</v>
      </c>
      <c r="DE61" s="458"/>
      <c r="DF61" s="458"/>
      <c r="DG61" s="458"/>
      <c r="DH61" s="458"/>
      <c r="DI61" s="349">
        <f t="shared" ref="DI61:DI74" si="40">IFERROR((ROUND(((((1-DI12)*DI44)/(DI12))*24),2)),"-")</f>
        <v>3.5</v>
      </c>
      <c r="DJ61" s="458"/>
      <c r="DK61" s="458"/>
      <c r="DL61" s="458"/>
      <c r="DM61" s="458"/>
      <c r="DN61" s="349">
        <f t="shared" ref="DN61:DN74" si="41">IFERROR((ROUND(((((1-DN12)*DN44)/(DN12))*24),2)),"-")</f>
        <v>2.58</v>
      </c>
      <c r="DO61" s="458"/>
      <c r="DP61" s="458"/>
      <c r="DQ61" s="458"/>
      <c r="DR61" s="458"/>
      <c r="DS61" s="349">
        <f t="shared" ref="DS61:DS74" si="42">IFERROR((ROUND(((((1-DS12)*DS44)/(DS12))*24),2)),"-")</f>
        <v>3.63</v>
      </c>
      <c r="DT61" s="458"/>
      <c r="DU61" s="458"/>
      <c r="DV61" s="458"/>
      <c r="DW61" s="458"/>
      <c r="DX61" s="349">
        <f t="shared" ref="DX61:DX74" si="43">IFERROR((ROUND(((((1-DX12)*DX44)/(DX12))*24),2)),"-")</f>
        <v>4.82</v>
      </c>
      <c r="DY61" s="458"/>
      <c r="DZ61" s="458"/>
      <c r="EA61" s="458"/>
      <c r="EB61" s="458"/>
    </row>
    <row r="62" spans="1:132" s="441" customFormat="1" x14ac:dyDescent="0.2">
      <c r="A62" s="446" t="s">
        <v>329</v>
      </c>
      <c r="B62" s="620">
        <v>0.27</v>
      </c>
      <c r="C62" s="620"/>
      <c r="D62" s="620">
        <v>1.34</v>
      </c>
      <c r="E62" s="620"/>
      <c r="F62" s="620">
        <v>1.2</v>
      </c>
      <c r="G62" s="620"/>
      <c r="H62" s="620">
        <v>0.82</v>
      </c>
      <c r="I62" s="620"/>
      <c r="J62" s="650">
        <v>1.17</v>
      </c>
      <c r="K62" s="650"/>
      <c r="L62" s="650">
        <v>1.1000000000000001</v>
      </c>
      <c r="M62" s="650"/>
      <c r="N62" s="620">
        <v>0.59</v>
      </c>
      <c r="O62" s="620"/>
      <c r="P62" s="620">
        <v>0.59</v>
      </c>
      <c r="Q62" s="620"/>
      <c r="R62" s="620">
        <f t="shared" si="0"/>
        <v>7.76</v>
      </c>
      <c r="S62" s="649"/>
      <c r="T62" s="620">
        <f t="shared" si="1"/>
        <v>21.86</v>
      </c>
      <c r="U62" s="649"/>
      <c r="V62" s="620">
        <f t="shared" si="2"/>
        <v>23.07</v>
      </c>
      <c r="W62" s="648"/>
      <c r="X62" s="620">
        <f t="shared" si="3"/>
        <v>10.59</v>
      </c>
      <c r="Y62" s="649"/>
      <c r="Z62" s="620">
        <f t="shared" si="4"/>
        <v>8.9700000000000006</v>
      </c>
      <c r="AA62" s="648"/>
      <c r="AB62" s="620">
        <f t="shared" si="5"/>
        <v>14.98</v>
      </c>
      <c r="AC62" s="648"/>
      <c r="AD62" s="620">
        <f t="shared" si="6"/>
        <v>14.32</v>
      </c>
      <c r="AE62" s="648"/>
      <c r="AF62" s="620">
        <f t="shared" si="7"/>
        <v>15.53</v>
      </c>
      <c r="AG62" s="649"/>
      <c r="AH62" s="620">
        <f t="shared" si="8"/>
        <v>13.77</v>
      </c>
      <c r="AI62" s="649"/>
      <c r="AJ62" s="620">
        <f t="shared" si="9"/>
        <v>15.15</v>
      </c>
      <c r="AK62" s="649"/>
      <c r="AL62" s="620">
        <f t="shared" si="10"/>
        <v>11.76</v>
      </c>
      <c r="AM62" s="649"/>
      <c r="AN62" s="620">
        <f t="shared" si="11"/>
        <v>9.69</v>
      </c>
      <c r="AO62" s="649"/>
      <c r="AP62" s="620">
        <f t="shared" si="12"/>
        <v>18.39</v>
      </c>
      <c r="AQ62" s="649"/>
      <c r="AR62" s="620">
        <f t="shared" si="13"/>
        <v>7.67</v>
      </c>
      <c r="AS62" s="648"/>
      <c r="AT62" s="620">
        <f t="shared" si="14"/>
        <v>9.2899999999999991</v>
      </c>
      <c r="AU62" s="648"/>
      <c r="AV62" s="620">
        <f t="shared" si="15"/>
        <v>3.22</v>
      </c>
      <c r="AW62" s="649"/>
      <c r="AX62" s="620">
        <f t="shared" si="16"/>
        <v>4.24</v>
      </c>
      <c r="AY62" s="649"/>
      <c r="AZ62" s="620">
        <f t="shared" si="17"/>
        <v>7.05</v>
      </c>
      <c r="BA62" s="649"/>
      <c r="BB62" s="620">
        <f t="shared" si="18"/>
        <v>6.55</v>
      </c>
      <c r="BC62" s="648"/>
      <c r="BD62" s="620">
        <f t="shared" si="19"/>
        <v>9.4700000000000006</v>
      </c>
      <c r="BE62" s="648"/>
      <c r="BF62" s="620">
        <f t="shared" si="20"/>
        <v>3.67</v>
      </c>
      <c r="BG62" s="648"/>
      <c r="BH62" s="620">
        <f t="shared" si="21"/>
        <v>1.44</v>
      </c>
      <c r="BI62" s="648"/>
      <c r="BJ62" s="620">
        <f t="shared" si="22"/>
        <v>3.84</v>
      </c>
      <c r="BK62" s="648"/>
      <c r="BL62" s="620">
        <f t="shared" si="23"/>
        <v>1.02</v>
      </c>
      <c r="BM62" s="648"/>
      <c r="BN62" s="620">
        <f t="shared" si="24"/>
        <v>1.08</v>
      </c>
      <c r="BO62" s="648"/>
      <c r="BP62" s="620">
        <f t="shared" si="25"/>
        <v>2.4500000000000002</v>
      </c>
      <c r="BQ62" s="648"/>
      <c r="BR62" s="620">
        <f t="shared" si="26"/>
        <v>0.25</v>
      </c>
      <c r="BS62" s="648"/>
      <c r="BT62" s="620">
        <f t="shared" si="27"/>
        <v>2.5</v>
      </c>
      <c r="BU62" s="648"/>
      <c r="BV62" s="620">
        <f t="shared" si="28"/>
        <v>1.89</v>
      </c>
      <c r="BW62" s="648"/>
      <c r="BX62" s="620">
        <f t="shared" si="29"/>
        <v>3.35</v>
      </c>
      <c r="BY62" s="648"/>
      <c r="BZ62" s="620">
        <f t="shared" si="30"/>
        <v>1.73</v>
      </c>
      <c r="CA62" s="648"/>
      <c r="CB62" s="620">
        <f t="shared" si="31"/>
        <v>1.73</v>
      </c>
      <c r="CC62" s="648"/>
      <c r="CD62" s="620">
        <f t="shared" si="32"/>
        <v>1.87</v>
      </c>
      <c r="CE62" s="648"/>
      <c r="CF62" s="620">
        <f t="shared" si="33"/>
        <v>3.24</v>
      </c>
      <c r="CG62" s="648"/>
      <c r="CH62" s="620">
        <f t="shared" si="34"/>
        <v>1.77</v>
      </c>
      <c r="CI62" s="648"/>
      <c r="CJ62" s="349">
        <f t="shared" si="35"/>
        <v>1.89</v>
      </c>
      <c r="CK62" s="458"/>
      <c r="CL62" s="458"/>
      <c r="CM62" s="458"/>
      <c r="CN62" s="458"/>
      <c r="CO62" s="349">
        <f t="shared" si="36"/>
        <v>3.35</v>
      </c>
      <c r="CP62" s="458"/>
      <c r="CQ62" s="458"/>
      <c r="CR62" s="458"/>
      <c r="CS62" s="458"/>
      <c r="CT62" s="349">
        <f t="shared" si="37"/>
        <v>1.73</v>
      </c>
      <c r="CU62" s="458"/>
      <c r="CV62" s="458"/>
      <c r="CW62" s="458"/>
      <c r="CX62" s="458"/>
      <c r="CY62" s="349">
        <f t="shared" si="38"/>
        <v>1.73</v>
      </c>
      <c r="CZ62" s="458"/>
      <c r="DA62" s="458"/>
      <c r="DB62" s="458"/>
      <c r="DC62" s="458"/>
      <c r="DD62" s="349">
        <f t="shared" si="39"/>
        <v>1.87</v>
      </c>
      <c r="DE62" s="458"/>
      <c r="DF62" s="458"/>
      <c r="DG62" s="458"/>
      <c r="DH62" s="458"/>
      <c r="DI62" s="349">
        <f t="shared" si="40"/>
        <v>3.24</v>
      </c>
      <c r="DJ62" s="458"/>
      <c r="DK62" s="458"/>
      <c r="DL62" s="458"/>
      <c r="DM62" s="458"/>
      <c r="DN62" s="349">
        <f t="shared" si="41"/>
        <v>1.77</v>
      </c>
      <c r="DO62" s="458"/>
      <c r="DP62" s="458"/>
      <c r="DQ62" s="458"/>
      <c r="DR62" s="458"/>
      <c r="DS62" s="349">
        <f t="shared" si="42"/>
        <v>0.95</v>
      </c>
      <c r="DT62" s="458"/>
      <c r="DU62" s="458"/>
      <c r="DV62" s="458"/>
      <c r="DW62" s="458"/>
      <c r="DX62" s="349">
        <f t="shared" si="43"/>
        <v>1.69</v>
      </c>
      <c r="DY62" s="458"/>
      <c r="DZ62" s="458"/>
      <c r="EA62" s="458"/>
      <c r="EB62" s="458"/>
    </row>
    <row r="63" spans="1:132" s="441" customFormat="1" x14ac:dyDescent="0.2">
      <c r="A63" s="446" t="s">
        <v>330</v>
      </c>
      <c r="B63" s="620">
        <v>0</v>
      </c>
      <c r="C63" s="620"/>
      <c r="D63" s="620">
        <v>0</v>
      </c>
      <c r="E63" s="620"/>
      <c r="F63" s="620" t="s">
        <v>331</v>
      </c>
      <c r="G63" s="620"/>
      <c r="H63" s="620" t="s">
        <v>331</v>
      </c>
      <c r="I63" s="620"/>
      <c r="J63" s="652" t="s">
        <v>331</v>
      </c>
      <c r="K63" s="652"/>
      <c r="L63" s="650">
        <v>0</v>
      </c>
      <c r="M63" s="650"/>
      <c r="N63" s="620">
        <v>47.61</v>
      </c>
      <c r="O63" s="620"/>
      <c r="P63" s="620">
        <v>10.83</v>
      </c>
      <c r="Q63" s="620"/>
      <c r="R63" s="620">
        <f t="shared" si="0"/>
        <v>365.64</v>
      </c>
      <c r="S63" s="649"/>
      <c r="T63" s="620">
        <f t="shared" si="1"/>
        <v>246.42</v>
      </c>
      <c r="U63" s="649"/>
      <c r="V63" s="620">
        <f t="shared" si="2"/>
        <v>178.6</v>
      </c>
      <c r="W63" s="648"/>
      <c r="X63" s="620">
        <f t="shared" si="3"/>
        <v>43.95</v>
      </c>
      <c r="Y63" s="649"/>
      <c r="Z63" s="620">
        <f t="shared" si="4"/>
        <v>16.87</v>
      </c>
      <c r="AA63" s="648"/>
      <c r="AB63" s="620">
        <f t="shared" si="5"/>
        <v>37.630000000000003</v>
      </c>
      <c r="AC63" s="648"/>
      <c r="AD63" s="620">
        <f t="shared" si="6"/>
        <v>23.29</v>
      </c>
      <c r="AE63" s="648"/>
      <c r="AF63" s="620">
        <f t="shared" si="7"/>
        <v>14.15</v>
      </c>
      <c r="AG63" s="649"/>
      <c r="AH63" s="620">
        <f t="shared" si="8"/>
        <v>16.8</v>
      </c>
      <c r="AI63" s="649"/>
      <c r="AJ63" s="620">
        <f t="shared" si="9"/>
        <v>14.99</v>
      </c>
      <c r="AK63" s="649"/>
      <c r="AL63" s="620">
        <f t="shared" si="10"/>
        <v>12.81</v>
      </c>
      <c r="AM63" s="649"/>
      <c r="AN63" s="620">
        <f t="shared" si="11"/>
        <v>11.56</v>
      </c>
      <c r="AO63" s="649"/>
      <c r="AP63" s="620">
        <f t="shared" si="12"/>
        <v>13.76</v>
      </c>
      <c r="AQ63" s="649"/>
      <c r="AR63" s="620">
        <f t="shared" si="13"/>
        <v>8.86</v>
      </c>
      <c r="AS63" s="648"/>
      <c r="AT63" s="620">
        <f t="shared" si="14"/>
        <v>15.45</v>
      </c>
      <c r="AU63" s="648"/>
      <c r="AV63" s="620">
        <f t="shared" si="15"/>
        <v>10.8</v>
      </c>
      <c r="AW63" s="649"/>
      <c r="AX63" s="620">
        <f t="shared" si="16"/>
        <v>3.64</v>
      </c>
      <c r="AY63" s="649"/>
      <c r="AZ63" s="620">
        <f t="shared" si="17"/>
        <v>6.98</v>
      </c>
      <c r="BA63" s="649"/>
      <c r="BB63" s="620">
        <f t="shared" si="18"/>
        <v>7.4</v>
      </c>
      <c r="BC63" s="648"/>
      <c r="BD63" s="620">
        <f t="shared" si="19"/>
        <v>7.55</v>
      </c>
      <c r="BE63" s="648"/>
      <c r="BF63" s="620">
        <f t="shared" si="20"/>
        <v>7.74</v>
      </c>
      <c r="BG63" s="648"/>
      <c r="BH63" s="620">
        <f t="shared" si="21"/>
        <v>7.45</v>
      </c>
      <c r="BI63" s="648"/>
      <c r="BJ63" s="620">
        <f t="shared" si="22"/>
        <v>7.35</v>
      </c>
      <c r="BK63" s="648"/>
      <c r="BL63" s="620">
        <f t="shared" si="23"/>
        <v>4.4400000000000004</v>
      </c>
      <c r="BM63" s="648"/>
      <c r="BN63" s="620">
        <f t="shared" si="24"/>
        <v>7.44</v>
      </c>
      <c r="BO63" s="648"/>
      <c r="BP63" s="620">
        <f t="shared" si="25"/>
        <v>3.71</v>
      </c>
      <c r="BQ63" s="648"/>
      <c r="BR63" s="620">
        <f t="shared" si="26"/>
        <v>29.43</v>
      </c>
      <c r="BS63" s="648"/>
      <c r="BT63" s="620">
        <f t="shared" si="27"/>
        <v>16.649999999999999</v>
      </c>
      <c r="BU63" s="648"/>
      <c r="BV63" s="620">
        <f t="shared" si="28"/>
        <v>8.39</v>
      </c>
      <c r="BW63" s="648"/>
      <c r="BX63" s="620">
        <f t="shared" si="29"/>
        <v>5.94</v>
      </c>
      <c r="BY63" s="648"/>
      <c r="BZ63" s="620">
        <f t="shared" si="30"/>
        <v>3.92</v>
      </c>
      <c r="CA63" s="648"/>
      <c r="CB63" s="620">
        <f t="shared" si="31"/>
        <v>8.14</v>
      </c>
      <c r="CC63" s="648"/>
      <c r="CD63" s="620">
        <f t="shared" si="32"/>
        <v>6.51</v>
      </c>
      <c r="CE63" s="648"/>
      <c r="CF63" s="620">
        <f t="shared" si="33"/>
        <v>6.58</v>
      </c>
      <c r="CG63" s="648"/>
      <c r="CH63" s="620">
        <f t="shared" si="34"/>
        <v>6.12</v>
      </c>
      <c r="CI63" s="648"/>
      <c r="CJ63" s="349">
        <f t="shared" si="35"/>
        <v>8.39</v>
      </c>
      <c r="CK63" s="458"/>
      <c r="CL63" s="458"/>
      <c r="CM63" s="458"/>
      <c r="CN63" s="458"/>
      <c r="CO63" s="349">
        <f t="shared" si="36"/>
        <v>5.94</v>
      </c>
      <c r="CP63" s="458"/>
      <c r="CQ63" s="458"/>
      <c r="CR63" s="458"/>
      <c r="CS63" s="458"/>
      <c r="CT63" s="349">
        <f t="shared" si="37"/>
        <v>3.92</v>
      </c>
      <c r="CU63" s="458"/>
      <c r="CV63" s="458"/>
      <c r="CW63" s="458"/>
      <c r="CX63" s="458"/>
      <c r="CY63" s="349">
        <f t="shared" si="38"/>
        <v>8.14</v>
      </c>
      <c r="CZ63" s="458"/>
      <c r="DA63" s="458"/>
      <c r="DB63" s="458"/>
      <c r="DC63" s="458"/>
      <c r="DD63" s="349">
        <f t="shared" si="39"/>
        <v>6.51</v>
      </c>
      <c r="DE63" s="458"/>
      <c r="DF63" s="458"/>
      <c r="DG63" s="458"/>
      <c r="DH63" s="458"/>
      <c r="DI63" s="349">
        <f t="shared" si="40"/>
        <v>6.58</v>
      </c>
      <c r="DJ63" s="458"/>
      <c r="DK63" s="458"/>
      <c r="DL63" s="458"/>
      <c r="DM63" s="458"/>
      <c r="DN63" s="349">
        <f t="shared" si="41"/>
        <v>6.12</v>
      </c>
      <c r="DO63" s="458"/>
      <c r="DP63" s="458"/>
      <c r="DQ63" s="458"/>
      <c r="DR63" s="458"/>
      <c r="DS63" s="349">
        <f t="shared" si="42"/>
        <v>7.48</v>
      </c>
      <c r="DT63" s="458"/>
      <c r="DU63" s="458"/>
      <c r="DV63" s="458"/>
      <c r="DW63" s="458"/>
      <c r="DX63" s="349">
        <f t="shared" si="43"/>
        <v>6.53</v>
      </c>
      <c r="DY63" s="458"/>
      <c r="DZ63" s="458"/>
      <c r="EA63" s="458"/>
      <c r="EB63" s="458"/>
    </row>
    <row r="64" spans="1:132" s="441" customFormat="1" x14ac:dyDescent="0.2">
      <c r="A64" s="446" t="s">
        <v>332</v>
      </c>
      <c r="B64" s="620">
        <v>0</v>
      </c>
      <c r="C64" s="620"/>
      <c r="D64" s="620">
        <v>0</v>
      </c>
      <c r="E64" s="620"/>
      <c r="F64" s="620" t="s">
        <v>331</v>
      </c>
      <c r="G64" s="620"/>
      <c r="H64" s="620" t="s">
        <v>331</v>
      </c>
      <c r="I64" s="620"/>
      <c r="J64" s="650">
        <v>12.05</v>
      </c>
      <c r="K64" s="650"/>
      <c r="L64" s="650">
        <v>6.36</v>
      </c>
      <c r="M64" s="650"/>
      <c r="N64" s="620">
        <v>8.3000000000000007</v>
      </c>
      <c r="O64" s="620"/>
      <c r="P64" s="620">
        <v>5.38</v>
      </c>
      <c r="Q64" s="620"/>
      <c r="R64" s="620">
        <f t="shared" si="0"/>
        <v>155.79</v>
      </c>
      <c r="S64" s="649"/>
      <c r="T64" s="620">
        <f t="shared" si="1"/>
        <v>155</v>
      </c>
      <c r="U64" s="649"/>
      <c r="V64" s="620">
        <f t="shared" si="2"/>
        <v>120.75</v>
      </c>
      <c r="W64" s="648"/>
      <c r="X64" s="620">
        <f t="shared" si="3"/>
        <v>67.86</v>
      </c>
      <c r="Y64" s="649"/>
      <c r="Z64" s="620">
        <f t="shared" si="4"/>
        <v>36.29</v>
      </c>
      <c r="AA64" s="648"/>
      <c r="AB64" s="620">
        <f t="shared" si="5"/>
        <v>44.84</v>
      </c>
      <c r="AC64" s="648"/>
      <c r="AD64" s="620">
        <f t="shared" si="6"/>
        <v>51.2</v>
      </c>
      <c r="AE64" s="648"/>
      <c r="AF64" s="620">
        <f t="shared" si="7"/>
        <v>39.96</v>
      </c>
      <c r="AG64" s="649"/>
      <c r="AH64" s="620">
        <f t="shared" si="8"/>
        <v>45.29</v>
      </c>
      <c r="AI64" s="649"/>
      <c r="AJ64" s="620">
        <f t="shared" si="9"/>
        <v>48.72</v>
      </c>
      <c r="AK64" s="649"/>
      <c r="AL64" s="620">
        <f t="shared" si="10"/>
        <v>44.4</v>
      </c>
      <c r="AM64" s="649"/>
      <c r="AN64" s="620">
        <f t="shared" si="11"/>
        <v>18.98</v>
      </c>
      <c r="AO64" s="649"/>
      <c r="AP64" s="620">
        <f t="shared" si="12"/>
        <v>25.2</v>
      </c>
      <c r="AQ64" s="649"/>
      <c r="AR64" s="620">
        <f t="shared" si="13"/>
        <v>20.8</v>
      </c>
      <c r="AS64" s="648"/>
      <c r="AT64" s="620">
        <f t="shared" si="14"/>
        <v>12.11</v>
      </c>
      <c r="AU64" s="648"/>
      <c r="AV64" s="620">
        <f t="shared" si="15"/>
        <v>19.39</v>
      </c>
      <c r="AW64" s="649"/>
      <c r="AX64" s="620">
        <f t="shared" si="16"/>
        <v>14.23</v>
      </c>
      <c r="AY64" s="649"/>
      <c r="AZ64" s="620">
        <f t="shared" si="17"/>
        <v>15.07</v>
      </c>
      <c r="BA64" s="649"/>
      <c r="BB64" s="620">
        <f t="shared" si="18"/>
        <v>27.32</v>
      </c>
      <c r="BC64" s="648"/>
      <c r="BD64" s="620">
        <f t="shared" si="19"/>
        <v>22.75</v>
      </c>
      <c r="BE64" s="648"/>
      <c r="BF64" s="620">
        <f t="shared" si="20"/>
        <v>15.75</v>
      </c>
      <c r="BG64" s="648"/>
      <c r="BH64" s="620">
        <f t="shared" si="21"/>
        <v>25.76</v>
      </c>
      <c r="BI64" s="648"/>
      <c r="BJ64" s="620">
        <f t="shared" si="22"/>
        <v>25.87</v>
      </c>
      <c r="BK64" s="648"/>
      <c r="BL64" s="620">
        <f t="shared" si="23"/>
        <v>9.7899999999999991</v>
      </c>
      <c r="BM64" s="648"/>
      <c r="BN64" s="620">
        <f t="shared" si="24"/>
        <v>10.52</v>
      </c>
      <c r="BO64" s="648"/>
      <c r="BP64" s="620">
        <f t="shared" si="25"/>
        <v>15.8</v>
      </c>
      <c r="BQ64" s="648"/>
      <c r="BR64" s="620">
        <f t="shared" si="26"/>
        <v>14</v>
      </c>
      <c r="BS64" s="648"/>
      <c r="BT64" s="620">
        <f t="shared" si="27"/>
        <v>11.67</v>
      </c>
      <c r="BU64" s="648"/>
      <c r="BV64" s="620">
        <f t="shared" si="28"/>
        <v>20.32</v>
      </c>
      <c r="BW64" s="648"/>
      <c r="BX64" s="620">
        <f t="shared" si="29"/>
        <v>6.2</v>
      </c>
      <c r="BY64" s="648"/>
      <c r="BZ64" s="620">
        <f t="shared" si="30"/>
        <v>4.62</v>
      </c>
      <c r="CA64" s="648"/>
      <c r="CB64" s="620">
        <f t="shared" si="31"/>
        <v>10.93</v>
      </c>
      <c r="CC64" s="648"/>
      <c r="CD64" s="620">
        <f t="shared" si="32"/>
        <v>20.13</v>
      </c>
      <c r="CE64" s="648"/>
      <c r="CF64" s="620">
        <f t="shared" si="33"/>
        <v>15.15</v>
      </c>
      <c r="CG64" s="648"/>
      <c r="CH64" s="620">
        <f t="shared" si="34"/>
        <v>8.2799999999999994</v>
      </c>
      <c r="CI64" s="648"/>
      <c r="CJ64" s="349">
        <f t="shared" si="35"/>
        <v>20.32</v>
      </c>
      <c r="CK64" s="458"/>
      <c r="CL64" s="458"/>
      <c r="CM64" s="458"/>
      <c r="CN64" s="458"/>
      <c r="CO64" s="349">
        <f t="shared" si="36"/>
        <v>6.2</v>
      </c>
      <c r="CP64" s="458"/>
      <c r="CQ64" s="458"/>
      <c r="CR64" s="458"/>
      <c r="CS64" s="458"/>
      <c r="CT64" s="349">
        <f t="shared" si="37"/>
        <v>4.62</v>
      </c>
      <c r="CU64" s="458"/>
      <c r="CV64" s="458"/>
      <c r="CW64" s="458"/>
      <c r="CX64" s="458"/>
      <c r="CY64" s="349">
        <f t="shared" si="38"/>
        <v>10.93</v>
      </c>
      <c r="CZ64" s="458"/>
      <c r="DA64" s="458"/>
      <c r="DB64" s="458"/>
      <c r="DC64" s="458"/>
      <c r="DD64" s="349">
        <f t="shared" si="39"/>
        <v>20.13</v>
      </c>
      <c r="DE64" s="458"/>
      <c r="DF64" s="458"/>
      <c r="DG64" s="458"/>
      <c r="DH64" s="458"/>
      <c r="DI64" s="349">
        <f t="shared" si="40"/>
        <v>15.15</v>
      </c>
      <c r="DJ64" s="458"/>
      <c r="DK64" s="458"/>
      <c r="DL64" s="458"/>
      <c r="DM64" s="458"/>
      <c r="DN64" s="349">
        <f t="shared" si="41"/>
        <v>8.2799999999999994</v>
      </c>
      <c r="DO64" s="458"/>
      <c r="DP64" s="458"/>
      <c r="DQ64" s="458"/>
      <c r="DR64" s="458"/>
      <c r="DS64" s="349">
        <f t="shared" si="42"/>
        <v>10.25</v>
      </c>
      <c r="DT64" s="458"/>
      <c r="DU64" s="458"/>
      <c r="DV64" s="458"/>
      <c r="DW64" s="458"/>
      <c r="DX64" s="349">
        <f t="shared" si="43"/>
        <v>11.73</v>
      </c>
      <c r="DY64" s="458"/>
      <c r="DZ64" s="458"/>
      <c r="EA64" s="458"/>
      <c r="EB64" s="458"/>
    </row>
    <row r="65" spans="1:132" s="441" customFormat="1" x14ac:dyDescent="0.2">
      <c r="A65" s="446" t="s">
        <v>333</v>
      </c>
      <c r="B65" s="620">
        <v>16.71</v>
      </c>
      <c r="C65" s="620"/>
      <c r="D65" s="620">
        <v>5.95</v>
      </c>
      <c r="E65" s="620"/>
      <c r="F65" s="620">
        <v>1.1399999999999999</v>
      </c>
      <c r="G65" s="620"/>
      <c r="H65" s="620">
        <v>5.68</v>
      </c>
      <c r="I65" s="620"/>
      <c r="J65" s="650">
        <v>3.67</v>
      </c>
      <c r="K65" s="650"/>
      <c r="L65" s="650">
        <v>4.08</v>
      </c>
      <c r="M65" s="650"/>
      <c r="N65" s="620">
        <v>12.71</v>
      </c>
      <c r="O65" s="620"/>
      <c r="P65" s="620">
        <v>15.42</v>
      </c>
      <c r="Q65" s="620"/>
      <c r="R65" s="620">
        <f t="shared" si="0"/>
        <v>222.36</v>
      </c>
      <c r="S65" s="649"/>
      <c r="T65" s="620">
        <f t="shared" si="1"/>
        <v>263.45</v>
      </c>
      <c r="U65" s="649"/>
      <c r="V65" s="620">
        <f t="shared" si="2"/>
        <v>424.96</v>
      </c>
      <c r="W65" s="648"/>
      <c r="X65" s="620">
        <f t="shared" si="3"/>
        <v>291.42</v>
      </c>
      <c r="Y65" s="649"/>
      <c r="Z65" s="620">
        <f t="shared" si="4"/>
        <v>251.72</v>
      </c>
      <c r="AA65" s="648"/>
      <c r="AB65" s="620">
        <f t="shared" si="5"/>
        <v>101.48</v>
      </c>
      <c r="AC65" s="648"/>
      <c r="AD65" s="620">
        <f t="shared" si="6"/>
        <v>30.73</v>
      </c>
      <c r="AE65" s="648"/>
      <c r="AF65" s="620">
        <f t="shared" si="7"/>
        <v>80.349999999999994</v>
      </c>
      <c r="AG65" s="649"/>
      <c r="AH65" s="620">
        <f t="shared" si="8"/>
        <v>85.92</v>
      </c>
      <c r="AI65" s="649"/>
      <c r="AJ65" s="620">
        <f t="shared" si="9"/>
        <v>100.76</v>
      </c>
      <c r="AK65" s="649"/>
      <c r="AL65" s="620">
        <f t="shared" si="10"/>
        <v>100.35</v>
      </c>
      <c r="AM65" s="649"/>
      <c r="AN65" s="620">
        <f t="shared" si="11"/>
        <v>92.92</v>
      </c>
      <c r="AO65" s="649"/>
      <c r="AP65" s="620">
        <f t="shared" si="12"/>
        <v>63.49</v>
      </c>
      <c r="AQ65" s="649"/>
      <c r="AR65" s="620">
        <f t="shared" si="13"/>
        <v>44.05</v>
      </c>
      <c r="AS65" s="648"/>
      <c r="AT65" s="620">
        <f t="shared" si="14"/>
        <v>39.4</v>
      </c>
      <c r="AU65" s="648"/>
      <c r="AV65" s="620">
        <f t="shared" si="15"/>
        <v>28.02</v>
      </c>
      <c r="AW65" s="649"/>
      <c r="AX65" s="620">
        <f t="shared" si="16"/>
        <v>32.65</v>
      </c>
      <c r="AY65" s="649"/>
      <c r="AZ65" s="620">
        <f t="shared" si="17"/>
        <v>19.68</v>
      </c>
      <c r="BA65" s="649"/>
      <c r="BB65" s="620">
        <f t="shared" si="18"/>
        <v>13.48</v>
      </c>
      <c r="BC65" s="648"/>
      <c r="BD65" s="620">
        <f t="shared" si="19"/>
        <v>5.03</v>
      </c>
      <c r="BE65" s="648"/>
      <c r="BF65" s="620">
        <f t="shared" si="20"/>
        <v>16.79</v>
      </c>
      <c r="BG65" s="648"/>
      <c r="BH65" s="620">
        <f t="shared" si="21"/>
        <v>22.61</v>
      </c>
      <c r="BI65" s="648"/>
      <c r="BJ65" s="620">
        <f t="shared" si="22"/>
        <v>36.979999999999997</v>
      </c>
      <c r="BK65" s="648"/>
      <c r="BL65" s="620">
        <f t="shared" si="23"/>
        <v>29.46</v>
      </c>
      <c r="BM65" s="648"/>
      <c r="BN65" s="620">
        <f t="shared" si="24"/>
        <v>18.78</v>
      </c>
      <c r="BO65" s="648"/>
      <c r="BP65" s="620">
        <f t="shared" si="25"/>
        <v>25.52</v>
      </c>
      <c r="BQ65" s="648"/>
      <c r="BR65" s="620">
        <f t="shared" si="26"/>
        <v>5.36</v>
      </c>
      <c r="BS65" s="648"/>
      <c r="BT65" s="620">
        <f t="shared" si="27"/>
        <v>6.29</v>
      </c>
      <c r="BU65" s="648"/>
      <c r="BV65" s="620">
        <f t="shared" si="28"/>
        <v>12.25</v>
      </c>
      <c r="BW65" s="648"/>
      <c r="BX65" s="620">
        <f t="shared" si="29"/>
        <v>7.54</v>
      </c>
      <c r="BY65" s="648"/>
      <c r="BZ65" s="620">
        <f t="shared" si="30"/>
        <v>9.74</v>
      </c>
      <c r="CA65" s="648"/>
      <c r="CB65" s="620">
        <f t="shared" si="31"/>
        <v>14.74</v>
      </c>
      <c r="CC65" s="648"/>
      <c r="CD65" s="620">
        <f t="shared" si="32"/>
        <v>15.18</v>
      </c>
      <c r="CE65" s="648"/>
      <c r="CF65" s="620">
        <f t="shared" si="33"/>
        <v>4.32</v>
      </c>
      <c r="CG65" s="648"/>
      <c r="CH65" s="620">
        <f t="shared" si="34"/>
        <v>16.18</v>
      </c>
      <c r="CI65" s="648"/>
      <c r="CJ65" s="349">
        <f t="shared" si="35"/>
        <v>12.25</v>
      </c>
      <c r="CK65" s="458"/>
      <c r="CL65" s="458"/>
      <c r="CM65" s="458"/>
      <c r="CN65" s="458"/>
      <c r="CO65" s="349">
        <f t="shared" si="36"/>
        <v>7.54</v>
      </c>
      <c r="CP65" s="458"/>
      <c r="CQ65" s="458"/>
      <c r="CR65" s="458"/>
      <c r="CS65" s="458"/>
      <c r="CT65" s="349">
        <f t="shared" si="37"/>
        <v>9.74</v>
      </c>
      <c r="CU65" s="458"/>
      <c r="CV65" s="458"/>
      <c r="CW65" s="458"/>
      <c r="CX65" s="458"/>
      <c r="CY65" s="349">
        <f t="shared" si="38"/>
        <v>14.74</v>
      </c>
      <c r="CZ65" s="458"/>
      <c r="DA65" s="458"/>
      <c r="DB65" s="458"/>
      <c r="DC65" s="458"/>
      <c r="DD65" s="349">
        <f t="shared" si="39"/>
        <v>15.18</v>
      </c>
      <c r="DE65" s="458"/>
      <c r="DF65" s="458"/>
      <c r="DG65" s="458"/>
      <c r="DH65" s="458"/>
      <c r="DI65" s="349">
        <f t="shared" si="40"/>
        <v>4.32</v>
      </c>
      <c r="DJ65" s="458"/>
      <c r="DK65" s="458"/>
      <c r="DL65" s="458"/>
      <c r="DM65" s="458"/>
      <c r="DN65" s="349">
        <f t="shared" si="41"/>
        <v>16.18</v>
      </c>
      <c r="DO65" s="458"/>
      <c r="DP65" s="458"/>
      <c r="DQ65" s="458"/>
      <c r="DR65" s="458"/>
      <c r="DS65" s="349">
        <f t="shared" si="42"/>
        <v>17.600000000000001</v>
      </c>
      <c r="DT65" s="458"/>
      <c r="DU65" s="458"/>
      <c r="DV65" s="458"/>
      <c r="DW65" s="458"/>
      <c r="DX65" s="349">
        <f t="shared" si="43"/>
        <v>14.63</v>
      </c>
      <c r="DY65" s="458"/>
      <c r="DZ65" s="458"/>
      <c r="EA65" s="458"/>
      <c r="EB65" s="458"/>
    </row>
    <row r="66" spans="1:132" s="441" customFormat="1" x14ac:dyDescent="0.2">
      <c r="A66" s="446" t="s">
        <v>21</v>
      </c>
      <c r="B66" s="620">
        <v>13.5</v>
      </c>
      <c r="C66" s="620"/>
      <c r="D66" s="620">
        <v>2.15</v>
      </c>
      <c r="E66" s="620"/>
      <c r="F66" s="620">
        <v>1.44</v>
      </c>
      <c r="G66" s="620"/>
      <c r="H66" s="620">
        <v>1.99</v>
      </c>
      <c r="I66" s="620"/>
      <c r="J66" s="650">
        <v>5.21</v>
      </c>
      <c r="K66" s="650"/>
      <c r="L66" s="650">
        <v>12.2</v>
      </c>
      <c r="M66" s="650"/>
      <c r="N66" s="620">
        <v>13.79</v>
      </c>
      <c r="O66" s="620"/>
      <c r="P66" s="620">
        <v>9.5299999999999994</v>
      </c>
      <c r="Q66" s="620"/>
      <c r="R66" s="620">
        <f t="shared" si="0"/>
        <v>309.88</v>
      </c>
      <c r="S66" s="649"/>
      <c r="T66" s="620">
        <f t="shared" si="1"/>
        <v>190.25</v>
      </c>
      <c r="U66" s="649"/>
      <c r="V66" s="620">
        <f t="shared" si="2"/>
        <v>212.64</v>
      </c>
      <c r="W66" s="648"/>
      <c r="X66" s="620">
        <f t="shared" si="3"/>
        <v>58.17</v>
      </c>
      <c r="Y66" s="649"/>
      <c r="Z66" s="620">
        <f t="shared" si="4"/>
        <v>47.99</v>
      </c>
      <c r="AA66" s="648"/>
      <c r="AB66" s="620">
        <f t="shared" si="5"/>
        <v>31.45</v>
      </c>
      <c r="AC66" s="648"/>
      <c r="AD66" s="620">
        <f t="shared" si="6"/>
        <v>112.96</v>
      </c>
      <c r="AE66" s="648"/>
      <c r="AF66" s="620">
        <f t="shared" si="7"/>
        <v>16.7</v>
      </c>
      <c r="AG66" s="649"/>
      <c r="AH66" s="620">
        <f t="shared" si="8"/>
        <v>30.87</v>
      </c>
      <c r="AI66" s="649"/>
      <c r="AJ66" s="620">
        <f t="shared" si="9"/>
        <v>37.54</v>
      </c>
      <c r="AK66" s="649"/>
      <c r="AL66" s="620">
        <f t="shared" si="10"/>
        <v>51.42</v>
      </c>
      <c r="AM66" s="649"/>
      <c r="AN66" s="620">
        <f t="shared" si="11"/>
        <v>27.59</v>
      </c>
      <c r="AO66" s="649"/>
      <c r="AP66" s="620">
        <f t="shared" si="12"/>
        <v>33.22</v>
      </c>
      <c r="AQ66" s="649"/>
      <c r="AR66" s="620">
        <f t="shared" si="13"/>
        <v>26.76</v>
      </c>
      <c r="AS66" s="648"/>
      <c r="AT66" s="620">
        <f t="shared" si="14"/>
        <v>28.56</v>
      </c>
      <c r="AU66" s="648"/>
      <c r="AV66" s="620">
        <f t="shared" si="15"/>
        <v>30.15</v>
      </c>
      <c r="AW66" s="649"/>
      <c r="AX66" s="620">
        <f t="shared" si="16"/>
        <v>8.06</v>
      </c>
      <c r="AY66" s="649"/>
      <c r="AZ66" s="620">
        <f t="shared" si="17"/>
        <v>6.77</v>
      </c>
      <c r="BA66" s="649"/>
      <c r="BB66" s="620">
        <f t="shared" si="18"/>
        <v>27.44</v>
      </c>
      <c r="BC66" s="648"/>
      <c r="BD66" s="620">
        <f t="shared" si="19"/>
        <v>18.559999999999999</v>
      </c>
      <c r="BE66" s="648"/>
      <c r="BF66" s="620">
        <f t="shared" si="20"/>
        <v>25.38</v>
      </c>
      <c r="BG66" s="648"/>
      <c r="BH66" s="620">
        <f t="shared" si="21"/>
        <v>25.43</v>
      </c>
      <c r="BI66" s="648"/>
      <c r="BJ66" s="620">
        <f t="shared" si="22"/>
        <v>59.94</v>
      </c>
      <c r="BK66" s="648"/>
      <c r="BL66" s="620">
        <f t="shared" si="23"/>
        <v>66.31</v>
      </c>
      <c r="BM66" s="648"/>
      <c r="BN66" s="620">
        <f t="shared" si="24"/>
        <v>45.36</v>
      </c>
      <c r="BO66" s="648"/>
      <c r="BP66" s="620">
        <f t="shared" si="25"/>
        <v>68.569999999999993</v>
      </c>
      <c r="BQ66" s="648"/>
      <c r="BR66" s="620">
        <f t="shared" si="26"/>
        <v>163.57</v>
      </c>
      <c r="BS66" s="648"/>
      <c r="BT66" s="620">
        <f t="shared" si="27"/>
        <v>105.78</v>
      </c>
      <c r="BU66" s="648"/>
      <c r="BV66" s="620">
        <f t="shared" si="28"/>
        <v>154.26</v>
      </c>
      <c r="BW66" s="648"/>
      <c r="BX66" s="620">
        <f t="shared" si="29"/>
        <v>141.26</v>
      </c>
      <c r="BY66" s="648"/>
      <c r="BZ66" s="620">
        <f t="shared" si="30"/>
        <v>124.53</v>
      </c>
      <c r="CA66" s="648"/>
      <c r="CB66" s="620">
        <f t="shared" si="31"/>
        <v>191.97</v>
      </c>
      <c r="CC66" s="648"/>
      <c r="CD66" s="620">
        <f t="shared" si="32"/>
        <v>175.45</v>
      </c>
      <c r="CE66" s="648"/>
      <c r="CF66" s="620">
        <f t="shared" si="33"/>
        <v>109.57</v>
      </c>
      <c r="CG66" s="648"/>
      <c r="CH66" s="620">
        <f t="shared" si="34"/>
        <v>129.37</v>
      </c>
      <c r="CI66" s="648"/>
      <c r="CJ66" s="349">
        <f t="shared" si="35"/>
        <v>154.26</v>
      </c>
      <c r="CK66" s="458"/>
      <c r="CL66" s="458"/>
      <c r="CM66" s="458"/>
      <c r="CN66" s="458"/>
      <c r="CO66" s="349">
        <f t="shared" si="36"/>
        <v>141.26</v>
      </c>
      <c r="CP66" s="458"/>
      <c r="CQ66" s="458"/>
      <c r="CR66" s="458"/>
      <c r="CS66" s="458"/>
      <c r="CT66" s="349">
        <f t="shared" si="37"/>
        <v>124.53</v>
      </c>
      <c r="CU66" s="458"/>
      <c r="CV66" s="458"/>
      <c r="CW66" s="458"/>
      <c r="CX66" s="458"/>
      <c r="CY66" s="349">
        <f t="shared" si="38"/>
        <v>191.97</v>
      </c>
      <c r="CZ66" s="458"/>
      <c r="DA66" s="458"/>
      <c r="DB66" s="458"/>
      <c r="DC66" s="458"/>
      <c r="DD66" s="349">
        <f t="shared" si="39"/>
        <v>175.45</v>
      </c>
      <c r="DE66" s="458"/>
      <c r="DF66" s="458"/>
      <c r="DG66" s="458"/>
      <c r="DH66" s="458"/>
      <c r="DI66" s="349">
        <f t="shared" si="40"/>
        <v>109.57</v>
      </c>
      <c r="DJ66" s="458"/>
      <c r="DK66" s="458"/>
      <c r="DL66" s="458"/>
      <c r="DM66" s="458"/>
      <c r="DN66" s="349">
        <f t="shared" si="41"/>
        <v>129.37</v>
      </c>
      <c r="DO66" s="458"/>
      <c r="DP66" s="458"/>
      <c r="DQ66" s="458"/>
      <c r="DR66" s="458"/>
      <c r="DS66" s="349">
        <f t="shared" si="42"/>
        <v>108.31</v>
      </c>
      <c r="DT66" s="458"/>
      <c r="DU66" s="458"/>
      <c r="DV66" s="458"/>
      <c r="DW66" s="458"/>
      <c r="DX66" s="349">
        <f t="shared" si="43"/>
        <v>77.239999999999995</v>
      </c>
      <c r="DY66" s="458"/>
      <c r="DZ66" s="458"/>
      <c r="EA66" s="458"/>
      <c r="EB66" s="458"/>
    </row>
    <row r="67" spans="1:132" s="441" customFormat="1" ht="14.25" hidden="1" x14ac:dyDescent="0.2">
      <c r="A67" s="446" t="s">
        <v>334</v>
      </c>
      <c r="B67" s="620">
        <v>11.9</v>
      </c>
      <c r="C67" s="620"/>
      <c r="D67" s="620">
        <v>8.8800000000000008</v>
      </c>
      <c r="E67" s="620"/>
      <c r="F67" s="620">
        <v>12.63</v>
      </c>
      <c r="G67" s="620"/>
      <c r="H67" s="620" t="s">
        <v>331</v>
      </c>
      <c r="I67" s="620"/>
      <c r="J67" s="652" t="s">
        <v>331</v>
      </c>
      <c r="K67" s="652"/>
      <c r="L67" s="650">
        <v>1.91</v>
      </c>
      <c r="M67" s="650"/>
      <c r="N67" s="620">
        <v>3.09</v>
      </c>
      <c r="O67" s="620"/>
      <c r="P67" s="620">
        <v>36.08</v>
      </c>
      <c r="Q67" s="620"/>
      <c r="R67" s="620" t="str">
        <f t="shared" si="0"/>
        <v>-</v>
      </c>
      <c r="S67" s="649"/>
      <c r="T67" s="651" t="s">
        <v>196</v>
      </c>
      <c r="U67" s="651"/>
      <c r="V67" s="620">
        <f t="shared" si="2"/>
        <v>1679.1</v>
      </c>
      <c r="W67" s="648"/>
      <c r="X67" s="620">
        <f t="shared" si="3"/>
        <v>251.06</v>
      </c>
      <c r="Y67" s="649"/>
      <c r="Z67" s="620">
        <f t="shared" si="4"/>
        <v>124.59</v>
      </c>
      <c r="AA67" s="648"/>
      <c r="AB67" s="620">
        <f t="shared" si="5"/>
        <v>17.27</v>
      </c>
      <c r="AC67" s="648"/>
      <c r="AD67" s="620">
        <f t="shared" si="6"/>
        <v>9</v>
      </c>
      <c r="AE67" s="648"/>
      <c r="AF67" s="620">
        <f t="shared" si="7"/>
        <v>11.36</v>
      </c>
      <c r="AG67" s="649"/>
      <c r="AH67" s="620">
        <f t="shared" si="8"/>
        <v>19.37</v>
      </c>
      <c r="AI67" s="649"/>
      <c r="AJ67" s="620" t="str">
        <f t="shared" si="9"/>
        <v>-</v>
      </c>
      <c r="AK67" s="649"/>
      <c r="AL67" s="620" t="str">
        <f t="shared" si="10"/>
        <v>-</v>
      </c>
      <c r="AM67" s="649"/>
      <c r="AN67" s="620" t="str">
        <f t="shared" si="11"/>
        <v>-</v>
      </c>
      <c r="AO67" s="649"/>
      <c r="AP67" s="620" t="str">
        <f t="shared" si="12"/>
        <v>-</v>
      </c>
      <c r="AQ67" s="649"/>
      <c r="AR67" s="620" t="str">
        <f t="shared" si="13"/>
        <v>-</v>
      </c>
      <c r="AS67" s="648"/>
      <c r="AT67" s="620" t="str">
        <f t="shared" si="14"/>
        <v>-</v>
      </c>
      <c r="AU67" s="648"/>
      <c r="AV67" s="620" t="str">
        <f t="shared" si="15"/>
        <v>-</v>
      </c>
      <c r="AW67" s="649"/>
      <c r="AX67" s="620" t="str">
        <f t="shared" si="16"/>
        <v>-</v>
      </c>
      <c r="AY67" s="649"/>
      <c r="AZ67" s="620" t="str">
        <f t="shared" si="17"/>
        <v>-</v>
      </c>
      <c r="BA67" s="649"/>
      <c r="BB67" s="620" t="str">
        <f t="shared" si="18"/>
        <v>-</v>
      </c>
      <c r="BC67" s="648"/>
      <c r="BD67" s="620" t="str">
        <f t="shared" si="19"/>
        <v>-</v>
      </c>
      <c r="BE67" s="648"/>
      <c r="BF67" s="620" t="str">
        <f t="shared" si="20"/>
        <v>-</v>
      </c>
      <c r="BG67" s="648"/>
      <c r="BH67" s="620" t="str">
        <f t="shared" si="21"/>
        <v>-</v>
      </c>
      <c r="BI67" s="648"/>
      <c r="BJ67" s="620" t="str">
        <f t="shared" si="22"/>
        <v>-</v>
      </c>
      <c r="BK67" s="648"/>
      <c r="BL67" s="620" t="str">
        <f t="shared" si="23"/>
        <v>-</v>
      </c>
      <c r="BM67" s="648"/>
      <c r="BN67" s="620" t="str">
        <f t="shared" si="24"/>
        <v>-</v>
      </c>
      <c r="BO67" s="648"/>
      <c r="BP67" s="620" t="str">
        <f t="shared" si="25"/>
        <v>-</v>
      </c>
      <c r="BQ67" s="648"/>
      <c r="BR67" s="620" t="str">
        <f t="shared" si="26"/>
        <v>-</v>
      </c>
      <c r="BS67" s="648"/>
      <c r="BT67" s="620" t="str">
        <f t="shared" si="27"/>
        <v>-</v>
      </c>
      <c r="BU67" s="648"/>
      <c r="BV67" s="620" t="str">
        <f t="shared" si="28"/>
        <v>-</v>
      </c>
      <c r="BW67" s="648"/>
      <c r="BX67" s="620" t="str">
        <f t="shared" si="29"/>
        <v>-</v>
      </c>
      <c r="BY67" s="648"/>
      <c r="BZ67" s="620" t="str">
        <f t="shared" si="30"/>
        <v>-</v>
      </c>
      <c r="CA67" s="648"/>
      <c r="CB67" s="620" t="str">
        <f t="shared" si="31"/>
        <v>-</v>
      </c>
      <c r="CC67" s="648"/>
      <c r="CD67" s="620" t="str">
        <f t="shared" si="32"/>
        <v>-</v>
      </c>
      <c r="CE67" s="648"/>
      <c r="CF67" s="620" t="str">
        <f t="shared" si="33"/>
        <v>-</v>
      </c>
      <c r="CG67" s="648"/>
      <c r="CH67" s="620" t="str">
        <f t="shared" si="34"/>
        <v>-</v>
      </c>
      <c r="CI67" s="648"/>
      <c r="CJ67" s="349" t="str">
        <f t="shared" si="35"/>
        <v>-</v>
      </c>
      <c r="CK67" s="458"/>
      <c r="CL67" s="458"/>
      <c r="CM67" s="458"/>
      <c r="CN67" s="458"/>
      <c r="CO67" s="349" t="str">
        <f t="shared" si="36"/>
        <v>-</v>
      </c>
      <c r="CP67" s="458"/>
      <c r="CQ67" s="458"/>
      <c r="CR67" s="458"/>
      <c r="CS67" s="458"/>
      <c r="CT67" s="349" t="str">
        <f t="shared" si="37"/>
        <v>-</v>
      </c>
      <c r="CU67" s="458"/>
      <c r="CV67" s="458"/>
      <c r="CW67" s="458"/>
      <c r="CX67" s="458"/>
      <c r="CY67" s="349" t="str">
        <f t="shared" si="38"/>
        <v>-</v>
      </c>
      <c r="CZ67" s="458"/>
      <c r="DA67" s="458"/>
      <c r="DB67" s="458"/>
      <c r="DC67" s="458"/>
      <c r="DD67" s="349" t="str">
        <f t="shared" si="39"/>
        <v>-</v>
      </c>
      <c r="DE67" s="458"/>
      <c r="DF67" s="458"/>
      <c r="DG67" s="458"/>
      <c r="DH67" s="458"/>
      <c r="DI67" s="349" t="str">
        <f t="shared" si="40"/>
        <v>-</v>
      </c>
      <c r="DJ67" s="458"/>
      <c r="DK67" s="458"/>
      <c r="DL67" s="458"/>
      <c r="DM67" s="458"/>
      <c r="DN67" s="349" t="str">
        <f t="shared" si="41"/>
        <v>-</v>
      </c>
      <c r="DO67" s="458"/>
      <c r="DP67" s="458"/>
      <c r="DQ67" s="458"/>
      <c r="DR67" s="458"/>
      <c r="DS67" s="349" t="str">
        <f t="shared" si="42"/>
        <v>-</v>
      </c>
      <c r="DT67" s="458"/>
      <c r="DU67" s="458"/>
      <c r="DV67" s="458"/>
      <c r="DW67" s="458"/>
      <c r="DX67" s="349" t="str">
        <f t="shared" si="43"/>
        <v>-</v>
      </c>
      <c r="DY67" s="458"/>
      <c r="DZ67" s="458"/>
      <c r="EA67" s="458"/>
      <c r="EB67" s="458"/>
    </row>
    <row r="68" spans="1:132" s="441" customFormat="1" ht="14.25" hidden="1" x14ac:dyDescent="0.2">
      <c r="A68" s="446" t="s">
        <v>335</v>
      </c>
      <c r="B68" s="620">
        <v>0.5</v>
      </c>
      <c r="C68" s="620"/>
      <c r="D68" s="620">
        <v>8.23</v>
      </c>
      <c r="E68" s="620"/>
      <c r="F68" s="620">
        <v>2.74</v>
      </c>
      <c r="G68" s="620"/>
      <c r="H68" s="620" t="s">
        <v>331</v>
      </c>
      <c r="I68" s="620"/>
      <c r="J68" s="652" t="s">
        <v>331</v>
      </c>
      <c r="K68" s="652"/>
      <c r="L68" s="650">
        <v>4.6100000000000003</v>
      </c>
      <c r="M68" s="650"/>
      <c r="N68" s="620">
        <v>4.9400000000000004</v>
      </c>
      <c r="O68" s="620"/>
      <c r="P68" s="620">
        <v>38.08</v>
      </c>
      <c r="Q68" s="620"/>
      <c r="R68" s="620" t="str">
        <f t="shared" si="0"/>
        <v>-</v>
      </c>
      <c r="S68" s="649"/>
      <c r="T68" s="651" t="s">
        <v>196</v>
      </c>
      <c r="U68" s="651"/>
      <c r="V68" s="620" t="str">
        <f t="shared" si="2"/>
        <v>-</v>
      </c>
      <c r="W68" s="648"/>
      <c r="X68" s="620" t="str">
        <f t="shared" si="3"/>
        <v>-</v>
      </c>
      <c r="Y68" s="649"/>
      <c r="Z68" s="620" t="str">
        <f t="shared" si="4"/>
        <v>-</v>
      </c>
      <c r="AA68" s="648"/>
      <c r="AB68" s="620" t="str">
        <f t="shared" si="5"/>
        <v>-</v>
      </c>
      <c r="AC68" s="648"/>
      <c r="AD68" s="620" t="str">
        <f t="shared" si="6"/>
        <v>-</v>
      </c>
      <c r="AE68" s="648"/>
      <c r="AF68" s="620" t="str">
        <f t="shared" si="7"/>
        <v>-</v>
      </c>
      <c r="AG68" s="649"/>
      <c r="AH68" s="620" t="str">
        <f t="shared" si="8"/>
        <v>-</v>
      </c>
      <c r="AI68" s="649"/>
      <c r="AJ68" s="620" t="str">
        <f t="shared" si="9"/>
        <v>-</v>
      </c>
      <c r="AK68" s="649"/>
      <c r="AL68" s="620" t="str">
        <f t="shared" si="10"/>
        <v>-</v>
      </c>
      <c r="AM68" s="649"/>
      <c r="AN68" s="620" t="str">
        <f t="shared" si="11"/>
        <v>-</v>
      </c>
      <c r="AO68" s="649"/>
      <c r="AP68" s="620" t="str">
        <f t="shared" si="12"/>
        <v>-</v>
      </c>
      <c r="AQ68" s="649"/>
      <c r="AR68" s="620" t="str">
        <f t="shared" si="13"/>
        <v>-</v>
      </c>
      <c r="AS68" s="648"/>
      <c r="AT68" s="620" t="str">
        <f t="shared" si="14"/>
        <v>-</v>
      </c>
      <c r="AU68" s="648"/>
      <c r="AV68" s="620" t="str">
        <f t="shared" si="15"/>
        <v>-</v>
      </c>
      <c r="AW68" s="649"/>
      <c r="AX68" s="620" t="str">
        <f t="shared" si="16"/>
        <v>-</v>
      </c>
      <c r="AY68" s="649"/>
      <c r="AZ68" s="620" t="str">
        <f t="shared" si="17"/>
        <v>-</v>
      </c>
      <c r="BA68" s="649"/>
      <c r="BB68" s="620" t="str">
        <f t="shared" si="18"/>
        <v>-</v>
      </c>
      <c r="BC68" s="648"/>
      <c r="BD68" s="620" t="str">
        <f t="shared" si="19"/>
        <v>-</v>
      </c>
      <c r="BE68" s="648"/>
      <c r="BF68" s="620" t="str">
        <f t="shared" si="20"/>
        <v>-</v>
      </c>
      <c r="BG68" s="648"/>
      <c r="BH68" s="620" t="str">
        <f t="shared" si="21"/>
        <v>-</v>
      </c>
      <c r="BI68" s="648"/>
      <c r="BJ68" s="620" t="str">
        <f t="shared" si="22"/>
        <v>-</v>
      </c>
      <c r="BK68" s="648"/>
      <c r="BL68" s="620" t="str">
        <f t="shared" si="23"/>
        <v>-</v>
      </c>
      <c r="BM68" s="648"/>
      <c r="BN68" s="620" t="str">
        <f t="shared" si="24"/>
        <v>-</v>
      </c>
      <c r="BO68" s="648"/>
      <c r="BP68" s="620" t="str">
        <f t="shared" si="25"/>
        <v>-</v>
      </c>
      <c r="BQ68" s="648"/>
      <c r="BR68" s="620" t="str">
        <f t="shared" si="26"/>
        <v>-</v>
      </c>
      <c r="BS68" s="648"/>
      <c r="BT68" s="620" t="str">
        <f t="shared" si="27"/>
        <v>-</v>
      </c>
      <c r="BU68" s="648"/>
      <c r="BV68" s="620" t="str">
        <f t="shared" si="28"/>
        <v>-</v>
      </c>
      <c r="BW68" s="648"/>
      <c r="BX68" s="620" t="str">
        <f t="shared" si="29"/>
        <v>-</v>
      </c>
      <c r="BY68" s="648"/>
      <c r="BZ68" s="620" t="str">
        <f t="shared" si="30"/>
        <v>-</v>
      </c>
      <c r="CA68" s="648"/>
      <c r="CB68" s="620" t="str">
        <f t="shared" si="31"/>
        <v>-</v>
      </c>
      <c r="CC68" s="648"/>
      <c r="CD68" s="620" t="str">
        <f t="shared" si="32"/>
        <v>-</v>
      </c>
      <c r="CE68" s="648"/>
      <c r="CF68" s="620" t="str">
        <f t="shared" si="33"/>
        <v>-</v>
      </c>
      <c r="CG68" s="648"/>
      <c r="CH68" s="620" t="str">
        <f t="shared" si="34"/>
        <v>-</v>
      </c>
      <c r="CI68" s="648"/>
      <c r="CJ68" s="349" t="str">
        <f t="shared" si="35"/>
        <v>-</v>
      </c>
      <c r="CK68" s="458"/>
      <c r="CL68" s="458"/>
      <c r="CM68" s="458"/>
      <c r="CN68" s="458"/>
      <c r="CO68" s="349" t="str">
        <f t="shared" si="36"/>
        <v>-</v>
      </c>
      <c r="CP68" s="458"/>
      <c r="CQ68" s="458"/>
      <c r="CR68" s="458"/>
      <c r="CS68" s="458"/>
      <c r="CT68" s="349" t="str">
        <f t="shared" si="37"/>
        <v>-</v>
      </c>
      <c r="CU68" s="458"/>
      <c r="CV68" s="458"/>
      <c r="CW68" s="458"/>
      <c r="CX68" s="458"/>
      <c r="CY68" s="349" t="str">
        <f t="shared" si="38"/>
        <v>-</v>
      </c>
      <c r="CZ68" s="458"/>
      <c r="DA68" s="458"/>
      <c r="DB68" s="458"/>
      <c r="DC68" s="458"/>
      <c r="DD68" s="349" t="str">
        <f t="shared" si="39"/>
        <v>-</v>
      </c>
      <c r="DE68" s="458"/>
      <c r="DF68" s="458"/>
      <c r="DG68" s="458"/>
      <c r="DH68" s="458"/>
      <c r="DI68" s="349" t="str">
        <f t="shared" si="40"/>
        <v>-</v>
      </c>
      <c r="DJ68" s="458"/>
      <c r="DK68" s="458"/>
      <c r="DL68" s="458"/>
      <c r="DM68" s="458"/>
      <c r="DN68" s="349" t="str">
        <f t="shared" si="41"/>
        <v>-</v>
      </c>
      <c r="DO68" s="458"/>
      <c r="DP68" s="458"/>
      <c r="DQ68" s="458"/>
      <c r="DR68" s="458"/>
      <c r="DS68" s="349" t="str">
        <f t="shared" si="42"/>
        <v>-</v>
      </c>
      <c r="DT68" s="458"/>
      <c r="DU68" s="458"/>
      <c r="DV68" s="458"/>
      <c r="DW68" s="458"/>
      <c r="DX68" s="349" t="str">
        <f t="shared" si="43"/>
        <v>-</v>
      </c>
      <c r="DY68" s="458"/>
      <c r="DZ68" s="458"/>
      <c r="EA68" s="458"/>
      <c r="EB68" s="458"/>
    </row>
    <row r="69" spans="1:132" s="441" customFormat="1" x14ac:dyDescent="0.2">
      <c r="A69" s="446" t="s">
        <v>336</v>
      </c>
      <c r="B69" s="620">
        <v>2.13</v>
      </c>
      <c r="C69" s="620"/>
      <c r="D69" s="620">
        <v>0.34</v>
      </c>
      <c r="E69" s="620"/>
      <c r="F69" s="620">
        <v>1.47</v>
      </c>
      <c r="G69" s="620"/>
      <c r="H69" s="620">
        <v>0.42</v>
      </c>
      <c r="I69" s="620"/>
      <c r="J69" s="650">
        <v>0.82</v>
      </c>
      <c r="K69" s="650"/>
      <c r="L69" s="650">
        <v>0.19</v>
      </c>
      <c r="M69" s="650"/>
      <c r="N69" s="620">
        <v>0.06</v>
      </c>
      <c r="O69" s="620"/>
      <c r="P69" s="620">
        <v>0.16</v>
      </c>
      <c r="Q69" s="620"/>
      <c r="R69" s="620">
        <f t="shared" si="0"/>
        <v>6.39</v>
      </c>
      <c r="S69" s="649"/>
      <c r="T69" s="620">
        <f>IFERROR((ROUND(((((1-T20)*T52)/(T20))*24),2)),"-")</f>
        <v>8.01</v>
      </c>
      <c r="U69" s="649"/>
      <c r="V69" s="620">
        <f t="shared" si="2"/>
        <v>5.27</v>
      </c>
      <c r="W69" s="648"/>
      <c r="X69" s="620">
        <f t="shared" si="3"/>
        <v>4.95</v>
      </c>
      <c r="Y69" s="649"/>
      <c r="Z69" s="620">
        <f t="shared" si="4"/>
        <v>4.66</v>
      </c>
      <c r="AA69" s="648"/>
      <c r="AB69" s="620">
        <f t="shared" si="5"/>
        <v>4.59</v>
      </c>
      <c r="AC69" s="648"/>
      <c r="AD69" s="620">
        <f t="shared" si="6"/>
        <v>5.23</v>
      </c>
      <c r="AE69" s="648"/>
      <c r="AF69" s="620">
        <f t="shared" si="7"/>
        <v>4.72</v>
      </c>
      <c r="AG69" s="649"/>
      <c r="AH69" s="620">
        <f t="shared" si="8"/>
        <v>5.26</v>
      </c>
      <c r="AI69" s="649"/>
      <c r="AJ69" s="620">
        <f t="shared" si="9"/>
        <v>5.63</v>
      </c>
      <c r="AK69" s="649"/>
      <c r="AL69" s="620">
        <f t="shared" si="10"/>
        <v>7.2</v>
      </c>
      <c r="AM69" s="649"/>
      <c r="AN69" s="620">
        <f t="shared" si="11"/>
        <v>7.22</v>
      </c>
      <c r="AO69" s="649"/>
      <c r="AP69" s="620">
        <f t="shared" si="12"/>
        <v>8.75</v>
      </c>
      <c r="AQ69" s="649"/>
      <c r="AR69" s="620">
        <f t="shared" si="13"/>
        <v>9.7799999999999994</v>
      </c>
      <c r="AS69" s="648"/>
      <c r="AT69" s="620">
        <f t="shared" si="14"/>
        <v>15.18</v>
      </c>
      <c r="AU69" s="648"/>
      <c r="AV69" s="620">
        <f t="shared" si="15"/>
        <v>0.46</v>
      </c>
      <c r="AW69" s="649"/>
      <c r="AX69" s="620">
        <f t="shared" si="16"/>
        <v>0</v>
      </c>
      <c r="AY69" s="649"/>
      <c r="AZ69" s="620">
        <f t="shared" si="17"/>
        <v>0.22</v>
      </c>
      <c r="BA69" s="649"/>
      <c r="BB69" s="620">
        <f t="shared" si="18"/>
        <v>0.23</v>
      </c>
      <c r="BC69" s="648"/>
      <c r="BD69" s="620">
        <f t="shared" si="19"/>
        <v>0.3</v>
      </c>
      <c r="BE69" s="648"/>
      <c r="BF69" s="620">
        <f t="shared" si="20"/>
        <v>0</v>
      </c>
      <c r="BG69" s="648"/>
      <c r="BH69" s="620">
        <f t="shared" si="21"/>
        <v>0.33</v>
      </c>
      <c r="BI69" s="648"/>
      <c r="BJ69" s="620">
        <f t="shared" si="22"/>
        <v>0.25</v>
      </c>
      <c r="BK69" s="648"/>
      <c r="BL69" s="620" t="str">
        <f t="shared" si="23"/>
        <v>-</v>
      </c>
      <c r="BM69" s="648"/>
      <c r="BN69" s="620">
        <f t="shared" si="24"/>
        <v>0</v>
      </c>
      <c r="BO69" s="648"/>
      <c r="BP69" s="620">
        <f t="shared" si="25"/>
        <v>0</v>
      </c>
      <c r="BQ69" s="648"/>
      <c r="BR69" s="620">
        <f t="shared" si="26"/>
        <v>0</v>
      </c>
      <c r="BS69" s="648"/>
      <c r="BT69" s="620">
        <f t="shared" si="27"/>
        <v>1.94</v>
      </c>
      <c r="BU69" s="648"/>
      <c r="BV69" s="620">
        <f t="shared" si="28"/>
        <v>3.3</v>
      </c>
      <c r="BW69" s="648"/>
      <c r="BX69" s="620">
        <f t="shared" si="29"/>
        <v>1.1200000000000001</v>
      </c>
      <c r="BY69" s="648"/>
      <c r="BZ69" s="620">
        <f t="shared" si="30"/>
        <v>1.0900000000000001</v>
      </c>
      <c r="CA69" s="648"/>
      <c r="CB69" s="620">
        <f t="shared" si="31"/>
        <v>1.1499999999999999</v>
      </c>
      <c r="CC69" s="648"/>
      <c r="CD69" s="620">
        <f t="shared" si="32"/>
        <v>1.55</v>
      </c>
      <c r="CE69" s="648"/>
      <c r="CF69" s="620">
        <f t="shared" si="33"/>
        <v>0.67</v>
      </c>
      <c r="CG69" s="648"/>
      <c r="CH69" s="620">
        <f t="shared" si="34"/>
        <v>1.82</v>
      </c>
      <c r="CI69" s="648"/>
      <c r="CJ69" s="349">
        <f t="shared" si="35"/>
        <v>3.3</v>
      </c>
      <c r="CK69" s="458"/>
      <c r="CL69" s="458"/>
      <c r="CM69" s="458"/>
      <c r="CN69" s="458"/>
      <c r="CO69" s="349">
        <f t="shared" si="36"/>
        <v>1.1200000000000001</v>
      </c>
      <c r="CP69" s="458"/>
      <c r="CQ69" s="458"/>
      <c r="CR69" s="458"/>
      <c r="CS69" s="458"/>
      <c r="CT69" s="349">
        <f t="shared" si="37"/>
        <v>1.0900000000000001</v>
      </c>
      <c r="CU69" s="458"/>
      <c r="CV69" s="458"/>
      <c r="CW69" s="458"/>
      <c r="CX69" s="458"/>
      <c r="CY69" s="349">
        <f t="shared" si="38"/>
        <v>1.1499999999999999</v>
      </c>
      <c r="CZ69" s="458"/>
      <c r="DA69" s="458"/>
      <c r="DB69" s="458"/>
      <c r="DC69" s="458"/>
      <c r="DD69" s="349">
        <f t="shared" si="39"/>
        <v>1.55</v>
      </c>
      <c r="DE69" s="458"/>
      <c r="DF69" s="458"/>
      <c r="DG69" s="458"/>
      <c r="DH69" s="458"/>
      <c r="DI69" s="349">
        <f t="shared" si="40"/>
        <v>0.67</v>
      </c>
      <c r="DJ69" s="458"/>
      <c r="DK69" s="458"/>
      <c r="DL69" s="458"/>
      <c r="DM69" s="458"/>
      <c r="DN69" s="349">
        <f t="shared" si="41"/>
        <v>1.82</v>
      </c>
      <c r="DO69" s="458"/>
      <c r="DP69" s="458"/>
      <c r="DQ69" s="458"/>
      <c r="DR69" s="458"/>
      <c r="DS69" s="349">
        <f t="shared" si="42"/>
        <v>1.65</v>
      </c>
      <c r="DT69" s="458"/>
      <c r="DU69" s="458"/>
      <c r="DV69" s="458"/>
      <c r="DW69" s="458"/>
      <c r="DX69" s="349">
        <f t="shared" si="43"/>
        <v>0.68</v>
      </c>
      <c r="DY69" s="458"/>
      <c r="DZ69" s="458"/>
      <c r="EA69" s="458"/>
      <c r="EB69" s="458"/>
    </row>
    <row r="70" spans="1:132" s="459" customFormat="1" x14ac:dyDescent="0.2">
      <c r="A70" s="446" t="s">
        <v>338</v>
      </c>
      <c r="B70" s="620"/>
      <c r="C70" s="620"/>
      <c r="D70" s="620"/>
      <c r="E70" s="620"/>
      <c r="F70" s="620"/>
      <c r="G70" s="620"/>
      <c r="H70" s="620">
        <v>5.91</v>
      </c>
      <c r="I70" s="620"/>
      <c r="J70" s="650">
        <v>3.63</v>
      </c>
      <c r="K70" s="650"/>
      <c r="L70" s="650">
        <v>5.79</v>
      </c>
      <c r="M70" s="650"/>
      <c r="N70" s="620">
        <v>13.49</v>
      </c>
      <c r="O70" s="620"/>
      <c r="P70" s="620">
        <v>12.66</v>
      </c>
      <c r="Q70" s="620"/>
      <c r="R70" s="620">
        <f t="shared" si="0"/>
        <v>307.2</v>
      </c>
      <c r="S70" s="649"/>
      <c r="T70" s="620">
        <f>IFERROR((ROUND(((((1-T21)*T53)/(T21))*24),2)),"-")</f>
        <v>378.62</v>
      </c>
      <c r="U70" s="649"/>
      <c r="V70" s="620">
        <f t="shared" si="2"/>
        <v>395.29</v>
      </c>
      <c r="W70" s="648"/>
      <c r="X70" s="620">
        <f t="shared" si="3"/>
        <v>326.39</v>
      </c>
      <c r="Y70" s="649"/>
      <c r="Z70" s="620">
        <f t="shared" si="4"/>
        <v>234.59</v>
      </c>
      <c r="AA70" s="648"/>
      <c r="AB70" s="620">
        <f t="shared" si="5"/>
        <v>60.77</v>
      </c>
      <c r="AC70" s="648"/>
      <c r="AD70" s="620">
        <f t="shared" si="6"/>
        <v>24.02</v>
      </c>
      <c r="AE70" s="648"/>
      <c r="AF70" s="620">
        <f t="shared" si="7"/>
        <v>40.270000000000003</v>
      </c>
      <c r="AG70" s="649"/>
      <c r="AH70" s="620">
        <f t="shared" si="8"/>
        <v>86.96</v>
      </c>
      <c r="AI70" s="649"/>
      <c r="AJ70" s="620">
        <f t="shared" si="9"/>
        <v>127.5</v>
      </c>
      <c r="AK70" s="649"/>
      <c r="AL70" s="620">
        <f t="shared" si="10"/>
        <v>177.98</v>
      </c>
      <c r="AM70" s="649"/>
      <c r="AN70" s="620">
        <f t="shared" si="11"/>
        <v>475.89</v>
      </c>
      <c r="AO70" s="649"/>
      <c r="AP70" s="620">
        <f t="shared" si="12"/>
        <v>148.78</v>
      </c>
      <c r="AQ70" s="649"/>
      <c r="AR70" s="620">
        <f t="shared" si="13"/>
        <v>63.69</v>
      </c>
      <c r="AS70" s="648"/>
      <c r="AT70" s="620">
        <f t="shared" si="14"/>
        <v>126</v>
      </c>
      <c r="AU70" s="648"/>
      <c r="AV70" s="620">
        <f t="shared" si="15"/>
        <v>105.57</v>
      </c>
      <c r="AW70" s="649"/>
      <c r="AX70" s="620">
        <f t="shared" si="16"/>
        <v>115.41</v>
      </c>
      <c r="AY70" s="649"/>
      <c r="AZ70" s="620">
        <f t="shared" si="17"/>
        <v>5.75</v>
      </c>
      <c r="BA70" s="649"/>
      <c r="BB70" s="620">
        <f t="shared" si="18"/>
        <v>12</v>
      </c>
      <c r="BC70" s="648"/>
      <c r="BD70" s="620">
        <f t="shared" si="19"/>
        <v>0</v>
      </c>
      <c r="BE70" s="648"/>
      <c r="BF70" s="620">
        <f t="shared" si="20"/>
        <v>9.07</v>
      </c>
      <c r="BG70" s="648"/>
      <c r="BH70" s="620">
        <f t="shared" si="21"/>
        <v>40.22</v>
      </c>
      <c r="BI70" s="648"/>
      <c r="BJ70" s="620">
        <f t="shared" si="22"/>
        <v>66.59</v>
      </c>
      <c r="BK70" s="648"/>
      <c r="BL70" s="620">
        <f t="shared" si="23"/>
        <v>131.81</v>
      </c>
      <c r="BM70" s="648"/>
      <c r="BN70" s="620">
        <f t="shared" si="24"/>
        <v>97.2</v>
      </c>
      <c r="BO70" s="648"/>
      <c r="BP70" s="620">
        <f t="shared" si="25"/>
        <v>39.450000000000003</v>
      </c>
      <c r="BQ70" s="648"/>
      <c r="BR70" s="620">
        <f t="shared" si="26"/>
        <v>19.63</v>
      </c>
      <c r="BS70" s="648"/>
      <c r="BT70" s="620">
        <f t="shared" si="27"/>
        <v>82.55</v>
      </c>
      <c r="BU70" s="648"/>
      <c r="BV70" s="620">
        <f t="shared" si="28"/>
        <v>128.66</v>
      </c>
      <c r="BW70" s="648"/>
      <c r="BX70" s="620">
        <f t="shared" si="29"/>
        <v>30.14</v>
      </c>
      <c r="BY70" s="648"/>
      <c r="BZ70" s="620">
        <f t="shared" si="30"/>
        <v>16.88</v>
      </c>
      <c r="CA70" s="648"/>
      <c r="CB70" s="620">
        <f t="shared" si="31"/>
        <v>25.91</v>
      </c>
      <c r="CC70" s="648"/>
      <c r="CD70" s="620">
        <f t="shared" si="32"/>
        <v>6.94</v>
      </c>
      <c r="CE70" s="648"/>
      <c r="CF70" s="620">
        <f t="shared" si="33"/>
        <v>14.16</v>
      </c>
      <c r="CG70" s="648"/>
      <c r="CH70" s="620">
        <f t="shared" si="34"/>
        <v>89.06</v>
      </c>
      <c r="CI70" s="648"/>
      <c r="CJ70" s="349">
        <f t="shared" si="35"/>
        <v>128.66</v>
      </c>
      <c r="CK70" s="458"/>
      <c r="CL70" s="458"/>
      <c r="CM70" s="458"/>
      <c r="CN70" s="458"/>
      <c r="CO70" s="349">
        <f t="shared" si="36"/>
        <v>30.14</v>
      </c>
      <c r="CP70" s="458"/>
      <c r="CQ70" s="458"/>
      <c r="CR70" s="458"/>
      <c r="CS70" s="458"/>
      <c r="CT70" s="349">
        <f t="shared" si="37"/>
        <v>16.88</v>
      </c>
      <c r="CU70" s="458"/>
      <c r="CV70" s="458"/>
      <c r="CW70" s="458"/>
      <c r="CX70" s="458"/>
      <c r="CY70" s="349">
        <f t="shared" si="38"/>
        <v>25.91</v>
      </c>
      <c r="CZ70" s="458"/>
      <c r="DA70" s="458"/>
      <c r="DB70" s="458"/>
      <c r="DC70" s="458"/>
      <c r="DD70" s="349">
        <f t="shared" si="39"/>
        <v>6.94</v>
      </c>
      <c r="DE70" s="458"/>
      <c r="DF70" s="458"/>
      <c r="DG70" s="458"/>
      <c r="DH70" s="458"/>
      <c r="DI70" s="349">
        <f t="shared" si="40"/>
        <v>14.16</v>
      </c>
      <c r="DJ70" s="458"/>
      <c r="DK70" s="458"/>
      <c r="DL70" s="458"/>
      <c r="DM70" s="458"/>
      <c r="DN70" s="349">
        <f t="shared" si="41"/>
        <v>89.06</v>
      </c>
      <c r="DO70" s="458"/>
      <c r="DP70" s="458"/>
      <c r="DQ70" s="458"/>
      <c r="DR70" s="458"/>
      <c r="DS70" s="349">
        <f t="shared" si="42"/>
        <v>100.35</v>
      </c>
      <c r="DT70" s="458"/>
      <c r="DU70" s="458"/>
      <c r="DV70" s="458"/>
      <c r="DW70" s="458"/>
      <c r="DX70" s="349">
        <f t="shared" si="43"/>
        <v>109.06</v>
      </c>
      <c r="DY70" s="458"/>
      <c r="DZ70" s="458"/>
      <c r="EA70" s="458"/>
      <c r="EB70" s="458"/>
    </row>
    <row r="71" spans="1:132" s="459" customFormat="1" x14ac:dyDescent="0.2">
      <c r="A71" s="446" t="s">
        <v>339</v>
      </c>
      <c r="B71" s="620"/>
      <c r="C71" s="620"/>
      <c r="D71" s="620"/>
      <c r="E71" s="620"/>
      <c r="F71" s="620"/>
      <c r="G71" s="620"/>
      <c r="H71" s="620"/>
      <c r="I71" s="620"/>
      <c r="J71" s="650"/>
      <c r="K71" s="650"/>
      <c r="L71" s="650">
        <v>5</v>
      </c>
      <c r="M71" s="650"/>
      <c r="N71" s="620">
        <v>4.9000000000000004</v>
      </c>
      <c r="O71" s="620"/>
      <c r="P71" s="620">
        <v>8.77</v>
      </c>
      <c r="Q71" s="620"/>
      <c r="R71" s="620">
        <f t="shared" si="0"/>
        <v>113.66</v>
      </c>
      <c r="S71" s="649"/>
      <c r="T71" s="620">
        <f>IFERROR((ROUND(((((1-T22)*T54)/(T22))*24),2)),"-")</f>
        <v>27.99</v>
      </c>
      <c r="U71" s="649"/>
      <c r="V71" s="620">
        <f t="shared" si="2"/>
        <v>103.22</v>
      </c>
      <c r="W71" s="648"/>
      <c r="X71" s="620">
        <f t="shared" si="3"/>
        <v>82.39</v>
      </c>
      <c r="Y71" s="649"/>
      <c r="Z71" s="620">
        <f t="shared" si="4"/>
        <v>22.9</v>
      </c>
      <c r="AA71" s="648"/>
      <c r="AB71" s="620">
        <f t="shared" si="5"/>
        <v>10.68</v>
      </c>
      <c r="AC71" s="648"/>
      <c r="AD71" s="620">
        <f t="shared" si="6"/>
        <v>61.54</v>
      </c>
      <c r="AE71" s="648"/>
      <c r="AF71" s="620">
        <f t="shared" si="7"/>
        <v>52.34</v>
      </c>
      <c r="AG71" s="649"/>
      <c r="AH71" s="620">
        <f t="shared" si="8"/>
        <v>7.05</v>
      </c>
      <c r="AI71" s="649"/>
      <c r="AJ71" s="620">
        <f t="shared" si="9"/>
        <v>29.01</v>
      </c>
      <c r="AK71" s="649"/>
      <c r="AL71" s="620">
        <f t="shared" si="10"/>
        <v>57.59</v>
      </c>
      <c r="AM71" s="649"/>
      <c r="AN71" s="620">
        <f t="shared" si="11"/>
        <v>107.99</v>
      </c>
      <c r="AO71" s="649"/>
      <c r="AP71" s="620">
        <f t="shared" si="12"/>
        <v>15.98</v>
      </c>
      <c r="AQ71" s="649"/>
      <c r="AR71" s="620">
        <f t="shared" si="13"/>
        <v>49.12</v>
      </c>
      <c r="AS71" s="648"/>
      <c r="AT71" s="620">
        <f t="shared" si="14"/>
        <v>33.14</v>
      </c>
      <c r="AU71" s="648"/>
      <c r="AV71" s="620">
        <f t="shared" si="15"/>
        <v>3.64</v>
      </c>
      <c r="AW71" s="649"/>
      <c r="AX71" s="620">
        <f t="shared" si="16"/>
        <v>9.3000000000000007</v>
      </c>
      <c r="AY71" s="649"/>
      <c r="AZ71" s="620">
        <f t="shared" si="17"/>
        <v>4.07</v>
      </c>
      <c r="BA71" s="649"/>
      <c r="BB71" s="620">
        <f t="shared" si="18"/>
        <v>18.149999999999999</v>
      </c>
      <c r="BC71" s="648"/>
      <c r="BD71" s="620">
        <f t="shared" si="19"/>
        <v>5.2</v>
      </c>
      <c r="BE71" s="648"/>
      <c r="BF71" s="620">
        <f t="shared" si="20"/>
        <v>19.53</v>
      </c>
      <c r="BG71" s="648"/>
      <c r="BH71" s="620">
        <f t="shared" si="21"/>
        <v>123.43</v>
      </c>
      <c r="BI71" s="648"/>
      <c r="BJ71" s="620">
        <f t="shared" si="22"/>
        <v>9.67</v>
      </c>
      <c r="BK71" s="648"/>
      <c r="BL71" s="620">
        <f t="shared" si="23"/>
        <v>3.72</v>
      </c>
      <c r="BM71" s="648"/>
      <c r="BN71" s="620">
        <f t="shared" si="24"/>
        <v>18.95</v>
      </c>
      <c r="BO71" s="648"/>
      <c r="BP71" s="620">
        <f t="shared" si="25"/>
        <v>6.37</v>
      </c>
      <c r="BQ71" s="648"/>
      <c r="BR71" s="620">
        <f t="shared" si="26"/>
        <v>0</v>
      </c>
      <c r="BS71" s="648"/>
      <c r="BT71" s="620">
        <f t="shared" si="27"/>
        <v>12.51</v>
      </c>
      <c r="BU71" s="648"/>
      <c r="BV71" s="620">
        <f t="shared" si="28"/>
        <v>2.89</v>
      </c>
      <c r="BW71" s="648"/>
      <c r="BX71" s="620">
        <f t="shared" si="29"/>
        <v>5.34</v>
      </c>
      <c r="BY71" s="648"/>
      <c r="BZ71" s="620">
        <f t="shared" si="30"/>
        <v>7.22</v>
      </c>
      <c r="CA71" s="648"/>
      <c r="CB71" s="620">
        <f t="shared" si="31"/>
        <v>5.54</v>
      </c>
      <c r="CC71" s="648"/>
      <c r="CD71" s="620">
        <f t="shared" si="32"/>
        <v>6.3</v>
      </c>
      <c r="CE71" s="648"/>
      <c r="CF71" s="620">
        <f t="shared" si="33"/>
        <v>14.68</v>
      </c>
      <c r="CG71" s="648"/>
      <c r="CH71" s="620">
        <f t="shared" si="34"/>
        <v>80.540000000000006</v>
      </c>
      <c r="CI71" s="648"/>
      <c r="CJ71" s="349">
        <f t="shared" si="35"/>
        <v>2.89</v>
      </c>
      <c r="CK71" s="458"/>
      <c r="CL71" s="458"/>
      <c r="CM71" s="458"/>
      <c r="CN71" s="458"/>
      <c r="CO71" s="349">
        <f t="shared" si="36"/>
        <v>5.34</v>
      </c>
      <c r="CP71" s="458"/>
      <c r="CQ71" s="458"/>
      <c r="CR71" s="458"/>
      <c r="CS71" s="458"/>
      <c r="CT71" s="349">
        <f t="shared" si="37"/>
        <v>7.22</v>
      </c>
      <c r="CU71" s="458"/>
      <c r="CV71" s="458"/>
      <c r="CW71" s="458"/>
      <c r="CX71" s="458"/>
      <c r="CY71" s="349">
        <f t="shared" si="38"/>
        <v>5.54</v>
      </c>
      <c r="CZ71" s="458"/>
      <c r="DA71" s="458"/>
      <c r="DB71" s="458"/>
      <c r="DC71" s="458"/>
      <c r="DD71" s="349">
        <f t="shared" si="39"/>
        <v>6.3</v>
      </c>
      <c r="DE71" s="458"/>
      <c r="DF71" s="458"/>
      <c r="DG71" s="458"/>
      <c r="DH71" s="458"/>
      <c r="DI71" s="349">
        <f t="shared" si="40"/>
        <v>14.68</v>
      </c>
      <c r="DJ71" s="458"/>
      <c r="DK71" s="458"/>
      <c r="DL71" s="458"/>
      <c r="DM71" s="458"/>
      <c r="DN71" s="349">
        <f t="shared" si="41"/>
        <v>80.540000000000006</v>
      </c>
      <c r="DO71" s="458"/>
      <c r="DP71" s="458"/>
      <c r="DQ71" s="458"/>
      <c r="DR71" s="458"/>
      <c r="DS71" s="349">
        <f t="shared" si="42"/>
        <v>7.05</v>
      </c>
      <c r="DT71" s="458"/>
      <c r="DU71" s="458"/>
      <c r="DV71" s="458"/>
      <c r="DW71" s="458"/>
      <c r="DX71" s="349">
        <f t="shared" si="43"/>
        <v>43.5</v>
      </c>
      <c r="DY71" s="458"/>
      <c r="DZ71" s="458"/>
      <c r="EA71" s="458"/>
      <c r="EB71" s="458"/>
    </row>
    <row r="72" spans="1:132" s="441" customFormat="1" x14ac:dyDescent="0.2">
      <c r="A72" s="446" t="s">
        <v>340</v>
      </c>
      <c r="B72" s="620"/>
      <c r="C72" s="620"/>
      <c r="D72" s="620"/>
      <c r="E72" s="620"/>
      <c r="F72" s="620"/>
      <c r="G72" s="620"/>
      <c r="H72" s="620"/>
      <c r="I72" s="620"/>
      <c r="J72" s="650"/>
      <c r="K72" s="650"/>
      <c r="L72" s="650">
        <v>13.43</v>
      </c>
      <c r="M72" s="650"/>
      <c r="N72" s="620">
        <v>3.41</v>
      </c>
      <c r="O72" s="620"/>
      <c r="P72" s="620">
        <v>5.82</v>
      </c>
      <c r="Q72" s="620"/>
      <c r="R72" s="620">
        <f t="shared" si="0"/>
        <v>122.56</v>
      </c>
      <c r="S72" s="649"/>
      <c r="T72" s="620">
        <f>IFERROR((ROUND(((((1-T23)*T55)/(T23))*24),2)),"-")</f>
        <v>1834.15</v>
      </c>
      <c r="U72" s="649"/>
      <c r="V72" s="620" t="str">
        <f t="shared" si="2"/>
        <v>-</v>
      </c>
      <c r="W72" s="648"/>
      <c r="X72" s="620">
        <f t="shared" si="3"/>
        <v>170.85</v>
      </c>
      <c r="Y72" s="649"/>
      <c r="Z72" s="620">
        <f t="shared" si="4"/>
        <v>62.82</v>
      </c>
      <c r="AA72" s="648"/>
      <c r="AB72" s="620">
        <f t="shared" si="5"/>
        <v>64.37</v>
      </c>
      <c r="AC72" s="648"/>
      <c r="AD72" s="620">
        <f t="shared" si="6"/>
        <v>189.07</v>
      </c>
      <c r="AE72" s="648"/>
      <c r="AF72" s="620">
        <f t="shared" si="7"/>
        <v>138.9</v>
      </c>
      <c r="AG72" s="649"/>
      <c r="AH72" s="620">
        <f t="shared" si="8"/>
        <v>53.53</v>
      </c>
      <c r="AI72" s="649"/>
      <c r="AJ72" s="620">
        <f t="shared" si="9"/>
        <v>111.64</v>
      </c>
      <c r="AK72" s="649"/>
      <c r="AL72" s="620">
        <f t="shared" si="10"/>
        <v>81.55</v>
      </c>
      <c r="AM72" s="649"/>
      <c r="AN72" s="620">
        <f t="shared" si="11"/>
        <v>140.94</v>
      </c>
      <c r="AO72" s="649"/>
      <c r="AP72" s="620">
        <f t="shared" si="12"/>
        <v>35.6</v>
      </c>
      <c r="AQ72" s="649"/>
      <c r="AR72" s="620">
        <f t="shared" si="13"/>
        <v>48</v>
      </c>
      <c r="AS72" s="648"/>
      <c r="AT72" s="620">
        <f t="shared" si="14"/>
        <v>40.01</v>
      </c>
      <c r="AU72" s="648"/>
      <c r="AV72" s="620">
        <f t="shared" si="15"/>
        <v>27.82</v>
      </c>
      <c r="AW72" s="649"/>
      <c r="AX72" s="620">
        <f t="shared" si="16"/>
        <v>38.14</v>
      </c>
      <c r="AY72" s="649"/>
      <c r="AZ72" s="620">
        <f t="shared" si="17"/>
        <v>46.66</v>
      </c>
      <c r="BA72" s="649"/>
      <c r="BB72" s="620">
        <f t="shared" si="18"/>
        <v>23.96</v>
      </c>
      <c r="BC72" s="648"/>
      <c r="BD72" s="620">
        <f t="shared" si="19"/>
        <v>30.58</v>
      </c>
      <c r="BE72" s="648"/>
      <c r="BF72" s="620">
        <f t="shared" si="20"/>
        <v>33.92</v>
      </c>
      <c r="BG72" s="648"/>
      <c r="BH72" s="620">
        <f t="shared" si="21"/>
        <v>78.180000000000007</v>
      </c>
      <c r="BI72" s="648"/>
      <c r="BJ72" s="620">
        <f t="shared" si="22"/>
        <v>47.91</v>
      </c>
      <c r="BK72" s="648"/>
      <c r="BL72" s="620">
        <f t="shared" si="23"/>
        <v>21.23</v>
      </c>
      <c r="BM72" s="648"/>
      <c r="BN72" s="620">
        <f t="shared" si="24"/>
        <v>42.17</v>
      </c>
      <c r="BO72" s="648"/>
      <c r="BP72" s="620">
        <f t="shared" si="25"/>
        <v>38.28</v>
      </c>
      <c r="BQ72" s="648"/>
      <c r="BR72" s="620">
        <f t="shared" si="26"/>
        <v>47.98</v>
      </c>
      <c r="BS72" s="648"/>
      <c r="BT72" s="620">
        <f t="shared" si="27"/>
        <v>12.9</v>
      </c>
      <c r="BU72" s="648"/>
      <c r="BV72" s="620">
        <f t="shared" si="28"/>
        <v>9.17</v>
      </c>
      <c r="BW72" s="648"/>
      <c r="BX72" s="620">
        <f t="shared" si="29"/>
        <v>22.87</v>
      </c>
      <c r="BY72" s="648"/>
      <c r="BZ72" s="620">
        <f t="shared" si="30"/>
        <v>46.06</v>
      </c>
      <c r="CA72" s="648"/>
      <c r="CB72" s="620">
        <f t="shared" si="31"/>
        <v>41.44</v>
      </c>
      <c r="CC72" s="648"/>
      <c r="CD72" s="620">
        <f t="shared" si="32"/>
        <v>22.11</v>
      </c>
      <c r="CE72" s="648"/>
      <c r="CF72" s="620">
        <f t="shared" si="33"/>
        <v>25.13</v>
      </c>
      <c r="CG72" s="648"/>
      <c r="CH72" s="620">
        <f t="shared" si="34"/>
        <v>106.8</v>
      </c>
      <c r="CI72" s="648"/>
      <c r="CJ72" s="349">
        <f t="shared" si="35"/>
        <v>9.17</v>
      </c>
      <c r="CK72" s="458"/>
      <c r="CL72" s="458"/>
      <c r="CM72" s="458"/>
      <c r="CN72" s="458"/>
      <c r="CO72" s="349">
        <f t="shared" si="36"/>
        <v>22.87</v>
      </c>
      <c r="CP72" s="458"/>
      <c r="CQ72" s="458"/>
      <c r="CR72" s="458"/>
      <c r="CS72" s="458"/>
      <c r="CT72" s="349">
        <f t="shared" si="37"/>
        <v>46.06</v>
      </c>
      <c r="CU72" s="458"/>
      <c r="CV72" s="458"/>
      <c r="CW72" s="458"/>
      <c r="CX72" s="458"/>
      <c r="CY72" s="349">
        <f t="shared" si="38"/>
        <v>41.44</v>
      </c>
      <c r="CZ72" s="458"/>
      <c r="DA72" s="458"/>
      <c r="DB72" s="458"/>
      <c r="DC72" s="458"/>
      <c r="DD72" s="349">
        <f t="shared" si="39"/>
        <v>22.11</v>
      </c>
      <c r="DE72" s="458"/>
      <c r="DF72" s="458"/>
      <c r="DG72" s="458"/>
      <c r="DH72" s="458"/>
      <c r="DI72" s="349">
        <f t="shared" si="40"/>
        <v>25.13</v>
      </c>
      <c r="DJ72" s="458"/>
      <c r="DK72" s="458"/>
      <c r="DL72" s="458"/>
      <c r="DM72" s="458"/>
      <c r="DN72" s="349">
        <f t="shared" si="41"/>
        <v>106.8</v>
      </c>
      <c r="DO72" s="458"/>
      <c r="DP72" s="458"/>
      <c r="DQ72" s="458"/>
      <c r="DR72" s="458"/>
      <c r="DS72" s="349">
        <f t="shared" si="42"/>
        <v>88.27</v>
      </c>
      <c r="DT72" s="458"/>
      <c r="DU72" s="458"/>
      <c r="DV72" s="458"/>
      <c r="DW72" s="458"/>
      <c r="DX72" s="349">
        <f t="shared" si="43"/>
        <v>69.94</v>
      </c>
      <c r="DY72" s="458"/>
      <c r="DZ72" s="458"/>
      <c r="EA72" s="458"/>
      <c r="EB72" s="458"/>
    </row>
    <row r="73" spans="1:132" s="441" customFormat="1" x14ac:dyDescent="0.2">
      <c r="A73" s="422" t="s">
        <v>341</v>
      </c>
      <c r="B73" s="349"/>
      <c r="C73" s="349"/>
      <c r="D73" s="349"/>
      <c r="E73" s="349"/>
      <c r="F73" s="349"/>
      <c r="G73" s="349"/>
      <c r="H73" s="349"/>
      <c r="I73" s="349"/>
      <c r="J73" s="447"/>
      <c r="K73" s="447"/>
      <c r="L73" s="447"/>
      <c r="M73" s="447"/>
      <c r="N73" s="349"/>
      <c r="O73" s="349"/>
      <c r="P73" s="349"/>
      <c r="Q73" s="349"/>
      <c r="R73" s="349"/>
      <c r="S73" s="456"/>
      <c r="T73" s="349"/>
      <c r="U73" s="456"/>
      <c r="V73" s="349"/>
      <c r="W73" s="457"/>
      <c r="X73" s="349"/>
      <c r="Y73" s="456"/>
      <c r="Z73" s="349"/>
      <c r="AA73" s="457"/>
      <c r="AB73" s="349"/>
      <c r="AC73" s="457"/>
      <c r="AD73" s="349"/>
      <c r="AE73" s="457"/>
      <c r="AF73" s="349"/>
      <c r="AG73" s="456"/>
      <c r="AH73" s="349"/>
      <c r="AI73" s="456"/>
      <c r="AJ73" s="349"/>
      <c r="AK73" s="456"/>
      <c r="AL73" s="349"/>
      <c r="AM73" s="456"/>
      <c r="AN73" s="349"/>
      <c r="AO73" s="456"/>
      <c r="AP73" s="349"/>
      <c r="AQ73" s="456"/>
      <c r="AR73" s="349"/>
      <c r="AS73" s="457"/>
      <c r="AT73" s="349"/>
      <c r="AU73" s="457"/>
      <c r="AV73" s="349"/>
      <c r="AW73" s="456"/>
      <c r="AX73" s="349"/>
      <c r="AY73" s="456"/>
      <c r="AZ73" s="349"/>
      <c r="BA73" s="456"/>
      <c r="BB73" s="349"/>
      <c r="BC73" s="457"/>
      <c r="BD73" s="349"/>
      <c r="BE73" s="457"/>
      <c r="BF73" s="349"/>
      <c r="BG73" s="457"/>
      <c r="BH73" s="349"/>
      <c r="BI73" s="457"/>
      <c r="BJ73" s="349"/>
      <c r="BK73" s="457"/>
      <c r="BL73" s="349"/>
      <c r="BM73" s="457"/>
      <c r="BN73" s="349"/>
      <c r="BO73" s="457"/>
      <c r="BP73" s="349"/>
      <c r="BQ73" s="457"/>
      <c r="BR73" s="349"/>
      <c r="BS73" s="457"/>
      <c r="BT73" s="349"/>
      <c r="BU73" s="457"/>
      <c r="BV73" s="349"/>
      <c r="BW73" s="457"/>
      <c r="BX73" s="349"/>
      <c r="BY73" s="457"/>
      <c r="BZ73" s="349"/>
      <c r="CA73" s="457"/>
      <c r="CB73" s="349"/>
      <c r="CC73" s="457"/>
      <c r="CD73" s="349"/>
      <c r="CE73" s="457"/>
      <c r="CF73" s="349"/>
      <c r="CG73" s="457"/>
      <c r="CH73" s="349"/>
      <c r="CI73" s="457"/>
      <c r="CJ73" s="349">
        <f t="shared" si="35"/>
        <v>14.8</v>
      </c>
      <c r="CK73" s="458"/>
      <c r="CL73" s="458"/>
      <c r="CM73" s="458"/>
      <c r="CN73" s="458"/>
      <c r="CO73" s="349">
        <f t="shared" si="36"/>
        <v>14.74</v>
      </c>
      <c r="CP73" s="458"/>
      <c r="CQ73" s="458"/>
      <c r="CR73" s="458"/>
      <c r="CS73" s="458"/>
      <c r="CT73" s="349">
        <f t="shared" si="37"/>
        <v>14.56</v>
      </c>
      <c r="CU73" s="458"/>
      <c r="CV73" s="458"/>
      <c r="CW73" s="458"/>
      <c r="CX73" s="458"/>
      <c r="CY73" s="349">
        <f t="shared" si="38"/>
        <v>12.49</v>
      </c>
      <c r="CZ73" s="458"/>
      <c r="DA73" s="458"/>
      <c r="DB73" s="458"/>
      <c r="DC73" s="458"/>
      <c r="DD73" s="349">
        <f t="shared" si="39"/>
        <v>11.93</v>
      </c>
      <c r="DE73" s="458"/>
      <c r="DF73" s="458"/>
      <c r="DG73" s="458"/>
      <c r="DH73" s="458"/>
      <c r="DI73" s="349">
        <f t="shared" si="40"/>
        <v>12.12</v>
      </c>
      <c r="DJ73" s="458"/>
      <c r="DK73" s="458"/>
      <c r="DL73" s="458"/>
      <c r="DM73" s="458"/>
      <c r="DN73" s="349">
        <f t="shared" si="41"/>
        <v>11.47</v>
      </c>
      <c r="DO73" s="458"/>
      <c r="DP73" s="458"/>
      <c r="DQ73" s="458"/>
      <c r="DR73" s="458"/>
      <c r="DS73" s="349">
        <f t="shared" si="42"/>
        <v>8.39</v>
      </c>
      <c r="DT73" s="458"/>
      <c r="DU73" s="458"/>
      <c r="DV73" s="458"/>
      <c r="DW73" s="458"/>
      <c r="DX73" s="349">
        <f t="shared" si="43"/>
        <v>13.04</v>
      </c>
      <c r="DY73" s="458"/>
      <c r="DZ73" s="458"/>
      <c r="EA73" s="458"/>
      <c r="EB73" s="458"/>
    </row>
    <row r="74" spans="1:132" s="441" customFormat="1" x14ac:dyDescent="0.2">
      <c r="A74" s="453" t="s">
        <v>342</v>
      </c>
      <c r="B74" s="647">
        <v>6.3</v>
      </c>
      <c r="C74" s="647"/>
      <c r="D74" s="647">
        <v>5.05</v>
      </c>
      <c r="E74" s="647"/>
      <c r="F74" s="647">
        <v>5.39</v>
      </c>
      <c r="G74" s="647"/>
      <c r="H74" s="647">
        <v>3.8</v>
      </c>
      <c r="I74" s="647"/>
      <c r="J74" s="647">
        <v>4.08</v>
      </c>
      <c r="K74" s="647"/>
      <c r="L74" s="647">
        <v>3.16</v>
      </c>
      <c r="M74" s="647"/>
      <c r="N74" s="647">
        <v>4.71</v>
      </c>
      <c r="O74" s="647"/>
      <c r="P74" s="647">
        <v>4.9800000000000004</v>
      </c>
      <c r="Q74" s="647"/>
      <c r="R74" s="647">
        <f>IFERROR((ROUND(((((1-R25)*R57)/(R25))*24),2)),"-")</f>
        <v>111.14</v>
      </c>
      <c r="S74" s="647"/>
      <c r="T74" s="647">
        <f>IFERROR((ROUND(((((1-T25)*T57)/(T25))*24),2)),"-")</f>
        <v>129.94999999999999</v>
      </c>
      <c r="U74" s="647"/>
      <c r="V74" s="647">
        <f>IFERROR((ROUND(((((1-V25)*V57)/(V25))*24),2)),"-")</f>
        <v>100.48</v>
      </c>
      <c r="W74" s="647"/>
      <c r="X74" s="647">
        <f>IFERROR((ROUND(((((1-X25)*X57)/(X25))*24),2)),"-")</f>
        <v>70.45</v>
      </c>
      <c r="Y74" s="647"/>
      <c r="Z74" s="647">
        <f>IFERROR((ROUND(((((1-Z25)*Z57)/(Z25))*24),2)),"-")</f>
        <v>66.63</v>
      </c>
      <c r="AA74" s="647"/>
      <c r="AB74" s="647">
        <f>IFERROR((ROUND(((((1-AB25)*AB57)/(AB25))*24),2)),"-")</f>
        <v>30.15</v>
      </c>
      <c r="AC74" s="647"/>
      <c r="AD74" s="647">
        <f>IFERROR((ROUND(((((1-AD25)*AD57)/(AD25))*24),2)),"-")</f>
        <v>25.25</v>
      </c>
      <c r="AE74" s="647"/>
      <c r="AF74" s="647">
        <f>IFERROR((ROUND(((((1-AF25)*AF57)/(AF25))*24),2)),"-")</f>
        <v>27.16</v>
      </c>
      <c r="AG74" s="647"/>
      <c r="AH74" s="647">
        <f>IFERROR((ROUND(((((1-AH25)*AH57)/(AH25))*24),2)),"-")</f>
        <v>26.53</v>
      </c>
      <c r="AI74" s="647"/>
      <c r="AJ74" s="647">
        <f>IFERROR((ROUND(((((1-AJ25)*AJ57)/(AJ25))*24),2)),"-")</f>
        <v>92.05</v>
      </c>
      <c r="AK74" s="647"/>
      <c r="AL74" s="647">
        <f>IFERROR((ROUND(((((1-AL25)*AL57)/(AL25))*24),2)),"-")</f>
        <v>22.21</v>
      </c>
      <c r="AM74" s="647"/>
      <c r="AN74" s="647">
        <f>IFERROR((ROUND(((((1-AN25)*AN57)/(AN25))*24),2)),"-")</f>
        <v>22.96</v>
      </c>
      <c r="AO74" s="647"/>
      <c r="AP74" s="647">
        <f>IFERROR((ROUND(((((1-AP25)*AP57)/(AP25))*24),2)),"-")</f>
        <v>20.68</v>
      </c>
      <c r="AQ74" s="647"/>
      <c r="AR74" s="647">
        <f>IFERROR((ROUND(((((1-AR25)*AR57)/(AR25))*24),2)),"-")</f>
        <v>11.74</v>
      </c>
      <c r="AS74" s="647"/>
      <c r="AT74" s="647">
        <f>IFERROR((ROUND(((((1-AT25)*AT57)/(AT25))*24),2)),"-")</f>
        <v>15.69</v>
      </c>
      <c r="AU74" s="647"/>
      <c r="AV74" s="647">
        <f>IFERROR((ROUND(((((1-AV25)*AV57)/(AV25))*24),2)),"-")</f>
        <v>17.559999999999999</v>
      </c>
      <c r="AW74" s="647"/>
      <c r="AX74" s="647">
        <f>IFERROR((ROUND(((((1-AX25)*AX57)/(AX25))*24),2)),"-")</f>
        <v>14.5</v>
      </c>
      <c r="AY74" s="647"/>
      <c r="AZ74" s="647">
        <f>IFERROR((ROUND(((((1-AZ25)*AZ57)/(AZ25))*24),2)),"-")</f>
        <v>10.61</v>
      </c>
      <c r="BA74" s="647"/>
      <c r="BB74" s="647">
        <f>IFERROR((ROUND(((((1-BB25)*BB57)/(BB25))*24),2)),"-")</f>
        <v>12.94</v>
      </c>
      <c r="BC74" s="647"/>
      <c r="BD74" s="647">
        <f>IFERROR((ROUND(((((1-BD25)*BD57)/(BD25))*24),2)),"-")</f>
        <v>10.95</v>
      </c>
      <c r="BE74" s="647"/>
      <c r="BF74" s="647">
        <f>IFERROR((ROUND(((((1-BF25)*BF57)/(BF25))*24),2)),"-")</f>
        <v>9.52</v>
      </c>
      <c r="BG74" s="647"/>
      <c r="BH74" s="647">
        <f>IFERROR((ROUND(((((1-BH25)*BH57)/(BH25))*24),2)),"-")</f>
        <v>13.58</v>
      </c>
      <c r="BI74" s="647"/>
      <c r="BJ74" s="647">
        <f>IFERROR((ROUND(((((1-BJ25)*BJ57)/(BJ25))*24),2)),"-")</f>
        <v>15.88</v>
      </c>
      <c r="BK74" s="647"/>
      <c r="BL74" s="647">
        <f>IFERROR((ROUND(((((1-BL25)*BL57)/(BL25))*24),2)),"-")</f>
        <v>11.15</v>
      </c>
      <c r="BM74" s="647"/>
      <c r="BN74" s="647">
        <f>IFERROR((ROUND(((((1-BN25)*BN57)/(BN25))*24),2)),"-")</f>
        <v>9.19</v>
      </c>
      <c r="BO74" s="647"/>
      <c r="BP74" s="647">
        <f>IFERROR((ROUND(((((1-BP25)*BP57)/(BP25))*24),2)),"-")</f>
        <v>10.84</v>
      </c>
      <c r="BQ74" s="647"/>
      <c r="BR74" s="647">
        <f>IFERROR((ROUND(((((1-BR25)*BR57)/(BR25))*24),2)),"-")</f>
        <v>9.82</v>
      </c>
      <c r="BS74" s="647"/>
      <c r="BT74" s="647">
        <f>IFERROR((ROUND(((((1-BT25)*BT57)/(BT25))*24),2)),"-")</f>
        <v>11.7</v>
      </c>
      <c r="BU74" s="647"/>
      <c r="BV74" s="647">
        <f>IFERROR((ROUND(((((1-BV25)*BV57)/(BV25))*24),2)),"-")</f>
        <v>11.95</v>
      </c>
      <c r="BW74" s="647"/>
      <c r="BX74" s="647">
        <f>IFERROR((ROUND(((((1-BX25)*BX57)/(BX25))*24),2)),"-")</f>
        <v>8.59</v>
      </c>
      <c r="BY74" s="647"/>
      <c r="BZ74" s="647">
        <f>IFERROR((ROUND(((((1-BZ25)*BZ57)/(BZ25))*24),2)),"-")</f>
        <v>7.06</v>
      </c>
      <c r="CA74" s="647"/>
      <c r="CB74" s="647">
        <f>IFERROR((ROUND(((((1-CB25)*CB57)/(CB25))*24),2)),"-")</f>
        <v>9.67</v>
      </c>
      <c r="CC74" s="647"/>
      <c r="CD74" s="647">
        <f>IFERROR((ROUND(((((1-CD25)*CD57)/(CD25))*24),2)),"-")</f>
        <v>11.23</v>
      </c>
      <c r="CE74" s="647"/>
      <c r="CF74" s="647">
        <f>IFERROR((ROUND(((((1-CF25)*CF57)/(CF25))*24),2)),"-")</f>
        <v>8.9600000000000009</v>
      </c>
      <c r="CG74" s="647"/>
      <c r="CH74" s="647">
        <f>IFERROR((ROUND(((((1-CH25)*CH57)/(CH25))*24),2)),"-")</f>
        <v>11.46</v>
      </c>
      <c r="CI74" s="647"/>
      <c r="CJ74" s="454">
        <f t="shared" si="35"/>
        <v>11.95</v>
      </c>
      <c r="CK74" s="458"/>
      <c r="CL74" s="458"/>
      <c r="CM74" s="458"/>
      <c r="CN74" s="458"/>
      <c r="CO74" s="454">
        <f t="shared" si="36"/>
        <v>8.59</v>
      </c>
      <c r="CP74" s="458"/>
      <c r="CQ74" s="458"/>
      <c r="CR74" s="458"/>
      <c r="CS74" s="458"/>
      <c r="CT74" s="454">
        <f t="shared" si="37"/>
        <v>7.06</v>
      </c>
      <c r="CU74" s="458"/>
      <c r="CV74" s="458"/>
      <c r="CW74" s="458"/>
      <c r="CX74" s="458"/>
      <c r="CY74" s="454">
        <f t="shared" si="38"/>
        <v>9.67</v>
      </c>
      <c r="CZ74" s="458"/>
      <c r="DA74" s="458"/>
      <c r="DB74" s="458"/>
      <c r="DC74" s="458"/>
      <c r="DD74" s="454">
        <f t="shared" si="39"/>
        <v>11.23</v>
      </c>
      <c r="DE74" s="458"/>
      <c r="DF74" s="458"/>
      <c r="DG74" s="458"/>
      <c r="DH74" s="458"/>
      <c r="DI74" s="454">
        <f t="shared" si="40"/>
        <v>8.9600000000000009</v>
      </c>
      <c r="DJ74" s="458"/>
      <c r="DK74" s="458"/>
      <c r="DL74" s="458"/>
      <c r="DM74" s="458"/>
      <c r="DN74" s="454">
        <f t="shared" si="41"/>
        <v>11.46</v>
      </c>
      <c r="DO74" s="458"/>
      <c r="DP74" s="458"/>
      <c r="DQ74" s="458"/>
      <c r="DR74" s="458"/>
      <c r="DS74" s="454">
        <f t="shared" si="42"/>
        <v>11.03</v>
      </c>
      <c r="DT74" s="458"/>
      <c r="DU74" s="458"/>
      <c r="DV74" s="458"/>
      <c r="DW74" s="458"/>
      <c r="DX74" s="454">
        <f t="shared" si="43"/>
        <v>10.91</v>
      </c>
      <c r="DY74" s="458"/>
      <c r="DZ74" s="458"/>
      <c r="EA74" s="458"/>
      <c r="EB74" s="458"/>
    </row>
    <row r="75" spans="1:132" s="431" customFormat="1" x14ac:dyDescent="0.2">
      <c r="A75" s="317"/>
      <c r="B75" s="440"/>
      <c r="C75" s="440"/>
      <c r="D75" s="440"/>
      <c r="E75" s="440"/>
      <c r="F75" s="440"/>
      <c r="G75" s="440"/>
      <c r="H75" s="440"/>
      <c r="I75" s="440"/>
      <c r="J75" s="440"/>
      <c r="K75" s="440"/>
      <c r="L75" s="440"/>
      <c r="M75" s="440"/>
      <c r="N75" s="440"/>
      <c r="O75" s="440"/>
      <c r="P75" s="440"/>
      <c r="Q75" s="440"/>
      <c r="R75" s="440"/>
      <c r="S75" s="440"/>
      <c r="T75" s="440"/>
      <c r="U75" s="440"/>
      <c r="V75" s="440"/>
      <c r="W75" s="440"/>
      <c r="X75" s="440"/>
      <c r="Y75" s="440"/>
      <c r="Z75" s="440"/>
      <c r="AA75" s="440"/>
      <c r="AB75" s="440"/>
      <c r="AC75" s="440"/>
      <c r="AD75" s="440"/>
      <c r="AE75" s="440"/>
      <c r="AF75" s="440"/>
      <c r="AG75" s="440"/>
      <c r="AH75" s="440"/>
      <c r="AI75" s="440"/>
      <c r="AJ75" s="440"/>
      <c r="AK75" s="440"/>
      <c r="AL75" s="440"/>
      <c r="AM75" s="440"/>
      <c r="AN75" s="440"/>
      <c r="AO75" s="440"/>
      <c r="AP75" s="440"/>
      <c r="AQ75" s="440"/>
      <c r="AR75" s="440"/>
      <c r="AS75" s="440"/>
      <c r="AT75" s="440"/>
      <c r="AU75" s="440"/>
      <c r="AV75" s="440"/>
      <c r="AW75" s="440"/>
      <c r="AX75" s="440"/>
      <c r="AY75" s="440"/>
      <c r="AZ75" s="440"/>
      <c r="BA75" s="440"/>
      <c r="BB75" s="440"/>
      <c r="BC75" s="440"/>
      <c r="BD75" s="440"/>
      <c r="BE75" s="440"/>
      <c r="BF75" s="440"/>
      <c r="BG75" s="440"/>
      <c r="BH75" s="440"/>
      <c r="BI75" s="440"/>
      <c r="BJ75" s="440"/>
      <c r="BK75" s="440"/>
      <c r="BL75" s="440"/>
      <c r="BM75" s="440"/>
      <c r="BN75" s="440"/>
      <c r="BO75" s="440"/>
      <c r="BP75" s="440"/>
      <c r="BQ75" s="440"/>
      <c r="BR75" s="440"/>
      <c r="BS75" s="440"/>
      <c r="BT75" s="440"/>
      <c r="BU75" s="440"/>
      <c r="BV75" s="440"/>
      <c r="BW75" s="440"/>
      <c r="BX75" s="440"/>
      <c r="BY75" s="440"/>
      <c r="BZ75" s="440"/>
      <c r="CA75" s="440"/>
      <c r="CB75" s="440"/>
      <c r="CC75" s="440"/>
      <c r="CD75" s="440"/>
      <c r="CE75" s="440"/>
      <c r="CF75" s="440"/>
      <c r="CG75" s="440"/>
      <c r="CH75" s="440"/>
      <c r="CI75" s="440"/>
      <c r="CJ75" s="440"/>
      <c r="CK75" s="440"/>
      <c r="CL75" s="440"/>
      <c r="CM75" s="440"/>
      <c r="CN75" s="440"/>
      <c r="CO75" s="440"/>
      <c r="CP75" s="440"/>
      <c r="CQ75" s="440"/>
      <c r="CR75" s="440"/>
      <c r="CS75" s="440"/>
      <c r="CT75" s="440"/>
      <c r="CU75" s="440"/>
      <c r="CV75" s="440"/>
      <c r="CW75" s="440"/>
      <c r="CX75" s="440"/>
      <c r="CY75" s="440"/>
      <c r="CZ75" s="440"/>
      <c r="DA75" s="440"/>
      <c r="DB75" s="440"/>
      <c r="DC75" s="440"/>
      <c r="DD75" s="440"/>
      <c r="DE75" s="440"/>
      <c r="DF75" s="440"/>
      <c r="DG75" s="440"/>
      <c r="DH75" s="440"/>
      <c r="DI75" s="440"/>
      <c r="DJ75" s="440"/>
      <c r="DK75" s="440"/>
      <c r="DL75" s="440"/>
      <c r="DM75" s="440"/>
      <c r="DN75" s="440"/>
      <c r="DO75" s="440"/>
      <c r="DP75" s="440"/>
      <c r="DQ75" s="440"/>
      <c r="DR75" s="440"/>
      <c r="DS75" s="440"/>
      <c r="DT75" s="440"/>
      <c r="DU75" s="440"/>
      <c r="DV75" s="440"/>
      <c r="DW75" s="440"/>
      <c r="DX75" s="440"/>
      <c r="DY75" s="440"/>
      <c r="DZ75" s="440"/>
      <c r="EA75" s="440"/>
      <c r="EB75" s="440"/>
    </row>
    <row r="76" spans="1:132" s="431" customFormat="1" x14ac:dyDescent="0.2">
      <c r="A76" s="416" t="s">
        <v>348</v>
      </c>
      <c r="B76" s="417"/>
      <c r="C76" s="417"/>
      <c r="D76" s="417"/>
      <c r="E76" s="417"/>
      <c r="F76" s="417"/>
      <c r="G76" s="417"/>
      <c r="H76" s="417"/>
      <c r="I76" s="417"/>
      <c r="J76" s="418"/>
      <c r="K76" s="418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8"/>
      <c r="W76" s="418"/>
      <c r="X76" s="417"/>
      <c r="Y76" s="417"/>
      <c r="Z76" s="418"/>
      <c r="AA76" s="418"/>
      <c r="AB76" s="418"/>
      <c r="AC76" s="418"/>
      <c r="AD76" s="418"/>
      <c r="AE76" s="418"/>
      <c r="AF76" s="417"/>
      <c r="AG76" s="417"/>
      <c r="AH76" s="418"/>
      <c r="AI76" s="418"/>
      <c r="AJ76" s="417"/>
      <c r="AK76" s="417"/>
      <c r="AL76" s="417"/>
      <c r="AM76" s="417"/>
      <c r="AN76" s="590"/>
      <c r="AO76" s="590"/>
      <c r="AP76" s="417"/>
      <c r="AQ76" s="417"/>
      <c r="AR76" s="418"/>
      <c r="AS76" s="418"/>
      <c r="AT76" s="418"/>
      <c r="AU76" s="418"/>
      <c r="AV76" s="417"/>
      <c r="AW76" s="417"/>
      <c r="AX76" s="417"/>
      <c r="AY76" s="417"/>
      <c r="AZ76" s="417"/>
      <c r="BA76" s="417"/>
      <c r="BB76" s="418"/>
      <c r="BC76" s="418"/>
      <c r="BD76" s="418"/>
      <c r="BE76" s="418"/>
      <c r="BF76" s="418"/>
      <c r="BG76" s="418"/>
      <c r="BH76" s="418"/>
      <c r="BI76" s="418"/>
      <c r="BJ76" s="418"/>
      <c r="BK76" s="418"/>
      <c r="BL76" s="418"/>
      <c r="BM76" s="418"/>
      <c r="BN76" s="418"/>
      <c r="BO76" s="418"/>
      <c r="BP76" s="418"/>
      <c r="BQ76" s="418"/>
      <c r="BR76" s="418"/>
      <c r="BS76" s="418"/>
      <c r="BT76" s="418"/>
      <c r="BU76" s="418"/>
      <c r="BV76" s="418"/>
      <c r="BW76" s="418"/>
      <c r="BX76" s="418"/>
      <c r="BY76" s="418"/>
      <c r="BZ76" s="418"/>
      <c r="CA76" s="418"/>
      <c r="CB76" s="418"/>
      <c r="CC76" s="418"/>
      <c r="CD76" s="418"/>
      <c r="CE76" s="418"/>
      <c r="CF76" s="418"/>
      <c r="CG76" s="418"/>
      <c r="CH76" s="418"/>
      <c r="CI76" s="418"/>
      <c r="CJ76" s="442"/>
      <c r="CK76" s="440"/>
      <c r="CL76" s="440"/>
      <c r="CM76" s="440"/>
      <c r="CN76" s="440"/>
      <c r="CO76" s="442"/>
      <c r="CP76" s="440"/>
      <c r="CQ76" s="440"/>
      <c r="CR76" s="440"/>
      <c r="CS76" s="440"/>
      <c r="CT76" s="442"/>
      <c r="CU76" s="440"/>
      <c r="CV76" s="440"/>
      <c r="CW76" s="440"/>
      <c r="CX76" s="440"/>
      <c r="CY76" s="442"/>
      <c r="CZ76" s="440"/>
      <c r="DA76" s="440"/>
      <c r="DB76" s="440"/>
      <c r="DC76" s="440"/>
      <c r="DD76" s="442"/>
      <c r="DE76" s="440"/>
      <c r="DF76" s="440"/>
      <c r="DG76" s="440"/>
      <c r="DH76" s="440"/>
      <c r="DI76" s="442"/>
      <c r="DJ76" s="440"/>
      <c r="DK76" s="440"/>
      <c r="DL76" s="440"/>
      <c r="DM76" s="440"/>
      <c r="DN76" s="442"/>
      <c r="DO76" s="440"/>
      <c r="DP76" s="440"/>
      <c r="DQ76" s="440"/>
      <c r="DR76" s="440"/>
      <c r="DS76" s="442"/>
      <c r="DT76" s="440"/>
      <c r="DU76" s="440"/>
      <c r="DV76" s="440"/>
      <c r="DW76" s="440"/>
      <c r="DX76" s="442"/>
      <c r="DY76" s="440"/>
      <c r="DZ76" s="440"/>
      <c r="EA76" s="440"/>
      <c r="EB76" s="440"/>
    </row>
    <row r="77" spans="1:132" s="431" customFormat="1" x14ac:dyDescent="0.2">
      <c r="A77" s="419" t="s">
        <v>248</v>
      </c>
      <c r="B77" s="584">
        <v>44562</v>
      </c>
      <c r="C77" s="585"/>
      <c r="D77" s="584" t="e">
        <f ca="1">_xll.FIMMÊS(B77,0)+1</f>
        <v>#NAME?</v>
      </c>
      <c r="E77" s="585"/>
      <c r="F77" s="584" t="e">
        <f ca="1">_xll.FIMMÊS(D77,0)+1</f>
        <v>#NAME?</v>
      </c>
      <c r="G77" s="585"/>
      <c r="H77" s="584" t="e">
        <f ca="1">_xll.FIMMÊS(F77,0)+1</f>
        <v>#NAME?</v>
      </c>
      <c r="I77" s="585"/>
      <c r="J77" s="584" t="e">
        <f ca="1">_xll.FIMMÊS(H77,0)+1</f>
        <v>#NAME?</v>
      </c>
      <c r="K77" s="585"/>
      <c r="L77" s="584" t="e">
        <f ca="1">_xll.FIMMÊS(J77,0)+1</f>
        <v>#NAME?</v>
      </c>
      <c r="M77" s="585"/>
      <c r="N77" s="584" t="e">
        <f ca="1">_xll.FIMMÊS(L77,0)+1</f>
        <v>#NAME?</v>
      </c>
      <c r="O77" s="585"/>
      <c r="P77" s="584" t="e">
        <f ca="1">_xll.FIMMÊS(N77,0)+1</f>
        <v>#NAME?</v>
      </c>
      <c r="Q77" s="585"/>
      <c r="R77" s="584" t="e">
        <f ca="1">_xll.FIMMÊS(P77,0)+1</f>
        <v>#NAME?</v>
      </c>
      <c r="S77" s="585"/>
      <c r="T77" s="584" t="e">
        <f ca="1">_xll.FIMMÊS(R77,0)+1</f>
        <v>#NAME?</v>
      </c>
      <c r="U77" s="585"/>
      <c r="V77" s="584" t="e">
        <f ca="1">_xll.FIMMÊS(T77,0)+1</f>
        <v>#NAME?</v>
      </c>
      <c r="W77" s="585"/>
      <c r="X77" s="584" t="e">
        <f ca="1">_xll.FIMMÊS(V77,0)+1</f>
        <v>#NAME?</v>
      </c>
      <c r="Y77" s="585"/>
      <c r="Z77" s="584" t="e">
        <f ca="1">_xll.FIMMÊS(X77,0)+1</f>
        <v>#NAME?</v>
      </c>
      <c r="AA77" s="585"/>
      <c r="AB77" s="584" t="e">
        <f ca="1">_xll.FIMMÊS(Z77,0)+1</f>
        <v>#NAME?</v>
      </c>
      <c r="AC77" s="585"/>
      <c r="AD77" s="584" t="e">
        <f ca="1">_xll.FIMMÊS(AB77,0)+1</f>
        <v>#NAME?</v>
      </c>
      <c r="AE77" s="585"/>
      <c r="AF77" s="584" t="e">
        <f ca="1">_xll.FIMMÊS(AD77,0)+1</f>
        <v>#NAME?</v>
      </c>
      <c r="AG77" s="585"/>
      <c r="AH77" s="584" t="e">
        <f ca="1">_xll.FIMMÊS(AF77,0)+1</f>
        <v>#NAME?</v>
      </c>
      <c r="AI77" s="585"/>
      <c r="AJ77" s="584" t="e">
        <f ca="1">_xll.FIMMÊS(AH77,0)+1</f>
        <v>#NAME?</v>
      </c>
      <c r="AK77" s="585"/>
      <c r="AL77" s="584" t="e">
        <f ca="1">_xll.FIMMÊS(AJ77,0)+1</f>
        <v>#NAME?</v>
      </c>
      <c r="AM77" s="585"/>
      <c r="AN77" s="584" t="e">
        <f ca="1">_xll.FIMMÊS(AL77,0)+1</f>
        <v>#NAME?</v>
      </c>
      <c r="AO77" s="585"/>
      <c r="AP77" s="584" t="e">
        <f ca="1">_xll.FIMMÊS(AN77,0)+1</f>
        <v>#NAME?</v>
      </c>
      <c r="AQ77" s="585"/>
      <c r="AR77" s="584" t="e">
        <f ca="1">_xll.FIMMÊS(AP77,0)+1</f>
        <v>#NAME?</v>
      </c>
      <c r="AS77" s="585"/>
      <c r="AT77" s="584" t="e">
        <f ca="1">_xll.FIMMÊS(AR77,0)+1</f>
        <v>#NAME?</v>
      </c>
      <c r="AU77" s="585"/>
      <c r="AV77" s="584" t="e">
        <f ca="1">_xll.FIMMÊS(AT77,0)+1</f>
        <v>#NAME?</v>
      </c>
      <c r="AW77" s="585"/>
      <c r="AX77" s="584" t="e">
        <f ca="1">_xll.FIMMÊS(AV77,0)+1</f>
        <v>#NAME?</v>
      </c>
      <c r="AY77" s="585"/>
      <c r="AZ77" s="584" t="e">
        <f ca="1">_xll.FIMMÊS(AX77,0)+1</f>
        <v>#NAME?</v>
      </c>
      <c r="BA77" s="585"/>
      <c r="BB77" s="584" t="e">
        <f ca="1">_xll.FIMMÊS(AZ77,0)+1</f>
        <v>#NAME?</v>
      </c>
      <c r="BC77" s="585"/>
      <c r="BD77" s="584" t="e">
        <f ca="1">_xll.FIMMÊS(BB77,0)+1</f>
        <v>#NAME?</v>
      </c>
      <c r="BE77" s="585"/>
      <c r="BF77" s="584" t="e">
        <f ca="1">_xll.FIMMÊS(BD77,0)+1</f>
        <v>#NAME?</v>
      </c>
      <c r="BG77" s="585"/>
      <c r="BH77" s="584" t="e">
        <f ca="1">_xll.FIMMÊS(BF77,0)+1</f>
        <v>#NAME?</v>
      </c>
      <c r="BI77" s="585"/>
      <c r="BJ77" s="584" t="e">
        <f ca="1">_xll.FIMMÊS(BH77,0)+1</f>
        <v>#NAME?</v>
      </c>
      <c r="BK77" s="585"/>
      <c r="BL77" s="584" t="e">
        <f ca="1">_xll.FIMMÊS(BJ77,0)+1</f>
        <v>#NAME?</v>
      </c>
      <c r="BM77" s="585"/>
      <c r="BN77" s="584" t="e">
        <f ca="1">_xll.FIMMÊS(BL77,0)+1</f>
        <v>#NAME?</v>
      </c>
      <c r="BO77" s="585"/>
      <c r="BP77" s="584" t="e">
        <f ca="1">_xll.FIMMÊS(BN77,0)+1</f>
        <v>#NAME?</v>
      </c>
      <c r="BQ77" s="585"/>
      <c r="BR77" s="584" t="e">
        <f ca="1">_xll.FIMMÊS(BP77,0)+1</f>
        <v>#NAME?</v>
      </c>
      <c r="BS77" s="585"/>
      <c r="BT77" s="584" t="e">
        <f ca="1">_xll.FIMMÊS(BR77,0)+1</f>
        <v>#NAME?</v>
      </c>
      <c r="BU77" s="585"/>
      <c r="BV77" s="584" t="e">
        <f ca="1">_xll.FIMMÊS(BT77,0)+1</f>
        <v>#NAME?</v>
      </c>
      <c r="BW77" s="585"/>
      <c r="BX77" s="584" t="e">
        <f ca="1">_xll.FIMMÊS(BV77,0)+1</f>
        <v>#NAME?</v>
      </c>
      <c r="BY77" s="585"/>
      <c r="BZ77" s="584" t="e">
        <f ca="1">_xll.FIMMÊS(BX77,0)+1</f>
        <v>#NAME?</v>
      </c>
      <c r="CA77" s="585"/>
      <c r="CB77" s="584" t="e">
        <f ca="1">_xll.FIMMÊS(BZ77,0)+1</f>
        <v>#NAME?</v>
      </c>
      <c r="CC77" s="585"/>
      <c r="CD77" s="584" t="e">
        <f ca="1">_xll.FIMMÊS(CB77,0)+1</f>
        <v>#NAME?</v>
      </c>
      <c r="CE77" s="585"/>
      <c r="CF77" s="584" t="e">
        <f ca="1">_xll.FIMMÊS(CD77,0)+1</f>
        <v>#NAME?</v>
      </c>
      <c r="CG77" s="585"/>
      <c r="CH77" s="584" t="e">
        <f ca="1">_xll.FIMMÊS(CF77,0)+1</f>
        <v>#NAME?</v>
      </c>
      <c r="CI77" s="585"/>
      <c r="CJ77" s="420">
        <f>CJ11</f>
        <v>45658</v>
      </c>
      <c r="CK77" s="440"/>
      <c r="CL77" s="440"/>
      <c r="CM77" s="440"/>
      <c r="CN77" s="440"/>
      <c r="CO77" s="420">
        <f>CO11</f>
        <v>45689</v>
      </c>
      <c r="CP77" s="440"/>
      <c r="CQ77" s="440"/>
      <c r="CR77" s="440"/>
      <c r="CS77" s="440"/>
      <c r="CT77" s="420">
        <f>CT11</f>
        <v>45717</v>
      </c>
      <c r="CU77" s="440"/>
      <c r="CV77" s="440"/>
      <c r="CW77" s="440"/>
      <c r="CX77" s="440"/>
      <c r="CY77" s="420">
        <f>CY11</f>
        <v>45748</v>
      </c>
      <c r="CZ77" s="440"/>
      <c r="DA77" s="440"/>
      <c r="DB77" s="440"/>
      <c r="DC77" s="440"/>
      <c r="DD77" s="420">
        <f>DD11</f>
        <v>45778</v>
      </c>
      <c r="DE77" s="440"/>
      <c r="DF77" s="440"/>
      <c r="DG77" s="440"/>
      <c r="DH77" s="440"/>
      <c r="DI77" s="420">
        <f>DI11</f>
        <v>45809</v>
      </c>
      <c r="DJ77" s="440"/>
      <c r="DK77" s="440"/>
      <c r="DL77" s="440"/>
      <c r="DM77" s="440"/>
      <c r="DN77" s="420">
        <f>DN11</f>
        <v>45839</v>
      </c>
      <c r="DO77" s="440"/>
      <c r="DP77" s="440"/>
      <c r="DQ77" s="440"/>
      <c r="DR77" s="440"/>
      <c r="DS77" s="420" t="e">
        <f ca="1">_xll.FIMMÊS(CC77,0)+1</f>
        <v>#NAME?</v>
      </c>
      <c r="DT77" s="440"/>
      <c r="DU77" s="440"/>
      <c r="DV77" s="440"/>
      <c r="DW77" s="440"/>
      <c r="DX77" s="420">
        <f>DX$11</f>
        <v>45901</v>
      </c>
      <c r="DY77" s="440"/>
      <c r="DZ77" s="440"/>
      <c r="EA77" s="440"/>
      <c r="EB77" s="440"/>
    </row>
    <row r="78" spans="1:132" s="431" customFormat="1" ht="14.25" x14ac:dyDescent="0.2">
      <c r="A78" s="422" t="s">
        <v>349</v>
      </c>
      <c r="B78" s="593">
        <v>0.76</v>
      </c>
      <c r="C78" s="593"/>
      <c r="D78" s="593">
        <v>0.82020000000000004</v>
      </c>
      <c r="E78" s="593"/>
      <c r="F78" s="593">
        <v>0.59360000000000002</v>
      </c>
      <c r="G78" s="593"/>
      <c r="H78" s="593">
        <v>0.66220000000000001</v>
      </c>
      <c r="I78" s="593"/>
      <c r="J78" s="612">
        <v>0.69140000000000001</v>
      </c>
      <c r="K78" s="612"/>
      <c r="L78" s="612">
        <v>0.69110000000000005</v>
      </c>
      <c r="M78" s="612"/>
      <c r="N78" s="593">
        <v>0.89459999999999995</v>
      </c>
      <c r="O78" s="593"/>
      <c r="P78" s="637">
        <v>0.90429999999999999</v>
      </c>
      <c r="Q78" s="637"/>
      <c r="R78" s="638">
        <v>0.61699999999999999</v>
      </c>
      <c r="S78" s="593"/>
      <c r="T78" s="612">
        <v>0.51180000000000003</v>
      </c>
      <c r="U78" s="612"/>
      <c r="V78" s="593">
        <v>0.5272</v>
      </c>
      <c r="W78" s="593"/>
      <c r="X78" s="612">
        <v>0.77849999999999997</v>
      </c>
      <c r="Y78" s="612"/>
      <c r="Z78" s="612">
        <v>0.90600000000000003</v>
      </c>
      <c r="AA78" s="612"/>
      <c r="AB78" s="612">
        <v>0.85829999999999995</v>
      </c>
      <c r="AC78" s="612"/>
      <c r="AD78" s="612">
        <v>0.87760000000000005</v>
      </c>
      <c r="AE78" s="612"/>
      <c r="AF78" s="612">
        <v>0.88670000000000004</v>
      </c>
      <c r="AG78" s="612"/>
      <c r="AH78" s="636">
        <v>0.87429999999999997</v>
      </c>
      <c r="AI78" s="636"/>
      <c r="AJ78" s="612">
        <v>0.90329999999999999</v>
      </c>
      <c r="AK78" s="612"/>
      <c r="AL78" s="612">
        <v>0.91610000000000003</v>
      </c>
      <c r="AM78" s="612"/>
      <c r="AN78" s="612">
        <v>0.85350000000000004</v>
      </c>
      <c r="AO78" s="612"/>
      <c r="AP78" s="612">
        <v>0.88770000000000004</v>
      </c>
      <c r="AQ78" s="612"/>
      <c r="AR78" s="612">
        <v>0.89190000000000003</v>
      </c>
      <c r="AS78" s="612"/>
      <c r="AT78" s="612">
        <v>0.86719999999999997</v>
      </c>
      <c r="AU78" s="612"/>
      <c r="AV78" s="612">
        <v>0.94099999999999995</v>
      </c>
      <c r="AW78" s="612"/>
      <c r="AX78" s="612">
        <v>0.97099999999999997</v>
      </c>
      <c r="AY78" s="612"/>
      <c r="AZ78" s="612">
        <v>0.97399999999999998</v>
      </c>
      <c r="BA78" s="612"/>
      <c r="BB78" s="612">
        <v>0.97399999999999998</v>
      </c>
      <c r="BC78" s="612"/>
      <c r="BD78" s="612">
        <v>0.98399999999999999</v>
      </c>
      <c r="BE78" s="612"/>
      <c r="BF78" s="612">
        <v>0.97799999999999998</v>
      </c>
      <c r="BG78" s="612"/>
      <c r="BH78" s="612">
        <v>0.97299999999999998</v>
      </c>
      <c r="BI78" s="612"/>
      <c r="BJ78" s="612">
        <v>0.98599999999999999</v>
      </c>
      <c r="BK78" s="612"/>
      <c r="BL78" s="614">
        <v>0.98199999999999998</v>
      </c>
      <c r="BM78" s="614"/>
      <c r="BN78" s="612">
        <v>0.98899999999999999</v>
      </c>
      <c r="BO78" s="612"/>
      <c r="BP78" s="612">
        <v>0.98</v>
      </c>
      <c r="BQ78" s="612"/>
      <c r="BR78" s="612">
        <v>1</v>
      </c>
      <c r="BS78" s="612"/>
      <c r="BT78" s="612">
        <v>0.95089999999999997</v>
      </c>
      <c r="BU78" s="596"/>
      <c r="BV78" s="612"/>
      <c r="BW78" s="596"/>
      <c r="BX78" s="612"/>
      <c r="BY78" s="596"/>
      <c r="BZ78" s="612"/>
      <c r="CA78" s="596"/>
      <c r="CB78" s="612"/>
      <c r="CC78" s="596"/>
      <c r="CD78" s="612"/>
      <c r="CE78" s="596"/>
      <c r="CF78" s="612"/>
      <c r="CG78" s="596"/>
      <c r="CH78" s="612"/>
      <c r="CI78" s="596"/>
      <c r="CJ78" s="460">
        <v>1449</v>
      </c>
      <c r="CK78" s="458"/>
      <c r="CL78" s="458"/>
      <c r="CM78" s="458"/>
      <c r="CN78" s="458"/>
      <c r="CO78" s="460">
        <v>1414</v>
      </c>
      <c r="CP78" s="458"/>
      <c r="CQ78" s="458"/>
      <c r="CR78" s="458"/>
      <c r="CS78" s="458"/>
      <c r="CT78" s="460">
        <v>1531</v>
      </c>
      <c r="CU78" s="458"/>
      <c r="CV78" s="458"/>
      <c r="CW78" s="458"/>
      <c r="CX78" s="458"/>
      <c r="CY78" s="460">
        <v>1518</v>
      </c>
      <c r="CZ78" s="458"/>
      <c r="DA78" s="458"/>
      <c r="DB78" s="458"/>
      <c r="DC78" s="458"/>
      <c r="DD78" s="460">
        <v>1469</v>
      </c>
      <c r="DE78" s="458"/>
      <c r="DF78" s="458"/>
      <c r="DG78" s="458"/>
      <c r="DH78" s="458"/>
      <c r="DI78" s="460">
        <v>1427</v>
      </c>
      <c r="DJ78" s="458"/>
      <c r="DK78" s="458"/>
      <c r="DL78" s="458"/>
      <c r="DM78" s="458"/>
      <c r="DN78" s="460">
        <v>1417</v>
      </c>
      <c r="DO78" s="458"/>
      <c r="DP78" s="458"/>
      <c r="DQ78" s="458"/>
      <c r="DR78" s="458"/>
      <c r="DS78" s="460">
        <v>1500</v>
      </c>
      <c r="DT78" s="458"/>
      <c r="DU78" s="458"/>
      <c r="DV78" s="458"/>
      <c r="DW78" s="458"/>
      <c r="DX78" s="460">
        <v>1465</v>
      </c>
      <c r="DY78" s="458"/>
      <c r="DZ78" s="458"/>
      <c r="EA78" s="458"/>
      <c r="EB78" s="458"/>
    </row>
    <row r="79" spans="1:132" s="431" customFormat="1" ht="14.25" x14ac:dyDescent="0.2">
      <c r="A79" s="422" t="s">
        <v>350</v>
      </c>
      <c r="B79" s="593">
        <v>0.95</v>
      </c>
      <c r="C79" s="593"/>
      <c r="D79" s="593">
        <v>0.7742</v>
      </c>
      <c r="E79" s="593"/>
      <c r="F79" s="593">
        <v>0.75860000000000005</v>
      </c>
      <c r="G79" s="593"/>
      <c r="H79" s="593">
        <v>0.84389999999999998</v>
      </c>
      <c r="I79" s="593"/>
      <c r="J79" s="612">
        <v>0.71230000000000004</v>
      </c>
      <c r="K79" s="612"/>
      <c r="L79" s="612">
        <v>0.73209999999999997</v>
      </c>
      <c r="M79" s="612"/>
      <c r="N79" s="593">
        <v>0.80859999999999999</v>
      </c>
      <c r="O79" s="593"/>
      <c r="P79" s="637">
        <v>0.86240000000000006</v>
      </c>
      <c r="Q79" s="637"/>
      <c r="R79" s="638">
        <v>0.90439999999999998</v>
      </c>
      <c r="S79" s="593"/>
      <c r="T79" s="612">
        <v>0.81820000000000004</v>
      </c>
      <c r="U79" s="612"/>
      <c r="V79" s="593">
        <v>0.81830000000000003</v>
      </c>
      <c r="W79" s="593"/>
      <c r="X79" s="612">
        <v>0.8962</v>
      </c>
      <c r="Y79" s="612"/>
      <c r="Z79" s="612">
        <v>0.91790000000000005</v>
      </c>
      <c r="AA79" s="612"/>
      <c r="AB79" s="612">
        <v>0.87429999999999997</v>
      </c>
      <c r="AC79" s="612"/>
      <c r="AD79" s="612">
        <v>0.88429999999999997</v>
      </c>
      <c r="AE79" s="612"/>
      <c r="AF79" s="612">
        <v>0.85550000000000004</v>
      </c>
      <c r="AG79" s="612"/>
      <c r="AH79" s="636">
        <v>0.878</v>
      </c>
      <c r="AI79" s="636"/>
      <c r="AJ79" s="612">
        <v>0.87250000000000005</v>
      </c>
      <c r="AK79" s="612"/>
      <c r="AL79" s="612">
        <v>0.89459999999999995</v>
      </c>
      <c r="AM79" s="612"/>
      <c r="AN79" s="612">
        <v>0.92400000000000004</v>
      </c>
      <c r="AO79" s="612"/>
      <c r="AP79" s="612">
        <v>0.85109999999999997</v>
      </c>
      <c r="AQ79" s="612"/>
      <c r="AR79" s="612">
        <v>0.94079999999999997</v>
      </c>
      <c r="AS79" s="612"/>
      <c r="AT79" s="612">
        <v>0.92879999999999996</v>
      </c>
      <c r="AU79" s="612"/>
      <c r="AV79" s="612">
        <v>0.96899999999999997</v>
      </c>
      <c r="AW79" s="612"/>
      <c r="AX79" s="612">
        <v>0.96599999999999997</v>
      </c>
      <c r="AY79" s="612"/>
      <c r="AZ79" s="612">
        <v>0.93899999999999995</v>
      </c>
      <c r="BA79" s="612"/>
      <c r="BB79" s="612">
        <v>0.94099999999999995</v>
      </c>
      <c r="BC79" s="612"/>
      <c r="BD79" s="612">
        <v>0.92</v>
      </c>
      <c r="BE79" s="612"/>
      <c r="BF79" s="612">
        <v>0.96799999999999997</v>
      </c>
      <c r="BG79" s="612"/>
      <c r="BH79" s="612">
        <v>0.99</v>
      </c>
      <c r="BI79" s="612"/>
      <c r="BJ79" s="612">
        <v>0.97</v>
      </c>
      <c r="BK79" s="612"/>
      <c r="BL79" s="614">
        <v>0.99299999999999999</v>
      </c>
      <c r="BM79" s="614"/>
      <c r="BN79" s="612">
        <v>0.99199999999999999</v>
      </c>
      <c r="BO79" s="612"/>
      <c r="BP79" s="612">
        <v>0.98</v>
      </c>
      <c r="BQ79" s="612"/>
      <c r="BR79" s="612">
        <v>0.99809999999999999</v>
      </c>
      <c r="BS79" s="612"/>
      <c r="BT79" s="612">
        <v>0.97989999999999999</v>
      </c>
      <c r="BU79" s="596"/>
      <c r="BV79" s="612"/>
      <c r="BW79" s="596"/>
      <c r="BX79" s="612"/>
      <c r="BY79" s="596"/>
      <c r="BZ79" s="612"/>
      <c r="CA79" s="596"/>
      <c r="CB79" s="612"/>
      <c r="CC79" s="596"/>
      <c r="CD79" s="612"/>
      <c r="CE79" s="596"/>
      <c r="CF79" s="612"/>
      <c r="CG79" s="596"/>
      <c r="CH79" s="612"/>
      <c r="CI79" s="596"/>
      <c r="CJ79" s="460">
        <v>57</v>
      </c>
      <c r="CK79" s="458"/>
      <c r="CL79" s="458"/>
      <c r="CM79" s="458"/>
      <c r="CN79" s="458"/>
      <c r="CO79" s="460">
        <v>73</v>
      </c>
      <c r="CP79" s="458"/>
      <c r="CQ79" s="458"/>
      <c r="CR79" s="458"/>
      <c r="CS79" s="458"/>
      <c r="CT79" s="460">
        <v>67</v>
      </c>
      <c r="CU79" s="458"/>
      <c r="CV79" s="458"/>
      <c r="CW79" s="458"/>
      <c r="CX79" s="458"/>
      <c r="CY79" s="460">
        <v>70</v>
      </c>
      <c r="CZ79" s="458"/>
      <c r="DA79" s="458"/>
      <c r="DB79" s="458"/>
      <c r="DC79" s="458"/>
      <c r="DD79" s="460">
        <v>72</v>
      </c>
      <c r="DE79" s="458"/>
      <c r="DF79" s="458"/>
      <c r="DG79" s="458"/>
      <c r="DH79" s="458"/>
      <c r="DI79" s="460">
        <v>73</v>
      </c>
      <c r="DJ79" s="458"/>
      <c r="DK79" s="458"/>
      <c r="DL79" s="458"/>
      <c r="DM79" s="458"/>
      <c r="DN79" s="460">
        <v>69</v>
      </c>
      <c r="DO79" s="458"/>
      <c r="DP79" s="458"/>
      <c r="DQ79" s="458"/>
      <c r="DR79" s="458"/>
      <c r="DS79" s="460">
        <v>72</v>
      </c>
      <c r="DT79" s="458"/>
      <c r="DU79" s="458"/>
      <c r="DV79" s="458"/>
      <c r="DW79" s="458"/>
      <c r="DX79" s="460">
        <v>78</v>
      </c>
      <c r="DY79" s="458"/>
      <c r="DZ79" s="458"/>
      <c r="EA79" s="458"/>
      <c r="EB79" s="458"/>
    </row>
    <row r="80" spans="1:132" s="431" customFormat="1" ht="14.25" x14ac:dyDescent="0.2">
      <c r="A80" s="422" t="s">
        <v>351</v>
      </c>
      <c r="B80" s="593">
        <v>0</v>
      </c>
      <c r="C80" s="593"/>
      <c r="D80" s="593">
        <v>0</v>
      </c>
      <c r="E80" s="593"/>
      <c r="F80" s="593" t="s">
        <v>331</v>
      </c>
      <c r="G80" s="593"/>
      <c r="H80" s="593" t="s">
        <v>331</v>
      </c>
      <c r="I80" s="593"/>
      <c r="J80" s="639" t="s">
        <v>331</v>
      </c>
      <c r="K80" s="639"/>
      <c r="L80" s="612">
        <v>0</v>
      </c>
      <c r="M80" s="612"/>
      <c r="N80" s="593">
        <v>4.3200000000000002E-2</v>
      </c>
      <c r="O80" s="593"/>
      <c r="P80" s="637">
        <v>0.28420000000000001</v>
      </c>
      <c r="Q80" s="637"/>
      <c r="R80" s="638">
        <v>0.25080000000000002</v>
      </c>
      <c r="S80" s="593"/>
      <c r="T80" s="612">
        <v>0.33789999999999998</v>
      </c>
      <c r="U80" s="612"/>
      <c r="V80" s="593">
        <v>0.43330000000000002</v>
      </c>
      <c r="W80" s="593"/>
      <c r="X80" s="612">
        <v>0.73580000000000001</v>
      </c>
      <c r="Y80" s="612"/>
      <c r="Z80" s="612">
        <v>0.86939999999999995</v>
      </c>
      <c r="AA80" s="612"/>
      <c r="AB80" s="612">
        <v>0.74660000000000004</v>
      </c>
      <c r="AC80" s="612"/>
      <c r="AD80" s="612">
        <v>0.79569999999999996</v>
      </c>
      <c r="AE80" s="612"/>
      <c r="AF80" s="612">
        <v>0.86509999999999998</v>
      </c>
      <c r="AG80" s="612"/>
      <c r="AH80" s="636">
        <v>0.84950000000000003</v>
      </c>
      <c r="AI80" s="636"/>
      <c r="AJ80" s="612">
        <v>0.87619999999999998</v>
      </c>
      <c r="AK80" s="612"/>
      <c r="AL80" s="612">
        <v>0.89090000000000003</v>
      </c>
      <c r="AM80" s="612"/>
      <c r="AN80" s="612">
        <v>0.88170000000000004</v>
      </c>
      <c r="AO80" s="612"/>
      <c r="AP80" s="612">
        <v>0.84599999999999997</v>
      </c>
      <c r="AQ80" s="612"/>
      <c r="AR80" s="612">
        <v>0.91549999999999998</v>
      </c>
      <c r="AS80" s="612"/>
      <c r="AT80" s="612">
        <v>0.84760000000000002</v>
      </c>
      <c r="AU80" s="612"/>
      <c r="AV80" s="612">
        <v>0.874</v>
      </c>
      <c r="AW80" s="612"/>
      <c r="AX80" s="612">
        <v>0.96299999999999997</v>
      </c>
      <c r="AY80" s="612"/>
      <c r="AZ80" s="612">
        <v>0.91600000000000004</v>
      </c>
      <c r="BA80" s="612"/>
      <c r="BB80" s="612">
        <v>0.92600000000000005</v>
      </c>
      <c r="BC80" s="612"/>
      <c r="BD80" s="612">
        <v>0.91300000000000003</v>
      </c>
      <c r="BE80" s="612"/>
      <c r="BF80" s="612">
        <v>0.92500000000000004</v>
      </c>
      <c r="BG80" s="612"/>
      <c r="BH80" s="612">
        <v>0.92500000000000004</v>
      </c>
      <c r="BI80" s="612"/>
      <c r="BJ80" s="612">
        <v>0.92</v>
      </c>
      <c r="BK80" s="612"/>
      <c r="BL80" s="614">
        <v>0.95099999999999996</v>
      </c>
      <c r="BM80" s="614"/>
      <c r="BN80" s="612">
        <v>0.93</v>
      </c>
      <c r="BO80" s="612"/>
      <c r="BP80" s="612">
        <v>0.97</v>
      </c>
      <c r="BQ80" s="612"/>
      <c r="BR80" s="612">
        <v>0.80769999999999997</v>
      </c>
      <c r="BS80" s="612"/>
      <c r="BT80" s="612">
        <v>0.85589999999999999</v>
      </c>
      <c r="BU80" s="596"/>
      <c r="BV80" s="612"/>
      <c r="BW80" s="596"/>
      <c r="BX80" s="612"/>
      <c r="BY80" s="596"/>
      <c r="BZ80" s="612"/>
      <c r="CA80" s="596"/>
      <c r="CB80" s="612"/>
      <c r="CC80" s="596"/>
      <c r="CD80" s="612"/>
      <c r="CE80" s="596"/>
      <c r="CF80" s="612"/>
      <c r="CG80" s="596"/>
      <c r="CH80" s="612"/>
      <c r="CI80" s="596"/>
      <c r="CJ80" s="461">
        <v>2.8199999999999999E-2</v>
      </c>
      <c r="CK80" s="462"/>
      <c r="CL80" s="462"/>
      <c r="CM80" s="462"/>
      <c r="CN80" s="462"/>
      <c r="CO80" s="461">
        <v>4.5499999999999999E-2</v>
      </c>
      <c r="CP80" s="462"/>
      <c r="CQ80" s="462"/>
      <c r="CR80" s="462"/>
      <c r="CS80" s="462"/>
      <c r="CT80" s="461">
        <v>3.4599999999999999E-2</v>
      </c>
      <c r="CU80" s="462"/>
      <c r="CV80" s="462"/>
      <c r="CW80" s="462"/>
      <c r="CX80" s="462"/>
      <c r="CY80" s="461">
        <v>3.6400000000000002E-2</v>
      </c>
      <c r="CZ80" s="462"/>
      <c r="DA80" s="462"/>
      <c r="DB80" s="462"/>
      <c r="DC80" s="462"/>
      <c r="DD80" s="461">
        <v>4.0899999999999999E-2</v>
      </c>
      <c r="DE80" s="462"/>
      <c r="DF80" s="462"/>
      <c r="DG80" s="462"/>
      <c r="DH80" s="462"/>
      <c r="DI80" s="461">
        <v>4.1399999999999999E-2</v>
      </c>
      <c r="DJ80" s="462"/>
      <c r="DK80" s="462"/>
      <c r="DL80" s="462"/>
      <c r="DM80" s="462"/>
      <c r="DN80" s="461">
        <v>3.85E-2</v>
      </c>
      <c r="DO80" s="462"/>
      <c r="DP80" s="462"/>
      <c r="DQ80" s="462"/>
      <c r="DR80" s="462"/>
      <c r="DS80" s="461">
        <v>3.9399999999999998E-2</v>
      </c>
      <c r="DT80" s="462"/>
      <c r="DU80" s="462"/>
      <c r="DV80" s="462"/>
      <c r="DW80" s="462"/>
      <c r="DX80" s="461">
        <v>4.4200000000000003E-2</v>
      </c>
      <c r="DY80" s="462"/>
      <c r="DZ80" s="462"/>
      <c r="EA80" s="462"/>
      <c r="EB80" s="462"/>
    </row>
    <row r="81" spans="1:132" s="431" customFormat="1" ht="14.25" x14ac:dyDescent="0.2">
      <c r="A81" s="422" t="s">
        <v>352</v>
      </c>
      <c r="B81" s="593">
        <v>0</v>
      </c>
      <c r="C81" s="593"/>
      <c r="D81" s="593">
        <v>0</v>
      </c>
      <c r="E81" s="593"/>
      <c r="F81" s="593" t="s">
        <v>331</v>
      </c>
      <c r="G81" s="593"/>
      <c r="H81" s="593" t="s">
        <v>331</v>
      </c>
      <c r="I81" s="593"/>
      <c r="J81" s="612">
        <v>0.1797</v>
      </c>
      <c r="K81" s="612"/>
      <c r="L81" s="612">
        <v>0.25779999999999997</v>
      </c>
      <c r="M81" s="612"/>
      <c r="N81" s="593">
        <v>0.26019999999999999</v>
      </c>
      <c r="O81" s="593"/>
      <c r="P81" s="637">
        <v>0.34520000000000001</v>
      </c>
      <c r="Q81" s="637"/>
      <c r="R81" s="638">
        <v>0.26329999999999998</v>
      </c>
      <c r="S81" s="593"/>
      <c r="T81" s="612">
        <v>0.29249999999999998</v>
      </c>
      <c r="U81" s="612"/>
      <c r="V81" s="593">
        <v>0.34670000000000001</v>
      </c>
      <c r="W81" s="593"/>
      <c r="X81" s="612">
        <v>0.50109999999999999</v>
      </c>
      <c r="Y81" s="612"/>
      <c r="Z81" s="612">
        <v>0.60540000000000005</v>
      </c>
      <c r="AA81" s="612"/>
      <c r="AB81" s="612">
        <v>0.64400000000000002</v>
      </c>
      <c r="AC81" s="612"/>
      <c r="AD81" s="612">
        <v>0.56669999999999998</v>
      </c>
      <c r="AE81" s="612"/>
      <c r="AF81" s="612">
        <v>0.6633</v>
      </c>
      <c r="AG81" s="612"/>
      <c r="AH81" s="636">
        <v>0.63119999999999998</v>
      </c>
      <c r="AI81" s="636"/>
      <c r="AJ81" s="612">
        <v>0.56440000000000001</v>
      </c>
      <c r="AK81" s="612"/>
      <c r="AL81" s="612">
        <v>0.63439999999999996</v>
      </c>
      <c r="AM81" s="612"/>
      <c r="AN81" s="612">
        <v>0.79779999999999995</v>
      </c>
      <c r="AO81" s="612"/>
      <c r="AP81" s="612">
        <v>0.74329999999999996</v>
      </c>
      <c r="AQ81" s="612"/>
      <c r="AR81" s="612">
        <v>0.75700000000000001</v>
      </c>
      <c r="AS81" s="612"/>
      <c r="AT81" s="612">
        <v>0.85219999999999996</v>
      </c>
      <c r="AU81" s="612"/>
      <c r="AV81" s="612">
        <v>0.745</v>
      </c>
      <c r="AW81" s="612"/>
      <c r="AX81" s="612">
        <v>0.81599999999999995</v>
      </c>
      <c r="AY81" s="612"/>
      <c r="AZ81" s="612">
        <v>0.82199999999999995</v>
      </c>
      <c r="BA81" s="612"/>
      <c r="BB81" s="612">
        <v>0.70799999999999996</v>
      </c>
      <c r="BC81" s="612"/>
      <c r="BD81" s="612">
        <v>0.753</v>
      </c>
      <c r="BE81" s="612"/>
      <c r="BF81" s="612">
        <v>0.83899999999999997</v>
      </c>
      <c r="BG81" s="612"/>
      <c r="BH81" s="612">
        <v>0.754</v>
      </c>
      <c r="BI81" s="612"/>
      <c r="BJ81" s="612">
        <v>0.72699999999999998</v>
      </c>
      <c r="BK81" s="612"/>
      <c r="BL81" s="614">
        <v>0.89800000000000002</v>
      </c>
      <c r="BM81" s="614"/>
      <c r="BN81" s="612">
        <v>0.88400000000000001</v>
      </c>
      <c r="BO81" s="612"/>
      <c r="BP81" s="612">
        <v>0.82</v>
      </c>
      <c r="BQ81" s="612"/>
      <c r="BR81" s="612">
        <v>0.83440000000000003</v>
      </c>
      <c r="BS81" s="612"/>
      <c r="BT81" s="612">
        <v>0.86129999999999995</v>
      </c>
      <c r="BU81" s="596"/>
      <c r="BV81" s="612"/>
      <c r="BW81" s="596"/>
      <c r="BX81" s="612"/>
      <c r="BY81" s="596"/>
      <c r="BZ81" s="612"/>
      <c r="CA81" s="596"/>
      <c r="CB81" s="612"/>
      <c r="CC81" s="596"/>
      <c r="CD81" s="612"/>
      <c r="CE81" s="596"/>
      <c r="CF81" s="612"/>
      <c r="CG81" s="596"/>
      <c r="CH81" s="612"/>
      <c r="CI81" s="596"/>
      <c r="CJ81" s="460">
        <v>46</v>
      </c>
      <c r="CK81" s="458"/>
      <c r="CL81" s="458"/>
      <c r="CM81" s="458"/>
      <c r="CN81" s="458"/>
      <c r="CO81" s="460">
        <v>67</v>
      </c>
      <c r="CP81" s="458"/>
      <c r="CQ81" s="458"/>
      <c r="CR81" s="458"/>
      <c r="CS81" s="458"/>
      <c r="CT81" s="460">
        <v>57</v>
      </c>
      <c r="CU81" s="458"/>
      <c r="CV81" s="458"/>
      <c r="CW81" s="458"/>
      <c r="CX81" s="458"/>
      <c r="CY81" s="460">
        <v>59</v>
      </c>
      <c r="CZ81" s="458"/>
      <c r="DA81" s="458"/>
      <c r="DB81" s="458"/>
      <c r="DC81" s="458"/>
      <c r="DD81" s="460">
        <v>63</v>
      </c>
      <c r="DE81" s="458"/>
      <c r="DF81" s="458"/>
      <c r="DG81" s="458"/>
      <c r="DH81" s="458"/>
      <c r="DI81" s="460">
        <v>62</v>
      </c>
      <c r="DJ81" s="458"/>
      <c r="DK81" s="458"/>
      <c r="DL81" s="458"/>
      <c r="DM81" s="458"/>
      <c r="DN81" s="460">
        <v>57</v>
      </c>
      <c r="DO81" s="458"/>
      <c r="DP81" s="458"/>
      <c r="DQ81" s="458"/>
      <c r="DR81" s="458"/>
      <c r="DS81" s="460">
        <v>61</v>
      </c>
      <c r="DT81" s="458"/>
      <c r="DU81" s="458"/>
      <c r="DV81" s="458"/>
      <c r="DW81" s="458"/>
      <c r="DX81" s="460">
        <v>68</v>
      </c>
      <c r="DY81" s="458"/>
      <c r="DZ81" s="458"/>
      <c r="EA81" s="458"/>
      <c r="EB81" s="458"/>
    </row>
    <row r="82" spans="1:132" s="431" customFormat="1" ht="14.25" x14ac:dyDescent="0.2">
      <c r="A82" s="422" t="s">
        <v>353</v>
      </c>
      <c r="B82" s="593">
        <v>0.13550000000000001</v>
      </c>
      <c r="C82" s="593"/>
      <c r="D82" s="593">
        <v>0.33929999999999999</v>
      </c>
      <c r="E82" s="593"/>
      <c r="F82" s="593">
        <v>0.66290000000000004</v>
      </c>
      <c r="G82" s="593"/>
      <c r="H82" s="593">
        <v>0.40329999999999999</v>
      </c>
      <c r="I82" s="593"/>
      <c r="J82" s="612">
        <v>0.59419999999999995</v>
      </c>
      <c r="K82" s="612"/>
      <c r="L82" s="612">
        <v>0.57830000000000004</v>
      </c>
      <c r="M82" s="612"/>
      <c r="N82" s="593">
        <v>0.20849999999999999</v>
      </c>
      <c r="O82" s="593"/>
      <c r="P82" s="637">
        <v>0.1452</v>
      </c>
      <c r="Q82" s="637"/>
      <c r="R82" s="638">
        <v>0.32740000000000002</v>
      </c>
      <c r="S82" s="593"/>
      <c r="T82" s="612">
        <v>0.31680000000000003</v>
      </c>
      <c r="U82" s="612"/>
      <c r="V82" s="593">
        <v>0.22020000000000001</v>
      </c>
      <c r="W82" s="593"/>
      <c r="X82" s="612">
        <v>0.2039</v>
      </c>
      <c r="Y82" s="612"/>
      <c r="Z82" s="612">
        <v>0.22700000000000001</v>
      </c>
      <c r="AA82" s="612"/>
      <c r="AB82" s="612">
        <v>0.43230000000000002</v>
      </c>
      <c r="AC82" s="612"/>
      <c r="AD82" s="612">
        <v>0.72699999999999998</v>
      </c>
      <c r="AE82" s="612"/>
      <c r="AF82" s="612">
        <v>0.4667</v>
      </c>
      <c r="AG82" s="612"/>
      <c r="AH82" s="636">
        <v>0.4551</v>
      </c>
      <c r="AI82" s="636"/>
      <c r="AJ82" s="612">
        <v>0.43099999999999999</v>
      </c>
      <c r="AK82" s="612"/>
      <c r="AL82" s="612">
        <v>0.38250000000000001</v>
      </c>
      <c r="AM82" s="612"/>
      <c r="AN82" s="612">
        <v>0.37669999999999998</v>
      </c>
      <c r="AO82" s="612"/>
      <c r="AP82" s="612">
        <v>0.4798</v>
      </c>
      <c r="AQ82" s="612"/>
      <c r="AR82" s="612">
        <v>0.58989999999999998</v>
      </c>
      <c r="AS82" s="612"/>
      <c r="AT82" s="612">
        <v>0.62619999999999998</v>
      </c>
      <c r="AU82" s="612"/>
      <c r="AV82" s="612">
        <v>0.66900000000000004</v>
      </c>
      <c r="AW82" s="612"/>
      <c r="AX82" s="612">
        <v>0.64300000000000002</v>
      </c>
      <c r="AY82" s="612"/>
      <c r="AZ82" s="612">
        <v>0.79400000000000004</v>
      </c>
      <c r="BA82" s="612"/>
      <c r="BB82" s="612">
        <v>0.85599999999999998</v>
      </c>
      <c r="BC82" s="612"/>
      <c r="BD82" s="612">
        <v>0.94499999999999995</v>
      </c>
      <c r="BE82" s="612"/>
      <c r="BF82" s="612">
        <v>0.83299999999999996</v>
      </c>
      <c r="BG82" s="612"/>
      <c r="BH82" s="612">
        <v>0.78100000000000003</v>
      </c>
      <c r="BI82" s="612"/>
      <c r="BJ82" s="612">
        <v>0.67500000000000004</v>
      </c>
      <c r="BK82" s="612"/>
      <c r="BL82" s="614">
        <v>0.71499999999999997</v>
      </c>
      <c r="BM82" s="614"/>
      <c r="BN82" s="612">
        <v>0.81899999999999995</v>
      </c>
      <c r="BO82" s="612"/>
      <c r="BP82" s="612">
        <v>0.79</v>
      </c>
      <c r="BQ82" s="612"/>
      <c r="BR82" s="612">
        <v>0.93049999999999999</v>
      </c>
      <c r="BS82" s="612"/>
      <c r="BT82" s="612">
        <v>0.93010000000000004</v>
      </c>
      <c r="BU82" s="596"/>
      <c r="BV82" s="612"/>
      <c r="BW82" s="596"/>
      <c r="BX82" s="612"/>
      <c r="BY82" s="596"/>
      <c r="BZ82" s="612"/>
      <c r="CA82" s="596"/>
      <c r="CB82" s="612"/>
      <c r="CC82" s="596"/>
      <c r="CD82" s="612"/>
      <c r="CE82" s="596"/>
      <c r="CF82" s="612"/>
      <c r="CG82" s="596"/>
      <c r="CH82" s="612"/>
      <c r="CI82" s="596"/>
      <c r="CJ82" s="461">
        <v>7.1999999999999998E-3</v>
      </c>
      <c r="CK82" s="462"/>
      <c r="CL82" s="462"/>
      <c r="CM82" s="462"/>
      <c r="CN82" s="462"/>
      <c r="CO82" s="461">
        <v>1.14E-2</v>
      </c>
      <c r="CP82" s="462"/>
      <c r="CQ82" s="462"/>
      <c r="CR82" s="462"/>
      <c r="CS82" s="462"/>
      <c r="CT82" s="461">
        <v>9.1999999999999998E-3</v>
      </c>
      <c r="CU82" s="462"/>
      <c r="CV82" s="462"/>
      <c r="CW82" s="462"/>
      <c r="CX82" s="462"/>
      <c r="CY82" s="461">
        <v>7.1999999999999998E-3</v>
      </c>
      <c r="CZ82" s="462"/>
      <c r="DA82" s="462"/>
      <c r="DB82" s="462"/>
      <c r="DC82" s="462"/>
      <c r="DD82" s="461">
        <v>9.1000000000000004E-3</v>
      </c>
      <c r="DE82" s="462"/>
      <c r="DF82" s="462"/>
      <c r="DG82" s="462"/>
      <c r="DH82" s="462"/>
      <c r="DI82" s="461">
        <v>1.2E-2</v>
      </c>
      <c r="DJ82" s="462"/>
      <c r="DK82" s="462"/>
      <c r="DL82" s="462"/>
      <c r="DM82" s="462"/>
      <c r="DN82" s="461">
        <v>1.2E-2</v>
      </c>
      <c r="DO82" s="462"/>
      <c r="DP82" s="462"/>
      <c r="DQ82" s="462"/>
      <c r="DR82" s="462"/>
      <c r="DS82" s="461">
        <v>1.14E-2</v>
      </c>
      <c r="DT82" s="462"/>
      <c r="DU82" s="462"/>
      <c r="DV82" s="462"/>
      <c r="DW82" s="462"/>
      <c r="DX82" s="461">
        <v>1.3899999999999999E-2</v>
      </c>
      <c r="DY82" s="462"/>
      <c r="DZ82" s="462"/>
      <c r="EA82" s="462"/>
      <c r="EB82" s="462"/>
    </row>
    <row r="83" spans="1:132" s="431" customFormat="1" ht="14.25" x14ac:dyDescent="0.2">
      <c r="A83" s="422" t="s">
        <v>354</v>
      </c>
      <c r="B83" s="593">
        <v>0.33500000000000002</v>
      </c>
      <c r="C83" s="593"/>
      <c r="D83" s="593">
        <v>0.7913</v>
      </c>
      <c r="E83" s="593"/>
      <c r="F83" s="593">
        <v>0.90680000000000005</v>
      </c>
      <c r="G83" s="593"/>
      <c r="H83" s="593">
        <v>0.88890000000000002</v>
      </c>
      <c r="I83" s="593"/>
      <c r="J83" s="612">
        <v>0.73839999999999995</v>
      </c>
      <c r="K83" s="612"/>
      <c r="L83" s="612">
        <v>0.54810000000000003</v>
      </c>
      <c r="M83" s="612"/>
      <c r="N83" s="593">
        <v>0.50539999999999996</v>
      </c>
      <c r="O83" s="593"/>
      <c r="P83" s="637">
        <v>0.48749999999999999</v>
      </c>
      <c r="Q83" s="637"/>
      <c r="R83" s="638">
        <v>0.47410000000000002</v>
      </c>
      <c r="S83" s="593"/>
      <c r="T83" s="612">
        <v>0.60219999999999996</v>
      </c>
      <c r="U83" s="612"/>
      <c r="V83" s="593">
        <v>0.54069999999999996</v>
      </c>
      <c r="W83" s="593"/>
      <c r="X83" s="612">
        <v>0.7742</v>
      </c>
      <c r="Y83" s="612"/>
      <c r="Z83" s="612">
        <v>0.84230000000000005</v>
      </c>
      <c r="AA83" s="612"/>
      <c r="AB83" s="612">
        <v>0.84919999999999995</v>
      </c>
      <c r="AC83" s="612"/>
      <c r="AD83" s="612">
        <v>0.71330000000000005</v>
      </c>
      <c r="AE83" s="612"/>
      <c r="AF83" s="612">
        <v>0.94069999999999998</v>
      </c>
      <c r="AG83" s="612"/>
      <c r="AH83" s="636">
        <v>0.9032</v>
      </c>
      <c r="AI83" s="636"/>
      <c r="AJ83" s="612">
        <v>0.86670000000000003</v>
      </c>
      <c r="AK83" s="612"/>
      <c r="AL83" s="612">
        <v>0.8387</v>
      </c>
      <c r="AM83" s="612"/>
      <c r="AN83" s="612">
        <v>0.91759999999999997</v>
      </c>
      <c r="AO83" s="612"/>
      <c r="AP83" s="612">
        <v>0.86670000000000003</v>
      </c>
      <c r="AQ83" s="612"/>
      <c r="AR83" s="612">
        <v>0.86019999999999996</v>
      </c>
      <c r="AS83" s="612"/>
      <c r="AT83" s="612">
        <v>0.83699999999999997</v>
      </c>
      <c r="AU83" s="612"/>
      <c r="AV83" s="612">
        <v>0.85299999999999998</v>
      </c>
      <c r="AW83" s="612"/>
      <c r="AX83" s="612">
        <v>0.97499999999999998</v>
      </c>
      <c r="AY83" s="612"/>
      <c r="AZ83" s="612">
        <v>0.97299999999999998</v>
      </c>
      <c r="BA83" s="612"/>
      <c r="BB83" s="612">
        <v>0.91800000000000004</v>
      </c>
      <c r="BC83" s="612"/>
      <c r="BD83" s="612">
        <v>0.93700000000000006</v>
      </c>
      <c r="BE83" s="612"/>
      <c r="BF83" s="612">
        <v>0.92800000000000005</v>
      </c>
      <c r="BG83" s="612"/>
      <c r="BH83" s="612">
        <v>0.94099999999999995</v>
      </c>
      <c r="BI83" s="612"/>
      <c r="BJ83" s="612">
        <v>0.80300000000000005</v>
      </c>
      <c r="BK83" s="612"/>
      <c r="BL83" s="614">
        <v>0.79200000000000004</v>
      </c>
      <c r="BM83" s="614"/>
      <c r="BN83" s="612">
        <v>0.874</v>
      </c>
      <c r="BO83" s="612"/>
      <c r="BP83" s="612">
        <v>0.84</v>
      </c>
      <c r="BQ83" s="612"/>
      <c r="BR83" s="612">
        <v>0.58330000000000004</v>
      </c>
      <c r="BS83" s="612"/>
      <c r="BT83" s="612">
        <v>0.68010000000000004</v>
      </c>
      <c r="BU83" s="596"/>
      <c r="BV83" s="612"/>
      <c r="BW83" s="596"/>
      <c r="BX83" s="612"/>
      <c r="BY83" s="596"/>
      <c r="BZ83" s="612"/>
      <c r="CA83" s="596"/>
      <c r="CB83" s="612"/>
      <c r="CC83" s="596"/>
      <c r="CD83" s="612"/>
      <c r="CE83" s="596"/>
      <c r="CF83" s="612"/>
      <c r="CG83" s="596"/>
      <c r="CH83" s="612"/>
      <c r="CI83" s="596"/>
      <c r="CJ83" s="461">
        <v>1.8599999999999998E-2</v>
      </c>
      <c r="CK83" s="462"/>
      <c r="CL83" s="462"/>
      <c r="CM83" s="462"/>
      <c r="CN83" s="462"/>
      <c r="CO83" s="461">
        <v>3.4599999999999999E-2</v>
      </c>
      <c r="CP83" s="462"/>
      <c r="CQ83" s="462"/>
      <c r="CR83" s="462"/>
      <c r="CS83" s="462"/>
      <c r="CT83" s="461">
        <v>2.1100000000000001E-2</v>
      </c>
      <c r="CU83" s="462"/>
      <c r="CV83" s="462"/>
      <c r="CW83" s="462"/>
      <c r="CX83" s="462"/>
      <c r="CY83" s="461">
        <v>2.9899999999999999E-2</v>
      </c>
      <c r="CZ83" s="462"/>
      <c r="DA83" s="462"/>
      <c r="DB83" s="462"/>
      <c r="DC83" s="462"/>
      <c r="DD83" s="461">
        <v>3.0599999999999999E-2</v>
      </c>
      <c r="DE83" s="462"/>
      <c r="DF83" s="462"/>
      <c r="DG83" s="462"/>
      <c r="DH83" s="462"/>
      <c r="DI83" s="461">
        <v>2.0799999999999999E-2</v>
      </c>
      <c r="DJ83" s="462"/>
      <c r="DK83" s="462"/>
      <c r="DL83" s="462"/>
      <c r="DM83" s="462"/>
      <c r="DN83" s="461">
        <v>0</v>
      </c>
      <c r="DO83" s="462"/>
      <c r="DP83" s="462"/>
      <c r="DQ83" s="462"/>
      <c r="DR83" s="462"/>
      <c r="DS83" s="461">
        <v>4.2999999999999999E-4</v>
      </c>
      <c r="DT83" s="462"/>
      <c r="DU83" s="462"/>
      <c r="DV83" s="462"/>
      <c r="DW83" s="462"/>
      <c r="DX83" s="461">
        <v>2.0000000000000001E-4</v>
      </c>
      <c r="DY83" s="462"/>
      <c r="DZ83" s="462"/>
      <c r="EA83" s="462"/>
      <c r="EB83" s="462"/>
    </row>
    <row r="84" spans="1:132" s="431" customFormat="1" ht="20.25" customHeight="1" x14ac:dyDescent="0.2">
      <c r="A84" s="422" t="s">
        <v>355</v>
      </c>
      <c r="B84" s="593">
        <v>0.92930000000000001</v>
      </c>
      <c r="C84" s="593"/>
      <c r="D84" s="593">
        <v>0.93920000000000003</v>
      </c>
      <c r="E84" s="593"/>
      <c r="F84" s="593">
        <v>0.76290000000000002</v>
      </c>
      <c r="G84" s="593"/>
      <c r="H84" s="593">
        <v>0.93</v>
      </c>
      <c r="I84" s="593"/>
      <c r="J84" s="612">
        <v>0.88060000000000005</v>
      </c>
      <c r="K84" s="612"/>
      <c r="L84" s="612">
        <v>0.97</v>
      </c>
      <c r="M84" s="612"/>
      <c r="N84" s="593">
        <v>0.9919</v>
      </c>
      <c r="O84" s="593"/>
      <c r="P84" s="637">
        <v>0.97740000000000005</v>
      </c>
      <c r="Q84" s="637"/>
      <c r="R84" s="593">
        <v>0.96830000000000005</v>
      </c>
      <c r="S84" s="593"/>
      <c r="T84" s="612">
        <v>0.95640000000000003</v>
      </c>
      <c r="U84" s="612"/>
      <c r="V84" s="593">
        <v>0.9667</v>
      </c>
      <c r="W84" s="593"/>
      <c r="X84" s="612">
        <v>0.96609999999999996</v>
      </c>
      <c r="Y84" s="612"/>
      <c r="Z84" s="612">
        <v>0.95640000000000003</v>
      </c>
      <c r="AA84" s="612"/>
      <c r="AB84" s="612">
        <v>0.96960000000000002</v>
      </c>
      <c r="AC84" s="612"/>
      <c r="AD84" s="612">
        <v>0.95320000000000005</v>
      </c>
      <c r="AE84" s="612"/>
      <c r="AF84" s="612">
        <v>0.96</v>
      </c>
      <c r="AG84" s="612"/>
      <c r="AH84" s="636">
        <v>0.96</v>
      </c>
      <c r="AI84" s="636"/>
      <c r="AJ84" s="612">
        <v>0.95660000000000001</v>
      </c>
      <c r="AK84" s="612"/>
      <c r="AL84" s="612">
        <v>0.94669999999999999</v>
      </c>
      <c r="AM84" s="612"/>
      <c r="AN84" s="612">
        <v>0.94510000000000005</v>
      </c>
      <c r="AO84" s="612"/>
      <c r="AP84" s="612">
        <v>0.94159999999999999</v>
      </c>
      <c r="AQ84" s="612"/>
      <c r="AR84" s="612">
        <v>0.92900000000000005</v>
      </c>
      <c r="AS84" s="612"/>
      <c r="AT84" s="612">
        <v>0.87329999999999997</v>
      </c>
      <c r="AU84" s="612"/>
      <c r="AV84" s="612">
        <v>0.995</v>
      </c>
      <c r="AW84" s="612"/>
      <c r="AX84" s="612">
        <v>1</v>
      </c>
      <c r="AY84" s="612"/>
      <c r="AZ84" s="612">
        <v>0.998</v>
      </c>
      <c r="BA84" s="612"/>
      <c r="BB84" s="612">
        <v>0.998</v>
      </c>
      <c r="BC84" s="612"/>
      <c r="BD84" s="612">
        <v>0.997</v>
      </c>
      <c r="BE84" s="612"/>
      <c r="BF84" s="612">
        <v>1</v>
      </c>
      <c r="BG84" s="612"/>
      <c r="BH84" s="612">
        <v>0.997</v>
      </c>
      <c r="BI84" s="612"/>
      <c r="BJ84" s="612">
        <v>0.998</v>
      </c>
      <c r="BK84" s="612"/>
      <c r="BL84" s="614" t="s">
        <v>337</v>
      </c>
      <c r="BM84" s="614"/>
      <c r="BN84" s="612">
        <v>1</v>
      </c>
      <c r="BO84" s="612"/>
      <c r="BP84" s="612">
        <v>1</v>
      </c>
      <c r="BQ84" s="612"/>
      <c r="BR84" s="612">
        <v>1</v>
      </c>
      <c r="BS84" s="612"/>
      <c r="BT84" s="612">
        <v>0.98599999999999999</v>
      </c>
      <c r="BU84" s="596"/>
      <c r="BV84" s="612"/>
      <c r="BW84" s="596"/>
      <c r="BX84" s="612"/>
      <c r="BY84" s="596"/>
      <c r="BZ84" s="612"/>
      <c r="CA84" s="596"/>
      <c r="CB84" s="612"/>
      <c r="CC84" s="596"/>
      <c r="CD84" s="612"/>
      <c r="CE84" s="596"/>
      <c r="CF84" s="612"/>
      <c r="CG84" s="596"/>
      <c r="CH84" s="612"/>
      <c r="CI84" s="596"/>
      <c r="CJ84" s="463">
        <v>0.46</v>
      </c>
      <c r="CK84" s="458"/>
      <c r="CL84" s="458"/>
      <c r="CM84" s="458"/>
      <c r="CN84" s="458"/>
      <c r="CO84" s="463">
        <v>0.61</v>
      </c>
      <c r="CP84" s="458"/>
      <c r="CQ84" s="458"/>
      <c r="CR84" s="458"/>
      <c r="CS84" s="458"/>
      <c r="CT84" s="463">
        <v>0.47</v>
      </c>
      <c r="CU84" s="458"/>
      <c r="CV84" s="458"/>
      <c r="CW84" s="458"/>
      <c r="CX84" s="458"/>
      <c r="CY84" s="463">
        <v>0.64</v>
      </c>
      <c r="CZ84" s="458"/>
      <c r="DA84" s="458"/>
      <c r="DB84" s="458"/>
      <c r="DC84" s="458"/>
      <c r="DD84" s="463">
        <v>0.76</v>
      </c>
      <c r="DE84" s="458"/>
      <c r="DF84" s="458"/>
      <c r="DG84" s="458"/>
      <c r="DH84" s="458"/>
      <c r="DI84" s="463">
        <v>0.88</v>
      </c>
      <c r="DJ84" s="458"/>
      <c r="DK84" s="458"/>
      <c r="DL84" s="458"/>
      <c r="DM84" s="458"/>
      <c r="DN84" s="463">
        <v>0.77</v>
      </c>
      <c r="DO84" s="458"/>
      <c r="DP84" s="458"/>
      <c r="DQ84" s="458"/>
      <c r="DR84" s="458"/>
      <c r="DS84" s="463">
        <v>0.76</v>
      </c>
      <c r="DT84" s="458"/>
      <c r="DU84" s="458"/>
      <c r="DV84" s="458"/>
      <c r="DW84" s="458"/>
      <c r="DX84" s="463">
        <v>0.99</v>
      </c>
      <c r="DY84" s="458"/>
      <c r="DZ84" s="458"/>
      <c r="EA84" s="458"/>
      <c r="EB84" s="458"/>
    </row>
    <row r="85" spans="1:132" s="431" customFormat="1" ht="14.25" x14ac:dyDescent="0.2">
      <c r="A85" s="422" t="s">
        <v>356</v>
      </c>
      <c r="B85" s="593"/>
      <c r="C85" s="593"/>
      <c r="D85" s="593"/>
      <c r="E85" s="593"/>
      <c r="F85" s="593"/>
      <c r="G85" s="593"/>
      <c r="H85" s="593">
        <v>0.52669999999999995</v>
      </c>
      <c r="I85" s="593"/>
      <c r="J85" s="612">
        <v>0.64839999999999998</v>
      </c>
      <c r="K85" s="612"/>
      <c r="L85" s="612">
        <v>0.63329999999999997</v>
      </c>
      <c r="M85" s="612"/>
      <c r="N85" s="593">
        <v>0.39029999999999998</v>
      </c>
      <c r="O85" s="593"/>
      <c r="P85" s="637">
        <v>0.3871</v>
      </c>
      <c r="Q85" s="637"/>
      <c r="R85" s="638">
        <v>0.36</v>
      </c>
      <c r="S85" s="593"/>
      <c r="T85" s="612">
        <v>0.3387</v>
      </c>
      <c r="U85" s="612"/>
      <c r="V85" s="593">
        <v>0.28670000000000001</v>
      </c>
      <c r="W85" s="593"/>
      <c r="X85" s="612">
        <v>0.25480000000000003</v>
      </c>
      <c r="Y85" s="612"/>
      <c r="Z85" s="612">
        <v>0.30649999999999999</v>
      </c>
      <c r="AA85" s="612"/>
      <c r="AB85" s="612">
        <v>0.7107</v>
      </c>
      <c r="AC85" s="612"/>
      <c r="AD85" s="612">
        <v>0.88060000000000005</v>
      </c>
      <c r="AE85" s="612"/>
      <c r="AF85" s="612">
        <v>0.84</v>
      </c>
      <c r="AG85" s="612"/>
      <c r="AH85" s="636">
        <v>0.71940000000000004</v>
      </c>
      <c r="AI85" s="636"/>
      <c r="AJ85" s="612">
        <v>0.7167</v>
      </c>
      <c r="AK85" s="612"/>
      <c r="AL85" s="612">
        <v>0.54520000000000002</v>
      </c>
      <c r="AM85" s="612"/>
      <c r="AN85" s="612">
        <v>0.23230000000000001</v>
      </c>
      <c r="AO85" s="612"/>
      <c r="AP85" s="612">
        <v>0.5867</v>
      </c>
      <c r="AQ85" s="612"/>
      <c r="AR85" s="612">
        <v>0.80320000000000003</v>
      </c>
      <c r="AS85" s="612"/>
      <c r="AT85" s="612">
        <v>0.57999999999999996</v>
      </c>
      <c r="AU85" s="612"/>
      <c r="AV85" s="612">
        <v>0.59</v>
      </c>
      <c r="AW85" s="612"/>
      <c r="AX85" s="612">
        <v>0.59</v>
      </c>
      <c r="AY85" s="612"/>
      <c r="AZ85" s="612">
        <v>0.97599999999999998</v>
      </c>
      <c r="BA85" s="612"/>
      <c r="BB85" s="612">
        <v>0.92900000000000005</v>
      </c>
      <c r="BC85" s="612"/>
      <c r="BD85" s="612">
        <v>1</v>
      </c>
      <c r="BE85" s="612"/>
      <c r="BF85" s="612">
        <v>0.96099999999999997</v>
      </c>
      <c r="BG85" s="612"/>
      <c r="BH85" s="612">
        <v>0.877</v>
      </c>
      <c r="BI85" s="612"/>
      <c r="BJ85" s="612">
        <v>0.80300000000000005</v>
      </c>
      <c r="BK85" s="612"/>
      <c r="BL85" s="614">
        <v>0.61</v>
      </c>
      <c r="BM85" s="614"/>
      <c r="BN85" s="612">
        <v>0.73</v>
      </c>
      <c r="BO85" s="612"/>
      <c r="BP85" s="612">
        <v>0.87</v>
      </c>
      <c r="BQ85" s="612"/>
      <c r="BR85" s="612">
        <v>0.91</v>
      </c>
      <c r="BS85" s="612"/>
      <c r="BT85" s="612">
        <v>0.72260000000000002</v>
      </c>
      <c r="BU85" s="596"/>
      <c r="BV85" s="612"/>
      <c r="BW85" s="596"/>
      <c r="BX85" s="612"/>
      <c r="BY85" s="596"/>
      <c r="BZ85" s="612"/>
      <c r="CA85" s="596"/>
      <c r="CB85" s="612"/>
      <c r="CC85" s="596"/>
      <c r="CD85" s="612"/>
      <c r="CE85" s="596"/>
      <c r="CF85" s="612"/>
      <c r="CG85" s="596"/>
      <c r="CH85" s="612"/>
      <c r="CI85" s="596"/>
      <c r="CJ85" s="461">
        <v>0.85419999999999996</v>
      </c>
      <c r="CK85" s="462"/>
      <c r="CL85" s="462"/>
      <c r="CM85" s="462"/>
      <c r="CN85" s="462"/>
      <c r="CO85" s="461">
        <v>0.81589999999999996</v>
      </c>
      <c r="CP85" s="462"/>
      <c r="CQ85" s="462"/>
      <c r="CR85" s="462"/>
      <c r="CS85" s="462"/>
      <c r="CT85" s="461">
        <v>0.84809999999999997</v>
      </c>
      <c r="CU85" s="462"/>
      <c r="CV85" s="462"/>
      <c r="CW85" s="462"/>
      <c r="CX85" s="462"/>
      <c r="CY85" s="461">
        <v>0.81120000000000003</v>
      </c>
      <c r="CZ85" s="462"/>
      <c r="DA85" s="462"/>
      <c r="DB85" s="462"/>
      <c r="DC85" s="462"/>
      <c r="DD85" s="461">
        <v>0.79800000000000004</v>
      </c>
      <c r="DE85" s="462"/>
      <c r="DF85" s="462"/>
      <c r="DG85" s="462"/>
      <c r="DH85" s="462"/>
      <c r="DI85" s="461">
        <v>0.80130000000000001</v>
      </c>
      <c r="DJ85" s="462"/>
      <c r="DK85" s="462"/>
      <c r="DL85" s="462"/>
      <c r="DM85" s="462"/>
      <c r="DN85" s="461">
        <v>0.83620000000000005</v>
      </c>
      <c r="DO85" s="462"/>
      <c r="DP85" s="462"/>
      <c r="DQ85" s="462"/>
      <c r="DR85" s="462"/>
      <c r="DS85" s="461">
        <v>0.81789999999999996</v>
      </c>
      <c r="DT85" s="462"/>
      <c r="DU85" s="462"/>
      <c r="DV85" s="462"/>
      <c r="DW85" s="462"/>
      <c r="DX85" s="461">
        <v>0.78820000000000001</v>
      </c>
      <c r="DY85" s="462"/>
      <c r="DZ85" s="462"/>
      <c r="EA85" s="462"/>
      <c r="EB85" s="462"/>
    </row>
    <row r="86" spans="1:132" s="431" customFormat="1" ht="14.25" x14ac:dyDescent="0.2">
      <c r="A86" s="422" t="s">
        <v>357</v>
      </c>
      <c r="B86" s="593"/>
      <c r="C86" s="593"/>
      <c r="D86" s="593"/>
      <c r="E86" s="593"/>
      <c r="F86" s="593"/>
      <c r="G86" s="593"/>
      <c r="H86" s="593"/>
      <c r="I86" s="593"/>
      <c r="J86" s="612"/>
      <c r="K86" s="612"/>
      <c r="L86" s="612">
        <v>0.6</v>
      </c>
      <c r="M86" s="612"/>
      <c r="N86" s="593">
        <v>0.66769999999999996</v>
      </c>
      <c r="O86" s="593"/>
      <c r="P86" s="637">
        <v>0.37740000000000001</v>
      </c>
      <c r="Q86" s="637"/>
      <c r="R86" s="638">
        <v>0.7</v>
      </c>
      <c r="S86" s="593"/>
      <c r="T86" s="612">
        <v>0.90969999999999995</v>
      </c>
      <c r="U86" s="612"/>
      <c r="V86" s="593">
        <v>0.71330000000000005</v>
      </c>
      <c r="W86" s="593"/>
      <c r="X86" s="612">
        <v>0.74519999999999997</v>
      </c>
      <c r="Y86" s="612"/>
      <c r="Z86" s="612">
        <v>0.93230000000000002</v>
      </c>
      <c r="AA86" s="612"/>
      <c r="AB86" s="612">
        <v>0.95709999999999995</v>
      </c>
      <c r="AC86" s="612"/>
      <c r="AD86" s="612">
        <v>0.80969999999999998</v>
      </c>
      <c r="AE86" s="612"/>
      <c r="AF86" s="612">
        <v>0.84</v>
      </c>
      <c r="AG86" s="612"/>
      <c r="AH86" s="636">
        <v>0.9839</v>
      </c>
      <c r="AI86" s="636"/>
      <c r="AJ86" s="612">
        <v>0.90329999999999999</v>
      </c>
      <c r="AK86" s="612"/>
      <c r="AL86" s="612">
        <v>0.88390000000000002</v>
      </c>
      <c r="AM86" s="612"/>
      <c r="AN86" s="612">
        <v>0.73870000000000002</v>
      </c>
      <c r="AO86" s="612"/>
      <c r="AP86" s="612">
        <v>0.94669999999999999</v>
      </c>
      <c r="AQ86" s="612"/>
      <c r="AR86" s="612">
        <v>0.8548</v>
      </c>
      <c r="AS86" s="612"/>
      <c r="AT86" s="612">
        <v>0.90329999999999999</v>
      </c>
      <c r="AU86" s="612"/>
      <c r="AV86" s="612">
        <v>0.99</v>
      </c>
      <c r="AW86" s="612"/>
      <c r="AX86" s="612">
        <v>0.96099999999999997</v>
      </c>
      <c r="AY86" s="612"/>
      <c r="AZ86" s="612">
        <v>0.99</v>
      </c>
      <c r="BA86" s="612"/>
      <c r="BB86" s="612">
        <v>0.93899999999999995</v>
      </c>
      <c r="BC86" s="612"/>
      <c r="BD86" s="612">
        <v>0.98699999999999999</v>
      </c>
      <c r="BE86" s="612"/>
      <c r="BF86" s="612">
        <v>0.95799999999999996</v>
      </c>
      <c r="BG86" s="612"/>
      <c r="BH86" s="612">
        <v>0.77700000000000002</v>
      </c>
      <c r="BI86" s="612"/>
      <c r="BJ86" s="612">
        <v>0.97399999999999998</v>
      </c>
      <c r="BK86" s="612"/>
      <c r="BL86" s="614">
        <v>0.99</v>
      </c>
      <c r="BM86" s="614"/>
      <c r="BN86" s="612">
        <v>0.95</v>
      </c>
      <c r="BO86" s="612"/>
      <c r="BP86" s="612">
        <v>0.98</v>
      </c>
      <c r="BQ86" s="612"/>
      <c r="BR86" s="612">
        <v>1</v>
      </c>
      <c r="BS86" s="612"/>
      <c r="BT86" s="612">
        <v>0.96130000000000004</v>
      </c>
      <c r="BU86" s="596"/>
      <c r="BV86" s="612"/>
      <c r="BW86" s="596"/>
      <c r="BX86" s="612"/>
      <c r="BY86" s="596"/>
      <c r="BZ86" s="612"/>
      <c r="CA86" s="596"/>
      <c r="CB86" s="612"/>
      <c r="CC86" s="596"/>
      <c r="CD86" s="612"/>
      <c r="CE86" s="596"/>
      <c r="CF86" s="612"/>
      <c r="CG86" s="596"/>
      <c r="CH86" s="612"/>
      <c r="CI86" s="596"/>
      <c r="CJ86" s="461">
        <v>0.63490000000000002</v>
      </c>
      <c r="CK86" s="462"/>
      <c r="CL86" s="462"/>
      <c r="CM86" s="462"/>
      <c r="CN86" s="462"/>
      <c r="CO86" s="461">
        <v>0.59350000000000003</v>
      </c>
      <c r="CP86" s="462"/>
      <c r="CQ86" s="462"/>
      <c r="CR86" s="462"/>
      <c r="CS86" s="462"/>
      <c r="CT86" s="461">
        <v>0.64019999999999999</v>
      </c>
      <c r="CU86" s="462"/>
      <c r="CV86" s="462"/>
      <c r="CW86" s="462"/>
      <c r="CX86" s="462"/>
      <c r="CY86" s="461">
        <v>0.62129999999999996</v>
      </c>
      <c r="CZ86" s="462"/>
      <c r="DA86" s="462"/>
      <c r="DB86" s="462"/>
      <c r="DC86" s="462"/>
      <c r="DD86" s="461">
        <v>0.61660000000000004</v>
      </c>
      <c r="DE86" s="462"/>
      <c r="DF86" s="462"/>
      <c r="DG86" s="462"/>
      <c r="DH86" s="462"/>
      <c r="DI86" s="461">
        <v>0.6371</v>
      </c>
      <c r="DJ86" s="462"/>
      <c r="DK86" s="462"/>
      <c r="DL86" s="462"/>
      <c r="DM86" s="462"/>
      <c r="DN86" s="461">
        <v>0.6129</v>
      </c>
      <c r="DO86" s="462"/>
      <c r="DP86" s="462"/>
      <c r="DQ86" s="462"/>
      <c r="DR86" s="462"/>
      <c r="DS86" s="461">
        <v>0.64429999999999998</v>
      </c>
      <c r="DT86" s="462"/>
      <c r="DU86" s="462"/>
      <c r="DV86" s="462"/>
      <c r="DW86" s="462"/>
      <c r="DX86" s="461">
        <v>0.6179</v>
      </c>
      <c r="DY86" s="462"/>
      <c r="DZ86" s="462"/>
      <c r="EA86" s="462"/>
      <c r="EB86" s="462"/>
    </row>
    <row r="87" spans="1:132" s="537" customFormat="1" ht="25.5" x14ac:dyDescent="0.2">
      <c r="A87" s="534" t="s">
        <v>358</v>
      </c>
      <c r="B87" s="643"/>
      <c r="C87" s="643"/>
      <c r="D87" s="643"/>
      <c r="E87" s="643"/>
      <c r="F87" s="643"/>
      <c r="G87" s="643"/>
      <c r="H87" s="643"/>
      <c r="I87" s="643"/>
      <c r="J87" s="640"/>
      <c r="K87" s="640"/>
      <c r="L87" s="640">
        <v>0.37330000000000002</v>
      </c>
      <c r="M87" s="640"/>
      <c r="N87" s="643">
        <v>0.62580000000000002</v>
      </c>
      <c r="O87" s="643"/>
      <c r="P87" s="645">
        <v>0.4</v>
      </c>
      <c r="Q87" s="645"/>
      <c r="R87" s="646">
        <v>0.38669999999999999</v>
      </c>
      <c r="S87" s="643"/>
      <c r="T87" s="640">
        <v>6.4999999999999997E-3</v>
      </c>
      <c r="U87" s="640"/>
      <c r="V87" s="643">
        <v>0</v>
      </c>
      <c r="W87" s="643"/>
      <c r="X87" s="640">
        <v>0.26450000000000001</v>
      </c>
      <c r="Y87" s="640"/>
      <c r="Z87" s="640">
        <v>0.6452</v>
      </c>
      <c r="AA87" s="640"/>
      <c r="AB87" s="640">
        <v>0.63570000000000004</v>
      </c>
      <c r="AC87" s="640"/>
      <c r="AD87" s="640">
        <v>0.2387</v>
      </c>
      <c r="AE87" s="640"/>
      <c r="AF87" s="640">
        <v>0.46</v>
      </c>
      <c r="AG87" s="640"/>
      <c r="AH87" s="644">
        <v>0.62580000000000002</v>
      </c>
      <c r="AI87" s="644"/>
      <c r="AJ87" s="640">
        <v>0.4733</v>
      </c>
      <c r="AK87" s="640"/>
      <c r="AL87" s="640">
        <v>0.67100000000000004</v>
      </c>
      <c r="AM87" s="640"/>
      <c r="AN87" s="640">
        <v>0.39350000000000002</v>
      </c>
      <c r="AO87" s="640"/>
      <c r="AP87" s="640">
        <v>0.71330000000000005</v>
      </c>
      <c r="AQ87" s="640"/>
      <c r="AR87" s="640">
        <v>0.6</v>
      </c>
      <c r="AS87" s="640"/>
      <c r="AT87" s="640">
        <v>0.7</v>
      </c>
      <c r="AU87" s="640"/>
      <c r="AV87" s="640">
        <v>0.81299999999999994</v>
      </c>
      <c r="AW87" s="640"/>
      <c r="AX87" s="640">
        <v>0.74199999999999999</v>
      </c>
      <c r="AY87" s="640"/>
      <c r="AZ87" s="640">
        <v>0.745</v>
      </c>
      <c r="BA87" s="640"/>
      <c r="BB87" s="640">
        <v>0.82599999999999996</v>
      </c>
      <c r="BC87" s="640"/>
      <c r="BD87" s="640">
        <v>0.81299999999999994</v>
      </c>
      <c r="BE87" s="640"/>
      <c r="BF87" s="640">
        <v>0.78100000000000003</v>
      </c>
      <c r="BG87" s="640"/>
      <c r="BH87" s="640">
        <v>0.58699999999999997</v>
      </c>
      <c r="BI87" s="640"/>
      <c r="BJ87" s="640">
        <v>0.65200000000000002</v>
      </c>
      <c r="BK87" s="640"/>
      <c r="BL87" s="642">
        <v>0.79400000000000004</v>
      </c>
      <c r="BM87" s="642"/>
      <c r="BN87" s="640">
        <v>0.70699999999999996</v>
      </c>
      <c r="BO87" s="640"/>
      <c r="BP87" s="640">
        <v>0.79</v>
      </c>
      <c r="BQ87" s="640"/>
      <c r="BR87" s="640">
        <v>0.77329999999999999</v>
      </c>
      <c r="BS87" s="640"/>
      <c r="BT87" s="640">
        <v>0.86450000000000005</v>
      </c>
      <c r="BU87" s="641"/>
      <c r="BV87" s="640"/>
      <c r="BW87" s="641"/>
      <c r="BX87" s="640"/>
      <c r="BY87" s="641"/>
      <c r="BZ87" s="640"/>
      <c r="CA87" s="641"/>
      <c r="CB87" s="640"/>
      <c r="CC87" s="641"/>
      <c r="CD87" s="640"/>
      <c r="CE87" s="641"/>
      <c r="CF87" s="640"/>
      <c r="CG87" s="641"/>
      <c r="CH87" s="640"/>
      <c r="CI87" s="641"/>
      <c r="CJ87" s="535">
        <v>6</v>
      </c>
      <c r="CK87" s="536"/>
      <c r="CL87" s="536"/>
      <c r="CM87" s="536"/>
      <c r="CN87" s="536"/>
      <c r="CO87" s="535">
        <v>4</v>
      </c>
      <c r="CP87" s="536"/>
      <c r="CQ87" s="536"/>
      <c r="CR87" s="536"/>
      <c r="CS87" s="536"/>
      <c r="CT87" s="535">
        <v>5</v>
      </c>
      <c r="CU87" s="536"/>
      <c r="CV87" s="536"/>
      <c r="CW87" s="536"/>
      <c r="CX87" s="536"/>
      <c r="CY87" s="535">
        <v>5</v>
      </c>
      <c r="CZ87" s="536"/>
      <c r="DA87" s="536"/>
      <c r="DB87" s="536"/>
      <c r="DC87" s="536"/>
      <c r="DD87" s="535">
        <v>8</v>
      </c>
      <c r="DE87" s="536"/>
      <c r="DF87" s="536"/>
      <c r="DG87" s="536"/>
      <c r="DH87" s="536"/>
      <c r="DI87" s="535">
        <v>5</v>
      </c>
      <c r="DJ87" s="536"/>
      <c r="DK87" s="536"/>
      <c r="DL87" s="536"/>
      <c r="DM87" s="536"/>
      <c r="DN87" s="535">
        <v>3</v>
      </c>
      <c r="DO87" s="536"/>
      <c r="DP87" s="536"/>
      <c r="DQ87" s="536"/>
      <c r="DR87" s="536"/>
      <c r="DS87" s="535">
        <v>6</v>
      </c>
      <c r="DT87" s="536"/>
      <c r="DU87" s="536"/>
      <c r="DV87" s="536"/>
      <c r="DW87" s="536"/>
      <c r="DX87" s="535">
        <v>5</v>
      </c>
      <c r="DY87" s="536"/>
      <c r="DZ87" s="536"/>
      <c r="EA87" s="536"/>
      <c r="EB87" s="536"/>
    </row>
    <row r="88" spans="1:132" s="431" customFormat="1" x14ac:dyDescent="0.2">
      <c r="A88" s="317"/>
      <c r="B88" s="440"/>
      <c r="C88" s="440"/>
      <c r="D88" s="440"/>
      <c r="E88" s="440"/>
      <c r="F88" s="440"/>
      <c r="G88" s="440"/>
      <c r="H88" s="440"/>
      <c r="I88" s="440"/>
      <c r="J88" s="440"/>
      <c r="K88" s="440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40"/>
      <c r="AI88" s="440"/>
      <c r="AJ88" s="440"/>
      <c r="AK88" s="440"/>
      <c r="AL88" s="440"/>
      <c r="AM88" s="440"/>
      <c r="AN88" s="440"/>
      <c r="AO88" s="440"/>
      <c r="AP88" s="440"/>
      <c r="AQ88" s="440"/>
      <c r="AR88" s="440"/>
      <c r="AS88" s="440"/>
      <c r="AT88" s="440"/>
      <c r="AU88" s="440"/>
      <c r="AV88" s="440"/>
      <c r="AW88" s="440"/>
      <c r="AX88" s="440"/>
      <c r="AY88" s="440"/>
      <c r="AZ88" s="440"/>
      <c r="BA88" s="440"/>
      <c r="BB88" s="440"/>
      <c r="BC88" s="440"/>
      <c r="BD88" s="440"/>
      <c r="BE88" s="440"/>
      <c r="BF88" s="440"/>
      <c r="BG88" s="440"/>
      <c r="BH88" s="440"/>
      <c r="BI88" s="440"/>
      <c r="BJ88" s="440"/>
      <c r="BK88" s="440"/>
      <c r="BL88" s="440"/>
      <c r="BM88" s="440"/>
      <c r="BN88" s="440"/>
      <c r="BO88" s="440"/>
      <c r="BP88" s="440"/>
      <c r="BQ88" s="440"/>
      <c r="BR88" s="440"/>
      <c r="BS88" s="440"/>
      <c r="BT88" s="440"/>
      <c r="BU88" s="440"/>
      <c r="BV88" s="440"/>
      <c r="BW88" s="440"/>
      <c r="BX88" s="440"/>
      <c r="BY88" s="440"/>
      <c r="BZ88" s="440"/>
      <c r="CA88" s="440"/>
      <c r="CB88" s="440"/>
      <c r="CC88" s="440"/>
      <c r="CD88" s="440"/>
      <c r="CE88" s="440"/>
      <c r="CF88" s="440"/>
      <c r="CG88" s="440"/>
      <c r="CH88" s="440"/>
      <c r="CI88" s="440"/>
      <c r="CJ88" s="440"/>
      <c r="CK88" s="440"/>
      <c r="CL88" s="440"/>
      <c r="CM88" s="440"/>
      <c r="CN88" s="440"/>
      <c r="CO88" s="440"/>
      <c r="CP88" s="440"/>
      <c r="CQ88" s="440"/>
      <c r="CR88" s="440"/>
      <c r="CS88" s="440"/>
      <c r="CT88" s="440"/>
      <c r="CU88" s="440"/>
      <c r="CV88" s="440"/>
      <c r="CW88" s="440"/>
      <c r="CX88" s="440"/>
      <c r="CY88" s="440"/>
      <c r="CZ88" s="440"/>
      <c r="DA88" s="440"/>
      <c r="DB88" s="440"/>
      <c r="DC88" s="440"/>
      <c r="DD88" s="440"/>
      <c r="DE88" s="440"/>
      <c r="DF88" s="440"/>
      <c r="DG88" s="440"/>
      <c r="DH88" s="440"/>
      <c r="DI88" s="440"/>
      <c r="DJ88" s="440"/>
      <c r="DK88" s="440"/>
      <c r="DL88" s="440"/>
      <c r="DM88" s="440"/>
      <c r="DN88" s="440"/>
      <c r="DO88" s="440"/>
      <c r="DP88" s="440"/>
      <c r="DQ88" s="440"/>
      <c r="DR88" s="440"/>
      <c r="DS88" s="440"/>
      <c r="DT88" s="440"/>
      <c r="DU88" s="440"/>
      <c r="DV88" s="440"/>
      <c r="DW88" s="440"/>
      <c r="DX88" s="440"/>
      <c r="DY88" s="440"/>
      <c r="DZ88" s="440"/>
      <c r="EA88" s="440"/>
      <c r="EB88" s="440"/>
    </row>
    <row r="89" spans="1:132" s="431" customFormat="1" x14ac:dyDescent="0.2">
      <c r="A89" s="416" t="s">
        <v>359</v>
      </c>
      <c r="B89" s="417"/>
      <c r="C89" s="417"/>
      <c r="D89" s="417"/>
      <c r="E89" s="417"/>
      <c r="F89" s="417"/>
      <c r="G89" s="417"/>
      <c r="H89" s="417"/>
      <c r="I89" s="417"/>
      <c r="J89" s="418"/>
      <c r="K89" s="418"/>
      <c r="L89" s="417"/>
      <c r="M89" s="417"/>
      <c r="N89" s="417"/>
      <c r="O89" s="417"/>
      <c r="P89" s="417"/>
      <c r="Q89" s="417"/>
      <c r="R89" s="417"/>
      <c r="S89" s="417"/>
      <c r="T89" s="417"/>
      <c r="U89" s="417"/>
      <c r="V89" s="418"/>
      <c r="W89" s="418"/>
      <c r="X89" s="417"/>
      <c r="Y89" s="417"/>
      <c r="Z89" s="418"/>
      <c r="AA89" s="418"/>
      <c r="AB89" s="418"/>
      <c r="AC89" s="418"/>
      <c r="AD89" s="418"/>
      <c r="AE89" s="418"/>
      <c r="AF89" s="417"/>
      <c r="AG89" s="417"/>
      <c r="AH89" s="418"/>
      <c r="AI89" s="418"/>
      <c r="AJ89" s="417"/>
      <c r="AK89" s="417"/>
      <c r="AL89" s="417"/>
      <c r="AM89" s="417"/>
      <c r="AN89" s="590"/>
      <c r="AO89" s="590"/>
      <c r="AP89" s="417"/>
      <c r="AQ89" s="417"/>
      <c r="AR89" s="418"/>
      <c r="AS89" s="418"/>
      <c r="AT89" s="418"/>
      <c r="AU89" s="418"/>
      <c r="AV89" s="417"/>
      <c r="AW89" s="417"/>
      <c r="AX89" s="417"/>
      <c r="AY89" s="417"/>
      <c r="AZ89" s="417"/>
      <c r="BA89" s="417"/>
      <c r="BB89" s="418"/>
      <c r="BC89" s="418"/>
      <c r="BD89" s="418"/>
      <c r="BE89" s="418"/>
      <c r="BF89" s="418"/>
      <c r="BG89" s="418"/>
      <c r="BH89" s="418"/>
      <c r="BI89" s="418"/>
      <c r="BJ89" s="418"/>
      <c r="BK89" s="418"/>
      <c r="BL89" s="418"/>
      <c r="BM89" s="418"/>
      <c r="BN89" s="418"/>
      <c r="BO89" s="418"/>
      <c r="BP89" s="418"/>
      <c r="BQ89" s="418"/>
      <c r="BR89" s="418"/>
      <c r="BS89" s="418"/>
      <c r="BT89" s="418"/>
      <c r="BU89" s="418"/>
      <c r="BV89" s="418"/>
      <c r="BW89" s="418"/>
      <c r="BX89" s="418"/>
      <c r="BY89" s="418"/>
      <c r="BZ89" s="418"/>
      <c r="CA89" s="418"/>
      <c r="CB89" s="418"/>
      <c r="CC89" s="418"/>
      <c r="CD89" s="418"/>
      <c r="CE89" s="418"/>
      <c r="CF89" s="418"/>
      <c r="CG89" s="418"/>
      <c r="CH89" s="418"/>
      <c r="CI89" s="418"/>
      <c r="CJ89" s="442"/>
      <c r="CK89" s="440"/>
      <c r="CL89" s="440"/>
      <c r="CM89" s="440"/>
      <c r="CN89" s="440"/>
      <c r="CO89" s="442"/>
      <c r="CP89" s="440"/>
      <c r="CQ89" s="440"/>
      <c r="CR89" s="440"/>
      <c r="CS89" s="440"/>
      <c r="CT89" s="442"/>
      <c r="CU89" s="440"/>
      <c r="CV89" s="440"/>
      <c r="CW89" s="440"/>
      <c r="CX89" s="440"/>
      <c r="CY89" s="442"/>
      <c r="CZ89" s="440"/>
      <c r="DA89" s="440"/>
      <c r="DB89" s="440"/>
      <c r="DC89" s="440"/>
      <c r="DD89" s="442"/>
      <c r="DE89" s="440"/>
      <c r="DF89" s="440"/>
      <c r="DG89" s="440"/>
      <c r="DH89" s="440"/>
      <c r="DI89" s="442"/>
      <c r="DJ89" s="440"/>
      <c r="DK89" s="440"/>
      <c r="DL89" s="440"/>
      <c r="DM89" s="440"/>
      <c r="DN89" s="442"/>
      <c r="DO89" s="440"/>
      <c r="DP89" s="440"/>
      <c r="DQ89" s="440"/>
      <c r="DR89" s="440"/>
      <c r="DS89" s="442"/>
      <c r="DT89" s="440"/>
      <c r="DU89" s="440"/>
      <c r="DV89" s="440"/>
      <c r="DW89" s="440"/>
      <c r="DX89" s="442"/>
      <c r="DY89" s="440"/>
      <c r="DZ89" s="440"/>
      <c r="EA89" s="440"/>
      <c r="EB89" s="440"/>
    </row>
    <row r="90" spans="1:132" s="431" customFormat="1" x14ac:dyDescent="0.2">
      <c r="A90" s="419" t="s">
        <v>360</v>
      </c>
      <c r="B90" s="584">
        <v>44562</v>
      </c>
      <c r="C90" s="585"/>
      <c r="D90" s="584" t="e">
        <f ca="1">_xll.FIMMÊS(B90,0)+1</f>
        <v>#NAME?</v>
      </c>
      <c r="E90" s="585"/>
      <c r="F90" s="584" t="e">
        <f ca="1">_xll.FIMMÊS(D90,0)+1</f>
        <v>#NAME?</v>
      </c>
      <c r="G90" s="585"/>
      <c r="H90" s="584" t="e">
        <f ca="1">_xll.FIMMÊS(F90,0)+1</f>
        <v>#NAME?</v>
      </c>
      <c r="I90" s="585"/>
      <c r="J90" s="584" t="e">
        <f ca="1">_xll.FIMMÊS(H90,0)+1</f>
        <v>#NAME?</v>
      </c>
      <c r="K90" s="585"/>
      <c r="L90" s="584" t="e">
        <f ca="1">_xll.FIMMÊS(J90,0)+1</f>
        <v>#NAME?</v>
      </c>
      <c r="M90" s="585"/>
      <c r="N90" s="584" t="e">
        <f ca="1">_xll.FIMMÊS(L90,0)+1</f>
        <v>#NAME?</v>
      </c>
      <c r="O90" s="585"/>
      <c r="P90" s="584" t="e">
        <f ca="1">_xll.FIMMÊS(N90,0)+1</f>
        <v>#NAME?</v>
      </c>
      <c r="Q90" s="585"/>
      <c r="R90" s="584" t="e">
        <f ca="1">_xll.FIMMÊS(P90,0)+1</f>
        <v>#NAME?</v>
      </c>
      <c r="S90" s="585"/>
      <c r="T90" s="584" t="e">
        <f ca="1">_xll.FIMMÊS(R90,0)+1</f>
        <v>#NAME?</v>
      </c>
      <c r="U90" s="585"/>
      <c r="V90" s="584" t="e">
        <f ca="1">_xll.FIMMÊS(T90,0)+1</f>
        <v>#NAME?</v>
      </c>
      <c r="W90" s="585"/>
      <c r="X90" s="584" t="e">
        <f ca="1">_xll.FIMMÊS(V90,0)+1</f>
        <v>#NAME?</v>
      </c>
      <c r="Y90" s="585"/>
      <c r="Z90" s="584" t="e">
        <f ca="1">_xll.FIMMÊS(X90,0)+1</f>
        <v>#NAME?</v>
      </c>
      <c r="AA90" s="585"/>
      <c r="AB90" s="584" t="e">
        <f ca="1">_xll.FIMMÊS(Z90,0)+1</f>
        <v>#NAME?</v>
      </c>
      <c r="AC90" s="585"/>
      <c r="AD90" s="584" t="e">
        <f ca="1">_xll.FIMMÊS(AB90,0)+1</f>
        <v>#NAME?</v>
      </c>
      <c r="AE90" s="585"/>
      <c r="AF90" s="584" t="e">
        <f ca="1">_xll.FIMMÊS(AD90,0)+1</f>
        <v>#NAME?</v>
      </c>
      <c r="AG90" s="585"/>
      <c r="AH90" s="584" t="e">
        <f ca="1">_xll.FIMMÊS(AF90,0)+1</f>
        <v>#NAME?</v>
      </c>
      <c r="AI90" s="585"/>
      <c r="AJ90" s="584" t="e">
        <f ca="1">_xll.FIMMÊS(AH90,0)+1</f>
        <v>#NAME?</v>
      </c>
      <c r="AK90" s="585"/>
      <c r="AL90" s="584" t="e">
        <f ca="1">_xll.FIMMÊS(AJ90,0)+1</f>
        <v>#NAME?</v>
      </c>
      <c r="AM90" s="585"/>
      <c r="AN90" s="584" t="e">
        <f ca="1">_xll.FIMMÊS(AL90,0)+1</f>
        <v>#NAME?</v>
      </c>
      <c r="AO90" s="585"/>
      <c r="AP90" s="584" t="e">
        <f ca="1">_xll.FIMMÊS(AN90,0)+1</f>
        <v>#NAME?</v>
      </c>
      <c r="AQ90" s="585"/>
      <c r="AR90" s="584" t="e">
        <f ca="1">_xll.FIMMÊS(AP90,0)+1</f>
        <v>#NAME?</v>
      </c>
      <c r="AS90" s="585"/>
      <c r="AT90" s="584" t="e">
        <f ca="1">_xll.FIMMÊS(AR90,0)+1</f>
        <v>#NAME?</v>
      </c>
      <c r="AU90" s="585"/>
      <c r="AV90" s="584" t="e">
        <f ca="1">_xll.FIMMÊS(AT90,0)+1</f>
        <v>#NAME?</v>
      </c>
      <c r="AW90" s="585"/>
      <c r="AX90" s="584" t="e">
        <f ca="1">_xll.FIMMÊS(AV90,0)+1</f>
        <v>#NAME?</v>
      </c>
      <c r="AY90" s="585"/>
      <c r="AZ90" s="584" t="e">
        <f ca="1">_xll.FIMMÊS(AX90,0)+1</f>
        <v>#NAME?</v>
      </c>
      <c r="BA90" s="585"/>
      <c r="BB90" s="584" t="e">
        <f ca="1">_xll.FIMMÊS(AZ90,0)+1</f>
        <v>#NAME?</v>
      </c>
      <c r="BC90" s="585"/>
      <c r="BD90" s="584" t="e">
        <f ca="1">_xll.FIMMÊS(BB90,0)+1</f>
        <v>#NAME?</v>
      </c>
      <c r="BE90" s="585"/>
      <c r="BF90" s="584" t="e">
        <f ca="1">_xll.FIMMÊS(BD90,0)+1</f>
        <v>#NAME?</v>
      </c>
      <c r="BG90" s="585"/>
      <c r="BH90" s="584" t="e">
        <f ca="1">_xll.FIMMÊS(BF90,0)+1</f>
        <v>#NAME?</v>
      </c>
      <c r="BI90" s="585"/>
      <c r="BJ90" s="584" t="e">
        <f ca="1">_xll.FIMMÊS(BH90,0)+1</f>
        <v>#NAME?</v>
      </c>
      <c r="BK90" s="585"/>
      <c r="BL90" s="584" t="e">
        <f ca="1">_xll.FIMMÊS(BJ90,0)+1</f>
        <v>#NAME?</v>
      </c>
      <c r="BM90" s="585"/>
      <c r="BN90" s="584" t="e">
        <f ca="1">_xll.FIMMÊS(BL90,0)+1</f>
        <v>#NAME?</v>
      </c>
      <c r="BO90" s="585"/>
      <c r="BP90" s="584" t="e">
        <f ca="1">_xll.FIMMÊS(BN90,0)+1</f>
        <v>#NAME?</v>
      </c>
      <c r="BQ90" s="585"/>
      <c r="BR90" s="584" t="e">
        <f ca="1">_xll.FIMMÊS(BP90,0)+1</f>
        <v>#NAME?</v>
      </c>
      <c r="BS90" s="585"/>
      <c r="BT90" s="584" t="e">
        <f ca="1">_xll.FIMMÊS(BR90,0)+1</f>
        <v>#NAME?</v>
      </c>
      <c r="BU90" s="585"/>
      <c r="BV90" s="584" t="e">
        <f ca="1">_xll.FIMMÊS(BT90,0)+1</f>
        <v>#NAME?</v>
      </c>
      <c r="BW90" s="585"/>
      <c r="BX90" s="584" t="e">
        <f ca="1">_xll.FIMMÊS(BV90,0)+1</f>
        <v>#NAME?</v>
      </c>
      <c r="BY90" s="585"/>
      <c r="BZ90" s="584" t="e">
        <f ca="1">_xll.FIMMÊS(BX90,0)+1</f>
        <v>#NAME?</v>
      </c>
      <c r="CA90" s="585"/>
      <c r="CB90" s="584" t="e">
        <f ca="1">_xll.FIMMÊS(BZ90,0)+1</f>
        <v>#NAME?</v>
      </c>
      <c r="CC90" s="585"/>
      <c r="CD90" s="584" t="e">
        <f ca="1">_xll.FIMMÊS(CB90,0)+1</f>
        <v>#NAME?</v>
      </c>
      <c r="CE90" s="585"/>
      <c r="CF90" s="584" t="e">
        <f ca="1">_xll.FIMMÊS(CD90,0)+1</f>
        <v>#NAME?</v>
      </c>
      <c r="CG90" s="585"/>
      <c r="CH90" s="584" t="e">
        <f ca="1">_xll.FIMMÊS(CF90,0)+1</f>
        <v>#NAME?</v>
      </c>
      <c r="CI90" s="585"/>
      <c r="CJ90" s="420">
        <f>CJ11</f>
        <v>45658</v>
      </c>
      <c r="CK90" s="440"/>
      <c r="CL90" s="440"/>
      <c r="CM90" s="440"/>
      <c r="CN90" s="440"/>
      <c r="CO90" s="420">
        <f>CO11</f>
        <v>45689</v>
      </c>
      <c r="CP90" s="440"/>
      <c r="CQ90" s="440"/>
      <c r="CR90" s="440"/>
      <c r="CS90" s="440"/>
      <c r="CT90" s="420">
        <f>CT11</f>
        <v>45717</v>
      </c>
      <c r="CU90" s="440"/>
      <c r="CV90" s="440"/>
      <c r="CW90" s="440"/>
      <c r="CX90" s="440"/>
      <c r="CY90" s="420">
        <f>CY11</f>
        <v>45748</v>
      </c>
      <c r="CZ90" s="440"/>
      <c r="DA90" s="440"/>
      <c r="DB90" s="440"/>
      <c r="DC90" s="440"/>
      <c r="DD90" s="420">
        <f>DD11</f>
        <v>45778</v>
      </c>
      <c r="DE90" s="440"/>
      <c r="DF90" s="440"/>
      <c r="DG90" s="440"/>
      <c r="DH90" s="440"/>
      <c r="DI90" s="420">
        <f>DI11</f>
        <v>45809</v>
      </c>
      <c r="DJ90" s="440"/>
      <c r="DK90" s="440"/>
      <c r="DL90" s="440"/>
      <c r="DM90" s="440"/>
      <c r="DN90" s="420">
        <f>DN11</f>
        <v>45839</v>
      </c>
      <c r="DO90" s="440"/>
      <c r="DP90" s="440"/>
      <c r="DQ90" s="440"/>
      <c r="DR90" s="440"/>
      <c r="DS90" s="420" t="e">
        <f ca="1">_xll.FIMMÊS(CC90,0)+1</f>
        <v>#NAME?</v>
      </c>
      <c r="DT90" s="440"/>
      <c r="DU90" s="440"/>
      <c r="DV90" s="440"/>
      <c r="DW90" s="440"/>
      <c r="DX90" s="420">
        <f>DX$11</f>
        <v>45901</v>
      </c>
      <c r="DY90" s="440"/>
      <c r="DZ90" s="440"/>
      <c r="EA90" s="440"/>
      <c r="EB90" s="440"/>
    </row>
    <row r="91" spans="1:132" s="431" customFormat="1" ht="14.25" x14ac:dyDescent="0.2">
      <c r="A91" s="422" t="s">
        <v>361</v>
      </c>
      <c r="B91" s="593"/>
      <c r="C91" s="593"/>
      <c r="D91" s="593"/>
      <c r="E91" s="593"/>
      <c r="F91" s="593"/>
      <c r="G91" s="593"/>
      <c r="H91" s="593"/>
      <c r="I91" s="593"/>
      <c r="J91" s="612"/>
      <c r="K91" s="612"/>
      <c r="L91" s="612"/>
      <c r="M91" s="612"/>
      <c r="N91" s="593"/>
      <c r="O91" s="593"/>
      <c r="P91" s="637"/>
      <c r="Q91" s="637"/>
      <c r="R91" s="638"/>
      <c r="S91" s="593"/>
      <c r="T91" s="612"/>
      <c r="U91" s="612"/>
      <c r="V91" s="593"/>
      <c r="W91" s="593"/>
      <c r="X91" s="612"/>
      <c r="Y91" s="612"/>
      <c r="Z91" s="612"/>
      <c r="AA91" s="612"/>
      <c r="AB91" s="612"/>
      <c r="AC91" s="612"/>
      <c r="AD91" s="612"/>
      <c r="AE91" s="612"/>
      <c r="AF91" s="612"/>
      <c r="AG91" s="612"/>
      <c r="AH91" s="636"/>
      <c r="AI91" s="636"/>
      <c r="AJ91" s="612"/>
      <c r="AK91" s="612"/>
      <c r="AL91" s="612"/>
      <c r="AM91" s="612"/>
      <c r="AN91" s="612"/>
      <c r="AO91" s="612"/>
      <c r="AP91" s="612"/>
      <c r="AQ91" s="612"/>
      <c r="AR91" s="612"/>
      <c r="AS91" s="612"/>
      <c r="AT91" s="612"/>
      <c r="AU91" s="612"/>
      <c r="AV91" s="612"/>
      <c r="AW91" s="612"/>
      <c r="AX91" s="612"/>
      <c r="AY91" s="612"/>
      <c r="AZ91" s="612"/>
      <c r="BA91" s="612"/>
      <c r="BB91" s="612"/>
      <c r="BC91" s="612"/>
      <c r="BD91" s="612"/>
      <c r="BE91" s="612"/>
      <c r="BF91" s="612"/>
      <c r="BG91" s="612"/>
      <c r="BH91" s="612"/>
      <c r="BI91" s="612"/>
      <c r="BJ91" s="612"/>
      <c r="BK91" s="612"/>
      <c r="BL91" s="614"/>
      <c r="BM91" s="614"/>
      <c r="BN91" s="612"/>
      <c r="BO91" s="612"/>
      <c r="BP91" s="612"/>
      <c r="BQ91" s="612"/>
      <c r="BR91" s="612"/>
      <c r="BS91" s="612"/>
      <c r="BT91" s="612"/>
      <c r="BU91" s="596"/>
      <c r="BV91" s="612"/>
      <c r="BW91" s="596"/>
      <c r="BX91" s="612"/>
      <c r="BY91" s="596"/>
      <c r="BZ91" s="612"/>
      <c r="CA91" s="596"/>
      <c r="CB91" s="612"/>
      <c r="CC91" s="596"/>
      <c r="CD91" s="612"/>
      <c r="CE91" s="596"/>
      <c r="CF91" s="612"/>
      <c r="CG91" s="596"/>
      <c r="CH91" s="612"/>
      <c r="CI91" s="596"/>
      <c r="CJ91" s="443">
        <f>CJ96+CJ101</f>
        <v>24</v>
      </c>
      <c r="CK91" s="440"/>
      <c r="CL91" s="440"/>
      <c r="CM91" s="440"/>
      <c r="CN91" s="440"/>
      <c r="CO91" s="443">
        <f>CO96+CO101</f>
        <v>14</v>
      </c>
      <c r="CP91" s="440"/>
      <c r="CQ91" s="440"/>
      <c r="CR91" s="440"/>
      <c r="CS91" s="440"/>
      <c r="CT91" s="443">
        <f>CT96+CT101</f>
        <v>12</v>
      </c>
      <c r="CU91" s="440"/>
      <c r="CV91" s="440"/>
      <c r="CW91" s="440"/>
      <c r="CX91" s="440"/>
      <c r="CY91" s="443">
        <f>CY96+CY101</f>
        <v>17</v>
      </c>
      <c r="CZ91" s="440"/>
      <c r="DA91" s="440"/>
      <c r="DB91" s="440"/>
      <c r="DC91" s="440"/>
      <c r="DD91" s="443">
        <f>DD96+DD101</f>
        <v>12</v>
      </c>
      <c r="DE91" s="440"/>
      <c r="DF91" s="440"/>
      <c r="DG91" s="440"/>
      <c r="DH91" s="440"/>
      <c r="DI91" s="443">
        <f>DI96+DI101</f>
        <v>16</v>
      </c>
      <c r="DJ91" s="440"/>
      <c r="DK91" s="440"/>
      <c r="DL91" s="440"/>
      <c r="DM91" s="440"/>
      <c r="DN91" s="443">
        <f>DN96+DN101</f>
        <v>16</v>
      </c>
      <c r="DO91" s="440"/>
      <c r="DP91" s="440"/>
      <c r="DQ91" s="440"/>
      <c r="DR91" s="440"/>
      <c r="DS91" s="443">
        <f>DS96+DS101</f>
        <v>11</v>
      </c>
      <c r="DT91" s="440"/>
      <c r="DU91" s="440"/>
      <c r="DV91" s="440"/>
      <c r="DW91" s="440"/>
      <c r="DX91" s="443">
        <f>DX96+DX101</f>
        <v>12</v>
      </c>
      <c r="DY91" s="440"/>
      <c r="DZ91" s="440"/>
      <c r="EA91" s="440"/>
      <c r="EB91" s="440"/>
    </row>
    <row r="92" spans="1:132" s="431" customFormat="1" ht="14.25" x14ac:dyDescent="0.2">
      <c r="A92" s="422" t="s">
        <v>362</v>
      </c>
      <c r="B92" s="593"/>
      <c r="C92" s="593"/>
      <c r="D92" s="593"/>
      <c r="E92" s="593"/>
      <c r="F92" s="593"/>
      <c r="G92" s="593"/>
      <c r="H92" s="593"/>
      <c r="I92" s="593"/>
      <c r="J92" s="612"/>
      <c r="K92" s="612"/>
      <c r="L92" s="612"/>
      <c r="M92" s="612"/>
      <c r="N92" s="593"/>
      <c r="O92" s="593"/>
      <c r="P92" s="637"/>
      <c r="Q92" s="637"/>
      <c r="R92" s="638"/>
      <c r="S92" s="593"/>
      <c r="T92" s="612"/>
      <c r="U92" s="612"/>
      <c r="V92" s="593"/>
      <c r="W92" s="593"/>
      <c r="X92" s="612"/>
      <c r="Y92" s="612"/>
      <c r="Z92" s="612"/>
      <c r="AA92" s="612"/>
      <c r="AB92" s="612"/>
      <c r="AC92" s="612"/>
      <c r="AD92" s="612"/>
      <c r="AE92" s="612"/>
      <c r="AF92" s="612"/>
      <c r="AG92" s="612"/>
      <c r="AH92" s="636"/>
      <c r="AI92" s="636"/>
      <c r="AJ92" s="612"/>
      <c r="AK92" s="612"/>
      <c r="AL92" s="612"/>
      <c r="AM92" s="612"/>
      <c r="AN92" s="612"/>
      <c r="AO92" s="612"/>
      <c r="AP92" s="612"/>
      <c r="AQ92" s="612"/>
      <c r="AR92" s="612"/>
      <c r="AS92" s="612"/>
      <c r="AT92" s="612"/>
      <c r="AU92" s="612"/>
      <c r="AV92" s="612"/>
      <c r="AW92" s="612"/>
      <c r="AX92" s="612"/>
      <c r="AY92" s="612"/>
      <c r="AZ92" s="612"/>
      <c r="BA92" s="612"/>
      <c r="BB92" s="612"/>
      <c r="BC92" s="612"/>
      <c r="BD92" s="612"/>
      <c r="BE92" s="612"/>
      <c r="BF92" s="612"/>
      <c r="BG92" s="612"/>
      <c r="BH92" s="612"/>
      <c r="BI92" s="612"/>
      <c r="BJ92" s="612"/>
      <c r="BK92" s="612"/>
      <c r="BL92" s="614"/>
      <c r="BM92" s="614"/>
      <c r="BN92" s="612"/>
      <c r="BO92" s="612"/>
      <c r="BP92" s="612"/>
      <c r="BQ92" s="612"/>
      <c r="BR92" s="612"/>
      <c r="BS92" s="612"/>
      <c r="BT92" s="612"/>
      <c r="BU92" s="596"/>
      <c r="BV92" s="612"/>
      <c r="BW92" s="596"/>
      <c r="BX92" s="612"/>
      <c r="BY92" s="596"/>
      <c r="BZ92" s="612"/>
      <c r="CA92" s="596"/>
      <c r="CB92" s="612"/>
      <c r="CC92" s="596"/>
      <c r="CD92" s="612"/>
      <c r="CE92" s="596"/>
      <c r="CF92" s="612"/>
      <c r="CG92" s="596"/>
      <c r="CH92" s="612"/>
      <c r="CI92" s="596"/>
      <c r="CJ92" s="443">
        <f>CJ97+CJ102</f>
        <v>146</v>
      </c>
      <c r="CK92" s="440"/>
      <c r="CL92" s="440"/>
      <c r="CM92" s="440"/>
      <c r="CN92" s="440"/>
      <c r="CO92" s="443">
        <f>CO97+CO102</f>
        <v>145</v>
      </c>
      <c r="CP92" s="440"/>
      <c r="CQ92" s="440"/>
      <c r="CR92" s="440"/>
      <c r="CS92" s="440"/>
      <c r="CT92" s="443">
        <f>CT97+CT102</f>
        <v>136</v>
      </c>
      <c r="CU92" s="440"/>
      <c r="CV92" s="440"/>
      <c r="CW92" s="440"/>
      <c r="CX92" s="440"/>
      <c r="CY92" s="443">
        <f>CY97+CY102</f>
        <v>127</v>
      </c>
      <c r="CZ92" s="440"/>
      <c r="DA92" s="440"/>
      <c r="DB92" s="440"/>
      <c r="DC92" s="440"/>
      <c r="DD92" s="443">
        <f>DD97+DD102</f>
        <v>137</v>
      </c>
      <c r="DE92" s="440"/>
      <c r="DF92" s="440"/>
      <c r="DG92" s="440"/>
      <c r="DH92" s="440"/>
      <c r="DI92" s="443">
        <f>DI97+DI102</f>
        <v>124</v>
      </c>
      <c r="DJ92" s="440"/>
      <c r="DK92" s="440"/>
      <c r="DL92" s="440"/>
      <c r="DM92" s="440"/>
      <c r="DN92" s="443">
        <f>DN97+DN102</f>
        <v>178</v>
      </c>
      <c r="DO92" s="440"/>
      <c r="DP92" s="440"/>
      <c r="DQ92" s="440"/>
      <c r="DR92" s="440"/>
      <c r="DS92" s="443">
        <f>DS97+DS102</f>
        <v>164</v>
      </c>
      <c r="DT92" s="440"/>
      <c r="DU92" s="440"/>
      <c r="DV92" s="440"/>
      <c r="DW92" s="440"/>
      <c r="DX92" s="443">
        <f>DX97+DX102</f>
        <v>152</v>
      </c>
      <c r="DY92" s="440"/>
      <c r="DZ92" s="440"/>
      <c r="EA92" s="440"/>
      <c r="EB92" s="440"/>
    </row>
    <row r="93" spans="1:132" s="431" customFormat="1" ht="14.25" x14ac:dyDescent="0.2">
      <c r="A93" s="422" t="s">
        <v>363</v>
      </c>
      <c r="B93" s="593"/>
      <c r="C93" s="593"/>
      <c r="D93" s="593"/>
      <c r="E93" s="593"/>
      <c r="F93" s="593"/>
      <c r="G93" s="593"/>
      <c r="H93" s="593"/>
      <c r="I93" s="593"/>
      <c r="J93" s="639"/>
      <c r="K93" s="639"/>
      <c r="L93" s="612"/>
      <c r="M93" s="612"/>
      <c r="N93" s="593"/>
      <c r="O93" s="593"/>
      <c r="P93" s="637"/>
      <c r="Q93" s="637"/>
      <c r="R93" s="638"/>
      <c r="S93" s="593"/>
      <c r="T93" s="612"/>
      <c r="U93" s="612"/>
      <c r="V93" s="593"/>
      <c r="W93" s="593"/>
      <c r="X93" s="612"/>
      <c r="Y93" s="612"/>
      <c r="Z93" s="612"/>
      <c r="AA93" s="612"/>
      <c r="AB93" s="612"/>
      <c r="AC93" s="612"/>
      <c r="AD93" s="612"/>
      <c r="AE93" s="612"/>
      <c r="AF93" s="612"/>
      <c r="AG93" s="612"/>
      <c r="AH93" s="636"/>
      <c r="AI93" s="636"/>
      <c r="AJ93" s="612"/>
      <c r="AK93" s="612"/>
      <c r="AL93" s="612"/>
      <c r="AM93" s="612"/>
      <c r="AN93" s="612"/>
      <c r="AO93" s="612"/>
      <c r="AP93" s="612"/>
      <c r="AQ93" s="612"/>
      <c r="AR93" s="612"/>
      <c r="AS93" s="612"/>
      <c r="AT93" s="612"/>
      <c r="AU93" s="612"/>
      <c r="AV93" s="612"/>
      <c r="AW93" s="612"/>
      <c r="AX93" s="612"/>
      <c r="AY93" s="612"/>
      <c r="AZ93" s="612"/>
      <c r="BA93" s="612"/>
      <c r="BB93" s="612"/>
      <c r="BC93" s="612"/>
      <c r="BD93" s="612"/>
      <c r="BE93" s="612"/>
      <c r="BF93" s="612"/>
      <c r="BG93" s="612"/>
      <c r="BH93" s="612"/>
      <c r="BI93" s="612"/>
      <c r="BJ93" s="612"/>
      <c r="BK93" s="612"/>
      <c r="BL93" s="614"/>
      <c r="BM93" s="614"/>
      <c r="BN93" s="612"/>
      <c r="BO93" s="612"/>
      <c r="BP93" s="612"/>
      <c r="BQ93" s="612"/>
      <c r="BR93" s="612"/>
      <c r="BS93" s="612"/>
      <c r="BT93" s="612"/>
      <c r="BU93" s="596"/>
      <c r="BV93" s="612"/>
      <c r="BW93" s="596"/>
      <c r="BX93" s="612"/>
      <c r="BY93" s="596"/>
      <c r="BZ93" s="612"/>
      <c r="CA93" s="596"/>
      <c r="CB93" s="612"/>
      <c r="CC93" s="596"/>
      <c r="CD93" s="612"/>
      <c r="CE93" s="596"/>
      <c r="CF93" s="612"/>
      <c r="CG93" s="596"/>
      <c r="CH93" s="612"/>
      <c r="CI93" s="596"/>
      <c r="CJ93" s="443">
        <f>CJ98+CJ103</f>
        <v>5</v>
      </c>
      <c r="CK93" s="440"/>
      <c r="CL93" s="440"/>
      <c r="CM93" s="440"/>
      <c r="CN93" s="440"/>
      <c r="CO93" s="443">
        <f>CO98+CO103</f>
        <v>6</v>
      </c>
      <c r="CP93" s="440"/>
      <c r="CQ93" s="440"/>
      <c r="CR93" s="440"/>
      <c r="CS93" s="440"/>
      <c r="CT93" s="443">
        <f>CT98+CT103</f>
        <v>7</v>
      </c>
      <c r="CU93" s="440"/>
      <c r="CV93" s="440"/>
      <c r="CW93" s="440"/>
      <c r="CX93" s="440"/>
      <c r="CY93" s="443">
        <f>CY98+CY103</f>
        <v>6</v>
      </c>
      <c r="CZ93" s="440"/>
      <c r="DA93" s="440"/>
      <c r="DB93" s="440"/>
      <c r="DC93" s="440"/>
      <c r="DD93" s="443">
        <f>DD98+DD103</f>
        <v>9</v>
      </c>
      <c r="DE93" s="440"/>
      <c r="DF93" s="440"/>
      <c r="DG93" s="440"/>
      <c r="DH93" s="440"/>
      <c r="DI93" s="443">
        <f>DI98+DI103</f>
        <v>7</v>
      </c>
      <c r="DJ93" s="440"/>
      <c r="DK93" s="440"/>
      <c r="DL93" s="440"/>
      <c r="DM93" s="440"/>
      <c r="DN93" s="443">
        <f>DN98+DN103</f>
        <v>9</v>
      </c>
      <c r="DO93" s="440"/>
      <c r="DP93" s="440"/>
      <c r="DQ93" s="440"/>
      <c r="DR93" s="440"/>
      <c r="DS93" s="443">
        <f>DS98+DS103</f>
        <v>6</v>
      </c>
      <c r="DT93" s="440"/>
      <c r="DU93" s="440"/>
      <c r="DV93" s="440"/>
      <c r="DW93" s="440"/>
      <c r="DX93" s="443">
        <f>DX98+DX103</f>
        <v>3</v>
      </c>
      <c r="DY93" s="440"/>
      <c r="DZ93" s="440"/>
      <c r="EA93" s="440"/>
      <c r="EB93" s="440"/>
    </row>
    <row r="94" spans="1:132" s="431" customFormat="1" ht="14.25" x14ac:dyDescent="0.2">
      <c r="A94" s="422" t="s">
        <v>364</v>
      </c>
      <c r="B94" s="593"/>
      <c r="C94" s="593"/>
      <c r="D94" s="593"/>
      <c r="E94" s="593"/>
      <c r="F94" s="593"/>
      <c r="G94" s="593"/>
      <c r="H94" s="593"/>
      <c r="I94" s="593"/>
      <c r="J94" s="612"/>
      <c r="K94" s="612"/>
      <c r="L94" s="612"/>
      <c r="M94" s="612"/>
      <c r="N94" s="593"/>
      <c r="O94" s="593"/>
      <c r="P94" s="637"/>
      <c r="Q94" s="637"/>
      <c r="R94" s="638"/>
      <c r="S94" s="593"/>
      <c r="T94" s="612"/>
      <c r="U94" s="612"/>
      <c r="V94" s="593"/>
      <c r="W94" s="593"/>
      <c r="X94" s="612"/>
      <c r="Y94" s="612"/>
      <c r="Z94" s="612"/>
      <c r="AA94" s="612"/>
      <c r="AB94" s="612"/>
      <c r="AC94" s="612"/>
      <c r="AD94" s="612"/>
      <c r="AE94" s="612"/>
      <c r="AF94" s="612"/>
      <c r="AG94" s="612"/>
      <c r="AH94" s="636"/>
      <c r="AI94" s="636"/>
      <c r="AJ94" s="612"/>
      <c r="AK94" s="612"/>
      <c r="AL94" s="612"/>
      <c r="AM94" s="612"/>
      <c r="AN94" s="612"/>
      <c r="AO94" s="612"/>
      <c r="AP94" s="612"/>
      <c r="AQ94" s="612"/>
      <c r="AR94" s="612"/>
      <c r="AS94" s="612"/>
      <c r="AT94" s="612"/>
      <c r="AU94" s="612"/>
      <c r="AV94" s="612"/>
      <c r="AW94" s="612"/>
      <c r="AX94" s="612"/>
      <c r="AY94" s="612"/>
      <c r="AZ94" s="612"/>
      <c r="BA94" s="612"/>
      <c r="BB94" s="612"/>
      <c r="BC94" s="612"/>
      <c r="BD94" s="612"/>
      <c r="BE94" s="612"/>
      <c r="BF94" s="612"/>
      <c r="BG94" s="612"/>
      <c r="BH94" s="612"/>
      <c r="BI94" s="612"/>
      <c r="BJ94" s="612"/>
      <c r="BK94" s="612"/>
      <c r="BL94" s="614"/>
      <c r="BM94" s="614"/>
      <c r="BN94" s="612"/>
      <c r="BO94" s="612"/>
      <c r="BP94" s="612"/>
      <c r="BQ94" s="612"/>
      <c r="BR94" s="612"/>
      <c r="BS94" s="612"/>
      <c r="BT94" s="612"/>
      <c r="BU94" s="596"/>
      <c r="BV94" s="612"/>
      <c r="BW94" s="596"/>
      <c r="BX94" s="612"/>
      <c r="BY94" s="596"/>
      <c r="BZ94" s="612"/>
      <c r="CA94" s="596"/>
      <c r="CB94" s="612"/>
      <c r="CC94" s="596"/>
      <c r="CD94" s="612"/>
      <c r="CE94" s="596"/>
      <c r="CF94" s="612"/>
      <c r="CG94" s="596"/>
      <c r="CH94" s="612"/>
      <c r="CI94" s="596"/>
      <c r="CJ94" s="443">
        <f>CJ99+CJ104</f>
        <v>34</v>
      </c>
      <c r="CK94" s="440"/>
      <c r="CL94" s="440"/>
      <c r="CM94" s="440"/>
      <c r="CN94" s="440"/>
      <c r="CO94" s="443">
        <f>CO99+CO104</f>
        <v>46</v>
      </c>
      <c r="CP94" s="440"/>
      <c r="CQ94" s="440"/>
      <c r="CR94" s="440"/>
      <c r="CS94" s="440"/>
      <c r="CT94" s="443">
        <f>CT99+CT104</f>
        <v>40</v>
      </c>
      <c r="CU94" s="440"/>
      <c r="CV94" s="440"/>
      <c r="CW94" s="440"/>
      <c r="CX94" s="440"/>
      <c r="CY94" s="443">
        <f>CY99+CY104</f>
        <v>46</v>
      </c>
      <c r="CZ94" s="440"/>
      <c r="DA94" s="440"/>
      <c r="DB94" s="440"/>
      <c r="DC94" s="440"/>
      <c r="DD94" s="443">
        <f>DD99+DD104</f>
        <v>45</v>
      </c>
      <c r="DE94" s="440"/>
      <c r="DF94" s="440"/>
      <c r="DG94" s="440"/>
      <c r="DH94" s="440"/>
      <c r="DI94" s="443">
        <f>DI99+DI104</f>
        <v>38</v>
      </c>
      <c r="DJ94" s="440"/>
      <c r="DK94" s="440"/>
      <c r="DL94" s="440"/>
      <c r="DM94" s="440"/>
      <c r="DN94" s="443">
        <f>DN99+DN104</f>
        <v>38</v>
      </c>
      <c r="DO94" s="440"/>
      <c r="DP94" s="440"/>
      <c r="DQ94" s="440"/>
      <c r="DR94" s="440"/>
      <c r="DS94" s="443">
        <f>DS99+DS104</f>
        <v>35</v>
      </c>
      <c r="DT94" s="440"/>
      <c r="DU94" s="440"/>
      <c r="DV94" s="440"/>
      <c r="DW94" s="440"/>
      <c r="DX94" s="443">
        <f>DX99+DX104</f>
        <v>40</v>
      </c>
      <c r="DY94" s="440"/>
      <c r="DZ94" s="440"/>
      <c r="EA94" s="440"/>
      <c r="EB94" s="440"/>
    </row>
    <row r="95" spans="1:132" s="431" customFormat="1" x14ac:dyDescent="0.2">
      <c r="A95" s="419" t="s">
        <v>365</v>
      </c>
      <c r="B95" s="584"/>
      <c r="C95" s="585"/>
      <c r="D95" s="584"/>
      <c r="E95" s="585"/>
      <c r="F95" s="584"/>
      <c r="G95" s="585"/>
      <c r="H95" s="584"/>
      <c r="I95" s="585"/>
      <c r="J95" s="584"/>
      <c r="K95" s="585"/>
      <c r="L95" s="584"/>
      <c r="M95" s="585"/>
      <c r="N95" s="584"/>
      <c r="O95" s="585"/>
      <c r="P95" s="584"/>
      <c r="Q95" s="585"/>
      <c r="R95" s="584"/>
      <c r="S95" s="585"/>
      <c r="T95" s="584"/>
      <c r="U95" s="585"/>
      <c r="V95" s="584"/>
      <c r="W95" s="585"/>
      <c r="X95" s="584"/>
      <c r="Y95" s="585"/>
      <c r="Z95" s="584"/>
      <c r="AA95" s="585"/>
      <c r="AB95" s="584"/>
      <c r="AC95" s="585"/>
      <c r="AD95" s="584"/>
      <c r="AE95" s="585"/>
      <c r="AF95" s="584"/>
      <c r="AG95" s="585"/>
      <c r="AH95" s="584"/>
      <c r="AI95" s="585"/>
      <c r="AJ95" s="584"/>
      <c r="AK95" s="585"/>
      <c r="AL95" s="584"/>
      <c r="AM95" s="585"/>
      <c r="AN95" s="584"/>
      <c r="AO95" s="585"/>
      <c r="AP95" s="584"/>
      <c r="AQ95" s="585"/>
      <c r="AR95" s="584"/>
      <c r="AS95" s="585"/>
      <c r="AT95" s="584"/>
      <c r="AU95" s="585"/>
      <c r="AV95" s="584"/>
      <c r="AW95" s="585"/>
      <c r="AX95" s="584"/>
      <c r="AY95" s="585"/>
      <c r="AZ95" s="584"/>
      <c r="BA95" s="585"/>
      <c r="BB95" s="584"/>
      <c r="BC95" s="585"/>
      <c r="BD95" s="584"/>
      <c r="BE95" s="585"/>
      <c r="BF95" s="584"/>
      <c r="BG95" s="585"/>
      <c r="BH95" s="584"/>
      <c r="BI95" s="585"/>
      <c r="BJ95" s="584"/>
      <c r="BK95" s="585"/>
      <c r="BL95" s="584"/>
      <c r="BM95" s="585"/>
      <c r="BN95" s="584"/>
      <c r="BO95" s="585"/>
      <c r="BP95" s="584"/>
      <c r="BQ95" s="585"/>
      <c r="BR95" s="584"/>
      <c r="BS95" s="585"/>
      <c r="BT95" s="584"/>
      <c r="BU95" s="585"/>
      <c r="BV95" s="584"/>
      <c r="BW95" s="585"/>
      <c r="BX95" s="584"/>
      <c r="BY95" s="585"/>
      <c r="BZ95" s="584"/>
      <c r="CA95" s="585"/>
      <c r="CB95" s="584"/>
      <c r="CC95" s="585"/>
      <c r="CD95" s="584"/>
      <c r="CE95" s="585"/>
      <c r="CF95" s="584"/>
      <c r="CG95" s="585"/>
      <c r="CH95" s="584"/>
      <c r="CI95" s="585"/>
      <c r="CJ95" s="420"/>
      <c r="CK95" s="440"/>
      <c r="CL95" s="440"/>
      <c r="CM95" s="440"/>
      <c r="CN95" s="440"/>
      <c r="CO95" s="420"/>
      <c r="CP95" s="440"/>
      <c r="CQ95" s="440"/>
      <c r="CR95" s="440"/>
      <c r="CS95" s="440"/>
      <c r="CT95" s="420"/>
      <c r="CU95" s="440"/>
      <c r="CV95" s="440"/>
      <c r="CW95" s="440"/>
      <c r="CX95" s="440"/>
      <c r="CY95" s="420"/>
      <c r="CZ95" s="440"/>
      <c r="DA95" s="440"/>
      <c r="DB95" s="440"/>
      <c r="DC95" s="440"/>
      <c r="DD95" s="420"/>
      <c r="DE95" s="440"/>
      <c r="DF95" s="440"/>
      <c r="DG95" s="440"/>
      <c r="DH95" s="440"/>
      <c r="DI95" s="420"/>
      <c r="DJ95" s="440"/>
      <c r="DK95" s="440"/>
      <c r="DL95" s="440"/>
      <c r="DM95" s="440"/>
      <c r="DN95" s="420"/>
      <c r="DO95" s="440"/>
      <c r="DP95" s="440"/>
      <c r="DQ95" s="440"/>
      <c r="DR95" s="440"/>
      <c r="DS95" s="420"/>
      <c r="DT95" s="440"/>
      <c r="DU95" s="440"/>
      <c r="DV95" s="440"/>
      <c r="DW95" s="440"/>
      <c r="DX95" s="420"/>
      <c r="DY95" s="440"/>
      <c r="DZ95" s="440"/>
      <c r="EA95" s="440"/>
      <c r="EB95" s="440"/>
    </row>
    <row r="96" spans="1:132" s="431" customFormat="1" ht="14.25" x14ac:dyDescent="0.2">
      <c r="A96" s="422" t="s">
        <v>361</v>
      </c>
      <c r="B96" s="593"/>
      <c r="C96" s="593"/>
      <c r="D96" s="593"/>
      <c r="E96" s="593"/>
      <c r="F96" s="593"/>
      <c r="G96" s="593"/>
      <c r="H96" s="593"/>
      <c r="I96" s="593"/>
      <c r="J96" s="612"/>
      <c r="K96" s="612"/>
      <c r="L96" s="612"/>
      <c r="M96" s="612"/>
      <c r="N96" s="593"/>
      <c r="O96" s="593"/>
      <c r="P96" s="637"/>
      <c r="Q96" s="637"/>
      <c r="R96" s="638"/>
      <c r="S96" s="593"/>
      <c r="T96" s="612"/>
      <c r="U96" s="612"/>
      <c r="V96" s="593"/>
      <c r="W96" s="593"/>
      <c r="X96" s="612"/>
      <c r="Y96" s="612"/>
      <c r="Z96" s="612"/>
      <c r="AA96" s="612"/>
      <c r="AB96" s="612"/>
      <c r="AC96" s="612"/>
      <c r="AD96" s="612"/>
      <c r="AE96" s="612"/>
      <c r="AF96" s="612"/>
      <c r="AG96" s="612"/>
      <c r="AH96" s="636"/>
      <c r="AI96" s="636"/>
      <c r="AJ96" s="612"/>
      <c r="AK96" s="612"/>
      <c r="AL96" s="612"/>
      <c r="AM96" s="612"/>
      <c r="AN96" s="612"/>
      <c r="AO96" s="612"/>
      <c r="AP96" s="612"/>
      <c r="AQ96" s="612"/>
      <c r="AR96" s="612"/>
      <c r="AS96" s="612"/>
      <c r="AT96" s="612"/>
      <c r="AU96" s="612"/>
      <c r="AV96" s="612"/>
      <c r="AW96" s="612"/>
      <c r="AX96" s="612"/>
      <c r="AY96" s="612"/>
      <c r="AZ96" s="612"/>
      <c r="BA96" s="612"/>
      <c r="BB96" s="612"/>
      <c r="BC96" s="612"/>
      <c r="BD96" s="612"/>
      <c r="BE96" s="612"/>
      <c r="BF96" s="612"/>
      <c r="BG96" s="612"/>
      <c r="BH96" s="612"/>
      <c r="BI96" s="612"/>
      <c r="BJ96" s="612"/>
      <c r="BK96" s="612"/>
      <c r="BL96" s="614"/>
      <c r="BM96" s="614"/>
      <c r="BN96" s="612"/>
      <c r="BO96" s="612"/>
      <c r="BP96" s="612"/>
      <c r="BQ96" s="612"/>
      <c r="BR96" s="612"/>
      <c r="BS96" s="612"/>
      <c r="BT96" s="612"/>
      <c r="BU96" s="596"/>
      <c r="BV96" s="612"/>
      <c r="BW96" s="596"/>
      <c r="BX96" s="612"/>
      <c r="BY96" s="596"/>
      <c r="BZ96" s="612"/>
      <c r="CA96" s="596"/>
      <c r="CB96" s="612"/>
      <c r="CC96" s="596"/>
      <c r="CD96" s="612"/>
      <c r="CE96" s="596"/>
      <c r="CF96" s="612"/>
      <c r="CG96" s="596"/>
      <c r="CH96" s="612"/>
      <c r="CI96" s="596"/>
      <c r="CJ96" s="57">
        <v>13</v>
      </c>
      <c r="CK96" s="440"/>
      <c r="CL96" s="440"/>
      <c r="CM96" s="440"/>
      <c r="CN96" s="440"/>
      <c r="CO96" s="57">
        <v>5</v>
      </c>
      <c r="CP96" s="440"/>
      <c r="CQ96" s="440"/>
      <c r="CR96" s="440"/>
      <c r="CS96" s="440"/>
      <c r="CT96" s="57">
        <v>8</v>
      </c>
      <c r="CU96" s="440"/>
      <c r="CV96" s="440"/>
      <c r="CW96" s="440"/>
      <c r="CX96" s="440"/>
      <c r="CY96" s="57">
        <v>7</v>
      </c>
      <c r="CZ96" s="440"/>
      <c r="DA96" s="440"/>
      <c r="DB96" s="440"/>
      <c r="DC96" s="440"/>
      <c r="DD96" s="57">
        <v>7</v>
      </c>
      <c r="DE96" s="440"/>
      <c r="DF96" s="440"/>
      <c r="DG96" s="440"/>
      <c r="DH96" s="440"/>
      <c r="DI96" s="57">
        <v>7</v>
      </c>
      <c r="DJ96" s="440"/>
      <c r="DK96" s="440"/>
      <c r="DL96" s="440"/>
      <c r="DM96" s="440"/>
      <c r="DN96" s="57">
        <v>9</v>
      </c>
      <c r="DO96" s="440"/>
      <c r="DP96" s="440"/>
      <c r="DQ96" s="440"/>
      <c r="DR96" s="440"/>
      <c r="DS96" s="57">
        <v>5</v>
      </c>
      <c r="DT96" s="440"/>
      <c r="DU96" s="440"/>
      <c r="DV96" s="440"/>
      <c r="DW96" s="440"/>
      <c r="DX96" s="57">
        <v>2</v>
      </c>
      <c r="DY96" s="440"/>
      <c r="DZ96" s="440"/>
      <c r="EA96" s="440"/>
      <c r="EB96" s="440"/>
    </row>
    <row r="97" spans="1:132" s="431" customFormat="1" ht="14.25" x14ac:dyDescent="0.2">
      <c r="A97" s="422" t="s">
        <v>362</v>
      </c>
      <c r="B97" s="593"/>
      <c r="C97" s="593"/>
      <c r="D97" s="593"/>
      <c r="E97" s="593"/>
      <c r="F97" s="593"/>
      <c r="G97" s="593"/>
      <c r="H97" s="593"/>
      <c r="I97" s="593"/>
      <c r="J97" s="612"/>
      <c r="K97" s="612"/>
      <c r="L97" s="612"/>
      <c r="M97" s="612"/>
      <c r="N97" s="593"/>
      <c r="O97" s="593"/>
      <c r="P97" s="637"/>
      <c r="Q97" s="637"/>
      <c r="R97" s="638"/>
      <c r="S97" s="593"/>
      <c r="T97" s="612"/>
      <c r="U97" s="612"/>
      <c r="V97" s="593"/>
      <c r="W97" s="593"/>
      <c r="X97" s="612"/>
      <c r="Y97" s="612"/>
      <c r="Z97" s="612"/>
      <c r="AA97" s="612"/>
      <c r="AB97" s="612"/>
      <c r="AC97" s="612"/>
      <c r="AD97" s="612"/>
      <c r="AE97" s="612"/>
      <c r="AF97" s="612"/>
      <c r="AG97" s="612"/>
      <c r="AH97" s="636"/>
      <c r="AI97" s="636"/>
      <c r="AJ97" s="612"/>
      <c r="AK97" s="612"/>
      <c r="AL97" s="612"/>
      <c r="AM97" s="612"/>
      <c r="AN97" s="612"/>
      <c r="AO97" s="612"/>
      <c r="AP97" s="612"/>
      <c r="AQ97" s="612"/>
      <c r="AR97" s="612"/>
      <c r="AS97" s="612"/>
      <c r="AT97" s="612"/>
      <c r="AU97" s="612"/>
      <c r="AV97" s="612"/>
      <c r="AW97" s="612"/>
      <c r="AX97" s="612"/>
      <c r="AY97" s="612"/>
      <c r="AZ97" s="612"/>
      <c r="BA97" s="612"/>
      <c r="BB97" s="612"/>
      <c r="BC97" s="612"/>
      <c r="BD97" s="612"/>
      <c r="BE97" s="612"/>
      <c r="BF97" s="612"/>
      <c r="BG97" s="612"/>
      <c r="BH97" s="612"/>
      <c r="BI97" s="612"/>
      <c r="BJ97" s="612"/>
      <c r="BK97" s="612"/>
      <c r="BL97" s="614"/>
      <c r="BM97" s="614"/>
      <c r="BN97" s="612"/>
      <c r="BO97" s="612"/>
      <c r="BP97" s="612"/>
      <c r="BQ97" s="612"/>
      <c r="BR97" s="612"/>
      <c r="BS97" s="612"/>
      <c r="BT97" s="612"/>
      <c r="BU97" s="596"/>
      <c r="BV97" s="612"/>
      <c r="BW97" s="596"/>
      <c r="BX97" s="612"/>
      <c r="BY97" s="596"/>
      <c r="BZ97" s="612"/>
      <c r="CA97" s="596"/>
      <c r="CB97" s="612"/>
      <c r="CC97" s="596"/>
      <c r="CD97" s="612"/>
      <c r="CE97" s="596"/>
      <c r="CF97" s="612"/>
      <c r="CG97" s="596"/>
      <c r="CH97" s="612"/>
      <c r="CI97" s="596"/>
      <c r="CJ97" s="57">
        <v>134</v>
      </c>
      <c r="CK97" s="440"/>
      <c r="CL97" s="440"/>
      <c r="CM97" s="440"/>
      <c r="CN97" s="440"/>
      <c r="CO97" s="57">
        <v>132</v>
      </c>
      <c r="CP97" s="440"/>
      <c r="CQ97" s="440"/>
      <c r="CR97" s="440"/>
      <c r="CS97" s="440"/>
      <c r="CT97" s="57">
        <v>121</v>
      </c>
      <c r="CU97" s="440"/>
      <c r="CV97" s="440"/>
      <c r="CW97" s="440"/>
      <c r="CX97" s="440"/>
      <c r="CY97" s="57">
        <v>120</v>
      </c>
      <c r="CZ97" s="440"/>
      <c r="DA97" s="440"/>
      <c r="DB97" s="440"/>
      <c r="DC97" s="440"/>
      <c r="DD97" s="57">
        <v>127</v>
      </c>
      <c r="DE97" s="440"/>
      <c r="DF97" s="440"/>
      <c r="DG97" s="440"/>
      <c r="DH97" s="440"/>
      <c r="DI97" s="57">
        <v>121</v>
      </c>
      <c r="DJ97" s="440"/>
      <c r="DK97" s="440"/>
      <c r="DL97" s="440"/>
      <c r="DM97" s="440"/>
      <c r="DN97" s="57">
        <v>165</v>
      </c>
      <c r="DO97" s="440"/>
      <c r="DP97" s="440"/>
      <c r="DQ97" s="440"/>
      <c r="DR97" s="440"/>
      <c r="DS97" s="57">
        <v>153</v>
      </c>
      <c r="DT97" s="440"/>
      <c r="DU97" s="440"/>
      <c r="DV97" s="440"/>
      <c r="DW97" s="440"/>
      <c r="DX97" s="57">
        <v>141</v>
      </c>
      <c r="DY97" s="440"/>
      <c r="DZ97" s="440"/>
      <c r="EA97" s="440"/>
      <c r="EB97" s="440"/>
    </row>
    <row r="98" spans="1:132" s="431" customFormat="1" ht="14.25" x14ac:dyDescent="0.2">
      <c r="A98" s="422" t="s">
        <v>363</v>
      </c>
      <c r="B98" s="593"/>
      <c r="C98" s="593"/>
      <c r="D98" s="593"/>
      <c r="E98" s="593"/>
      <c r="F98" s="593"/>
      <c r="G98" s="593"/>
      <c r="H98" s="593"/>
      <c r="I98" s="593"/>
      <c r="J98" s="639"/>
      <c r="K98" s="639"/>
      <c r="L98" s="612"/>
      <c r="M98" s="612"/>
      <c r="N98" s="593"/>
      <c r="O98" s="593"/>
      <c r="P98" s="637"/>
      <c r="Q98" s="637"/>
      <c r="R98" s="638"/>
      <c r="S98" s="593"/>
      <c r="T98" s="612"/>
      <c r="U98" s="612"/>
      <c r="V98" s="593"/>
      <c r="W98" s="593"/>
      <c r="X98" s="612"/>
      <c r="Y98" s="612"/>
      <c r="Z98" s="612"/>
      <c r="AA98" s="612"/>
      <c r="AB98" s="612"/>
      <c r="AC98" s="612"/>
      <c r="AD98" s="612"/>
      <c r="AE98" s="612"/>
      <c r="AF98" s="612"/>
      <c r="AG98" s="612"/>
      <c r="AH98" s="636"/>
      <c r="AI98" s="636"/>
      <c r="AJ98" s="612"/>
      <c r="AK98" s="612"/>
      <c r="AL98" s="612"/>
      <c r="AM98" s="612"/>
      <c r="AN98" s="612"/>
      <c r="AO98" s="612"/>
      <c r="AP98" s="612"/>
      <c r="AQ98" s="612"/>
      <c r="AR98" s="612"/>
      <c r="AS98" s="612"/>
      <c r="AT98" s="612"/>
      <c r="AU98" s="612"/>
      <c r="AV98" s="612"/>
      <c r="AW98" s="612"/>
      <c r="AX98" s="612"/>
      <c r="AY98" s="612"/>
      <c r="AZ98" s="612"/>
      <c r="BA98" s="612"/>
      <c r="BB98" s="612"/>
      <c r="BC98" s="612"/>
      <c r="BD98" s="612"/>
      <c r="BE98" s="612"/>
      <c r="BF98" s="612"/>
      <c r="BG98" s="612"/>
      <c r="BH98" s="612"/>
      <c r="BI98" s="612"/>
      <c r="BJ98" s="612"/>
      <c r="BK98" s="612"/>
      <c r="BL98" s="614"/>
      <c r="BM98" s="614"/>
      <c r="BN98" s="612"/>
      <c r="BO98" s="612"/>
      <c r="BP98" s="612"/>
      <c r="BQ98" s="612"/>
      <c r="BR98" s="612"/>
      <c r="BS98" s="612"/>
      <c r="BT98" s="612"/>
      <c r="BU98" s="596"/>
      <c r="BV98" s="612"/>
      <c r="BW98" s="596"/>
      <c r="BX98" s="612"/>
      <c r="BY98" s="596"/>
      <c r="BZ98" s="612"/>
      <c r="CA98" s="596"/>
      <c r="CB98" s="612"/>
      <c r="CC98" s="596"/>
      <c r="CD98" s="612"/>
      <c r="CE98" s="596"/>
      <c r="CF98" s="612"/>
      <c r="CG98" s="596"/>
      <c r="CH98" s="612"/>
      <c r="CI98" s="596"/>
      <c r="CJ98" s="154">
        <v>5</v>
      </c>
      <c r="CK98" s="440"/>
      <c r="CL98" s="440"/>
      <c r="CM98" s="440"/>
      <c r="CN98" s="440"/>
      <c r="CO98" s="154">
        <v>5</v>
      </c>
      <c r="CP98" s="440"/>
      <c r="CQ98" s="440"/>
      <c r="CR98" s="440"/>
      <c r="CS98" s="440"/>
      <c r="CT98" s="154">
        <v>7</v>
      </c>
      <c r="CU98" s="440"/>
      <c r="CV98" s="440"/>
      <c r="CW98" s="440"/>
      <c r="CX98" s="440"/>
      <c r="CY98" s="154">
        <v>5</v>
      </c>
      <c r="CZ98" s="440"/>
      <c r="DA98" s="440"/>
      <c r="DB98" s="440"/>
      <c r="DC98" s="440"/>
      <c r="DD98" s="154">
        <v>7</v>
      </c>
      <c r="DE98" s="440"/>
      <c r="DF98" s="440"/>
      <c r="DG98" s="440"/>
      <c r="DH98" s="440"/>
      <c r="DI98" s="154">
        <v>7</v>
      </c>
      <c r="DJ98" s="440"/>
      <c r="DK98" s="440"/>
      <c r="DL98" s="440"/>
      <c r="DM98" s="440"/>
      <c r="DN98" s="154">
        <v>9</v>
      </c>
      <c r="DO98" s="440"/>
      <c r="DP98" s="440"/>
      <c r="DQ98" s="440"/>
      <c r="DR98" s="440"/>
      <c r="DS98" s="154">
        <v>4</v>
      </c>
      <c r="DT98" s="440"/>
      <c r="DU98" s="440"/>
      <c r="DV98" s="440"/>
      <c r="DW98" s="440"/>
      <c r="DX98" s="154">
        <v>2</v>
      </c>
      <c r="DY98" s="440"/>
      <c r="DZ98" s="440"/>
      <c r="EA98" s="440"/>
      <c r="EB98" s="440"/>
    </row>
    <row r="99" spans="1:132" s="431" customFormat="1" ht="14.25" x14ac:dyDescent="0.2">
      <c r="A99" s="422" t="s">
        <v>364</v>
      </c>
      <c r="B99" s="593"/>
      <c r="C99" s="593"/>
      <c r="D99" s="593"/>
      <c r="E99" s="593"/>
      <c r="F99" s="593"/>
      <c r="G99" s="593"/>
      <c r="H99" s="593"/>
      <c r="I99" s="593"/>
      <c r="J99" s="612"/>
      <c r="K99" s="612"/>
      <c r="L99" s="612"/>
      <c r="M99" s="612"/>
      <c r="N99" s="593"/>
      <c r="O99" s="593"/>
      <c r="P99" s="637"/>
      <c r="Q99" s="637"/>
      <c r="R99" s="638"/>
      <c r="S99" s="593"/>
      <c r="T99" s="612"/>
      <c r="U99" s="612"/>
      <c r="V99" s="593"/>
      <c r="W99" s="593"/>
      <c r="X99" s="612"/>
      <c r="Y99" s="612"/>
      <c r="Z99" s="612"/>
      <c r="AA99" s="612"/>
      <c r="AB99" s="612"/>
      <c r="AC99" s="612"/>
      <c r="AD99" s="612"/>
      <c r="AE99" s="612"/>
      <c r="AF99" s="612"/>
      <c r="AG99" s="612"/>
      <c r="AH99" s="636"/>
      <c r="AI99" s="636"/>
      <c r="AJ99" s="612"/>
      <c r="AK99" s="612"/>
      <c r="AL99" s="612"/>
      <c r="AM99" s="612"/>
      <c r="AN99" s="612"/>
      <c r="AO99" s="612"/>
      <c r="AP99" s="612"/>
      <c r="AQ99" s="612"/>
      <c r="AR99" s="612"/>
      <c r="AS99" s="612"/>
      <c r="AT99" s="612"/>
      <c r="AU99" s="612"/>
      <c r="AV99" s="612"/>
      <c r="AW99" s="612"/>
      <c r="AX99" s="612"/>
      <c r="AY99" s="612"/>
      <c r="AZ99" s="612"/>
      <c r="BA99" s="612"/>
      <c r="BB99" s="612"/>
      <c r="BC99" s="612"/>
      <c r="BD99" s="612"/>
      <c r="BE99" s="612"/>
      <c r="BF99" s="612"/>
      <c r="BG99" s="612"/>
      <c r="BH99" s="612"/>
      <c r="BI99" s="612"/>
      <c r="BJ99" s="612"/>
      <c r="BK99" s="612"/>
      <c r="BL99" s="614"/>
      <c r="BM99" s="614"/>
      <c r="BN99" s="612"/>
      <c r="BO99" s="612"/>
      <c r="BP99" s="612"/>
      <c r="BQ99" s="612"/>
      <c r="BR99" s="612"/>
      <c r="BS99" s="612"/>
      <c r="BT99" s="612"/>
      <c r="BU99" s="596"/>
      <c r="BV99" s="612"/>
      <c r="BW99" s="596"/>
      <c r="BX99" s="612"/>
      <c r="BY99" s="596"/>
      <c r="BZ99" s="612"/>
      <c r="CA99" s="596"/>
      <c r="CB99" s="612"/>
      <c r="CC99" s="596"/>
      <c r="CD99" s="612"/>
      <c r="CE99" s="596"/>
      <c r="CF99" s="612"/>
      <c r="CG99" s="596"/>
      <c r="CH99" s="612"/>
      <c r="CI99" s="596"/>
      <c r="CJ99" s="154">
        <v>32</v>
      </c>
      <c r="CK99" s="440"/>
      <c r="CL99" s="440"/>
      <c r="CM99" s="440"/>
      <c r="CN99" s="440"/>
      <c r="CO99" s="154">
        <v>44</v>
      </c>
      <c r="CP99" s="440"/>
      <c r="CQ99" s="440"/>
      <c r="CR99" s="440"/>
      <c r="CS99" s="440"/>
      <c r="CT99" s="154">
        <v>36</v>
      </c>
      <c r="CU99" s="440"/>
      <c r="CV99" s="440"/>
      <c r="CW99" s="440"/>
      <c r="CX99" s="440"/>
      <c r="CY99" s="154">
        <v>44</v>
      </c>
      <c r="CZ99" s="440"/>
      <c r="DA99" s="440"/>
      <c r="DB99" s="440"/>
      <c r="DC99" s="440"/>
      <c r="DD99" s="154">
        <v>43</v>
      </c>
      <c r="DE99" s="440"/>
      <c r="DF99" s="440"/>
      <c r="DG99" s="440"/>
      <c r="DH99" s="440"/>
      <c r="DI99" s="154">
        <v>34</v>
      </c>
      <c r="DJ99" s="440"/>
      <c r="DK99" s="440"/>
      <c r="DL99" s="440"/>
      <c r="DM99" s="440"/>
      <c r="DN99" s="154">
        <v>36</v>
      </c>
      <c r="DO99" s="440"/>
      <c r="DP99" s="440"/>
      <c r="DQ99" s="440"/>
      <c r="DR99" s="440"/>
      <c r="DS99" s="154">
        <v>33</v>
      </c>
      <c r="DT99" s="440"/>
      <c r="DU99" s="440"/>
      <c r="DV99" s="440"/>
      <c r="DW99" s="440"/>
      <c r="DX99" s="154">
        <v>37</v>
      </c>
      <c r="DY99" s="440"/>
      <c r="DZ99" s="440"/>
      <c r="EA99" s="440"/>
      <c r="EB99" s="440"/>
    </row>
    <row r="100" spans="1:132" s="431" customFormat="1" x14ac:dyDescent="0.2">
      <c r="A100" s="419" t="s">
        <v>366</v>
      </c>
      <c r="B100" s="584"/>
      <c r="C100" s="585"/>
      <c r="D100" s="584"/>
      <c r="E100" s="585"/>
      <c r="F100" s="584"/>
      <c r="G100" s="585"/>
      <c r="H100" s="584"/>
      <c r="I100" s="585"/>
      <c r="J100" s="584"/>
      <c r="K100" s="585"/>
      <c r="L100" s="584"/>
      <c r="M100" s="585"/>
      <c r="N100" s="584"/>
      <c r="O100" s="585"/>
      <c r="P100" s="584"/>
      <c r="Q100" s="585"/>
      <c r="R100" s="584"/>
      <c r="S100" s="585"/>
      <c r="T100" s="584"/>
      <c r="U100" s="585"/>
      <c r="V100" s="584"/>
      <c r="W100" s="585"/>
      <c r="X100" s="584"/>
      <c r="Y100" s="585"/>
      <c r="Z100" s="584"/>
      <c r="AA100" s="585"/>
      <c r="AB100" s="584"/>
      <c r="AC100" s="585"/>
      <c r="AD100" s="584"/>
      <c r="AE100" s="585"/>
      <c r="AF100" s="584"/>
      <c r="AG100" s="585"/>
      <c r="AH100" s="584"/>
      <c r="AI100" s="585"/>
      <c r="AJ100" s="584"/>
      <c r="AK100" s="585"/>
      <c r="AL100" s="584"/>
      <c r="AM100" s="585"/>
      <c r="AN100" s="584"/>
      <c r="AO100" s="585"/>
      <c r="AP100" s="584"/>
      <c r="AQ100" s="585"/>
      <c r="AR100" s="584"/>
      <c r="AS100" s="585"/>
      <c r="AT100" s="584"/>
      <c r="AU100" s="585"/>
      <c r="AV100" s="584"/>
      <c r="AW100" s="585"/>
      <c r="AX100" s="584"/>
      <c r="AY100" s="585"/>
      <c r="AZ100" s="584"/>
      <c r="BA100" s="585"/>
      <c r="BB100" s="584"/>
      <c r="BC100" s="585"/>
      <c r="BD100" s="584"/>
      <c r="BE100" s="585"/>
      <c r="BF100" s="584"/>
      <c r="BG100" s="585"/>
      <c r="BH100" s="584"/>
      <c r="BI100" s="585"/>
      <c r="BJ100" s="584"/>
      <c r="BK100" s="585"/>
      <c r="BL100" s="584"/>
      <c r="BM100" s="585"/>
      <c r="BN100" s="584"/>
      <c r="BO100" s="585"/>
      <c r="BP100" s="584"/>
      <c r="BQ100" s="585"/>
      <c r="BR100" s="584"/>
      <c r="BS100" s="585"/>
      <c r="BT100" s="584"/>
      <c r="BU100" s="585"/>
      <c r="BV100" s="584"/>
      <c r="BW100" s="585"/>
      <c r="BX100" s="584"/>
      <c r="BY100" s="585"/>
      <c r="BZ100" s="584"/>
      <c r="CA100" s="585"/>
      <c r="CB100" s="584"/>
      <c r="CC100" s="585"/>
      <c r="CD100" s="584"/>
      <c r="CE100" s="585"/>
      <c r="CF100" s="584"/>
      <c r="CG100" s="585"/>
      <c r="CH100" s="584"/>
      <c r="CI100" s="585"/>
      <c r="CJ100" s="420"/>
      <c r="CK100" s="440"/>
      <c r="CL100" s="440"/>
      <c r="CM100" s="440"/>
      <c r="CN100" s="440"/>
      <c r="CO100" s="420"/>
      <c r="CP100" s="440"/>
      <c r="CQ100" s="440"/>
      <c r="CR100" s="440"/>
      <c r="CS100" s="440"/>
      <c r="CT100" s="420"/>
      <c r="CU100" s="440"/>
      <c r="CV100" s="440"/>
      <c r="CW100" s="440"/>
      <c r="CX100" s="440"/>
      <c r="CY100" s="420"/>
      <c r="CZ100" s="440"/>
      <c r="DA100" s="440"/>
      <c r="DB100" s="440"/>
      <c r="DC100" s="440"/>
      <c r="DD100" s="420"/>
      <c r="DE100" s="440"/>
      <c r="DF100" s="440"/>
      <c r="DG100" s="440"/>
      <c r="DH100" s="440"/>
      <c r="DI100" s="420"/>
      <c r="DJ100" s="440"/>
      <c r="DK100" s="440"/>
      <c r="DL100" s="440"/>
      <c r="DM100" s="440"/>
      <c r="DN100" s="420"/>
      <c r="DO100" s="440"/>
      <c r="DP100" s="440"/>
      <c r="DQ100" s="440"/>
      <c r="DR100" s="440"/>
      <c r="DS100" s="420"/>
      <c r="DT100" s="440"/>
      <c r="DU100" s="440"/>
      <c r="DV100" s="440"/>
      <c r="DW100" s="440"/>
      <c r="DX100" s="420"/>
      <c r="DY100" s="440"/>
      <c r="DZ100" s="440"/>
      <c r="EA100" s="440"/>
      <c r="EB100" s="440"/>
    </row>
    <row r="101" spans="1:132" s="431" customFormat="1" ht="14.25" x14ac:dyDescent="0.2">
      <c r="A101" s="422" t="s">
        <v>361</v>
      </c>
      <c r="B101" s="593"/>
      <c r="C101" s="593"/>
      <c r="D101" s="593"/>
      <c r="E101" s="593"/>
      <c r="F101" s="593"/>
      <c r="G101" s="593"/>
      <c r="H101" s="593"/>
      <c r="I101" s="593"/>
      <c r="J101" s="612"/>
      <c r="K101" s="612"/>
      <c r="L101" s="612"/>
      <c r="M101" s="612"/>
      <c r="N101" s="593"/>
      <c r="O101" s="593"/>
      <c r="P101" s="637"/>
      <c r="Q101" s="637"/>
      <c r="R101" s="638"/>
      <c r="S101" s="593"/>
      <c r="T101" s="612"/>
      <c r="U101" s="612"/>
      <c r="V101" s="593"/>
      <c r="W101" s="593"/>
      <c r="X101" s="612"/>
      <c r="Y101" s="612"/>
      <c r="Z101" s="612"/>
      <c r="AA101" s="612"/>
      <c r="AB101" s="612"/>
      <c r="AC101" s="612"/>
      <c r="AD101" s="612"/>
      <c r="AE101" s="612"/>
      <c r="AF101" s="612"/>
      <c r="AG101" s="612"/>
      <c r="AH101" s="636"/>
      <c r="AI101" s="636"/>
      <c r="AJ101" s="612"/>
      <c r="AK101" s="612"/>
      <c r="AL101" s="612"/>
      <c r="AM101" s="612"/>
      <c r="AN101" s="612"/>
      <c r="AO101" s="612"/>
      <c r="AP101" s="612"/>
      <c r="AQ101" s="612"/>
      <c r="AR101" s="612"/>
      <c r="AS101" s="612"/>
      <c r="AT101" s="612"/>
      <c r="AU101" s="612"/>
      <c r="AV101" s="612"/>
      <c r="AW101" s="612"/>
      <c r="AX101" s="612"/>
      <c r="AY101" s="612"/>
      <c r="AZ101" s="612"/>
      <c r="BA101" s="612"/>
      <c r="BB101" s="612"/>
      <c r="BC101" s="612"/>
      <c r="BD101" s="612"/>
      <c r="BE101" s="612"/>
      <c r="BF101" s="612"/>
      <c r="BG101" s="612"/>
      <c r="BH101" s="612"/>
      <c r="BI101" s="612"/>
      <c r="BJ101" s="612"/>
      <c r="BK101" s="612"/>
      <c r="BL101" s="614"/>
      <c r="BM101" s="614"/>
      <c r="BN101" s="612"/>
      <c r="BO101" s="612"/>
      <c r="BP101" s="612"/>
      <c r="BQ101" s="612"/>
      <c r="BR101" s="612"/>
      <c r="BS101" s="612"/>
      <c r="BT101" s="612"/>
      <c r="BU101" s="596"/>
      <c r="BV101" s="612"/>
      <c r="BW101" s="596"/>
      <c r="BX101" s="612"/>
      <c r="BY101" s="596"/>
      <c r="BZ101" s="612"/>
      <c r="CA101" s="596"/>
      <c r="CB101" s="612"/>
      <c r="CC101" s="596"/>
      <c r="CD101" s="612"/>
      <c r="CE101" s="596"/>
      <c r="CF101" s="612"/>
      <c r="CG101" s="596"/>
      <c r="CH101" s="612"/>
      <c r="CI101" s="596"/>
      <c r="CJ101" s="443">
        <v>11</v>
      </c>
      <c r="CK101" s="440"/>
      <c r="CL101" s="440"/>
      <c r="CM101" s="440"/>
      <c r="CN101" s="440"/>
      <c r="CO101" s="443">
        <v>9</v>
      </c>
      <c r="CP101" s="440"/>
      <c r="CQ101" s="440"/>
      <c r="CR101" s="440"/>
      <c r="CS101" s="440"/>
      <c r="CT101" s="443">
        <v>4</v>
      </c>
      <c r="CU101" s="440"/>
      <c r="CV101" s="440"/>
      <c r="CW101" s="440"/>
      <c r="CX101" s="440"/>
      <c r="CY101" s="443">
        <v>10</v>
      </c>
      <c r="CZ101" s="440"/>
      <c r="DA101" s="440"/>
      <c r="DB101" s="440"/>
      <c r="DC101" s="440"/>
      <c r="DD101" s="443">
        <v>5</v>
      </c>
      <c r="DE101" s="440"/>
      <c r="DF101" s="440"/>
      <c r="DG101" s="440"/>
      <c r="DH101" s="440"/>
      <c r="DI101" s="443">
        <v>9</v>
      </c>
      <c r="DJ101" s="440"/>
      <c r="DK101" s="440"/>
      <c r="DL101" s="440"/>
      <c r="DM101" s="440"/>
      <c r="DN101" s="443">
        <v>7</v>
      </c>
      <c r="DO101" s="440"/>
      <c r="DP101" s="440"/>
      <c r="DQ101" s="440"/>
      <c r="DR101" s="440"/>
      <c r="DS101" s="443">
        <v>6</v>
      </c>
      <c r="DT101" s="440"/>
      <c r="DU101" s="440"/>
      <c r="DV101" s="440"/>
      <c r="DW101" s="440"/>
      <c r="DX101" s="443">
        <v>10</v>
      </c>
      <c r="DY101" s="440"/>
      <c r="DZ101" s="440"/>
      <c r="EA101" s="440"/>
      <c r="EB101" s="440"/>
    </row>
    <row r="102" spans="1:132" s="431" customFormat="1" ht="14.25" x14ac:dyDescent="0.2">
      <c r="A102" s="422" t="s">
        <v>362</v>
      </c>
      <c r="B102" s="593"/>
      <c r="C102" s="593"/>
      <c r="D102" s="593"/>
      <c r="E102" s="593"/>
      <c r="F102" s="593"/>
      <c r="G102" s="593"/>
      <c r="H102" s="593"/>
      <c r="I102" s="593"/>
      <c r="J102" s="612"/>
      <c r="K102" s="612"/>
      <c r="L102" s="612"/>
      <c r="M102" s="612"/>
      <c r="N102" s="593"/>
      <c r="O102" s="593"/>
      <c r="P102" s="637"/>
      <c r="Q102" s="637"/>
      <c r="R102" s="638"/>
      <c r="S102" s="593"/>
      <c r="T102" s="612"/>
      <c r="U102" s="612"/>
      <c r="V102" s="593"/>
      <c r="W102" s="593"/>
      <c r="X102" s="612"/>
      <c r="Y102" s="612"/>
      <c r="Z102" s="612"/>
      <c r="AA102" s="612"/>
      <c r="AB102" s="612"/>
      <c r="AC102" s="612"/>
      <c r="AD102" s="612"/>
      <c r="AE102" s="612"/>
      <c r="AF102" s="612"/>
      <c r="AG102" s="612"/>
      <c r="AH102" s="636"/>
      <c r="AI102" s="636"/>
      <c r="AJ102" s="612"/>
      <c r="AK102" s="612"/>
      <c r="AL102" s="612"/>
      <c r="AM102" s="612"/>
      <c r="AN102" s="612"/>
      <c r="AO102" s="612"/>
      <c r="AP102" s="612"/>
      <c r="AQ102" s="612"/>
      <c r="AR102" s="612"/>
      <c r="AS102" s="612"/>
      <c r="AT102" s="612"/>
      <c r="AU102" s="612"/>
      <c r="AV102" s="612"/>
      <c r="AW102" s="612"/>
      <c r="AX102" s="612"/>
      <c r="AY102" s="612"/>
      <c r="AZ102" s="612"/>
      <c r="BA102" s="612"/>
      <c r="BB102" s="612"/>
      <c r="BC102" s="612"/>
      <c r="BD102" s="612"/>
      <c r="BE102" s="612"/>
      <c r="BF102" s="612"/>
      <c r="BG102" s="612"/>
      <c r="BH102" s="612"/>
      <c r="BI102" s="612"/>
      <c r="BJ102" s="612"/>
      <c r="BK102" s="612"/>
      <c r="BL102" s="614"/>
      <c r="BM102" s="614"/>
      <c r="BN102" s="612"/>
      <c r="BO102" s="612"/>
      <c r="BP102" s="612"/>
      <c r="BQ102" s="612"/>
      <c r="BR102" s="612"/>
      <c r="BS102" s="612"/>
      <c r="BT102" s="612"/>
      <c r="BU102" s="596"/>
      <c r="BV102" s="612"/>
      <c r="BW102" s="596"/>
      <c r="BX102" s="612"/>
      <c r="BY102" s="596"/>
      <c r="BZ102" s="612"/>
      <c r="CA102" s="596"/>
      <c r="CB102" s="612"/>
      <c r="CC102" s="596"/>
      <c r="CD102" s="612"/>
      <c r="CE102" s="596"/>
      <c r="CF102" s="612"/>
      <c r="CG102" s="596"/>
      <c r="CH102" s="612"/>
      <c r="CI102" s="596"/>
      <c r="CJ102" s="443">
        <v>12</v>
      </c>
      <c r="CK102" s="440"/>
      <c r="CL102" s="440"/>
      <c r="CM102" s="440"/>
      <c r="CN102" s="440"/>
      <c r="CO102" s="443">
        <v>13</v>
      </c>
      <c r="CP102" s="440"/>
      <c r="CQ102" s="440"/>
      <c r="CR102" s="440"/>
      <c r="CS102" s="440"/>
      <c r="CT102" s="443">
        <v>15</v>
      </c>
      <c r="CU102" s="440"/>
      <c r="CV102" s="440"/>
      <c r="CW102" s="440"/>
      <c r="CX102" s="440"/>
      <c r="CY102" s="443">
        <v>7</v>
      </c>
      <c r="CZ102" s="440"/>
      <c r="DA102" s="440"/>
      <c r="DB102" s="440"/>
      <c r="DC102" s="440"/>
      <c r="DD102" s="443">
        <v>10</v>
      </c>
      <c r="DE102" s="440"/>
      <c r="DF102" s="440"/>
      <c r="DG102" s="440"/>
      <c r="DH102" s="440"/>
      <c r="DI102" s="443">
        <v>3</v>
      </c>
      <c r="DJ102" s="440"/>
      <c r="DK102" s="440"/>
      <c r="DL102" s="440"/>
      <c r="DM102" s="440"/>
      <c r="DN102" s="443">
        <v>13</v>
      </c>
      <c r="DO102" s="440"/>
      <c r="DP102" s="440"/>
      <c r="DQ102" s="440"/>
      <c r="DR102" s="440"/>
      <c r="DS102" s="443">
        <v>11</v>
      </c>
      <c r="DT102" s="440"/>
      <c r="DU102" s="440"/>
      <c r="DV102" s="440"/>
      <c r="DW102" s="440"/>
      <c r="DX102" s="443">
        <v>11</v>
      </c>
      <c r="DY102" s="440"/>
      <c r="DZ102" s="440"/>
      <c r="EA102" s="440"/>
      <c r="EB102" s="440"/>
    </row>
    <row r="103" spans="1:132" s="431" customFormat="1" ht="14.25" x14ac:dyDescent="0.2">
      <c r="A103" s="422" t="s">
        <v>363</v>
      </c>
      <c r="B103" s="593"/>
      <c r="C103" s="593"/>
      <c r="D103" s="593"/>
      <c r="E103" s="593"/>
      <c r="F103" s="593"/>
      <c r="G103" s="593"/>
      <c r="H103" s="593"/>
      <c r="I103" s="593"/>
      <c r="J103" s="639"/>
      <c r="K103" s="639"/>
      <c r="L103" s="612"/>
      <c r="M103" s="612"/>
      <c r="N103" s="593"/>
      <c r="O103" s="593"/>
      <c r="P103" s="637"/>
      <c r="Q103" s="637"/>
      <c r="R103" s="638"/>
      <c r="S103" s="593"/>
      <c r="T103" s="612"/>
      <c r="U103" s="612"/>
      <c r="V103" s="593"/>
      <c r="W103" s="593"/>
      <c r="X103" s="612"/>
      <c r="Y103" s="612"/>
      <c r="Z103" s="612"/>
      <c r="AA103" s="612"/>
      <c r="AB103" s="612"/>
      <c r="AC103" s="612"/>
      <c r="AD103" s="612"/>
      <c r="AE103" s="612"/>
      <c r="AF103" s="612"/>
      <c r="AG103" s="612"/>
      <c r="AH103" s="636"/>
      <c r="AI103" s="636"/>
      <c r="AJ103" s="612"/>
      <c r="AK103" s="612"/>
      <c r="AL103" s="612"/>
      <c r="AM103" s="612"/>
      <c r="AN103" s="612"/>
      <c r="AO103" s="612"/>
      <c r="AP103" s="612"/>
      <c r="AQ103" s="612"/>
      <c r="AR103" s="612"/>
      <c r="AS103" s="612"/>
      <c r="AT103" s="612"/>
      <c r="AU103" s="612"/>
      <c r="AV103" s="612"/>
      <c r="AW103" s="612"/>
      <c r="AX103" s="612"/>
      <c r="AY103" s="612"/>
      <c r="AZ103" s="612"/>
      <c r="BA103" s="612"/>
      <c r="BB103" s="612"/>
      <c r="BC103" s="612"/>
      <c r="BD103" s="612"/>
      <c r="BE103" s="612"/>
      <c r="BF103" s="612"/>
      <c r="BG103" s="612"/>
      <c r="BH103" s="612"/>
      <c r="BI103" s="612"/>
      <c r="BJ103" s="612"/>
      <c r="BK103" s="612"/>
      <c r="BL103" s="614"/>
      <c r="BM103" s="614"/>
      <c r="BN103" s="612"/>
      <c r="BO103" s="612"/>
      <c r="BP103" s="612"/>
      <c r="BQ103" s="612"/>
      <c r="BR103" s="612"/>
      <c r="BS103" s="612"/>
      <c r="BT103" s="612"/>
      <c r="BU103" s="596"/>
      <c r="BV103" s="612"/>
      <c r="BW103" s="596"/>
      <c r="BX103" s="612"/>
      <c r="BY103" s="596"/>
      <c r="BZ103" s="612"/>
      <c r="CA103" s="596"/>
      <c r="CB103" s="612"/>
      <c r="CC103" s="596"/>
      <c r="CD103" s="612"/>
      <c r="CE103" s="596"/>
      <c r="CF103" s="612"/>
      <c r="CG103" s="596"/>
      <c r="CH103" s="612"/>
      <c r="CI103" s="596"/>
      <c r="CJ103" s="443">
        <v>0</v>
      </c>
      <c r="CK103" s="440"/>
      <c r="CL103" s="440"/>
      <c r="CM103" s="440"/>
      <c r="CN103" s="440"/>
      <c r="CO103" s="443">
        <v>1</v>
      </c>
      <c r="CP103" s="440"/>
      <c r="CQ103" s="440"/>
      <c r="CR103" s="440"/>
      <c r="CS103" s="440"/>
      <c r="CT103" s="443">
        <v>0</v>
      </c>
      <c r="CU103" s="440"/>
      <c r="CV103" s="440"/>
      <c r="CW103" s="440"/>
      <c r="CX103" s="440"/>
      <c r="CY103" s="443">
        <v>1</v>
      </c>
      <c r="CZ103" s="440"/>
      <c r="DA103" s="440"/>
      <c r="DB103" s="440"/>
      <c r="DC103" s="440"/>
      <c r="DD103" s="443">
        <v>2</v>
      </c>
      <c r="DE103" s="440"/>
      <c r="DF103" s="440"/>
      <c r="DG103" s="440"/>
      <c r="DH103" s="440"/>
      <c r="DI103" s="443">
        <v>0</v>
      </c>
      <c r="DJ103" s="440"/>
      <c r="DK103" s="440"/>
      <c r="DL103" s="440"/>
      <c r="DM103" s="440"/>
      <c r="DN103" s="443">
        <v>0</v>
      </c>
      <c r="DO103" s="440"/>
      <c r="DP103" s="440"/>
      <c r="DQ103" s="440"/>
      <c r="DR103" s="440"/>
      <c r="DS103" s="443">
        <v>2</v>
      </c>
      <c r="DT103" s="440"/>
      <c r="DU103" s="440"/>
      <c r="DV103" s="440"/>
      <c r="DW103" s="440"/>
      <c r="DX103" s="443">
        <v>1</v>
      </c>
      <c r="DY103" s="440"/>
      <c r="DZ103" s="440"/>
      <c r="EA103" s="440"/>
      <c r="EB103" s="440"/>
    </row>
    <row r="104" spans="1:132" s="431" customFormat="1" ht="14.25" x14ac:dyDescent="0.2">
      <c r="A104" s="422" t="s">
        <v>364</v>
      </c>
      <c r="B104" s="593"/>
      <c r="C104" s="593"/>
      <c r="D104" s="593"/>
      <c r="E104" s="593"/>
      <c r="F104" s="593"/>
      <c r="G104" s="593"/>
      <c r="H104" s="593"/>
      <c r="I104" s="593"/>
      <c r="J104" s="612"/>
      <c r="K104" s="612"/>
      <c r="L104" s="612"/>
      <c r="M104" s="612"/>
      <c r="N104" s="593"/>
      <c r="O104" s="593"/>
      <c r="P104" s="637"/>
      <c r="Q104" s="637"/>
      <c r="R104" s="638"/>
      <c r="S104" s="593"/>
      <c r="T104" s="612"/>
      <c r="U104" s="612"/>
      <c r="V104" s="593"/>
      <c r="W104" s="593"/>
      <c r="X104" s="612"/>
      <c r="Y104" s="612"/>
      <c r="Z104" s="612"/>
      <c r="AA104" s="612"/>
      <c r="AB104" s="612"/>
      <c r="AC104" s="612"/>
      <c r="AD104" s="612"/>
      <c r="AE104" s="612"/>
      <c r="AF104" s="612"/>
      <c r="AG104" s="612"/>
      <c r="AH104" s="636"/>
      <c r="AI104" s="636"/>
      <c r="AJ104" s="612"/>
      <c r="AK104" s="612"/>
      <c r="AL104" s="612"/>
      <c r="AM104" s="612"/>
      <c r="AN104" s="612"/>
      <c r="AO104" s="612"/>
      <c r="AP104" s="612"/>
      <c r="AQ104" s="612"/>
      <c r="AR104" s="612"/>
      <c r="AS104" s="612"/>
      <c r="AT104" s="612"/>
      <c r="AU104" s="612"/>
      <c r="AV104" s="612"/>
      <c r="AW104" s="612"/>
      <c r="AX104" s="612"/>
      <c r="AY104" s="612"/>
      <c r="AZ104" s="612"/>
      <c r="BA104" s="612"/>
      <c r="BB104" s="612"/>
      <c r="BC104" s="612"/>
      <c r="BD104" s="612"/>
      <c r="BE104" s="612"/>
      <c r="BF104" s="612"/>
      <c r="BG104" s="612"/>
      <c r="BH104" s="612"/>
      <c r="BI104" s="612"/>
      <c r="BJ104" s="612"/>
      <c r="BK104" s="612"/>
      <c r="BL104" s="614"/>
      <c r="BM104" s="614"/>
      <c r="BN104" s="612"/>
      <c r="BO104" s="612"/>
      <c r="BP104" s="612"/>
      <c r="BQ104" s="612"/>
      <c r="BR104" s="612"/>
      <c r="BS104" s="612"/>
      <c r="BT104" s="612"/>
      <c r="BU104" s="596"/>
      <c r="BV104" s="612"/>
      <c r="BW104" s="596"/>
      <c r="BX104" s="612"/>
      <c r="BY104" s="596"/>
      <c r="BZ104" s="612"/>
      <c r="CA104" s="596"/>
      <c r="CB104" s="612"/>
      <c r="CC104" s="596"/>
      <c r="CD104" s="612"/>
      <c r="CE104" s="596"/>
      <c r="CF104" s="612"/>
      <c r="CG104" s="596"/>
      <c r="CH104" s="612"/>
      <c r="CI104" s="596"/>
      <c r="CJ104" s="443">
        <v>2</v>
      </c>
      <c r="CK104" s="440"/>
      <c r="CL104" s="440"/>
      <c r="CM104" s="440"/>
      <c r="CN104" s="440"/>
      <c r="CO104" s="443">
        <v>2</v>
      </c>
      <c r="CP104" s="440"/>
      <c r="CQ104" s="440"/>
      <c r="CR104" s="440"/>
      <c r="CS104" s="440"/>
      <c r="CT104" s="443">
        <v>4</v>
      </c>
      <c r="CU104" s="440"/>
      <c r="CV104" s="440"/>
      <c r="CW104" s="440"/>
      <c r="CX104" s="440"/>
      <c r="CY104" s="443">
        <v>2</v>
      </c>
      <c r="CZ104" s="440"/>
      <c r="DA104" s="440"/>
      <c r="DB104" s="440"/>
      <c r="DC104" s="440"/>
      <c r="DD104" s="443">
        <v>2</v>
      </c>
      <c r="DE104" s="440"/>
      <c r="DF104" s="440"/>
      <c r="DG104" s="440"/>
      <c r="DH104" s="440"/>
      <c r="DI104" s="443">
        <v>4</v>
      </c>
      <c r="DJ104" s="440"/>
      <c r="DK104" s="440"/>
      <c r="DL104" s="440"/>
      <c r="DM104" s="440"/>
      <c r="DN104" s="443">
        <v>2</v>
      </c>
      <c r="DO104" s="440"/>
      <c r="DP104" s="440"/>
      <c r="DQ104" s="440"/>
      <c r="DR104" s="440"/>
      <c r="DS104" s="443">
        <v>2</v>
      </c>
      <c r="DT104" s="440"/>
      <c r="DU104" s="440"/>
      <c r="DV104" s="440"/>
      <c r="DW104" s="440"/>
      <c r="DX104" s="443">
        <v>3</v>
      </c>
      <c r="DY104" s="440"/>
      <c r="DZ104" s="440"/>
      <c r="EA104" s="440"/>
      <c r="EB104" s="440"/>
    </row>
    <row r="105" spans="1:132" s="431" customFormat="1" x14ac:dyDescent="0.2">
      <c r="A105" s="317"/>
      <c r="B105" s="440"/>
      <c r="C105" s="440"/>
      <c r="D105" s="440"/>
      <c r="E105" s="440"/>
      <c r="F105" s="440"/>
      <c r="G105" s="440"/>
      <c r="H105" s="440"/>
      <c r="I105" s="440"/>
      <c r="J105" s="440"/>
      <c r="K105" s="440"/>
      <c r="L105" s="440"/>
      <c r="M105" s="440"/>
      <c r="N105" s="440"/>
      <c r="O105" s="440"/>
      <c r="P105" s="440"/>
      <c r="Q105" s="440"/>
      <c r="R105" s="440"/>
      <c r="S105" s="440"/>
      <c r="T105" s="440"/>
      <c r="U105" s="440"/>
      <c r="V105" s="440"/>
      <c r="W105" s="440"/>
      <c r="X105" s="440"/>
      <c r="Y105" s="440"/>
      <c r="Z105" s="440"/>
      <c r="AA105" s="440"/>
      <c r="AB105" s="440"/>
      <c r="AC105" s="440"/>
      <c r="AD105" s="440"/>
      <c r="AE105" s="440"/>
      <c r="AF105" s="440"/>
      <c r="AG105" s="440"/>
      <c r="AH105" s="440"/>
      <c r="AI105" s="440"/>
      <c r="AJ105" s="440"/>
      <c r="AK105" s="440"/>
      <c r="AL105" s="440"/>
      <c r="AM105" s="440"/>
      <c r="AN105" s="440"/>
      <c r="AO105" s="440"/>
      <c r="AP105" s="440"/>
      <c r="AQ105" s="440"/>
      <c r="AR105" s="440"/>
      <c r="AS105" s="440"/>
      <c r="AT105" s="440"/>
      <c r="AU105" s="440"/>
      <c r="AV105" s="440"/>
      <c r="AW105" s="440"/>
      <c r="AX105" s="440"/>
      <c r="AY105" s="440"/>
      <c r="AZ105" s="440"/>
      <c r="BA105" s="440"/>
      <c r="BB105" s="440"/>
      <c r="BC105" s="440"/>
      <c r="BD105" s="440"/>
      <c r="BE105" s="440"/>
      <c r="BF105" s="440"/>
      <c r="BG105" s="440"/>
      <c r="BH105" s="440"/>
      <c r="BI105" s="440"/>
      <c r="BJ105" s="440"/>
      <c r="BK105" s="440"/>
      <c r="BL105" s="440"/>
      <c r="BM105" s="440"/>
      <c r="BN105" s="440"/>
      <c r="BO105" s="440"/>
      <c r="BP105" s="440"/>
      <c r="BQ105" s="440"/>
      <c r="BR105" s="440"/>
      <c r="BS105" s="440"/>
      <c r="BT105" s="440"/>
      <c r="BU105" s="440"/>
      <c r="BV105" s="440"/>
      <c r="BW105" s="440"/>
      <c r="BX105" s="440"/>
      <c r="BY105" s="440"/>
      <c r="BZ105" s="440"/>
      <c r="CA105" s="440"/>
      <c r="CB105" s="440"/>
      <c r="CC105" s="440"/>
      <c r="CD105" s="440"/>
      <c r="CE105" s="440"/>
      <c r="CF105" s="440"/>
      <c r="CG105" s="440"/>
      <c r="CH105" s="440"/>
      <c r="CI105" s="440"/>
      <c r="CJ105" s="440"/>
      <c r="CK105" s="440"/>
      <c r="CL105" s="440"/>
      <c r="CM105" s="440"/>
      <c r="CN105" s="440"/>
      <c r="CO105" s="440"/>
      <c r="CP105" s="440"/>
      <c r="CQ105" s="440"/>
      <c r="CR105" s="440"/>
      <c r="CS105" s="440"/>
      <c r="CT105" s="440"/>
      <c r="CU105" s="440"/>
      <c r="CV105" s="440"/>
      <c r="CW105" s="440"/>
      <c r="CX105" s="440"/>
      <c r="CY105" s="440"/>
      <c r="CZ105" s="440"/>
      <c r="DA105" s="440"/>
      <c r="DB105" s="440"/>
      <c r="DC105" s="440"/>
      <c r="DD105" s="440"/>
      <c r="DE105" s="440"/>
      <c r="DF105" s="440"/>
      <c r="DG105" s="440"/>
      <c r="DH105" s="440"/>
      <c r="DI105" s="440"/>
      <c r="DJ105" s="440"/>
      <c r="DK105" s="440"/>
      <c r="DL105" s="440"/>
      <c r="DM105" s="440"/>
      <c r="DN105" s="440"/>
      <c r="DO105" s="440"/>
      <c r="DP105" s="440"/>
      <c r="DQ105" s="440"/>
      <c r="DR105" s="440"/>
      <c r="DS105" s="440"/>
      <c r="DT105" s="440"/>
      <c r="DU105" s="440"/>
      <c r="DV105" s="440"/>
      <c r="DW105" s="440"/>
      <c r="DX105" s="440"/>
      <c r="DY105" s="440"/>
      <c r="DZ105" s="440"/>
      <c r="EA105" s="440"/>
      <c r="EB105" s="440"/>
    </row>
    <row r="106" spans="1:132" x14ac:dyDescent="0.2">
      <c r="A106" s="416" t="s">
        <v>367</v>
      </c>
      <c r="B106" s="417"/>
      <c r="C106" s="417"/>
      <c r="D106" s="417"/>
      <c r="E106" s="417"/>
      <c r="F106" s="417"/>
      <c r="G106" s="417"/>
      <c r="H106" s="417"/>
      <c r="I106" s="417"/>
      <c r="J106" s="418"/>
      <c r="K106" s="418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8"/>
      <c r="W106" s="418"/>
      <c r="X106" s="417"/>
      <c r="Y106" s="417"/>
      <c r="Z106" s="418"/>
      <c r="AA106" s="418"/>
      <c r="AB106" s="418"/>
      <c r="AC106" s="418"/>
      <c r="AD106" s="418"/>
      <c r="AE106" s="418"/>
      <c r="AF106" s="417"/>
      <c r="AG106" s="417"/>
      <c r="AH106" s="418"/>
      <c r="AI106" s="418"/>
      <c r="AJ106" s="417"/>
      <c r="AK106" s="417"/>
      <c r="AL106" s="417"/>
      <c r="AM106" s="417"/>
      <c r="AN106" s="590"/>
      <c r="AO106" s="590"/>
      <c r="AP106" s="417"/>
      <c r="AQ106" s="417"/>
      <c r="AR106" s="418"/>
      <c r="AS106" s="418"/>
      <c r="AT106" s="418"/>
      <c r="AU106" s="418"/>
      <c r="AV106" s="417"/>
      <c r="AW106" s="417"/>
      <c r="AX106" s="417"/>
      <c r="AY106" s="417"/>
      <c r="AZ106" s="417"/>
      <c r="BA106" s="417"/>
      <c r="BB106" s="418"/>
      <c r="BC106" s="418"/>
      <c r="BD106" s="418"/>
      <c r="BE106" s="418"/>
      <c r="BF106" s="418"/>
      <c r="BG106" s="418"/>
      <c r="BH106" s="418"/>
      <c r="BI106" s="418"/>
      <c r="BJ106" s="418"/>
      <c r="BK106" s="418"/>
      <c r="BL106" s="418"/>
      <c r="BM106" s="418"/>
      <c r="BN106" s="418"/>
      <c r="BO106" s="418"/>
      <c r="BP106" s="418"/>
      <c r="BQ106" s="418"/>
      <c r="BR106" s="418"/>
      <c r="BS106" s="418"/>
      <c r="BT106" s="418"/>
      <c r="BU106" s="418"/>
      <c r="BV106" s="418"/>
      <c r="BW106" s="418"/>
      <c r="BX106" s="418"/>
      <c r="BY106" s="418"/>
      <c r="BZ106" s="418"/>
      <c r="CA106" s="418"/>
      <c r="CB106" s="418"/>
      <c r="CC106" s="418"/>
      <c r="CD106" s="418"/>
      <c r="CE106" s="418"/>
      <c r="CF106" s="418"/>
      <c r="CG106" s="418"/>
      <c r="CH106" s="418"/>
      <c r="CI106" s="418"/>
      <c r="CJ106" s="442"/>
      <c r="CK106" s="440"/>
      <c r="CL106" s="440"/>
      <c r="CM106" s="440"/>
      <c r="CN106" s="440"/>
      <c r="CO106" s="442"/>
      <c r="CP106" s="440"/>
      <c r="CQ106" s="440"/>
      <c r="CR106" s="440"/>
      <c r="CS106" s="440"/>
      <c r="CT106" s="442"/>
      <c r="CU106" s="440"/>
      <c r="CV106" s="440"/>
      <c r="CW106" s="440"/>
      <c r="CX106" s="440"/>
      <c r="CY106" s="442"/>
      <c r="CZ106" s="440"/>
      <c r="DA106" s="440"/>
      <c r="DB106" s="440"/>
      <c r="DC106" s="440"/>
      <c r="DD106" s="442"/>
      <c r="DE106" s="440"/>
      <c r="DF106" s="440"/>
      <c r="DG106" s="440"/>
      <c r="DH106" s="440"/>
      <c r="DI106" s="442"/>
      <c r="DJ106" s="440"/>
      <c r="DK106" s="440"/>
      <c r="DL106" s="440"/>
      <c r="DM106" s="440"/>
      <c r="DN106" s="442"/>
      <c r="DO106" s="440"/>
      <c r="DP106" s="440"/>
      <c r="DQ106" s="440"/>
      <c r="DR106" s="440"/>
      <c r="DS106" s="442"/>
      <c r="DT106" s="440"/>
      <c r="DU106" s="440"/>
      <c r="DV106" s="440"/>
      <c r="DW106" s="440"/>
      <c r="DX106" s="464"/>
      <c r="DY106" s="440"/>
      <c r="DZ106" s="440"/>
      <c r="EA106" s="440"/>
      <c r="EB106" s="440"/>
    </row>
    <row r="107" spans="1:132" x14ac:dyDescent="0.2">
      <c r="A107" s="419" t="s">
        <v>368</v>
      </c>
      <c r="B107" s="584">
        <f>$B$11</f>
        <v>44562</v>
      </c>
      <c r="C107" s="585"/>
      <c r="D107" s="584" t="e">
        <f ca="1">$D$11</f>
        <v>#NAME?</v>
      </c>
      <c r="E107" s="585"/>
      <c r="F107" s="584" t="e">
        <f ca="1">$F$11</f>
        <v>#NAME?</v>
      </c>
      <c r="G107" s="585"/>
      <c r="H107" s="584" t="e">
        <f ca="1">$H$11</f>
        <v>#NAME?</v>
      </c>
      <c r="I107" s="585"/>
      <c r="J107" s="584" t="e">
        <f ca="1">$J$11</f>
        <v>#NAME?</v>
      </c>
      <c r="K107" s="585"/>
      <c r="L107" s="584" t="e">
        <f ca="1">$L$11</f>
        <v>#NAME?</v>
      </c>
      <c r="M107" s="585"/>
      <c r="N107" s="584" t="e">
        <f ca="1">$N$11</f>
        <v>#NAME?</v>
      </c>
      <c r="O107" s="585"/>
      <c r="P107" s="584" t="e">
        <f ca="1">$P$11</f>
        <v>#NAME?</v>
      </c>
      <c r="Q107" s="585"/>
      <c r="R107" s="584" t="e">
        <f ca="1">$R$11</f>
        <v>#NAME?</v>
      </c>
      <c r="S107" s="585"/>
      <c r="T107" s="584" t="e">
        <f ca="1">$T$11</f>
        <v>#NAME?</v>
      </c>
      <c r="U107" s="585"/>
      <c r="V107" s="584" t="e">
        <f ca="1">$V$11</f>
        <v>#NAME?</v>
      </c>
      <c r="W107" s="585"/>
      <c r="X107" s="584" t="e">
        <f ca="1">X11</f>
        <v>#NAME?</v>
      </c>
      <c r="Y107" s="585"/>
      <c r="Z107" s="584" t="e">
        <f ca="1">Z11</f>
        <v>#NAME?</v>
      </c>
      <c r="AA107" s="585"/>
      <c r="AB107" s="584" t="e">
        <f ca="1">AB11</f>
        <v>#NAME?</v>
      </c>
      <c r="AC107" s="585"/>
      <c r="AD107" s="584" t="e">
        <f ca="1">AD11</f>
        <v>#NAME?</v>
      </c>
      <c r="AE107" s="585"/>
      <c r="AF107" s="584" t="e">
        <f ca="1">AF11</f>
        <v>#NAME?</v>
      </c>
      <c r="AG107" s="585"/>
      <c r="AH107" s="584" t="e">
        <f ca="1">AH11</f>
        <v>#NAME?</v>
      </c>
      <c r="AI107" s="585"/>
      <c r="AJ107" s="584" t="e">
        <f ca="1">AJ11</f>
        <v>#NAME?</v>
      </c>
      <c r="AK107" s="585"/>
      <c r="AL107" s="584" t="e">
        <f ca="1">AL11</f>
        <v>#NAME?</v>
      </c>
      <c r="AM107" s="585"/>
      <c r="AN107" s="584" t="e">
        <f ca="1">AN11</f>
        <v>#NAME?</v>
      </c>
      <c r="AO107" s="585"/>
      <c r="AP107" s="584" t="e">
        <f ca="1">AP11</f>
        <v>#NAME?</v>
      </c>
      <c r="AQ107" s="585"/>
      <c r="AR107" s="584" t="e">
        <f ca="1">AR11</f>
        <v>#NAME?</v>
      </c>
      <c r="AS107" s="585"/>
      <c r="AT107" s="584" t="e">
        <f ca="1">AT11</f>
        <v>#NAME?</v>
      </c>
      <c r="AU107" s="585"/>
      <c r="AV107" s="584" t="e">
        <f ca="1">AV11</f>
        <v>#NAME?</v>
      </c>
      <c r="AW107" s="585"/>
      <c r="AX107" s="584" t="e">
        <f ca="1">AX11</f>
        <v>#NAME?</v>
      </c>
      <c r="AY107" s="585"/>
      <c r="AZ107" s="584" t="e">
        <f ca="1">AZ11</f>
        <v>#NAME?</v>
      </c>
      <c r="BA107" s="585"/>
      <c r="BB107" s="584" t="e">
        <f ca="1">BB11</f>
        <v>#NAME?</v>
      </c>
      <c r="BC107" s="585"/>
      <c r="BD107" s="584" t="e">
        <f ca="1">BD11</f>
        <v>#NAME?</v>
      </c>
      <c r="BE107" s="585"/>
      <c r="BF107" s="584" t="e">
        <f ca="1">BF11</f>
        <v>#NAME?</v>
      </c>
      <c r="BG107" s="585"/>
      <c r="BH107" s="584" t="e">
        <f ca="1">BH11</f>
        <v>#NAME?</v>
      </c>
      <c r="BI107" s="585"/>
      <c r="BJ107" s="584" t="e">
        <f ca="1">BJ11</f>
        <v>#NAME?</v>
      </c>
      <c r="BK107" s="585"/>
      <c r="BL107" s="584" t="e">
        <f ca="1">BL11</f>
        <v>#NAME?</v>
      </c>
      <c r="BM107" s="585"/>
      <c r="BN107" s="584" t="e">
        <f ca="1">BN11</f>
        <v>#NAME?</v>
      </c>
      <c r="BO107" s="585"/>
      <c r="BP107" s="584" t="e">
        <f ca="1">BP11</f>
        <v>#NAME?</v>
      </c>
      <c r="BQ107" s="585"/>
      <c r="BR107" s="584" t="e">
        <f ca="1">BR11</f>
        <v>#NAME?</v>
      </c>
      <c r="BS107" s="585"/>
      <c r="BT107" s="584" t="e">
        <f ca="1">BT11</f>
        <v>#NAME?</v>
      </c>
      <c r="BU107" s="585"/>
      <c r="BV107" s="584" t="e">
        <f ca="1">BV11</f>
        <v>#NAME?</v>
      </c>
      <c r="BW107" s="585"/>
      <c r="BX107" s="584" t="e">
        <f ca="1">BX11</f>
        <v>#NAME?</v>
      </c>
      <c r="BY107" s="585"/>
      <c r="BZ107" s="584" t="e">
        <f ca="1">BZ11</f>
        <v>#NAME?</v>
      </c>
      <c r="CA107" s="585"/>
      <c r="CB107" s="584" t="e">
        <f ca="1">CB11</f>
        <v>#NAME?</v>
      </c>
      <c r="CC107" s="585"/>
      <c r="CD107" s="584" t="e">
        <f ca="1">CD11</f>
        <v>#NAME?</v>
      </c>
      <c r="CE107" s="585"/>
      <c r="CF107" s="584" t="e">
        <f ca="1">CF11</f>
        <v>#NAME?</v>
      </c>
      <c r="CG107" s="585"/>
      <c r="CH107" s="584" t="e">
        <f ca="1">CH11</f>
        <v>#NAME?</v>
      </c>
      <c r="CI107" s="585"/>
      <c r="CJ107" s="420">
        <f>CJ11</f>
        <v>45658</v>
      </c>
      <c r="CK107" s="440"/>
      <c r="CL107" s="440"/>
      <c r="CM107" s="440"/>
      <c r="CN107" s="440"/>
      <c r="CO107" s="420">
        <f>CO11</f>
        <v>45689</v>
      </c>
      <c r="CP107" s="440"/>
      <c r="CQ107" s="440"/>
      <c r="CR107" s="440"/>
      <c r="CS107" s="440"/>
      <c r="CT107" s="420">
        <f>CT11</f>
        <v>45717</v>
      </c>
      <c r="CU107" s="440"/>
      <c r="CV107" s="440"/>
      <c r="CW107" s="440"/>
      <c r="CX107" s="440"/>
      <c r="CY107" s="420">
        <f>CY11</f>
        <v>45748</v>
      </c>
      <c r="CZ107" s="440"/>
      <c r="DA107" s="440"/>
      <c r="DB107" s="440"/>
      <c r="DC107" s="440"/>
      <c r="DD107" s="420">
        <f>DD11</f>
        <v>45778</v>
      </c>
      <c r="DE107" s="440"/>
      <c r="DF107" s="440"/>
      <c r="DG107" s="440"/>
      <c r="DH107" s="440"/>
      <c r="DI107" s="420">
        <f>DI11</f>
        <v>45809</v>
      </c>
      <c r="DJ107" s="440"/>
      <c r="DK107" s="440"/>
      <c r="DL107" s="440"/>
      <c r="DM107" s="440"/>
      <c r="DN107" s="420">
        <f>DN11</f>
        <v>45839</v>
      </c>
      <c r="DO107" s="440"/>
      <c r="DP107" s="440"/>
      <c r="DQ107" s="440"/>
      <c r="DR107" s="440"/>
      <c r="DS107" s="420">
        <f>DS11</f>
        <v>45870</v>
      </c>
      <c r="DT107" s="440"/>
      <c r="DU107" s="440"/>
      <c r="DV107" s="440"/>
      <c r="DW107" s="440"/>
      <c r="DX107" s="465">
        <f>DX$11</f>
        <v>45901</v>
      </c>
      <c r="DY107" s="440"/>
      <c r="DZ107" s="440"/>
      <c r="EA107" s="440"/>
      <c r="EB107" s="440"/>
    </row>
    <row r="108" spans="1:132" s="469" customFormat="1" ht="12.75" customHeight="1" x14ac:dyDescent="0.2">
      <c r="A108" s="12" t="s">
        <v>369</v>
      </c>
      <c r="B108" s="597">
        <v>59</v>
      </c>
      <c r="C108" s="597"/>
      <c r="D108" s="597">
        <v>116</v>
      </c>
      <c r="E108" s="597"/>
      <c r="F108" s="597">
        <v>104</v>
      </c>
      <c r="G108" s="597"/>
      <c r="H108" s="597">
        <v>109</v>
      </c>
      <c r="I108" s="597"/>
      <c r="J108" s="595">
        <v>104</v>
      </c>
      <c r="K108" s="595"/>
      <c r="L108" s="595">
        <v>106</v>
      </c>
      <c r="M108" s="595"/>
      <c r="N108" s="597">
        <v>102</v>
      </c>
      <c r="O108" s="597"/>
      <c r="P108" s="595">
        <v>99</v>
      </c>
      <c r="Q108" s="595"/>
      <c r="R108" s="595">
        <v>99</v>
      </c>
      <c r="S108" s="595"/>
      <c r="T108" s="595">
        <v>95</v>
      </c>
      <c r="U108" s="595"/>
      <c r="V108" s="597">
        <v>103</v>
      </c>
      <c r="W108" s="597"/>
      <c r="X108" s="595">
        <v>102</v>
      </c>
      <c r="Y108" s="595"/>
      <c r="Z108" s="595">
        <v>96</v>
      </c>
      <c r="AA108" s="595"/>
      <c r="AB108" s="595">
        <v>101</v>
      </c>
      <c r="AC108" s="595"/>
      <c r="AD108" s="595">
        <v>106</v>
      </c>
      <c r="AE108" s="595"/>
      <c r="AF108" s="595">
        <v>108</v>
      </c>
      <c r="AG108" s="595"/>
      <c r="AH108" s="633">
        <v>113</v>
      </c>
      <c r="AI108" s="633"/>
      <c r="AJ108" s="595">
        <v>115</v>
      </c>
      <c r="AK108" s="595"/>
      <c r="AL108" s="595">
        <v>114</v>
      </c>
      <c r="AM108" s="595"/>
      <c r="AN108" s="595">
        <v>118</v>
      </c>
      <c r="AO108" s="595"/>
      <c r="AP108" s="595">
        <v>116</v>
      </c>
      <c r="AQ108" s="595"/>
      <c r="AR108" s="595">
        <v>117</v>
      </c>
      <c r="AS108" s="595"/>
      <c r="AT108" s="595">
        <v>117</v>
      </c>
      <c r="AU108" s="595"/>
      <c r="AV108" s="595">
        <v>114</v>
      </c>
      <c r="AW108" s="595"/>
      <c r="AX108" s="595">
        <v>117</v>
      </c>
      <c r="AY108" s="595"/>
      <c r="AZ108" s="595">
        <v>119</v>
      </c>
      <c r="BA108" s="595"/>
      <c r="BB108" s="595">
        <v>118</v>
      </c>
      <c r="BC108" s="595"/>
      <c r="BD108" s="595">
        <v>121</v>
      </c>
      <c r="BE108" s="595"/>
      <c r="BF108" s="595">
        <v>123</v>
      </c>
      <c r="BG108" s="595"/>
      <c r="BH108" s="595">
        <v>116</v>
      </c>
      <c r="BI108" s="595"/>
      <c r="BJ108" s="595">
        <v>120</v>
      </c>
      <c r="BK108" s="595"/>
      <c r="BL108" s="595">
        <v>108</v>
      </c>
      <c r="BM108" s="595"/>
      <c r="BN108" s="595">
        <v>118</v>
      </c>
      <c r="BO108" s="595"/>
      <c r="BP108" s="595">
        <v>118</v>
      </c>
      <c r="BQ108" s="595"/>
      <c r="BR108" s="595">
        <v>133</v>
      </c>
      <c r="BS108" s="595"/>
      <c r="BT108" s="596">
        <v>109</v>
      </c>
      <c r="BU108" s="596"/>
      <c r="BV108" s="595">
        <v>121</v>
      </c>
      <c r="BW108" s="595"/>
      <c r="BX108" s="596">
        <v>121</v>
      </c>
      <c r="BY108" s="596"/>
      <c r="BZ108" s="596">
        <v>120</v>
      </c>
      <c r="CA108" s="596"/>
      <c r="CB108" s="596">
        <v>122</v>
      </c>
      <c r="CC108" s="596"/>
      <c r="CD108" s="596">
        <v>122</v>
      </c>
      <c r="CE108" s="596"/>
      <c r="CF108" s="596">
        <v>127</v>
      </c>
      <c r="CG108" s="596"/>
      <c r="CH108" s="596">
        <v>122</v>
      </c>
      <c r="CI108" s="596"/>
      <c r="CJ108" s="466">
        <v>121</v>
      </c>
      <c r="CK108" s="440"/>
      <c r="CL108" s="280"/>
      <c r="CM108" s="280"/>
      <c r="CN108" s="440"/>
      <c r="CO108" s="466">
        <v>121</v>
      </c>
      <c r="CP108" s="280"/>
      <c r="CQ108" s="440"/>
      <c r="CR108" s="280"/>
      <c r="CS108" s="280"/>
      <c r="CT108" s="466">
        <v>120</v>
      </c>
      <c r="CU108" s="280"/>
      <c r="CV108" s="440"/>
      <c r="CW108" s="440"/>
      <c r="CX108" s="440"/>
      <c r="CY108" s="466">
        <v>122</v>
      </c>
      <c r="CZ108" s="280"/>
      <c r="DA108" s="280"/>
      <c r="DB108" s="440"/>
      <c r="DC108" s="440"/>
      <c r="DD108" s="466">
        <v>122</v>
      </c>
      <c r="DE108" s="280"/>
      <c r="DF108" s="280"/>
      <c r="DG108" s="440"/>
      <c r="DH108" s="440"/>
      <c r="DI108" s="466">
        <v>127</v>
      </c>
      <c r="DJ108" s="280"/>
      <c r="DK108" s="280"/>
      <c r="DL108" s="440"/>
      <c r="DM108" s="440"/>
      <c r="DN108" s="466">
        <v>122</v>
      </c>
      <c r="DO108" s="280"/>
      <c r="DP108" s="440"/>
      <c r="DQ108" s="440"/>
      <c r="DR108" s="440"/>
      <c r="DS108" s="466">
        <v>132</v>
      </c>
      <c r="DT108" s="280"/>
      <c r="DU108" s="280"/>
      <c r="DV108" s="280"/>
      <c r="DW108" s="280"/>
      <c r="DX108" s="467">
        <v>130</v>
      </c>
      <c r="DY108" s="468"/>
      <c r="DZ108" s="280"/>
      <c r="EA108" s="280"/>
      <c r="EB108" s="280"/>
    </row>
    <row r="109" spans="1:132" s="469" customFormat="1" x14ac:dyDescent="0.2">
      <c r="A109" s="12" t="s">
        <v>370</v>
      </c>
      <c r="B109" s="597">
        <v>253</v>
      </c>
      <c r="C109" s="597"/>
      <c r="D109" s="597">
        <v>382</v>
      </c>
      <c r="E109" s="597"/>
      <c r="F109" s="597">
        <v>358</v>
      </c>
      <c r="G109" s="597"/>
      <c r="H109" s="597">
        <v>356</v>
      </c>
      <c r="I109" s="597"/>
      <c r="J109" s="595">
        <v>345</v>
      </c>
      <c r="K109" s="595"/>
      <c r="L109" s="595">
        <v>387</v>
      </c>
      <c r="M109" s="595"/>
      <c r="N109" s="597">
        <v>384</v>
      </c>
      <c r="O109" s="597"/>
      <c r="P109" s="595">
        <v>384</v>
      </c>
      <c r="Q109" s="595"/>
      <c r="R109" s="595">
        <v>384</v>
      </c>
      <c r="S109" s="595"/>
      <c r="T109" s="595">
        <v>372</v>
      </c>
      <c r="U109" s="595"/>
      <c r="V109" s="597">
        <v>373</v>
      </c>
      <c r="W109" s="597"/>
      <c r="X109" s="595">
        <v>373</v>
      </c>
      <c r="Y109" s="595"/>
      <c r="Z109" s="595">
        <v>391</v>
      </c>
      <c r="AA109" s="595"/>
      <c r="AB109" s="595">
        <v>403</v>
      </c>
      <c r="AC109" s="595"/>
      <c r="AD109" s="595">
        <v>328</v>
      </c>
      <c r="AE109" s="595"/>
      <c r="AF109" s="595">
        <v>342</v>
      </c>
      <c r="AG109" s="595"/>
      <c r="AH109" s="633">
        <v>456</v>
      </c>
      <c r="AI109" s="633"/>
      <c r="AJ109" s="595">
        <v>480</v>
      </c>
      <c r="AK109" s="595"/>
      <c r="AL109" s="595">
        <v>475</v>
      </c>
      <c r="AM109" s="595"/>
      <c r="AN109" s="595">
        <v>478</v>
      </c>
      <c r="AO109" s="595"/>
      <c r="AP109" s="595">
        <v>487</v>
      </c>
      <c r="AQ109" s="595"/>
      <c r="AR109" s="595">
        <v>486</v>
      </c>
      <c r="AS109" s="595"/>
      <c r="AT109" s="595">
        <v>488</v>
      </c>
      <c r="AU109" s="595"/>
      <c r="AV109" s="595">
        <v>479</v>
      </c>
      <c r="AW109" s="595"/>
      <c r="AX109" s="595">
        <v>486</v>
      </c>
      <c r="AY109" s="595"/>
      <c r="AZ109" s="595">
        <v>514</v>
      </c>
      <c r="BA109" s="595"/>
      <c r="BB109" s="595">
        <v>519</v>
      </c>
      <c r="BC109" s="595"/>
      <c r="BD109" s="595">
        <v>526</v>
      </c>
      <c r="BE109" s="595"/>
      <c r="BF109" s="595">
        <v>530</v>
      </c>
      <c r="BG109" s="595"/>
      <c r="BH109" s="595">
        <v>520</v>
      </c>
      <c r="BI109" s="595"/>
      <c r="BJ109" s="595">
        <v>533</v>
      </c>
      <c r="BK109" s="595"/>
      <c r="BL109" s="595">
        <v>411</v>
      </c>
      <c r="BM109" s="595"/>
      <c r="BN109" s="595">
        <v>528</v>
      </c>
      <c r="BO109" s="595"/>
      <c r="BP109" s="595">
        <v>544</v>
      </c>
      <c r="BQ109" s="595"/>
      <c r="BR109" s="595">
        <v>433</v>
      </c>
      <c r="BS109" s="595"/>
      <c r="BT109" s="596">
        <v>536</v>
      </c>
      <c r="BU109" s="596"/>
      <c r="BV109" s="595">
        <v>559</v>
      </c>
      <c r="BW109" s="595"/>
      <c r="BX109" s="596">
        <v>567</v>
      </c>
      <c r="BY109" s="596"/>
      <c r="BZ109" s="596">
        <v>564</v>
      </c>
      <c r="CA109" s="596"/>
      <c r="CB109" s="596">
        <v>569</v>
      </c>
      <c r="CC109" s="596"/>
      <c r="CD109" s="596">
        <v>569</v>
      </c>
      <c r="CE109" s="596"/>
      <c r="CF109" s="596">
        <v>547</v>
      </c>
      <c r="CG109" s="596"/>
      <c r="CH109" s="596">
        <v>572</v>
      </c>
      <c r="CI109" s="596"/>
      <c r="CJ109" s="466">
        <v>438</v>
      </c>
      <c r="CK109" s="440"/>
      <c r="CL109" s="280"/>
      <c r="CM109" s="280"/>
      <c r="CN109" s="440"/>
      <c r="CO109" s="466">
        <v>446</v>
      </c>
      <c r="CP109" s="280"/>
      <c r="CQ109" s="440"/>
      <c r="CR109" s="280"/>
      <c r="CS109" s="280"/>
      <c r="CT109" s="466">
        <v>444</v>
      </c>
      <c r="CU109" s="280"/>
      <c r="CV109" s="440"/>
      <c r="CW109" s="440"/>
      <c r="CX109" s="440"/>
      <c r="CY109" s="466">
        <v>447</v>
      </c>
      <c r="CZ109" s="280"/>
      <c r="DA109" s="280"/>
      <c r="DB109" s="440"/>
      <c r="DC109" s="440"/>
      <c r="DD109" s="466">
        <v>449</v>
      </c>
      <c r="DE109" s="280"/>
      <c r="DF109" s="280"/>
      <c r="DG109" s="440"/>
      <c r="DH109" s="440"/>
      <c r="DI109" s="466">
        <v>420</v>
      </c>
      <c r="DJ109" s="280"/>
      <c r="DK109" s="280"/>
      <c r="DL109" s="440"/>
      <c r="DM109" s="440"/>
      <c r="DN109" s="466">
        <v>450</v>
      </c>
      <c r="DO109" s="280"/>
      <c r="DP109" s="440"/>
      <c r="DQ109" s="440"/>
      <c r="DR109" s="440"/>
      <c r="DS109" s="470">
        <v>593</v>
      </c>
      <c r="DT109" s="280"/>
      <c r="DU109" s="280"/>
      <c r="DV109" s="280"/>
      <c r="DW109" s="280"/>
      <c r="DX109" s="467">
        <v>455</v>
      </c>
      <c r="DY109" s="468"/>
      <c r="DZ109" s="280"/>
      <c r="EA109" s="280"/>
      <c r="EB109" s="280"/>
    </row>
    <row r="110" spans="1:132" s="469" customFormat="1" ht="15" x14ac:dyDescent="0.25">
      <c r="A110" s="12" t="s">
        <v>371</v>
      </c>
      <c r="B110" s="597">
        <v>438</v>
      </c>
      <c r="C110" s="597"/>
      <c r="D110" s="597">
        <v>581</v>
      </c>
      <c r="E110" s="597"/>
      <c r="F110" s="597">
        <v>1098</v>
      </c>
      <c r="G110" s="597"/>
      <c r="H110" s="597">
        <v>1063</v>
      </c>
      <c r="I110" s="597"/>
      <c r="J110" s="595">
        <v>1064</v>
      </c>
      <c r="K110" s="595"/>
      <c r="L110" s="595">
        <v>1197</v>
      </c>
      <c r="M110" s="595"/>
      <c r="N110" s="597">
        <v>1203</v>
      </c>
      <c r="O110" s="597"/>
      <c r="P110" s="595">
        <v>1205</v>
      </c>
      <c r="Q110" s="595"/>
      <c r="R110" s="595">
        <v>1284</v>
      </c>
      <c r="S110" s="595"/>
      <c r="T110" s="595">
        <v>1275</v>
      </c>
      <c r="U110" s="595"/>
      <c r="V110" s="597">
        <v>1202</v>
      </c>
      <c r="W110" s="597"/>
      <c r="X110" s="595">
        <v>1191</v>
      </c>
      <c r="Y110" s="595"/>
      <c r="Z110" s="595">
        <v>1219</v>
      </c>
      <c r="AA110" s="595"/>
      <c r="AB110" s="595">
        <v>1210</v>
      </c>
      <c r="AC110" s="595"/>
      <c r="AD110" s="635">
        <v>1210</v>
      </c>
      <c r="AE110" s="635"/>
      <c r="AF110" s="635">
        <v>1210</v>
      </c>
      <c r="AG110" s="635"/>
      <c r="AH110" s="633">
        <v>698</v>
      </c>
      <c r="AI110" s="633"/>
      <c r="AJ110" s="595">
        <v>698</v>
      </c>
      <c r="AK110" s="595"/>
      <c r="AL110" s="595">
        <v>698</v>
      </c>
      <c r="AM110" s="595"/>
      <c r="AN110" s="635">
        <v>698</v>
      </c>
      <c r="AO110" s="635"/>
      <c r="AP110" s="595">
        <v>728</v>
      </c>
      <c r="AQ110" s="595"/>
      <c r="AR110" s="595">
        <v>725</v>
      </c>
      <c r="AS110" s="595"/>
      <c r="AT110" s="595">
        <v>721</v>
      </c>
      <c r="AU110" s="595"/>
      <c r="AV110" s="595">
        <v>725</v>
      </c>
      <c r="AW110" s="595"/>
      <c r="AX110" s="595">
        <v>742</v>
      </c>
      <c r="AY110" s="595"/>
      <c r="AZ110" s="595">
        <v>761</v>
      </c>
      <c r="BA110" s="595"/>
      <c r="BB110" s="595">
        <v>766</v>
      </c>
      <c r="BC110" s="595"/>
      <c r="BD110" s="595">
        <v>766</v>
      </c>
      <c r="BE110" s="595"/>
      <c r="BF110" s="595">
        <v>768</v>
      </c>
      <c r="BG110" s="595"/>
      <c r="BH110" s="595">
        <v>762</v>
      </c>
      <c r="BI110" s="595"/>
      <c r="BJ110" s="595">
        <v>772</v>
      </c>
      <c r="BK110" s="595"/>
      <c r="BL110" s="595">
        <v>783</v>
      </c>
      <c r="BM110" s="595"/>
      <c r="BN110" s="595">
        <v>771</v>
      </c>
      <c r="BO110" s="595"/>
      <c r="BP110" s="595">
        <v>798</v>
      </c>
      <c r="BQ110" s="595"/>
      <c r="BR110" s="595">
        <v>804</v>
      </c>
      <c r="BS110" s="595"/>
      <c r="BT110" s="596">
        <v>808</v>
      </c>
      <c r="BU110" s="596"/>
      <c r="BV110" s="595">
        <v>815</v>
      </c>
      <c r="BW110" s="595"/>
      <c r="BX110" s="596">
        <v>847</v>
      </c>
      <c r="BY110" s="596"/>
      <c r="BZ110" s="596">
        <v>844</v>
      </c>
      <c r="CA110" s="596"/>
      <c r="CB110" s="596">
        <v>841</v>
      </c>
      <c r="CC110" s="596"/>
      <c r="CD110" s="596">
        <v>839</v>
      </c>
      <c r="CE110" s="596"/>
      <c r="CF110" s="596">
        <v>853</v>
      </c>
      <c r="CG110" s="596"/>
      <c r="CH110" s="596">
        <v>859</v>
      </c>
      <c r="CI110" s="596"/>
      <c r="CJ110" s="466">
        <v>815</v>
      </c>
      <c r="CK110" s="440"/>
      <c r="CL110" s="280"/>
      <c r="CM110" s="280"/>
      <c r="CN110" s="440"/>
      <c r="CO110" s="466">
        <v>847</v>
      </c>
      <c r="CP110" s="280"/>
      <c r="CQ110" s="440"/>
      <c r="CR110" s="280"/>
      <c r="CS110" s="280"/>
      <c r="CT110" s="466">
        <v>844</v>
      </c>
      <c r="CU110" s="280"/>
      <c r="CV110" s="440"/>
      <c r="CW110" s="440"/>
      <c r="CX110" s="440"/>
      <c r="CY110" s="466">
        <v>841</v>
      </c>
      <c r="CZ110" s="280"/>
      <c r="DA110" s="280"/>
      <c r="DB110" s="440"/>
      <c r="DC110" s="440"/>
      <c r="DD110" s="466">
        <v>839</v>
      </c>
      <c r="DE110" s="280"/>
      <c r="DF110" s="280"/>
      <c r="DG110" s="440"/>
      <c r="DH110" s="440"/>
      <c r="DI110" s="466">
        <v>853</v>
      </c>
      <c r="DJ110" s="280"/>
      <c r="DK110" s="280"/>
      <c r="DL110" s="440"/>
      <c r="DM110" s="440"/>
      <c r="DN110" s="466">
        <v>859</v>
      </c>
      <c r="DO110" s="280"/>
      <c r="DP110" s="440"/>
      <c r="DQ110" s="440"/>
      <c r="DR110" s="440"/>
      <c r="DS110" s="470">
        <v>161</v>
      </c>
      <c r="DT110" s="280"/>
      <c r="DU110" s="280"/>
      <c r="DV110" s="280"/>
      <c r="DW110" s="280"/>
      <c r="DX110" s="467">
        <v>161</v>
      </c>
      <c r="DY110" s="468"/>
      <c r="DZ110" s="280"/>
      <c r="EA110" s="280"/>
      <c r="EB110" s="280"/>
    </row>
    <row r="111" spans="1:132" s="469" customFormat="1" x14ac:dyDescent="0.2">
      <c r="A111" s="12" t="s">
        <v>372</v>
      </c>
      <c r="B111" s="597">
        <v>109</v>
      </c>
      <c r="C111" s="597"/>
      <c r="D111" s="597">
        <v>109</v>
      </c>
      <c r="E111" s="597"/>
      <c r="F111" s="597">
        <v>113</v>
      </c>
      <c r="G111" s="597"/>
      <c r="H111" s="597">
        <v>118</v>
      </c>
      <c r="I111" s="597"/>
      <c r="J111" s="595">
        <v>104</v>
      </c>
      <c r="K111" s="595"/>
      <c r="L111" s="595">
        <v>92</v>
      </c>
      <c r="M111" s="595"/>
      <c r="N111" s="597">
        <v>76</v>
      </c>
      <c r="O111" s="597"/>
      <c r="P111" s="595">
        <v>83</v>
      </c>
      <c r="Q111" s="595"/>
      <c r="R111" s="595">
        <v>93</v>
      </c>
      <c r="S111" s="595"/>
      <c r="T111" s="595">
        <v>66</v>
      </c>
      <c r="U111" s="595"/>
      <c r="V111" s="597">
        <v>71</v>
      </c>
      <c r="W111" s="597"/>
      <c r="X111" s="595">
        <v>71</v>
      </c>
      <c r="Y111" s="595"/>
      <c r="Z111" s="595">
        <v>93</v>
      </c>
      <c r="AA111" s="595"/>
      <c r="AB111" s="595">
        <v>87</v>
      </c>
      <c r="AC111" s="595"/>
      <c r="AD111" s="595">
        <v>99</v>
      </c>
      <c r="AE111" s="595"/>
      <c r="AF111" s="595">
        <v>95</v>
      </c>
      <c r="AG111" s="595"/>
      <c r="AH111" s="633">
        <v>104</v>
      </c>
      <c r="AI111" s="633"/>
      <c r="AJ111" s="595">
        <v>105</v>
      </c>
      <c r="AK111" s="595"/>
      <c r="AL111" s="595">
        <v>108</v>
      </c>
      <c r="AM111" s="595"/>
      <c r="AN111" s="595">
        <v>112</v>
      </c>
      <c r="AO111" s="595"/>
      <c r="AP111" s="595">
        <v>114</v>
      </c>
      <c r="AQ111" s="595"/>
      <c r="AR111" s="595">
        <v>122</v>
      </c>
      <c r="AS111" s="595"/>
      <c r="AT111" s="595">
        <v>119</v>
      </c>
      <c r="AU111" s="595"/>
      <c r="AV111" s="595">
        <v>113</v>
      </c>
      <c r="AW111" s="595"/>
      <c r="AX111" s="595">
        <v>120</v>
      </c>
      <c r="AY111" s="595"/>
      <c r="AZ111" s="595">
        <v>119</v>
      </c>
      <c r="BA111" s="595"/>
      <c r="BB111" s="595">
        <v>123</v>
      </c>
      <c r="BC111" s="595"/>
      <c r="BD111" s="595">
        <v>127</v>
      </c>
      <c r="BE111" s="595"/>
      <c r="BF111" s="595">
        <v>122</v>
      </c>
      <c r="BG111" s="595"/>
      <c r="BH111" s="595">
        <v>115</v>
      </c>
      <c r="BI111" s="595"/>
      <c r="BJ111" s="595">
        <v>115</v>
      </c>
      <c r="BK111" s="595"/>
      <c r="BL111" s="595">
        <v>123</v>
      </c>
      <c r="BM111" s="595"/>
      <c r="BN111" s="595">
        <v>114</v>
      </c>
      <c r="BO111" s="595"/>
      <c r="BP111" s="595">
        <v>119</v>
      </c>
      <c r="BQ111" s="595"/>
      <c r="BR111" s="595">
        <v>113</v>
      </c>
      <c r="BS111" s="595"/>
      <c r="BT111" s="634">
        <v>115</v>
      </c>
      <c r="BU111" s="634"/>
      <c r="BV111" s="596">
        <v>117</v>
      </c>
      <c r="BW111" s="596"/>
      <c r="BX111" s="596">
        <v>115</v>
      </c>
      <c r="BY111" s="596"/>
      <c r="BZ111" s="595">
        <v>110</v>
      </c>
      <c r="CA111" s="595"/>
      <c r="CB111" s="596">
        <v>116</v>
      </c>
      <c r="CC111" s="596"/>
      <c r="CD111" s="596">
        <v>108</v>
      </c>
      <c r="CE111" s="596"/>
      <c r="CF111" s="596">
        <v>110</v>
      </c>
      <c r="CG111" s="596"/>
      <c r="CH111" s="595">
        <v>114</v>
      </c>
      <c r="CI111" s="595"/>
      <c r="CJ111" s="466">
        <v>117</v>
      </c>
      <c r="CK111" s="440"/>
      <c r="CL111" s="280"/>
      <c r="CM111" s="280"/>
      <c r="CN111" s="440"/>
      <c r="CO111" s="466">
        <v>115</v>
      </c>
      <c r="CP111" s="280"/>
      <c r="CQ111" s="440"/>
      <c r="CR111" s="280"/>
      <c r="CS111" s="280"/>
      <c r="CT111" s="466">
        <v>110</v>
      </c>
      <c r="CU111" s="280"/>
      <c r="CV111" s="440"/>
      <c r="CW111" s="440"/>
      <c r="CX111" s="440"/>
      <c r="CY111" s="466">
        <v>116</v>
      </c>
      <c r="CZ111" s="280"/>
      <c r="DA111" s="280"/>
      <c r="DB111" s="440"/>
      <c r="DC111" s="440"/>
      <c r="DD111" s="466">
        <v>108</v>
      </c>
      <c r="DE111" s="280"/>
      <c r="DF111" s="280"/>
      <c r="DG111" s="440"/>
      <c r="DH111" s="440"/>
      <c r="DI111" s="466">
        <v>110</v>
      </c>
      <c r="DJ111" s="280"/>
      <c r="DK111" s="280"/>
      <c r="DL111" s="440"/>
      <c r="DM111" s="440"/>
      <c r="DN111" s="466">
        <v>114</v>
      </c>
      <c r="DO111" s="280"/>
      <c r="DP111" s="440"/>
      <c r="DQ111" s="440"/>
      <c r="DR111" s="440"/>
      <c r="DS111" s="470">
        <v>11</v>
      </c>
      <c r="DT111" s="280"/>
      <c r="DU111" s="280"/>
      <c r="DV111" s="280"/>
      <c r="DW111" s="280"/>
      <c r="DX111" s="467">
        <v>108</v>
      </c>
      <c r="DY111" s="468"/>
      <c r="DZ111" s="280"/>
      <c r="EA111" s="280"/>
      <c r="EB111" s="280"/>
    </row>
    <row r="112" spans="1:132" s="469" customFormat="1" x14ac:dyDescent="0.2">
      <c r="A112" s="12" t="s">
        <v>373</v>
      </c>
      <c r="B112" s="597">
        <v>157</v>
      </c>
      <c r="C112" s="597"/>
      <c r="D112" s="597">
        <v>157</v>
      </c>
      <c r="E112" s="597"/>
      <c r="F112" s="597">
        <v>167</v>
      </c>
      <c r="G112" s="597"/>
      <c r="H112" s="597">
        <v>142</v>
      </c>
      <c r="I112" s="597"/>
      <c r="J112" s="595">
        <v>108</v>
      </c>
      <c r="K112" s="595"/>
      <c r="L112" s="595">
        <v>150</v>
      </c>
      <c r="M112" s="595"/>
      <c r="N112" s="597">
        <v>173</v>
      </c>
      <c r="O112" s="597"/>
      <c r="P112" s="595">
        <v>148</v>
      </c>
      <c r="Q112" s="595"/>
      <c r="R112" s="595">
        <v>126</v>
      </c>
      <c r="S112" s="595"/>
      <c r="T112" s="595">
        <v>105</v>
      </c>
      <c r="U112" s="595"/>
      <c r="V112" s="597">
        <v>107</v>
      </c>
      <c r="W112" s="597"/>
      <c r="X112" s="595">
        <v>103</v>
      </c>
      <c r="Y112" s="595"/>
      <c r="Z112" s="595">
        <v>152</v>
      </c>
      <c r="AA112" s="595"/>
      <c r="AB112" s="595">
        <v>149</v>
      </c>
      <c r="AC112" s="595"/>
      <c r="AD112" s="595">
        <v>137</v>
      </c>
      <c r="AE112" s="595"/>
      <c r="AF112" s="595">
        <v>132</v>
      </c>
      <c r="AG112" s="595"/>
      <c r="AH112" s="633">
        <v>148</v>
      </c>
      <c r="AI112" s="633"/>
      <c r="AJ112" s="595">
        <v>150</v>
      </c>
      <c r="AK112" s="595"/>
      <c r="AL112" s="595">
        <v>152</v>
      </c>
      <c r="AM112" s="595"/>
      <c r="AN112" s="595">
        <v>147</v>
      </c>
      <c r="AO112" s="595"/>
      <c r="AP112" s="595">
        <v>156</v>
      </c>
      <c r="AQ112" s="595"/>
      <c r="AR112" s="595">
        <v>164</v>
      </c>
      <c r="AS112" s="595"/>
      <c r="AT112" s="595">
        <v>161</v>
      </c>
      <c r="AU112" s="595"/>
      <c r="AV112" s="595">
        <v>158</v>
      </c>
      <c r="AW112" s="595"/>
      <c r="AX112" s="595">
        <v>171</v>
      </c>
      <c r="AY112" s="595"/>
      <c r="AZ112" s="595">
        <v>168</v>
      </c>
      <c r="BA112" s="595"/>
      <c r="BB112" s="595">
        <v>173</v>
      </c>
      <c r="BC112" s="595"/>
      <c r="BD112" s="595">
        <v>184</v>
      </c>
      <c r="BE112" s="595"/>
      <c r="BF112" s="595">
        <v>182</v>
      </c>
      <c r="BG112" s="595"/>
      <c r="BH112" s="595">
        <v>175</v>
      </c>
      <c r="BI112" s="595"/>
      <c r="BJ112" s="595">
        <v>173</v>
      </c>
      <c r="BK112" s="595"/>
      <c r="BL112" s="595">
        <v>175</v>
      </c>
      <c r="BM112" s="595"/>
      <c r="BN112" s="595">
        <v>165</v>
      </c>
      <c r="BO112" s="595"/>
      <c r="BP112" s="595">
        <v>171</v>
      </c>
      <c r="BQ112" s="595"/>
      <c r="BR112" s="595">
        <v>165</v>
      </c>
      <c r="BS112" s="595"/>
      <c r="BT112" s="634">
        <v>171</v>
      </c>
      <c r="BU112" s="634"/>
      <c r="BV112" s="596"/>
      <c r="BW112" s="596"/>
      <c r="BX112" s="596"/>
      <c r="BY112" s="596"/>
      <c r="BZ112" s="595"/>
      <c r="CA112" s="595"/>
      <c r="CB112" s="596"/>
      <c r="CC112" s="596"/>
      <c r="CD112" s="596"/>
      <c r="CE112" s="596"/>
      <c r="CF112" s="596"/>
      <c r="CG112" s="596"/>
      <c r="CH112" s="595"/>
      <c r="CI112" s="595"/>
      <c r="CJ112" s="466">
        <v>1</v>
      </c>
      <c r="CK112" s="440"/>
      <c r="CL112" s="280"/>
      <c r="CM112" s="280"/>
      <c r="CN112" s="440"/>
      <c r="CO112" s="466">
        <v>1</v>
      </c>
      <c r="CP112" s="280"/>
      <c r="CQ112" s="440"/>
      <c r="CR112" s="280"/>
      <c r="CS112" s="280"/>
      <c r="CT112" s="466">
        <v>1</v>
      </c>
      <c r="CU112" s="280"/>
      <c r="CV112" s="440"/>
      <c r="CW112" s="440"/>
      <c r="CX112" s="440"/>
      <c r="CY112" s="466">
        <v>1</v>
      </c>
      <c r="CZ112" s="280"/>
      <c r="DA112" s="280"/>
      <c r="DB112" s="440"/>
      <c r="DC112" s="440"/>
      <c r="DD112" s="466">
        <v>1</v>
      </c>
      <c r="DE112" s="280"/>
      <c r="DF112" s="280"/>
      <c r="DG112" s="440"/>
      <c r="DH112" s="440"/>
      <c r="DI112" s="466">
        <v>1</v>
      </c>
      <c r="DJ112" s="280"/>
      <c r="DK112" s="280"/>
      <c r="DL112" s="440"/>
      <c r="DM112" s="440"/>
      <c r="DN112" s="466">
        <v>1</v>
      </c>
      <c r="DO112" s="280"/>
      <c r="DP112" s="440"/>
      <c r="DQ112" s="440"/>
      <c r="DR112" s="440"/>
      <c r="DS112" s="470">
        <v>1</v>
      </c>
      <c r="DT112" s="280"/>
      <c r="DU112" s="280"/>
      <c r="DV112" s="280"/>
      <c r="DW112" s="280"/>
      <c r="DX112" s="467">
        <v>1</v>
      </c>
      <c r="DY112" s="468"/>
      <c r="DZ112" s="280"/>
      <c r="EA112" s="280"/>
      <c r="EB112" s="280"/>
    </row>
    <row r="113" spans="1:132" s="469" customFormat="1" x14ac:dyDescent="0.2">
      <c r="A113" s="12" t="s">
        <v>374</v>
      </c>
      <c r="B113" s="597">
        <v>157</v>
      </c>
      <c r="C113" s="597"/>
      <c r="D113" s="597">
        <v>157</v>
      </c>
      <c r="E113" s="597"/>
      <c r="F113" s="597">
        <v>167</v>
      </c>
      <c r="G113" s="597"/>
      <c r="H113" s="597">
        <v>142</v>
      </c>
      <c r="I113" s="597"/>
      <c r="J113" s="595">
        <v>108</v>
      </c>
      <c r="K113" s="595"/>
      <c r="L113" s="595">
        <v>150</v>
      </c>
      <c r="M113" s="595"/>
      <c r="N113" s="597">
        <v>173</v>
      </c>
      <c r="O113" s="597"/>
      <c r="P113" s="595">
        <v>148</v>
      </c>
      <c r="Q113" s="595"/>
      <c r="R113" s="595">
        <v>126</v>
      </c>
      <c r="S113" s="595"/>
      <c r="T113" s="595">
        <v>105</v>
      </c>
      <c r="U113" s="595"/>
      <c r="V113" s="597">
        <v>107</v>
      </c>
      <c r="W113" s="597"/>
      <c r="X113" s="595">
        <v>103</v>
      </c>
      <c r="Y113" s="595"/>
      <c r="Z113" s="595">
        <v>152</v>
      </c>
      <c r="AA113" s="595"/>
      <c r="AB113" s="595">
        <v>149</v>
      </c>
      <c r="AC113" s="595"/>
      <c r="AD113" s="595">
        <v>137</v>
      </c>
      <c r="AE113" s="595"/>
      <c r="AF113" s="595">
        <v>132</v>
      </c>
      <c r="AG113" s="595"/>
      <c r="AH113" s="633">
        <v>148</v>
      </c>
      <c r="AI113" s="633"/>
      <c r="AJ113" s="595">
        <v>150</v>
      </c>
      <c r="AK113" s="595"/>
      <c r="AL113" s="595">
        <v>152</v>
      </c>
      <c r="AM113" s="595"/>
      <c r="AN113" s="595">
        <v>147</v>
      </c>
      <c r="AO113" s="595"/>
      <c r="AP113" s="595">
        <v>156</v>
      </c>
      <c r="AQ113" s="595"/>
      <c r="AR113" s="595">
        <v>164</v>
      </c>
      <c r="AS113" s="595"/>
      <c r="AT113" s="595">
        <v>161</v>
      </c>
      <c r="AU113" s="595"/>
      <c r="AV113" s="595">
        <v>158</v>
      </c>
      <c r="AW113" s="595"/>
      <c r="AX113" s="595">
        <v>171</v>
      </c>
      <c r="AY113" s="595"/>
      <c r="AZ113" s="595">
        <v>168</v>
      </c>
      <c r="BA113" s="595"/>
      <c r="BB113" s="595">
        <v>173</v>
      </c>
      <c r="BC113" s="595"/>
      <c r="BD113" s="595">
        <v>184</v>
      </c>
      <c r="BE113" s="595"/>
      <c r="BF113" s="595">
        <v>182</v>
      </c>
      <c r="BG113" s="595"/>
      <c r="BH113" s="595">
        <v>175</v>
      </c>
      <c r="BI113" s="595"/>
      <c r="BJ113" s="595">
        <v>173</v>
      </c>
      <c r="BK113" s="595"/>
      <c r="BL113" s="595">
        <v>175</v>
      </c>
      <c r="BM113" s="595"/>
      <c r="BN113" s="595">
        <v>165</v>
      </c>
      <c r="BO113" s="595"/>
      <c r="BP113" s="595">
        <v>171</v>
      </c>
      <c r="BQ113" s="595"/>
      <c r="BR113" s="595">
        <v>165</v>
      </c>
      <c r="BS113" s="595"/>
      <c r="BT113" s="634">
        <v>171</v>
      </c>
      <c r="BU113" s="634"/>
      <c r="BV113" s="596"/>
      <c r="BW113" s="596"/>
      <c r="BX113" s="596"/>
      <c r="BY113" s="596"/>
      <c r="BZ113" s="595"/>
      <c r="CA113" s="595"/>
      <c r="CB113" s="596"/>
      <c r="CC113" s="596"/>
      <c r="CD113" s="596"/>
      <c r="CE113" s="596"/>
      <c r="CF113" s="596"/>
      <c r="CG113" s="596"/>
      <c r="CH113" s="595"/>
      <c r="CI113" s="595"/>
      <c r="CJ113" s="466">
        <v>47</v>
      </c>
      <c r="CK113" s="440"/>
      <c r="CL113" s="280"/>
      <c r="CM113" s="280"/>
      <c r="CN113" s="440"/>
      <c r="CO113" s="466">
        <v>49</v>
      </c>
      <c r="CP113" s="280"/>
      <c r="CQ113" s="440"/>
      <c r="CR113" s="280"/>
      <c r="CS113" s="280"/>
      <c r="CT113" s="466">
        <v>51</v>
      </c>
      <c r="CU113" s="280"/>
      <c r="CV113" s="440"/>
      <c r="CW113" s="440"/>
      <c r="CX113" s="440"/>
      <c r="CY113" s="466">
        <v>52</v>
      </c>
      <c r="CZ113" s="280"/>
      <c r="DA113" s="280"/>
      <c r="DB113" s="440"/>
      <c r="DC113" s="440"/>
      <c r="DD113" s="466">
        <v>52</v>
      </c>
      <c r="DE113" s="280"/>
      <c r="DF113" s="280"/>
      <c r="DG113" s="440"/>
      <c r="DH113" s="440"/>
      <c r="DI113" s="466">
        <v>52</v>
      </c>
      <c r="DJ113" s="280"/>
      <c r="DK113" s="280"/>
      <c r="DL113" s="440"/>
      <c r="DM113" s="440"/>
      <c r="DN113" s="466">
        <v>52</v>
      </c>
      <c r="DO113" s="280"/>
      <c r="DP113" s="440"/>
      <c r="DQ113" s="440"/>
      <c r="DR113" s="440"/>
      <c r="DS113" s="470">
        <v>59</v>
      </c>
      <c r="DT113" s="280"/>
      <c r="DU113" s="280"/>
      <c r="DV113" s="280"/>
      <c r="DW113" s="280"/>
      <c r="DX113" s="467">
        <v>60</v>
      </c>
      <c r="DY113" s="468"/>
      <c r="DZ113" s="280"/>
      <c r="EA113" s="280"/>
      <c r="EB113" s="280"/>
    </row>
    <row r="114" spans="1:132" s="469" customFormat="1" x14ac:dyDescent="0.2">
      <c r="A114" s="12" t="s">
        <v>375</v>
      </c>
      <c r="B114" s="597">
        <v>157</v>
      </c>
      <c r="C114" s="597"/>
      <c r="D114" s="597">
        <v>157</v>
      </c>
      <c r="E114" s="597"/>
      <c r="F114" s="597">
        <v>167</v>
      </c>
      <c r="G114" s="597"/>
      <c r="H114" s="597">
        <v>142</v>
      </c>
      <c r="I114" s="597"/>
      <c r="J114" s="595">
        <v>108</v>
      </c>
      <c r="K114" s="595"/>
      <c r="L114" s="595">
        <v>150</v>
      </c>
      <c r="M114" s="595"/>
      <c r="N114" s="597">
        <v>173</v>
      </c>
      <c r="O114" s="597"/>
      <c r="P114" s="595">
        <v>148</v>
      </c>
      <c r="Q114" s="595"/>
      <c r="R114" s="595">
        <v>126</v>
      </c>
      <c r="S114" s="595"/>
      <c r="T114" s="595">
        <v>105</v>
      </c>
      <c r="U114" s="595"/>
      <c r="V114" s="597">
        <v>107</v>
      </c>
      <c r="W114" s="597"/>
      <c r="X114" s="595">
        <v>103</v>
      </c>
      <c r="Y114" s="595"/>
      <c r="Z114" s="595">
        <v>152</v>
      </c>
      <c r="AA114" s="595"/>
      <c r="AB114" s="595">
        <v>149</v>
      </c>
      <c r="AC114" s="595"/>
      <c r="AD114" s="595">
        <v>137</v>
      </c>
      <c r="AE114" s="595"/>
      <c r="AF114" s="595">
        <v>132</v>
      </c>
      <c r="AG114" s="595"/>
      <c r="AH114" s="633">
        <v>148</v>
      </c>
      <c r="AI114" s="633"/>
      <c r="AJ114" s="595">
        <v>150</v>
      </c>
      <c r="AK114" s="595"/>
      <c r="AL114" s="595">
        <v>152</v>
      </c>
      <c r="AM114" s="595"/>
      <c r="AN114" s="595">
        <v>147</v>
      </c>
      <c r="AO114" s="595"/>
      <c r="AP114" s="595">
        <v>156</v>
      </c>
      <c r="AQ114" s="595"/>
      <c r="AR114" s="595">
        <v>164</v>
      </c>
      <c r="AS114" s="595"/>
      <c r="AT114" s="595">
        <v>161</v>
      </c>
      <c r="AU114" s="595"/>
      <c r="AV114" s="595">
        <v>158</v>
      </c>
      <c r="AW114" s="595"/>
      <c r="AX114" s="595">
        <v>171</v>
      </c>
      <c r="AY114" s="595"/>
      <c r="AZ114" s="595">
        <v>168</v>
      </c>
      <c r="BA114" s="595"/>
      <c r="BB114" s="595">
        <v>173</v>
      </c>
      <c r="BC114" s="595"/>
      <c r="BD114" s="595">
        <v>184</v>
      </c>
      <c r="BE114" s="595"/>
      <c r="BF114" s="595">
        <v>182</v>
      </c>
      <c r="BG114" s="595"/>
      <c r="BH114" s="595">
        <v>175</v>
      </c>
      <c r="BI114" s="595"/>
      <c r="BJ114" s="595">
        <v>173</v>
      </c>
      <c r="BK114" s="595"/>
      <c r="BL114" s="595">
        <v>175</v>
      </c>
      <c r="BM114" s="595"/>
      <c r="BN114" s="595">
        <v>165</v>
      </c>
      <c r="BO114" s="595"/>
      <c r="BP114" s="595">
        <v>171</v>
      </c>
      <c r="BQ114" s="595"/>
      <c r="BR114" s="595">
        <v>165</v>
      </c>
      <c r="BS114" s="595"/>
      <c r="BT114" s="634">
        <v>171</v>
      </c>
      <c r="BU114" s="634"/>
      <c r="BV114" s="596"/>
      <c r="BW114" s="596"/>
      <c r="BX114" s="596"/>
      <c r="BY114" s="596"/>
      <c r="BZ114" s="595"/>
      <c r="CA114" s="595"/>
      <c r="CB114" s="596"/>
      <c r="CC114" s="596"/>
      <c r="CD114" s="596"/>
      <c r="CE114" s="596"/>
      <c r="CF114" s="596"/>
      <c r="CG114" s="596"/>
      <c r="CH114" s="595"/>
      <c r="CI114" s="595"/>
      <c r="CJ114" s="466">
        <v>3</v>
      </c>
      <c r="CK114" s="440"/>
      <c r="CL114" s="280"/>
      <c r="CM114" s="280"/>
      <c r="CN114" s="440"/>
      <c r="CO114" s="466">
        <v>3</v>
      </c>
      <c r="CP114" s="280"/>
      <c r="CQ114" s="440"/>
      <c r="CR114" s="280"/>
      <c r="CS114" s="280"/>
      <c r="CT114" s="466">
        <v>3</v>
      </c>
      <c r="CU114" s="280"/>
      <c r="CV114" s="440"/>
      <c r="CW114" s="440"/>
      <c r="CX114" s="440"/>
      <c r="CY114" s="466">
        <v>3</v>
      </c>
      <c r="CZ114" s="280"/>
      <c r="DA114" s="280"/>
      <c r="DB114" s="440"/>
      <c r="DC114" s="440"/>
      <c r="DD114" s="466">
        <v>3</v>
      </c>
      <c r="DE114" s="280"/>
      <c r="DF114" s="280"/>
      <c r="DG114" s="440"/>
      <c r="DH114" s="440"/>
      <c r="DI114" s="466">
        <v>2</v>
      </c>
      <c r="DJ114" s="280"/>
      <c r="DK114" s="280"/>
      <c r="DL114" s="440"/>
      <c r="DM114" s="440"/>
      <c r="DN114" s="466">
        <v>2</v>
      </c>
      <c r="DO114" s="280"/>
      <c r="DP114" s="440"/>
      <c r="DQ114" s="440"/>
      <c r="DR114" s="440"/>
      <c r="DS114" s="470">
        <v>1</v>
      </c>
      <c r="DT114" s="280"/>
      <c r="DU114" s="280"/>
      <c r="DV114" s="280"/>
      <c r="DW114" s="280"/>
      <c r="DX114" s="467">
        <v>1</v>
      </c>
      <c r="DY114" s="468"/>
      <c r="DZ114" s="280"/>
      <c r="EA114" s="280"/>
      <c r="EB114" s="280"/>
    </row>
    <row r="115" spans="1:132" s="469" customFormat="1" x14ac:dyDescent="0.2">
      <c r="A115" s="12" t="s">
        <v>376</v>
      </c>
      <c r="B115" s="597">
        <v>157</v>
      </c>
      <c r="C115" s="597"/>
      <c r="D115" s="597">
        <v>157</v>
      </c>
      <c r="E115" s="597"/>
      <c r="F115" s="597">
        <v>167</v>
      </c>
      <c r="G115" s="597"/>
      <c r="H115" s="597">
        <v>142</v>
      </c>
      <c r="I115" s="597"/>
      <c r="J115" s="595">
        <v>108</v>
      </c>
      <c r="K115" s="595"/>
      <c r="L115" s="595">
        <v>150</v>
      </c>
      <c r="M115" s="595"/>
      <c r="N115" s="597">
        <v>173</v>
      </c>
      <c r="O115" s="597"/>
      <c r="P115" s="595">
        <v>148</v>
      </c>
      <c r="Q115" s="595"/>
      <c r="R115" s="595">
        <v>126</v>
      </c>
      <c r="S115" s="595"/>
      <c r="T115" s="595">
        <v>105</v>
      </c>
      <c r="U115" s="595"/>
      <c r="V115" s="597">
        <v>107</v>
      </c>
      <c r="W115" s="597"/>
      <c r="X115" s="595">
        <v>103</v>
      </c>
      <c r="Y115" s="595"/>
      <c r="Z115" s="595">
        <v>152</v>
      </c>
      <c r="AA115" s="595"/>
      <c r="AB115" s="595">
        <v>149</v>
      </c>
      <c r="AC115" s="595"/>
      <c r="AD115" s="595">
        <v>137</v>
      </c>
      <c r="AE115" s="595"/>
      <c r="AF115" s="595">
        <v>132</v>
      </c>
      <c r="AG115" s="595"/>
      <c r="AH115" s="633">
        <v>148</v>
      </c>
      <c r="AI115" s="633"/>
      <c r="AJ115" s="595">
        <v>150</v>
      </c>
      <c r="AK115" s="595"/>
      <c r="AL115" s="595">
        <v>152</v>
      </c>
      <c r="AM115" s="595"/>
      <c r="AN115" s="595">
        <v>147</v>
      </c>
      <c r="AO115" s="595"/>
      <c r="AP115" s="595">
        <v>156</v>
      </c>
      <c r="AQ115" s="595"/>
      <c r="AR115" s="595">
        <v>164</v>
      </c>
      <c r="AS115" s="595"/>
      <c r="AT115" s="595">
        <v>161</v>
      </c>
      <c r="AU115" s="595"/>
      <c r="AV115" s="595">
        <v>158</v>
      </c>
      <c r="AW115" s="595"/>
      <c r="AX115" s="595">
        <v>171</v>
      </c>
      <c r="AY115" s="595"/>
      <c r="AZ115" s="595">
        <v>168</v>
      </c>
      <c r="BA115" s="595"/>
      <c r="BB115" s="595">
        <v>173</v>
      </c>
      <c r="BC115" s="595"/>
      <c r="BD115" s="595">
        <v>184</v>
      </c>
      <c r="BE115" s="595"/>
      <c r="BF115" s="595">
        <v>182</v>
      </c>
      <c r="BG115" s="595"/>
      <c r="BH115" s="595">
        <v>175</v>
      </c>
      <c r="BI115" s="595"/>
      <c r="BJ115" s="595">
        <v>173</v>
      </c>
      <c r="BK115" s="595"/>
      <c r="BL115" s="595">
        <v>175</v>
      </c>
      <c r="BM115" s="595"/>
      <c r="BN115" s="595">
        <v>165</v>
      </c>
      <c r="BO115" s="595"/>
      <c r="BP115" s="595">
        <v>171</v>
      </c>
      <c r="BQ115" s="595"/>
      <c r="BR115" s="595">
        <v>165</v>
      </c>
      <c r="BS115" s="595"/>
      <c r="BT115" s="634">
        <v>171</v>
      </c>
      <c r="BU115" s="634"/>
      <c r="BV115" s="596"/>
      <c r="BW115" s="596"/>
      <c r="BX115" s="596"/>
      <c r="BY115" s="596"/>
      <c r="BZ115" s="595"/>
      <c r="CA115" s="595"/>
      <c r="CB115" s="596"/>
      <c r="CC115" s="596"/>
      <c r="CD115" s="596"/>
      <c r="CE115" s="596"/>
      <c r="CF115" s="596"/>
      <c r="CG115" s="596"/>
      <c r="CH115" s="595"/>
      <c r="CI115" s="595"/>
      <c r="CJ115" s="466">
        <v>6</v>
      </c>
      <c r="CK115" s="440"/>
      <c r="CL115" s="280"/>
      <c r="CM115" s="280"/>
      <c r="CN115" s="440"/>
      <c r="CO115" s="466">
        <v>6</v>
      </c>
      <c r="CP115" s="280"/>
      <c r="CQ115" s="440"/>
      <c r="CR115" s="280"/>
      <c r="CS115" s="280"/>
      <c r="CT115" s="466">
        <v>6</v>
      </c>
      <c r="CU115" s="280"/>
      <c r="CV115" s="440"/>
      <c r="CW115" s="440"/>
      <c r="CX115" s="440"/>
      <c r="CY115" s="466">
        <v>6</v>
      </c>
      <c r="CZ115" s="280"/>
      <c r="DA115" s="280"/>
      <c r="DB115" s="440"/>
      <c r="DC115" s="440"/>
      <c r="DD115" s="466">
        <v>6</v>
      </c>
      <c r="DE115" s="280"/>
      <c r="DF115" s="280"/>
      <c r="DG115" s="440"/>
      <c r="DH115" s="440"/>
      <c r="DI115" s="466">
        <v>6</v>
      </c>
      <c r="DJ115" s="280"/>
      <c r="DK115" s="280"/>
      <c r="DL115" s="440"/>
      <c r="DM115" s="440"/>
      <c r="DN115" s="466">
        <v>6</v>
      </c>
      <c r="DO115" s="280"/>
      <c r="DP115" s="440"/>
      <c r="DQ115" s="440"/>
      <c r="DR115" s="440"/>
      <c r="DS115" s="470">
        <v>6</v>
      </c>
      <c r="DT115" s="280"/>
      <c r="DU115" s="280"/>
      <c r="DV115" s="280"/>
      <c r="DW115" s="280"/>
      <c r="DX115" s="467">
        <v>6</v>
      </c>
      <c r="DY115" s="468"/>
      <c r="DZ115" s="280"/>
      <c r="EA115" s="280"/>
      <c r="EB115" s="280"/>
    </row>
    <row r="116" spans="1:132" s="469" customFormat="1" x14ac:dyDescent="0.2">
      <c r="A116" s="12" t="s">
        <v>377</v>
      </c>
      <c r="B116" s="597">
        <v>157</v>
      </c>
      <c r="C116" s="597"/>
      <c r="D116" s="597">
        <v>157</v>
      </c>
      <c r="E116" s="597"/>
      <c r="F116" s="597">
        <v>167</v>
      </c>
      <c r="G116" s="597"/>
      <c r="H116" s="597">
        <v>142</v>
      </c>
      <c r="I116" s="597"/>
      <c r="J116" s="595">
        <v>108</v>
      </c>
      <c r="K116" s="595"/>
      <c r="L116" s="595">
        <v>150</v>
      </c>
      <c r="M116" s="595"/>
      <c r="N116" s="597">
        <v>173</v>
      </c>
      <c r="O116" s="597"/>
      <c r="P116" s="595">
        <v>148</v>
      </c>
      <c r="Q116" s="595"/>
      <c r="R116" s="595">
        <v>126</v>
      </c>
      <c r="S116" s="595"/>
      <c r="T116" s="595">
        <v>105</v>
      </c>
      <c r="U116" s="595"/>
      <c r="V116" s="597">
        <v>107</v>
      </c>
      <c r="W116" s="597"/>
      <c r="X116" s="595">
        <v>103</v>
      </c>
      <c r="Y116" s="595"/>
      <c r="Z116" s="595">
        <v>152</v>
      </c>
      <c r="AA116" s="595"/>
      <c r="AB116" s="595">
        <v>149</v>
      </c>
      <c r="AC116" s="595"/>
      <c r="AD116" s="595">
        <v>137</v>
      </c>
      <c r="AE116" s="595"/>
      <c r="AF116" s="595">
        <v>132</v>
      </c>
      <c r="AG116" s="595"/>
      <c r="AH116" s="633">
        <v>148</v>
      </c>
      <c r="AI116" s="633"/>
      <c r="AJ116" s="595">
        <v>150</v>
      </c>
      <c r="AK116" s="595"/>
      <c r="AL116" s="595">
        <v>152</v>
      </c>
      <c r="AM116" s="595"/>
      <c r="AN116" s="595">
        <v>147</v>
      </c>
      <c r="AO116" s="595"/>
      <c r="AP116" s="595">
        <v>156</v>
      </c>
      <c r="AQ116" s="595"/>
      <c r="AR116" s="595">
        <v>164</v>
      </c>
      <c r="AS116" s="595"/>
      <c r="AT116" s="595">
        <v>161</v>
      </c>
      <c r="AU116" s="595"/>
      <c r="AV116" s="595">
        <v>158</v>
      </c>
      <c r="AW116" s="595"/>
      <c r="AX116" s="595">
        <v>171</v>
      </c>
      <c r="AY116" s="595"/>
      <c r="AZ116" s="595">
        <v>168</v>
      </c>
      <c r="BA116" s="595"/>
      <c r="BB116" s="595">
        <v>173</v>
      </c>
      <c r="BC116" s="595"/>
      <c r="BD116" s="595">
        <v>184</v>
      </c>
      <c r="BE116" s="595"/>
      <c r="BF116" s="595">
        <v>182</v>
      </c>
      <c r="BG116" s="595"/>
      <c r="BH116" s="595">
        <v>175</v>
      </c>
      <c r="BI116" s="595"/>
      <c r="BJ116" s="595">
        <v>173</v>
      </c>
      <c r="BK116" s="595"/>
      <c r="BL116" s="595">
        <v>175</v>
      </c>
      <c r="BM116" s="595"/>
      <c r="BN116" s="595">
        <v>165</v>
      </c>
      <c r="BO116" s="595"/>
      <c r="BP116" s="595">
        <v>171</v>
      </c>
      <c r="BQ116" s="595"/>
      <c r="BR116" s="595">
        <v>165</v>
      </c>
      <c r="BS116" s="595"/>
      <c r="BT116" s="634">
        <v>171</v>
      </c>
      <c r="BU116" s="634"/>
      <c r="BV116" s="596"/>
      <c r="BW116" s="596"/>
      <c r="BX116" s="596"/>
      <c r="BY116" s="596"/>
      <c r="BZ116" s="595"/>
      <c r="CA116" s="595"/>
      <c r="CB116" s="596"/>
      <c r="CC116" s="596"/>
      <c r="CD116" s="596"/>
      <c r="CE116" s="596"/>
      <c r="CF116" s="596"/>
      <c r="CG116" s="596"/>
      <c r="CH116" s="595"/>
      <c r="CI116" s="595"/>
      <c r="CJ116" s="466">
        <v>10</v>
      </c>
      <c r="CK116" s="440"/>
      <c r="CL116" s="280"/>
      <c r="CM116" s="280"/>
      <c r="CN116" s="440"/>
      <c r="CO116" s="466">
        <v>10</v>
      </c>
      <c r="CP116" s="280"/>
      <c r="CQ116" s="440"/>
      <c r="CR116" s="280"/>
      <c r="CS116" s="280"/>
      <c r="CT116" s="466">
        <v>10</v>
      </c>
      <c r="CU116" s="280"/>
      <c r="CV116" s="440"/>
      <c r="CW116" s="440"/>
      <c r="CX116" s="440"/>
      <c r="CY116" s="466">
        <v>10</v>
      </c>
      <c r="CZ116" s="280"/>
      <c r="DA116" s="280"/>
      <c r="DB116" s="440"/>
      <c r="DC116" s="440"/>
      <c r="DD116" s="466">
        <v>10</v>
      </c>
      <c r="DE116" s="280"/>
      <c r="DF116" s="280"/>
      <c r="DG116" s="440"/>
      <c r="DH116" s="440"/>
      <c r="DI116" s="466">
        <v>10</v>
      </c>
      <c r="DJ116" s="280"/>
      <c r="DK116" s="280"/>
      <c r="DL116" s="440"/>
      <c r="DM116" s="440"/>
      <c r="DN116" s="466">
        <v>14</v>
      </c>
      <c r="DO116" s="280"/>
      <c r="DP116" s="440"/>
      <c r="DQ116" s="440"/>
      <c r="DR116" s="440"/>
      <c r="DS116" s="470">
        <v>14</v>
      </c>
      <c r="DT116" s="280"/>
      <c r="DU116" s="280"/>
      <c r="DV116" s="280"/>
      <c r="DW116" s="280"/>
      <c r="DX116" s="467">
        <v>14</v>
      </c>
      <c r="DY116" s="468"/>
      <c r="DZ116" s="280"/>
      <c r="EA116" s="280"/>
      <c r="EB116" s="280"/>
    </row>
    <row r="117" spans="1:132" s="469" customFormat="1" x14ac:dyDescent="0.2">
      <c r="A117" s="12" t="s">
        <v>378</v>
      </c>
      <c r="B117" s="597">
        <v>157</v>
      </c>
      <c r="C117" s="597"/>
      <c r="D117" s="597">
        <v>157</v>
      </c>
      <c r="E117" s="597"/>
      <c r="F117" s="597">
        <v>167</v>
      </c>
      <c r="G117" s="597"/>
      <c r="H117" s="597">
        <v>142</v>
      </c>
      <c r="I117" s="597"/>
      <c r="J117" s="595">
        <v>108</v>
      </c>
      <c r="K117" s="595"/>
      <c r="L117" s="595">
        <v>150</v>
      </c>
      <c r="M117" s="595"/>
      <c r="N117" s="597">
        <v>173</v>
      </c>
      <c r="O117" s="597"/>
      <c r="P117" s="595">
        <v>148</v>
      </c>
      <c r="Q117" s="595"/>
      <c r="R117" s="595">
        <v>126</v>
      </c>
      <c r="S117" s="595"/>
      <c r="T117" s="595">
        <v>105</v>
      </c>
      <c r="U117" s="595"/>
      <c r="V117" s="597">
        <v>107</v>
      </c>
      <c r="W117" s="597"/>
      <c r="X117" s="595">
        <v>103</v>
      </c>
      <c r="Y117" s="595"/>
      <c r="Z117" s="595">
        <v>152</v>
      </c>
      <c r="AA117" s="595"/>
      <c r="AB117" s="595">
        <v>149</v>
      </c>
      <c r="AC117" s="595"/>
      <c r="AD117" s="595">
        <v>137</v>
      </c>
      <c r="AE117" s="595"/>
      <c r="AF117" s="595">
        <v>132</v>
      </c>
      <c r="AG117" s="595"/>
      <c r="AH117" s="633">
        <v>148</v>
      </c>
      <c r="AI117" s="633"/>
      <c r="AJ117" s="595">
        <v>150</v>
      </c>
      <c r="AK117" s="595"/>
      <c r="AL117" s="595">
        <v>152</v>
      </c>
      <c r="AM117" s="595"/>
      <c r="AN117" s="595">
        <v>147</v>
      </c>
      <c r="AO117" s="595"/>
      <c r="AP117" s="595">
        <v>156</v>
      </c>
      <c r="AQ117" s="595"/>
      <c r="AR117" s="595">
        <v>164</v>
      </c>
      <c r="AS117" s="595"/>
      <c r="AT117" s="595">
        <v>161</v>
      </c>
      <c r="AU117" s="595"/>
      <c r="AV117" s="595">
        <v>158</v>
      </c>
      <c r="AW117" s="595"/>
      <c r="AX117" s="595">
        <v>171</v>
      </c>
      <c r="AY117" s="595"/>
      <c r="AZ117" s="595">
        <v>168</v>
      </c>
      <c r="BA117" s="595"/>
      <c r="BB117" s="595">
        <v>173</v>
      </c>
      <c r="BC117" s="595"/>
      <c r="BD117" s="595">
        <v>184</v>
      </c>
      <c r="BE117" s="595"/>
      <c r="BF117" s="595">
        <v>182</v>
      </c>
      <c r="BG117" s="595"/>
      <c r="BH117" s="595">
        <v>175</v>
      </c>
      <c r="BI117" s="595"/>
      <c r="BJ117" s="595">
        <v>173</v>
      </c>
      <c r="BK117" s="595"/>
      <c r="BL117" s="595">
        <v>175</v>
      </c>
      <c r="BM117" s="595"/>
      <c r="BN117" s="595">
        <v>165</v>
      </c>
      <c r="BO117" s="595"/>
      <c r="BP117" s="595">
        <v>171</v>
      </c>
      <c r="BQ117" s="595"/>
      <c r="BR117" s="595">
        <v>165</v>
      </c>
      <c r="BS117" s="595"/>
      <c r="BT117" s="634">
        <v>171</v>
      </c>
      <c r="BU117" s="634"/>
      <c r="BV117" s="596"/>
      <c r="BW117" s="596"/>
      <c r="BX117" s="596"/>
      <c r="BY117" s="596"/>
      <c r="BZ117" s="595"/>
      <c r="CA117" s="595"/>
      <c r="CB117" s="596"/>
      <c r="CC117" s="596"/>
      <c r="CD117" s="596"/>
      <c r="CE117" s="596"/>
      <c r="CF117" s="596"/>
      <c r="CG117" s="596"/>
      <c r="CH117" s="595"/>
      <c r="CI117" s="595"/>
      <c r="CJ117" s="466">
        <v>1</v>
      </c>
      <c r="CK117" s="440"/>
      <c r="CL117" s="280"/>
      <c r="CM117" s="280"/>
      <c r="CN117" s="440"/>
      <c r="CO117" s="466">
        <v>1</v>
      </c>
      <c r="CP117" s="280"/>
      <c r="CQ117" s="440"/>
      <c r="CR117" s="280"/>
      <c r="CS117" s="280"/>
      <c r="CT117" s="466">
        <v>1</v>
      </c>
      <c r="CU117" s="280"/>
      <c r="CV117" s="440"/>
      <c r="CW117" s="440"/>
      <c r="CX117" s="440"/>
      <c r="CY117" s="466">
        <v>1</v>
      </c>
      <c r="CZ117" s="280"/>
      <c r="DA117" s="280"/>
      <c r="DB117" s="440"/>
      <c r="DC117" s="440"/>
      <c r="DD117" s="466">
        <v>0</v>
      </c>
      <c r="DE117" s="280"/>
      <c r="DF117" s="280"/>
      <c r="DG117" s="440"/>
      <c r="DH117" s="440"/>
      <c r="DI117" s="466">
        <v>0</v>
      </c>
      <c r="DJ117" s="280"/>
      <c r="DK117" s="280"/>
      <c r="DL117" s="440"/>
      <c r="DM117" s="440"/>
      <c r="DN117" s="466">
        <v>1</v>
      </c>
      <c r="DO117" s="280"/>
      <c r="DP117" s="440"/>
      <c r="DQ117" s="440"/>
      <c r="DR117" s="440"/>
      <c r="DS117" s="470">
        <v>0</v>
      </c>
      <c r="DT117" s="280"/>
      <c r="DU117" s="280"/>
      <c r="DV117" s="280"/>
      <c r="DW117" s="280"/>
      <c r="DX117" s="467">
        <v>0</v>
      </c>
      <c r="DY117" s="468"/>
      <c r="DZ117" s="280"/>
      <c r="EA117" s="280"/>
      <c r="EB117" s="280"/>
    </row>
    <row r="118" spans="1:132" s="469" customFormat="1" x14ac:dyDescent="0.2">
      <c r="A118" s="12" t="s">
        <v>379</v>
      </c>
      <c r="B118" s="597">
        <v>157</v>
      </c>
      <c r="C118" s="597"/>
      <c r="D118" s="597">
        <v>157</v>
      </c>
      <c r="E118" s="597"/>
      <c r="F118" s="597">
        <v>167</v>
      </c>
      <c r="G118" s="597"/>
      <c r="H118" s="597">
        <v>142</v>
      </c>
      <c r="I118" s="597"/>
      <c r="J118" s="595">
        <v>108</v>
      </c>
      <c r="K118" s="595"/>
      <c r="L118" s="595">
        <v>150</v>
      </c>
      <c r="M118" s="595"/>
      <c r="N118" s="597">
        <v>173</v>
      </c>
      <c r="O118" s="597"/>
      <c r="P118" s="595">
        <v>148</v>
      </c>
      <c r="Q118" s="595"/>
      <c r="R118" s="595">
        <v>126</v>
      </c>
      <c r="S118" s="595"/>
      <c r="T118" s="595">
        <v>105</v>
      </c>
      <c r="U118" s="595"/>
      <c r="V118" s="597">
        <v>107</v>
      </c>
      <c r="W118" s="597"/>
      <c r="X118" s="595">
        <v>103</v>
      </c>
      <c r="Y118" s="595"/>
      <c r="Z118" s="595">
        <v>152</v>
      </c>
      <c r="AA118" s="595"/>
      <c r="AB118" s="595">
        <v>149</v>
      </c>
      <c r="AC118" s="595"/>
      <c r="AD118" s="595">
        <v>137</v>
      </c>
      <c r="AE118" s="595"/>
      <c r="AF118" s="595">
        <v>132</v>
      </c>
      <c r="AG118" s="595"/>
      <c r="AH118" s="633">
        <v>148</v>
      </c>
      <c r="AI118" s="633"/>
      <c r="AJ118" s="595">
        <v>150</v>
      </c>
      <c r="AK118" s="595"/>
      <c r="AL118" s="595">
        <v>152</v>
      </c>
      <c r="AM118" s="595"/>
      <c r="AN118" s="595">
        <v>147</v>
      </c>
      <c r="AO118" s="595"/>
      <c r="AP118" s="595">
        <v>156</v>
      </c>
      <c r="AQ118" s="595"/>
      <c r="AR118" s="595">
        <v>164</v>
      </c>
      <c r="AS118" s="595"/>
      <c r="AT118" s="595">
        <v>161</v>
      </c>
      <c r="AU118" s="595"/>
      <c r="AV118" s="595">
        <v>158</v>
      </c>
      <c r="AW118" s="595"/>
      <c r="AX118" s="595">
        <v>171</v>
      </c>
      <c r="AY118" s="595"/>
      <c r="AZ118" s="595">
        <v>168</v>
      </c>
      <c r="BA118" s="595"/>
      <c r="BB118" s="595">
        <v>173</v>
      </c>
      <c r="BC118" s="595"/>
      <c r="BD118" s="595">
        <v>184</v>
      </c>
      <c r="BE118" s="595"/>
      <c r="BF118" s="595">
        <v>182</v>
      </c>
      <c r="BG118" s="595"/>
      <c r="BH118" s="595">
        <v>175</v>
      </c>
      <c r="BI118" s="595"/>
      <c r="BJ118" s="595">
        <v>173</v>
      </c>
      <c r="BK118" s="595"/>
      <c r="BL118" s="595">
        <v>175</v>
      </c>
      <c r="BM118" s="595"/>
      <c r="BN118" s="595">
        <v>165</v>
      </c>
      <c r="BO118" s="595"/>
      <c r="BP118" s="595">
        <v>171</v>
      </c>
      <c r="BQ118" s="595"/>
      <c r="BR118" s="595">
        <v>165</v>
      </c>
      <c r="BS118" s="595"/>
      <c r="BT118" s="634">
        <v>171</v>
      </c>
      <c r="BU118" s="634"/>
      <c r="BV118" s="596"/>
      <c r="BW118" s="596"/>
      <c r="BX118" s="596"/>
      <c r="BY118" s="596"/>
      <c r="BZ118" s="595"/>
      <c r="CA118" s="595"/>
      <c r="CB118" s="596"/>
      <c r="CC118" s="596"/>
      <c r="CD118" s="596"/>
      <c r="CE118" s="596"/>
      <c r="CF118" s="596"/>
      <c r="CG118" s="596"/>
      <c r="CH118" s="595"/>
      <c r="CI118" s="595"/>
      <c r="CJ118" s="466">
        <v>8</v>
      </c>
      <c r="CK118" s="440"/>
      <c r="CL118" s="280"/>
      <c r="CM118" s="280"/>
      <c r="CN118" s="440"/>
      <c r="CO118" s="466">
        <v>8</v>
      </c>
      <c r="CP118" s="280"/>
      <c r="CQ118" s="440"/>
      <c r="CR118" s="280"/>
      <c r="CS118" s="280"/>
      <c r="CT118" s="466">
        <v>8</v>
      </c>
      <c r="CU118" s="280"/>
      <c r="CV118" s="440"/>
      <c r="CW118" s="440"/>
      <c r="CX118" s="440"/>
      <c r="CY118" s="466">
        <v>8</v>
      </c>
      <c r="CZ118" s="280"/>
      <c r="DA118" s="280"/>
      <c r="DB118" s="440"/>
      <c r="DC118" s="440"/>
      <c r="DD118" s="466">
        <v>8</v>
      </c>
      <c r="DE118" s="280"/>
      <c r="DF118" s="280"/>
      <c r="DG118" s="440"/>
      <c r="DH118" s="440"/>
      <c r="DI118" s="466">
        <v>8</v>
      </c>
      <c r="DJ118" s="280"/>
      <c r="DK118" s="280"/>
      <c r="DL118" s="440"/>
      <c r="DM118" s="440"/>
      <c r="DN118" s="466">
        <v>8</v>
      </c>
      <c r="DO118" s="280"/>
      <c r="DP118" s="440"/>
      <c r="DQ118" s="440"/>
      <c r="DR118" s="440"/>
      <c r="DS118" s="470">
        <v>7</v>
      </c>
      <c r="DT118" s="280"/>
      <c r="DU118" s="280"/>
      <c r="DV118" s="280"/>
      <c r="DW118" s="280"/>
      <c r="DX118" s="467">
        <v>7</v>
      </c>
      <c r="DY118" s="468"/>
      <c r="DZ118" s="280"/>
      <c r="EA118" s="280"/>
      <c r="EB118" s="280"/>
    </row>
    <row r="119" spans="1:132" s="469" customFormat="1" x14ac:dyDescent="0.2">
      <c r="A119" s="12" t="s">
        <v>380</v>
      </c>
      <c r="B119" s="597">
        <v>157</v>
      </c>
      <c r="C119" s="597"/>
      <c r="D119" s="597">
        <v>157</v>
      </c>
      <c r="E119" s="597"/>
      <c r="F119" s="597">
        <v>167</v>
      </c>
      <c r="G119" s="597"/>
      <c r="H119" s="597">
        <v>142</v>
      </c>
      <c r="I119" s="597"/>
      <c r="J119" s="595">
        <v>108</v>
      </c>
      <c r="K119" s="595"/>
      <c r="L119" s="595">
        <v>150</v>
      </c>
      <c r="M119" s="595"/>
      <c r="N119" s="597">
        <v>173</v>
      </c>
      <c r="O119" s="597"/>
      <c r="P119" s="595">
        <v>148</v>
      </c>
      <c r="Q119" s="595"/>
      <c r="R119" s="595">
        <v>126</v>
      </c>
      <c r="S119" s="595"/>
      <c r="T119" s="595">
        <v>105</v>
      </c>
      <c r="U119" s="595"/>
      <c r="V119" s="597">
        <v>107</v>
      </c>
      <c r="W119" s="597"/>
      <c r="X119" s="595">
        <v>103</v>
      </c>
      <c r="Y119" s="595"/>
      <c r="Z119" s="595">
        <v>152</v>
      </c>
      <c r="AA119" s="595"/>
      <c r="AB119" s="595">
        <v>149</v>
      </c>
      <c r="AC119" s="595"/>
      <c r="AD119" s="595">
        <v>137</v>
      </c>
      <c r="AE119" s="595"/>
      <c r="AF119" s="595">
        <v>132</v>
      </c>
      <c r="AG119" s="595"/>
      <c r="AH119" s="633">
        <v>148</v>
      </c>
      <c r="AI119" s="633"/>
      <c r="AJ119" s="595">
        <v>150</v>
      </c>
      <c r="AK119" s="595"/>
      <c r="AL119" s="595">
        <v>152</v>
      </c>
      <c r="AM119" s="595"/>
      <c r="AN119" s="595">
        <v>147</v>
      </c>
      <c r="AO119" s="595"/>
      <c r="AP119" s="595">
        <v>156</v>
      </c>
      <c r="AQ119" s="595"/>
      <c r="AR119" s="595">
        <v>164</v>
      </c>
      <c r="AS119" s="595"/>
      <c r="AT119" s="595">
        <v>161</v>
      </c>
      <c r="AU119" s="595"/>
      <c r="AV119" s="595">
        <v>158</v>
      </c>
      <c r="AW119" s="595"/>
      <c r="AX119" s="595">
        <v>171</v>
      </c>
      <c r="AY119" s="595"/>
      <c r="AZ119" s="595">
        <v>168</v>
      </c>
      <c r="BA119" s="595"/>
      <c r="BB119" s="595">
        <v>173</v>
      </c>
      <c r="BC119" s="595"/>
      <c r="BD119" s="595">
        <v>184</v>
      </c>
      <c r="BE119" s="595"/>
      <c r="BF119" s="595">
        <v>182</v>
      </c>
      <c r="BG119" s="595"/>
      <c r="BH119" s="595">
        <v>175</v>
      </c>
      <c r="BI119" s="595"/>
      <c r="BJ119" s="595">
        <v>173</v>
      </c>
      <c r="BK119" s="595"/>
      <c r="BL119" s="595">
        <v>175</v>
      </c>
      <c r="BM119" s="595"/>
      <c r="BN119" s="595">
        <v>165</v>
      </c>
      <c r="BO119" s="595"/>
      <c r="BP119" s="595">
        <v>171</v>
      </c>
      <c r="BQ119" s="595"/>
      <c r="BR119" s="595">
        <v>165</v>
      </c>
      <c r="BS119" s="595"/>
      <c r="BT119" s="634">
        <v>171</v>
      </c>
      <c r="BU119" s="634"/>
      <c r="BV119" s="596"/>
      <c r="BW119" s="596"/>
      <c r="BX119" s="596"/>
      <c r="BY119" s="596"/>
      <c r="BZ119" s="595"/>
      <c r="CA119" s="595"/>
      <c r="CB119" s="596"/>
      <c r="CC119" s="596"/>
      <c r="CD119" s="596"/>
      <c r="CE119" s="596"/>
      <c r="CF119" s="596"/>
      <c r="CG119" s="596"/>
      <c r="CH119" s="595"/>
      <c r="CI119" s="595"/>
      <c r="CJ119" s="466">
        <v>0</v>
      </c>
      <c r="CK119" s="440"/>
      <c r="CL119" s="280"/>
      <c r="CM119" s="280"/>
      <c r="CN119" s="440"/>
      <c r="CO119" s="466">
        <v>0</v>
      </c>
      <c r="CP119" s="280"/>
      <c r="CQ119" s="440"/>
      <c r="CR119" s="280"/>
      <c r="CS119" s="280"/>
      <c r="CT119" s="466">
        <v>0</v>
      </c>
      <c r="CU119" s="280"/>
      <c r="CV119" s="440"/>
      <c r="CW119" s="440"/>
      <c r="CX119" s="440"/>
      <c r="CY119" s="466">
        <v>0</v>
      </c>
      <c r="CZ119" s="280"/>
      <c r="DA119" s="280"/>
      <c r="DB119" s="440"/>
      <c r="DC119" s="440"/>
      <c r="DD119" s="466">
        <v>0</v>
      </c>
      <c r="DE119" s="280"/>
      <c r="DF119" s="280"/>
      <c r="DG119" s="440"/>
      <c r="DH119" s="440"/>
      <c r="DI119" s="466">
        <v>0</v>
      </c>
      <c r="DJ119" s="280"/>
      <c r="DK119" s="280"/>
      <c r="DL119" s="440"/>
      <c r="DM119" s="440"/>
      <c r="DN119" s="466">
        <v>0</v>
      </c>
      <c r="DO119" s="280"/>
      <c r="DP119" s="440"/>
      <c r="DQ119" s="440"/>
      <c r="DR119" s="440"/>
      <c r="DS119" s="470">
        <v>0</v>
      </c>
      <c r="DT119" s="280"/>
      <c r="DU119" s="280"/>
      <c r="DV119" s="280"/>
      <c r="DW119" s="280"/>
      <c r="DX119" s="467">
        <v>0</v>
      </c>
      <c r="DY119" s="468"/>
      <c r="DZ119" s="280"/>
      <c r="EA119" s="280"/>
      <c r="EB119" s="280"/>
    </row>
    <row r="120" spans="1:132" s="469" customFormat="1" x14ac:dyDescent="0.2">
      <c r="A120" s="12" t="s">
        <v>381</v>
      </c>
      <c r="B120" s="597">
        <v>157</v>
      </c>
      <c r="C120" s="597"/>
      <c r="D120" s="597">
        <v>157</v>
      </c>
      <c r="E120" s="597"/>
      <c r="F120" s="597">
        <v>167</v>
      </c>
      <c r="G120" s="597"/>
      <c r="H120" s="597">
        <v>142</v>
      </c>
      <c r="I120" s="597"/>
      <c r="J120" s="595">
        <v>108</v>
      </c>
      <c r="K120" s="595"/>
      <c r="L120" s="595">
        <v>150</v>
      </c>
      <c r="M120" s="595"/>
      <c r="N120" s="597">
        <v>173</v>
      </c>
      <c r="O120" s="597"/>
      <c r="P120" s="595">
        <v>148</v>
      </c>
      <c r="Q120" s="595"/>
      <c r="R120" s="595">
        <v>126</v>
      </c>
      <c r="S120" s="595"/>
      <c r="T120" s="595">
        <v>105</v>
      </c>
      <c r="U120" s="595"/>
      <c r="V120" s="597">
        <v>107</v>
      </c>
      <c r="W120" s="597"/>
      <c r="X120" s="595">
        <v>103</v>
      </c>
      <c r="Y120" s="595"/>
      <c r="Z120" s="595">
        <v>152</v>
      </c>
      <c r="AA120" s="595"/>
      <c r="AB120" s="595">
        <v>149</v>
      </c>
      <c r="AC120" s="595"/>
      <c r="AD120" s="595">
        <v>137</v>
      </c>
      <c r="AE120" s="595"/>
      <c r="AF120" s="595">
        <v>132</v>
      </c>
      <c r="AG120" s="595"/>
      <c r="AH120" s="633">
        <v>148</v>
      </c>
      <c r="AI120" s="633"/>
      <c r="AJ120" s="595">
        <v>150</v>
      </c>
      <c r="AK120" s="595"/>
      <c r="AL120" s="595">
        <v>152</v>
      </c>
      <c r="AM120" s="595"/>
      <c r="AN120" s="595">
        <v>147</v>
      </c>
      <c r="AO120" s="595"/>
      <c r="AP120" s="595">
        <v>156</v>
      </c>
      <c r="AQ120" s="595"/>
      <c r="AR120" s="595">
        <v>164</v>
      </c>
      <c r="AS120" s="595"/>
      <c r="AT120" s="595">
        <v>161</v>
      </c>
      <c r="AU120" s="595"/>
      <c r="AV120" s="595">
        <v>158</v>
      </c>
      <c r="AW120" s="595"/>
      <c r="AX120" s="595">
        <v>171</v>
      </c>
      <c r="AY120" s="595"/>
      <c r="AZ120" s="595">
        <v>168</v>
      </c>
      <c r="BA120" s="595"/>
      <c r="BB120" s="595">
        <v>173</v>
      </c>
      <c r="BC120" s="595"/>
      <c r="BD120" s="595">
        <v>184</v>
      </c>
      <c r="BE120" s="595"/>
      <c r="BF120" s="595">
        <v>182</v>
      </c>
      <c r="BG120" s="595"/>
      <c r="BH120" s="595">
        <v>175</v>
      </c>
      <c r="BI120" s="595"/>
      <c r="BJ120" s="595">
        <v>173</v>
      </c>
      <c r="BK120" s="595"/>
      <c r="BL120" s="595">
        <v>175</v>
      </c>
      <c r="BM120" s="595"/>
      <c r="BN120" s="595">
        <v>165</v>
      </c>
      <c r="BO120" s="595"/>
      <c r="BP120" s="595">
        <v>171</v>
      </c>
      <c r="BQ120" s="595"/>
      <c r="BR120" s="595">
        <v>165</v>
      </c>
      <c r="BS120" s="595"/>
      <c r="BT120" s="634">
        <v>171</v>
      </c>
      <c r="BU120" s="634"/>
      <c r="BV120" s="596"/>
      <c r="BW120" s="596"/>
      <c r="BX120" s="596"/>
      <c r="BY120" s="596"/>
      <c r="BZ120" s="595"/>
      <c r="CA120" s="595"/>
      <c r="CB120" s="596"/>
      <c r="CC120" s="596"/>
      <c r="CD120" s="596"/>
      <c r="CE120" s="596"/>
      <c r="CF120" s="596"/>
      <c r="CG120" s="596"/>
      <c r="CH120" s="595"/>
      <c r="CI120" s="595"/>
      <c r="CJ120" s="466">
        <v>2</v>
      </c>
      <c r="CK120" s="440"/>
      <c r="CL120" s="280"/>
      <c r="CM120" s="280"/>
      <c r="CN120" s="440"/>
      <c r="CO120" s="466">
        <v>2</v>
      </c>
      <c r="CP120" s="280"/>
      <c r="CQ120" s="440"/>
      <c r="CR120" s="280"/>
      <c r="CS120" s="280"/>
      <c r="CT120" s="466">
        <v>2</v>
      </c>
      <c r="CU120" s="280"/>
      <c r="CV120" s="440"/>
      <c r="CW120" s="440"/>
      <c r="CX120" s="440"/>
      <c r="CY120" s="466">
        <v>2</v>
      </c>
      <c r="CZ120" s="280"/>
      <c r="DA120" s="280"/>
      <c r="DB120" s="440"/>
      <c r="DC120" s="440"/>
      <c r="DD120" s="466">
        <v>2</v>
      </c>
      <c r="DE120" s="280"/>
      <c r="DF120" s="280"/>
      <c r="DG120" s="440"/>
      <c r="DH120" s="440"/>
      <c r="DI120" s="466">
        <v>2</v>
      </c>
      <c r="DJ120" s="280"/>
      <c r="DK120" s="280"/>
      <c r="DL120" s="440"/>
      <c r="DM120" s="440"/>
      <c r="DN120" s="466">
        <v>2</v>
      </c>
      <c r="DO120" s="280"/>
      <c r="DP120" s="440"/>
      <c r="DQ120" s="440"/>
      <c r="DR120" s="440"/>
      <c r="DS120" s="470">
        <v>2</v>
      </c>
      <c r="DT120" s="280"/>
      <c r="DU120" s="280"/>
      <c r="DV120" s="280"/>
      <c r="DW120" s="280"/>
      <c r="DX120" s="467">
        <v>2</v>
      </c>
      <c r="DY120" s="468"/>
      <c r="DZ120" s="280"/>
      <c r="EA120" s="280"/>
      <c r="EB120" s="280"/>
    </row>
    <row r="121" spans="1:132" s="469" customFormat="1" x14ac:dyDescent="0.2">
      <c r="A121" s="12" t="s">
        <v>382</v>
      </c>
      <c r="B121" s="597">
        <v>157</v>
      </c>
      <c r="C121" s="597"/>
      <c r="D121" s="597">
        <v>157</v>
      </c>
      <c r="E121" s="597"/>
      <c r="F121" s="597">
        <v>167</v>
      </c>
      <c r="G121" s="597"/>
      <c r="H121" s="597">
        <v>142</v>
      </c>
      <c r="I121" s="597"/>
      <c r="J121" s="595">
        <v>108</v>
      </c>
      <c r="K121" s="595"/>
      <c r="L121" s="595">
        <v>150</v>
      </c>
      <c r="M121" s="595"/>
      <c r="N121" s="597">
        <v>173</v>
      </c>
      <c r="O121" s="597"/>
      <c r="P121" s="595">
        <v>148</v>
      </c>
      <c r="Q121" s="595"/>
      <c r="R121" s="595">
        <v>126</v>
      </c>
      <c r="S121" s="595"/>
      <c r="T121" s="595">
        <v>105</v>
      </c>
      <c r="U121" s="595"/>
      <c r="V121" s="597">
        <v>107</v>
      </c>
      <c r="W121" s="597"/>
      <c r="X121" s="595">
        <v>103</v>
      </c>
      <c r="Y121" s="595"/>
      <c r="Z121" s="595">
        <v>152</v>
      </c>
      <c r="AA121" s="595"/>
      <c r="AB121" s="595">
        <v>149</v>
      </c>
      <c r="AC121" s="595"/>
      <c r="AD121" s="595">
        <v>137</v>
      </c>
      <c r="AE121" s="595"/>
      <c r="AF121" s="595">
        <v>132</v>
      </c>
      <c r="AG121" s="595"/>
      <c r="AH121" s="633">
        <v>148</v>
      </c>
      <c r="AI121" s="633"/>
      <c r="AJ121" s="595">
        <v>150</v>
      </c>
      <c r="AK121" s="595"/>
      <c r="AL121" s="595">
        <v>152</v>
      </c>
      <c r="AM121" s="595"/>
      <c r="AN121" s="595">
        <v>147</v>
      </c>
      <c r="AO121" s="595"/>
      <c r="AP121" s="595">
        <v>156</v>
      </c>
      <c r="AQ121" s="595"/>
      <c r="AR121" s="595">
        <v>164</v>
      </c>
      <c r="AS121" s="595"/>
      <c r="AT121" s="595">
        <v>161</v>
      </c>
      <c r="AU121" s="595"/>
      <c r="AV121" s="595">
        <v>158</v>
      </c>
      <c r="AW121" s="595"/>
      <c r="AX121" s="595">
        <v>171</v>
      </c>
      <c r="AY121" s="595"/>
      <c r="AZ121" s="595">
        <v>168</v>
      </c>
      <c r="BA121" s="595"/>
      <c r="BB121" s="595">
        <v>173</v>
      </c>
      <c r="BC121" s="595"/>
      <c r="BD121" s="595">
        <v>184</v>
      </c>
      <c r="BE121" s="595"/>
      <c r="BF121" s="595">
        <v>182</v>
      </c>
      <c r="BG121" s="595"/>
      <c r="BH121" s="595">
        <v>175</v>
      </c>
      <c r="BI121" s="595"/>
      <c r="BJ121" s="595">
        <v>173</v>
      </c>
      <c r="BK121" s="595"/>
      <c r="BL121" s="595">
        <v>175</v>
      </c>
      <c r="BM121" s="595"/>
      <c r="BN121" s="595">
        <v>165</v>
      </c>
      <c r="BO121" s="595"/>
      <c r="BP121" s="595">
        <v>171</v>
      </c>
      <c r="BQ121" s="595"/>
      <c r="BR121" s="595">
        <v>165</v>
      </c>
      <c r="BS121" s="595"/>
      <c r="BT121" s="634">
        <v>171</v>
      </c>
      <c r="BU121" s="634"/>
      <c r="BV121" s="596"/>
      <c r="BW121" s="596"/>
      <c r="BX121" s="596"/>
      <c r="BY121" s="596"/>
      <c r="BZ121" s="595"/>
      <c r="CA121" s="595"/>
      <c r="CB121" s="596"/>
      <c r="CC121" s="596"/>
      <c r="CD121" s="596"/>
      <c r="CE121" s="596"/>
      <c r="CF121" s="596"/>
      <c r="CG121" s="596"/>
      <c r="CH121" s="595"/>
      <c r="CI121" s="595"/>
      <c r="CJ121" s="466">
        <v>815</v>
      </c>
      <c r="CK121" s="440"/>
      <c r="CL121" s="280"/>
      <c r="CM121" s="280"/>
      <c r="CN121" s="440"/>
      <c r="CO121" s="466">
        <v>847</v>
      </c>
      <c r="CP121" s="280"/>
      <c r="CQ121" s="440"/>
      <c r="CR121" s="280"/>
      <c r="CS121" s="280"/>
      <c r="CT121" s="466">
        <v>844</v>
      </c>
      <c r="CU121" s="280"/>
      <c r="CV121" s="440"/>
      <c r="CW121" s="440"/>
      <c r="CX121" s="440"/>
      <c r="CY121" s="466">
        <v>841</v>
      </c>
      <c r="CZ121" s="280"/>
      <c r="DA121" s="280"/>
      <c r="DB121" s="440"/>
      <c r="DC121" s="440"/>
      <c r="DD121" s="466">
        <v>839</v>
      </c>
      <c r="DE121" s="280"/>
      <c r="DF121" s="280"/>
      <c r="DG121" s="440"/>
      <c r="DH121" s="440"/>
      <c r="DI121" s="466">
        <v>853</v>
      </c>
      <c r="DJ121" s="280"/>
      <c r="DK121" s="280"/>
      <c r="DL121" s="440"/>
      <c r="DM121" s="440"/>
      <c r="DN121" s="466">
        <v>859</v>
      </c>
      <c r="DO121" s="280"/>
      <c r="DP121" s="440"/>
      <c r="DQ121" s="440"/>
      <c r="DR121" s="440"/>
      <c r="DS121" s="470">
        <v>872</v>
      </c>
      <c r="DT121" s="280"/>
      <c r="DU121" s="280"/>
      <c r="DV121" s="280"/>
      <c r="DW121" s="280"/>
      <c r="DX121" s="467">
        <v>873</v>
      </c>
      <c r="DY121" s="468"/>
      <c r="DZ121" s="280"/>
      <c r="EA121" s="280"/>
      <c r="EB121" s="280"/>
    </row>
    <row r="122" spans="1:132" s="469" customFormat="1" x14ac:dyDescent="0.2">
      <c r="A122" s="12" t="s">
        <v>383</v>
      </c>
      <c r="B122" s="597">
        <v>138</v>
      </c>
      <c r="C122" s="597"/>
      <c r="D122" s="597">
        <v>209</v>
      </c>
      <c r="E122" s="597"/>
      <c r="F122" s="597">
        <v>209</v>
      </c>
      <c r="G122" s="597"/>
      <c r="H122" s="597">
        <v>179</v>
      </c>
      <c r="I122" s="597"/>
      <c r="J122" s="595">
        <v>224</v>
      </c>
      <c r="K122" s="595"/>
      <c r="L122" s="595">
        <v>224</v>
      </c>
      <c r="M122" s="595"/>
      <c r="N122" s="597">
        <v>283</v>
      </c>
      <c r="O122" s="597"/>
      <c r="P122" s="595">
        <v>283</v>
      </c>
      <c r="Q122" s="595"/>
      <c r="R122" s="595">
        <v>283</v>
      </c>
      <c r="S122" s="595"/>
      <c r="T122" s="595">
        <v>283</v>
      </c>
      <c r="U122" s="595"/>
      <c r="V122" s="597">
        <v>283</v>
      </c>
      <c r="W122" s="597"/>
      <c r="X122" s="595">
        <v>283</v>
      </c>
      <c r="Y122" s="595"/>
      <c r="Z122" s="595">
        <v>283</v>
      </c>
      <c r="AA122" s="595"/>
      <c r="AB122" s="595">
        <v>283</v>
      </c>
      <c r="AC122" s="595"/>
      <c r="AD122" s="595">
        <v>283</v>
      </c>
      <c r="AE122" s="595"/>
      <c r="AF122" s="595">
        <v>283</v>
      </c>
      <c r="AG122" s="595"/>
      <c r="AH122" s="633">
        <v>283</v>
      </c>
      <c r="AI122" s="633"/>
      <c r="AJ122" s="595">
        <v>283</v>
      </c>
      <c r="AK122" s="595"/>
      <c r="AL122" s="595">
        <v>283</v>
      </c>
      <c r="AM122" s="595"/>
      <c r="AN122" s="595">
        <v>283</v>
      </c>
      <c r="AO122" s="595"/>
      <c r="AP122" s="595">
        <v>283</v>
      </c>
      <c r="AQ122" s="595"/>
      <c r="AR122" s="595">
        <v>283</v>
      </c>
      <c r="AS122" s="595"/>
      <c r="AT122" s="595">
        <v>283</v>
      </c>
      <c r="AU122" s="595"/>
      <c r="AV122" s="595">
        <v>283</v>
      </c>
      <c r="AW122" s="595"/>
      <c r="AX122" s="595">
        <v>283</v>
      </c>
      <c r="AY122" s="595"/>
      <c r="AZ122" s="595">
        <v>283</v>
      </c>
      <c r="BA122" s="595"/>
      <c r="BB122" s="595">
        <v>283</v>
      </c>
      <c r="BC122" s="595"/>
      <c r="BD122" s="595">
        <v>283</v>
      </c>
      <c r="BE122" s="595"/>
      <c r="BF122" s="595">
        <v>283</v>
      </c>
      <c r="BG122" s="595"/>
      <c r="BH122" s="595">
        <v>283</v>
      </c>
      <c r="BI122" s="595"/>
      <c r="BJ122" s="595">
        <v>283</v>
      </c>
      <c r="BK122" s="595"/>
      <c r="BL122" s="595">
        <v>283</v>
      </c>
      <c r="BM122" s="595"/>
      <c r="BN122" s="595">
        <v>283</v>
      </c>
      <c r="BO122" s="595"/>
      <c r="BP122" s="595">
        <v>283</v>
      </c>
      <c r="BQ122" s="595"/>
      <c r="BR122" s="595">
        <v>277</v>
      </c>
      <c r="BS122" s="595"/>
      <c r="BT122" s="596">
        <v>277</v>
      </c>
      <c r="BU122" s="596"/>
      <c r="BV122" s="596">
        <v>277</v>
      </c>
      <c r="BW122" s="596"/>
      <c r="BX122" s="596">
        <v>277</v>
      </c>
      <c r="BY122" s="596"/>
      <c r="BZ122" s="595">
        <v>277</v>
      </c>
      <c r="CA122" s="595"/>
      <c r="CB122" s="596">
        <v>277</v>
      </c>
      <c r="CC122" s="596"/>
      <c r="CD122" s="595">
        <v>277</v>
      </c>
      <c r="CE122" s="595"/>
      <c r="CF122" s="596">
        <v>277</v>
      </c>
      <c r="CG122" s="596"/>
      <c r="CH122" s="595">
        <v>277</v>
      </c>
      <c r="CI122" s="595"/>
      <c r="CJ122" s="466">
        <v>277</v>
      </c>
      <c r="CK122" s="440"/>
      <c r="CL122" s="280"/>
      <c r="CM122" s="280"/>
      <c r="CN122" s="440"/>
      <c r="CO122" s="466">
        <v>277</v>
      </c>
      <c r="CP122" s="280"/>
      <c r="CQ122" s="440"/>
      <c r="CR122" s="280"/>
      <c r="CS122" s="280"/>
      <c r="CT122" s="466">
        <v>277</v>
      </c>
      <c r="CU122" s="280"/>
      <c r="CV122" s="440"/>
      <c r="CW122" s="440"/>
      <c r="CX122" s="440"/>
      <c r="CY122" s="466">
        <v>277</v>
      </c>
      <c r="CZ122" s="280"/>
      <c r="DA122" s="280"/>
      <c r="DB122" s="440"/>
      <c r="DC122" s="440"/>
      <c r="DD122" s="466">
        <v>277</v>
      </c>
      <c r="DE122" s="280"/>
      <c r="DF122" s="280"/>
      <c r="DG122" s="440"/>
      <c r="DH122" s="440"/>
      <c r="DI122" s="466">
        <v>277</v>
      </c>
      <c r="DJ122" s="280"/>
      <c r="DK122" s="280"/>
      <c r="DL122" s="440"/>
      <c r="DM122" s="440"/>
      <c r="DN122" s="466">
        <v>277</v>
      </c>
      <c r="DO122" s="280"/>
      <c r="DP122" s="440"/>
      <c r="DQ122" s="440"/>
      <c r="DR122" s="440"/>
      <c r="DS122" s="470">
        <v>277</v>
      </c>
      <c r="DT122" s="280"/>
      <c r="DU122" s="280"/>
      <c r="DV122" s="280"/>
      <c r="DW122" s="280"/>
      <c r="DX122" s="467">
        <v>277</v>
      </c>
      <c r="DY122" s="468"/>
      <c r="DZ122" s="280"/>
      <c r="EA122" s="280"/>
      <c r="EB122" s="280"/>
    </row>
    <row r="123" spans="1:132" x14ac:dyDescent="0.2">
      <c r="A123" s="317"/>
      <c r="B123" s="440"/>
      <c r="C123" s="440"/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40"/>
      <c r="AW123" s="440"/>
      <c r="AX123" s="440"/>
      <c r="AY123" s="440"/>
      <c r="AZ123" s="440"/>
      <c r="BA123" s="440"/>
      <c r="BB123" s="440"/>
      <c r="BC123" s="440"/>
      <c r="BD123" s="440"/>
      <c r="BE123" s="440"/>
      <c r="BF123" s="440"/>
      <c r="BG123" s="440"/>
      <c r="BH123" s="440"/>
      <c r="BI123" s="440"/>
      <c r="BJ123" s="440"/>
      <c r="BK123" s="440"/>
      <c r="BL123" s="440"/>
      <c r="BM123" s="440"/>
      <c r="BN123" s="440"/>
      <c r="BO123" s="440"/>
      <c r="BP123" s="440"/>
      <c r="BQ123" s="440"/>
      <c r="BR123" s="440"/>
      <c r="BS123" s="440"/>
      <c r="BT123" s="440"/>
      <c r="BU123" s="440"/>
      <c r="BV123" s="440"/>
      <c r="BW123" s="440"/>
      <c r="BX123" s="440"/>
      <c r="BY123" s="440"/>
      <c r="BZ123" s="440"/>
      <c r="CA123" s="440"/>
      <c r="CB123" s="440"/>
      <c r="CC123" s="440"/>
      <c r="CD123" s="440"/>
      <c r="CE123" s="440"/>
      <c r="CF123" s="440"/>
      <c r="CG123" s="440"/>
      <c r="CH123" s="440"/>
      <c r="CI123" s="440"/>
      <c r="CJ123" s="440"/>
      <c r="CK123" s="440"/>
      <c r="CL123" s="440"/>
      <c r="CM123" s="440"/>
      <c r="CN123" s="440"/>
      <c r="CO123" s="440"/>
      <c r="CP123" s="440"/>
      <c r="CQ123" s="440"/>
      <c r="CR123" s="440"/>
      <c r="CS123" s="440"/>
      <c r="CT123" s="440"/>
      <c r="CU123" s="440"/>
      <c r="CV123" s="440"/>
      <c r="CW123" s="440"/>
      <c r="CX123" s="440"/>
      <c r="CY123" s="440"/>
      <c r="CZ123" s="440"/>
      <c r="DA123" s="440"/>
      <c r="DB123" s="440"/>
      <c r="DC123" s="440"/>
      <c r="DD123" s="440"/>
      <c r="DE123" s="440"/>
      <c r="DF123" s="440"/>
      <c r="DG123" s="440"/>
      <c r="DH123" s="440"/>
      <c r="DI123" s="440"/>
      <c r="DJ123" s="440"/>
      <c r="DK123" s="440"/>
      <c r="DL123" s="440"/>
      <c r="DM123" s="440"/>
      <c r="DN123" s="440"/>
      <c r="DO123" s="440"/>
      <c r="DP123" s="440"/>
      <c r="DQ123" s="440"/>
      <c r="DR123" s="440"/>
      <c r="DS123" s="440"/>
      <c r="DT123" s="440"/>
      <c r="DU123" s="440"/>
      <c r="DV123" s="440"/>
      <c r="DW123" s="440"/>
      <c r="DX123" s="440"/>
      <c r="DY123" s="440"/>
      <c r="DZ123" s="440"/>
      <c r="EA123" s="440"/>
      <c r="EB123" s="440"/>
    </row>
    <row r="124" spans="1:132" x14ac:dyDescent="0.2">
      <c r="A124" s="471" t="s">
        <v>384</v>
      </c>
      <c r="B124" s="472"/>
      <c r="C124" s="472"/>
      <c r="D124" s="472"/>
      <c r="E124" s="472"/>
      <c r="F124" s="472"/>
      <c r="G124" s="472"/>
      <c r="H124" s="472"/>
      <c r="I124" s="472"/>
      <c r="J124" s="473"/>
      <c r="K124" s="473"/>
      <c r="L124" s="472"/>
      <c r="M124" s="472"/>
      <c r="N124" s="472"/>
      <c r="O124" s="472"/>
      <c r="P124" s="472"/>
      <c r="Q124" s="472"/>
      <c r="R124" s="472"/>
      <c r="S124" s="472"/>
      <c r="T124" s="472"/>
      <c r="U124" s="472"/>
      <c r="V124" s="473"/>
      <c r="W124" s="473"/>
      <c r="X124" s="472"/>
      <c r="Y124" s="472"/>
      <c r="Z124" s="474"/>
      <c r="AA124" s="418"/>
      <c r="AB124" s="474"/>
      <c r="AC124" s="442"/>
      <c r="AD124" s="474"/>
      <c r="AE124" s="418"/>
      <c r="AF124" s="475"/>
      <c r="AG124" s="417"/>
      <c r="AH124" s="474"/>
      <c r="AI124" s="418"/>
      <c r="AJ124" s="475"/>
      <c r="AK124" s="417"/>
      <c r="AL124" s="475"/>
      <c r="AM124" s="417"/>
      <c r="AN124" s="632"/>
      <c r="AO124" s="632"/>
      <c r="AP124" s="475"/>
      <c r="AQ124" s="417"/>
      <c r="AR124" s="474"/>
      <c r="AS124" s="418"/>
      <c r="AT124" s="474"/>
      <c r="AU124" s="418"/>
      <c r="AV124" s="475"/>
      <c r="AW124" s="476"/>
      <c r="AX124" s="475"/>
      <c r="AY124" s="476"/>
      <c r="AZ124" s="475"/>
      <c r="BA124" s="476"/>
      <c r="BB124" s="474"/>
      <c r="BC124" s="442"/>
      <c r="BD124" s="474"/>
      <c r="BE124" s="442"/>
      <c r="BF124" s="474"/>
      <c r="BG124" s="442"/>
      <c r="BH124" s="474"/>
      <c r="BI124" s="442"/>
      <c r="BJ124" s="474"/>
      <c r="BK124" s="442"/>
      <c r="BL124" s="474"/>
      <c r="BM124" s="442"/>
      <c r="BN124" s="474"/>
      <c r="BO124" s="442"/>
      <c r="BP124" s="474"/>
      <c r="BQ124" s="442"/>
      <c r="BR124" s="474"/>
      <c r="BS124" s="442"/>
      <c r="BT124" s="474"/>
      <c r="BU124" s="442"/>
      <c r="BV124" s="474"/>
      <c r="BW124" s="442"/>
      <c r="BX124" s="474"/>
      <c r="BY124" s="442"/>
      <c r="BZ124" s="474"/>
      <c r="CA124" s="442"/>
      <c r="CB124" s="474"/>
      <c r="CC124" s="442"/>
      <c r="CD124" s="474"/>
      <c r="CE124" s="442"/>
      <c r="CF124" s="474"/>
      <c r="CG124" s="442"/>
      <c r="CH124" s="474"/>
      <c r="CI124" s="442"/>
      <c r="CJ124" s="477"/>
      <c r="CK124" s="440"/>
      <c r="CL124" s="440"/>
      <c r="CM124" s="440"/>
      <c r="CN124" s="440"/>
      <c r="CO124" s="477"/>
      <c r="CP124" s="440"/>
      <c r="CQ124" s="440"/>
      <c r="CR124" s="440"/>
      <c r="CS124" s="440"/>
      <c r="CT124" s="477"/>
      <c r="CU124" s="440"/>
      <c r="CV124" s="440"/>
      <c r="CW124" s="440"/>
      <c r="CX124" s="440"/>
      <c r="CY124" s="477"/>
      <c r="CZ124" s="440"/>
      <c r="DA124" s="440"/>
      <c r="DB124" s="440"/>
      <c r="DC124" s="440"/>
      <c r="DD124" s="477"/>
      <c r="DE124" s="440"/>
      <c r="DF124" s="440"/>
      <c r="DG124" s="440"/>
      <c r="DH124" s="440"/>
      <c r="DI124" s="477"/>
      <c r="DJ124" s="440"/>
      <c r="DK124" s="440"/>
      <c r="DL124" s="440"/>
      <c r="DM124" s="440"/>
      <c r="DN124" s="477"/>
      <c r="DO124" s="440"/>
      <c r="DP124" s="440"/>
      <c r="DQ124" s="440"/>
      <c r="DR124" s="440"/>
      <c r="DS124" s="477"/>
      <c r="DT124" s="440"/>
      <c r="DU124" s="440"/>
      <c r="DV124" s="440"/>
      <c r="DW124" s="440"/>
      <c r="DX124" s="477"/>
      <c r="DY124" s="440"/>
      <c r="DZ124" s="440"/>
      <c r="EA124" s="440"/>
      <c r="EB124" s="440"/>
    </row>
    <row r="125" spans="1:132" x14ac:dyDescent="0.2">
      <c r="A125" s="478" t="s">
        <v>368</v>
      </c>
      <c r="B125" s="626">
        <f>$B$11</f>
        <v>44562</v>
      </c>
      <c r="C125" s="627"/>
      <c r="D125" s="626" t="e">
        <f ca="1">$D$11</f>
        <v>#NAME?</v>
      </c>
      <c r="E125" s="627"/>
      <c r="F125" s="626" t="e">
        <f ca="1">$F$11</f>
        <v>#NAME?</v>
      </c>
      <c r="G125" s="627"/>
      <c r="H125" s="626" t="e">
        <f ca="1">$H$11</f>
        <v>#NAME?</v>
      </c>
      <c r="I125" s="627"/>
      <c r="J125" s="626" t="e">
        <f ca="1">$J$11</f>
        <v>#NAME?</v>
      </c>
      <c r="K125" s="627"/>
      <c r="L125" s="626" t="e">
        <f ca="1">$L$11</f>
        <v>#NAME?</v>
      </c>
      <c r="M125" s="627"/>
      <c r="N125" s="626" t="e">
        <f ca="1">$N$11</f>
        <v>#NAME?</v>
      </c>
      <c r="O125" s="627"/>
      <c r="P125" s="626" t="e">
        <f ca="1">$P$11</f>
        <v>#NAME?</v>
      </c>
      <c r="Q125" s="627"/>
      <c r="R125" s="626" t="e">
        <f ca="1">$R$11</f>
        <v>#NAME?</v>
      </c>
      <c r="S125" s="627"/>
      <c r="T125" s="626" t="e">
        <f ca="1">$T$11</f>
        <v>#NAME?</v>
      </c>
      <c r="U125" s="627"/>
      <c r="V125" s="626" t="e">
        <f ca="1">$V$11</f>
        <v>#NAME?</v>
      </c>
      <c r="W125" s="627"/>
      <c r="X125" s="626" t="e">
        <f ca="1">X11</f>
        <v>#NAME?</v>
      </c>
      <c r="Y125" s="627"/>
      <c r="Z125" s="584" t="e">
        <f ca="1">Z11</f>
        <v>#NAME?</v>
      </c>
      <c r="AA125" s="585"/>
      <c r="AB125" s="584" t="e">
        <f ca="1">AB11</f>
        <v>#NAME?</v>
      </c>
      <c r="AC125" s="585"/>
      <c r="AD125" s="588" t="e">
        <f ca="1">AD11</f>
        <v>#NAME?</v>
      </c>
      <c r="AE125" s="585"/>
      <c r="AF125" s="584" t="e">
        <f ca="1">AF11</f>
        <v>#NAME?</v>
      </c>
      <c r="AG125" s="585"/>
      <c r="AH125" s="584" t="e">
        <f ca="1">AH11</f>
        <v>#NAME?</v>
      </c>
      <c r="AI125" s="585"/>
      <c r="AJ125" s="584" t="e">
        <f ca="1">AJ11</f>
        <v>#NAME?</v>
      </c>
      <c r="AK125" s="585"/>
      <c r="AL125" s="584" t="e">
        <f ca="1">AL11</f>
        <v>#NAME?</v>
      </c>
      <c r="AM125" s="585"/>
      <c r="AN125" s="630" t="e">
        <f ca="1">AN11</f>
        <v>#NAME?</v>
      </c>
      <c r="AO125" s="631"/>
      <c r="AP125" s="584" t="e">
        <f ca="1">AP11</f>
        <v>#NAME?</v>
      </c>
      <c r="AQ125" s="585"/>
      <c r="AR125" s="584" t="e">
        <f ca="1">AR11</f>
        <v>#NAME?</v>
      </c>
      <c r="AS125" s="585"/>
      <c r="AT125" s="584" t="e">
        <f ca="1">AT11</f>
        <v>#NAME?</v>
      </c>
      <c r="AU125" s="585"/>
      <c r="AV125" s="584" t="e">
        <f ca="1">AV11</f>
        <v>#NAME?</v>
      </c>
      <c r="AW125" s="585"/>
      <c r="AX125" s="584" t="e">
        <f ca="1">AX11</f>
        <v>#NAME?</v>
      </c>
      <c r="AY125" s="585"/>
      <c r="AZ125" s="584" t="e">
        <f ca="1">AZ11</f>
        <v>#NAME?</v>
      </c>
      <c r="BA125" s="585"/>
      <c r="BB125" s="584" t="e">
        <f ca="1">BB11</f>
        <v>#NAME?</v>
      </c>
      <c r="BC125" s="585"/>
      <c r="BD125" s="584" t="e">
        <f ca="1">BD11</f>
        <v>#NAME?</v>
      </c>
      <c r="BE125" s="585"/>
      <c r="BF125" s="584" t="e">
        <f ca="1">BF11</f>
        <v>#NAME?</v>
      </c>
      <c r="BG125" s="585"/>
      <c r="BH125" s="628" t="e">
        <f ca="1">BH11</f>
        <v>#NAME?</v>
      </c>
      <c r="BI125" s="629"/>
      <c r="BJ125" s="584" t="e">
        <f ca="1">BJ11</f>
        <v>#NAME?</v>
      </c>
      <c r="BK125" s="585"/>
      <c r="BL125" s="584" t="e">
        <f ca="1">BL11</f>
        <v>#NAME?</v>
      </c>
      <c r="BM125" s="585"/>
      <c r="BN125" s="584" t="e">
        <f ca="1">BN11</f>
        <v>#NAME?</v>
      </c>
      <c r="BO125" s="585"/>
      <c r="BP125" s="584" t="e">
        <f ca="1">BP11</f>
        <v>#NAME?</v>
      </c>
      <c r="BQ125" s="585"/>
      <c r="BR125" s="584" t="e">
        <f ca="1">BR11</f>
        <v>#NAME?</v>
      </c>
      <c r="BS125" s="585"/>
      <c r="BT125" s="584" t="e">
        <f ca="1">BT11</f>
        <v>#NAME?</v>
      </c>
      <c r="BU125" s="585"/>
      <c r="BV125" s="584" t="e">
        <f ca="1">BV11</f>
        <v>#NAME?</v>
      </c>
      <c r="BW125" s="585"/>
      <c r="BX125" s="584" t="e">
        <f ca="1">BX11</f>
        <v>#NAME?</v>
      </c>
      <c r="BY125" s="585"/>
      <c r="BZ125" s="584" t="e">
        <f ca="1">BZ11</f>
        <v>#NAME?</v>
      </c>
      <c r="CA125" s="585"/>
      <c r="CB125" s="584" t="e">
        <f ca="1">CB11</f>
        <v>#NAME?</v>
      </c>
      <c r="CC125" s="585"/>
      <c r="CD125" s="584" t="e">
        <f ca="1">CD11</f>
        <v>#NAME?</v>
      </c>
      <c r="CE125" s="585"/>
      <c r="CF125" s="584" t="e">
        <f ca="1">CF11</f>
        <v>#NAME?</v>
      </c>
      <c r="CG125" s="585"/>
      <c r="CH125" s="584" t="e">
        <f ca="1">CH11</f>
        <v>#NAME?</v>
      </c>
      <c r="CI125" s="585"/>
      <c r="CJ125" s="420">
        <f>CJ11</f>
        <v>45658</v>
      </c>
      <c r="CK125" s="440"/>
      <c r="CL125" s="440"/>
      <c r="CM125" s="440"/>
      <c r="CN125" s="440"/>
      <c r="CO125" s="420">
        <f>CO11</f>
        <v>45689</v>
      </c>
      <c r="CP125" s="440"/>
      <c r="CQ125" s="440"/>
      <c r="CR125" s="440"/>
      <c r="CS125" s="440"/>
      <c r="CT125" s="420">
        <f>CT11</f>
        <v>45717</v>
      </c>
      <c r="CU125" s="440"/>
      <c r="CV125" s="440"/>
      <c r="CW125" s="440"/>
      <c r="CX125" s="440"/>
      <c r="CY125" s="420">
        <f>CY11</f>
        <v>45748</v>
      </c>
      <c r="CZ125" s="440"/>
      <c r="DA125" s="440"/>
      <c r="DB125" s="440"/>
      <c r="DC125" s="440"/>
      <c r="DD125" s="420">
        <f>DD11</f>
        <v>45778</v>
      </c>
      <c r="DE125" s="440"/>
      <c r="DF125" s="440"/>
      <c r="DG125" s="440"/>
      <c r="DH125" s="440"/>
      <c r="DI125" s="420">
        <f>DI11</f>
        <v>45809</v>
      </c>
      <c r="DJ125" s="440"/>
      <c r="DK125" s="440"/>
      <c r="DL125" s="440"/>
      <c r="DM125" s="440"/>
      <c r="DN125" s="420">
        <f>DN11</f>
        <v>45839</v>
      </c>
      <c r="DO125" s="440"/>
      <c r="DP125" s="440"/>
      <c r="DQ125" s="440"/>
      <c r="DR125" s="440"/>
      <c r="DS125" s="420">
        <f>DS11</f>
        <v>45870</v>
      </c>
      <c r="DT125" s="440"/>
      <c r="DU125" s="440"/>
      <c r="DV125" s="440"/>
      <c r="DW125" s="440"/>
      <c r="DX125" s="420">
        <f>DX$11</f>
        <v>45901</v>
      </c>
      <c r="DY125" s="440"/>
      <c r="DZ125" s="440"/>
      <c r="EA125" s="440"/>
      <c r="EB125" s="440"/>
    </row>
    <row r="126" spans="1:132" s="441" customFormat="1" x14ac:dyDescent="0.2">
      <c r="A126" s="480" t="s">
        <v>385</v>
      </c>
      <c r="B126" s="624">
        <v>0.63</v>
      </c>
      <c r="C126" s="624"/>
      <c r="D126" s="624">
        <v>0.6</v>
      </c>
      <c r="E126" s="624"/>
      <c r="F126" s="624">
        <v>0.5</v>
      </c>
      <c r="G126" s="624"/>
      <c r="H126" s="624">
        <f>H108/H122</f>
        <v>0.60893854748603349</v>
      </c>
      <c r="I126" s="624"/>
      <c r="J126" s="624">
        <f>J108/J122</f>
        <v>0.4642857142857143</v>
      </c>
      <c r="K126" s="624"/>
      <c r="L126" s="624">
        <f>L108/L122</f>
        <v>0.4732142857142857</v>
      </c>
      <c r="M126" s="624"/>
      <c r="N126" s="624">
        <f>N108/N122</f>
        <v>0.36042402826855124</v>
      </c>
      <c r="O126" s="624"/>
      <c r="P126" s="624">
        <f>P108/P122</f>
        <v>0.34982332155477031</v>
      </c>
      <c r="Q126" s="624"/>
      <c r="R126" s="624">
        <f>R108/R122</f>
        <v>0.34982332155477031</v>
      </c>
      <c r="S126" s="624"/>
      <c r="T126" s="624">
        <f>T108/T122</f>
        <v>0.33568904593639576</v>
      </c>
      <c r="U126" s="624"/>
      <c r="V126" s="624">
        <f>V108/V122</f>
        <v>0.36395759717314485</v>
      </c>
      <c r="W126" s="624"/>
      <c r="X126" s="624">
        <f>X108/X122</f>
        <v>0.36042402826855124</v>
      </c>
      <c r="Y126" s="624"/>
      <c r="Z126" s="620">
        <f>Z108/Z122</f>
        <v>0.33922261484098942</v>
      </c>
      <c r="AA126" s="620"/>
      <c r="AB126" s="620">
        <f>AB108/AB122</f>
        <v>0.35689045936395758</v>
      </c>
      <c r="AC126" s="620"/>
      <c r="AD126" s="621">
        <f>AD108/AD122</f>
        <v>0.37455830388692579</v>
      </c>
      <c r="AE126" s="620"/>
      <c r="AF126" s="620">
        <f>AF108/AF122</f>
        <v>0.38162544169611307</v>
      </c>
      <c r="AG126" s="620"/>
      <c r="AH126" s="620">
        <f>AH108/AH122</f>
        <v>0.39929328621908128</v>
      </c>
      <c r="AI126" s="620"/>
      <c r="AJ126" s="620">
        <f>AJ108/AJ122</f>
        <v>0.40636042402826855</v>
      </c>
      <c r="AK126" s="620"/>
      <c r="AL126" s="620">
        <f>AL108/AL122</f>
        <v>0.40282685512367489</v>
      </c>
      <c r="AM126" s="620"/>
      <c r="AN126" s="620">
        <f>AN108/AN122</f>
        <v>0.41696113074204949</v>
      </c>
      <c r="AO126" s="620"/>
      <c r="AP126" s="620">
        <f>AP108/AP122</f>
        <v>0.40989399293286222</v>
      </c>
      <c r="AQ126" s="620"/>
      <c r="AR126" s="620">
        <f>AR108/AR122</f>
        <v>0.41342756183745583</v>
      </c>
      <c r="AS126" s="620"/>
      <c r="AT126" s="620">
        <f>AT108/AT122</f>
        <v>0.41342756183745583</v>
      </c>
      <c r="AU126" s="620"/>
      <c r="AV126" s="620">
        <f>AV108/AV122</f>
        <v>0.40282685512367489</v>
      </c>
      <c r="AW126" s="620"/>
      <c r="AX126" s="620">
        <f>AX108/AX122</f>
        <v>0.41342756183745583</v>
      </c>
      <c r="AY126" s="620"/>
      <c r="AZ126" s="620">
        <f>AZ108/AZ122</f>
        <v>0.4204946996466431</v>
      </c>
      <c r="BA126" s="620"/>
      <c r="BB126" s="620">
        <f>BB108/BB122</f>
        <v>0.41696113074204949</v>
      </c>
      <c r="BC126" s="620"/>
      <c r="BD126" s="620">
        <f>BD108/BD122</f>
        <v>0.42756183745583037</v>
      </c>
      <c r="BE126" s="620"/>
      <c r="BF126" s="620">
        <f>BF108/BF122</f>
        <v>0.43462897526501765</v>
      </c>
      <c r="BG126" s="622"/>
      <c r="BH126" s="625">
        <f>BH108/BH122</f>
        <v>0.40989399293286222</v>
      </c>
      <c r="BI126" s="625"/>
      <c r="BJ126" s="621">
        <f>BJ108/BJ122</f>
        <v>0.42402826855123676</v>
      </c>
      <c r="BK126" s="620"/>
      <c r="BL126" s="620">
        <f>BL108/BL122</f>
        <v>0.38162544169611307</v>
      </c>
      <c r="BM126" s="620"/>
      <c r="BN126" s="620">
        <f>BN108/BN122</f>
        <v>0.41696113074204949</v>
      </c>
      <c r="BO126" s="620"/>
      <c r="BP126" s="620">
        <f>BP108/BP122</f>
        <v>0.41696113074204949</v>
      </c>
      <c r="BQ126" s="620"/>
      <c r="BR126" s="620">
        <f>BR108/BR122</f>
        <v>0.48014440433212996</v>
      </c>
      <c r="BS126" s="620"/>
      <c r="BT126" s="620">
        <f>BT108/BT122</f>
        <v>0.39350180505415161</v>
      </c>
      <c r="BU126" s="620"/>
      <c r="BV126" s="620">
        <f>BV108/BV122</f>
        <v>0.43682310469314078</v>
      </c>
      <c r="BW126" s="620"/>
      <c r="BX126" s="620">
        <f>BX108/BX122</f>
        <v>0.43682310469314078</v>
      </c>
      <c r="BY126" s="620"/>
      <c r="BZ126" s="620">
        <f>BZ108/BZ122</f>
        <v>0.43321299638989169</v>
      </c>
      <c r="CA126" s="620"/>
      <c r="CB126" s="620">
        <f>CB108/CB122</f>
        <v>0.44043321299638988</v>
      </c>
      <c r="CC126" s="620"/>
      <c r="CD126" s="620">
        <f>CD108/CD122</f>
        <v>0.44043321299638988</v>
      </c>
      <c r="CE126" s="620"/>
      <c r="CF126" s="620">
        <f>CF108/CF122</f>
        <v>0.4584837545126354</v>
      </c>
      <c r="CG126" s="620"/>
      <c r="CH126" s="620">
        <f>CH108/CH122</f>
        <v>0.44043321299638988</v>
      </c>
      <c r="CI126" s="620"/>
      <c r="CJ126" s="349">
        <f>CJ108/CJ122</f>
        <v>0.43682310469314078</v>
      </c>
      <c r="CK126" s="458"/>
      <c r="CL126" s="458"/>
      <c r="CM126" s="458"/>
      <c r="CN126" s="458"/>
      <c r="CO126" s="349">
        <f>CO108/CO122</f>
        <v>0.43682310469314078</v>
      </c>
      <c r="CP126" s="458"/>
      <c r="CQ126" s="458"/>
      <c r="CR126" s="458"/>
      <c r="CS126" s="458"/>
      <c r="CT126" s="349">
        <f>CT108/CT122</f>
        <v>0.43321299638989169</v>
      </c>
      <c r="CU126" s="458"/>
      <c r="CV126" s="458"/>
      <c r="CW126" s="458"/>
      <c r="CX126" s="458"/>
      <c r="CY126" s="349">
        <f>CY108/CY122</f>
        <v>0.44043321299638988</v>
      </c>
      <c r="CZ126" s="458"/>
      <c r="DA126" s="458"/>
      <c r="DB126" s="458"/>
      <c r="DC126" s="458"/>
      <c r="DD126" s="349">
        <f>DD108/DD122</f>
        <v>0.44043321299638988</v>
      </c>
      <c r="DE126" s="458"/>
      <c r="DF126" s="458"/>
      <c r="DG126" s="458"/>
      <c r="DH126" s="458"/>
      <c r="DI126" s="349">
        <f>DI108/DI122</f>
        <v>0.4584837545126354</v>
      </c>
      <c r="DJ126" s="458"/>
      <c r="DK126" s="458"/>
      <c r="DL126" s="458"/>
      <c r="DM126" s="458"/>
      <c r="DN126" s="349">
        <f>DN108/DN122</f>
        <v>0.44043321299638988</v>
      </c>
      <c r="DO126" s="458"/>
      <c r="DP126" s="458"/>
      <c r="DQ126" s="458"/>
      <c r="DR126" s="458"/>
      <c r="DS126" s="349">
        <f>DS108/DS122</f>
        <v>0.47653429602888087</v>
      </c>
      <c r="DT126" s="458"/>
      <c r="DU126" s="458"/>
      <c r="DV126" s="458"/>
      <c r="DW126" s="458"/>
      <c r="DX126" s="349">
        <f>DX108/DX122</f>
        <v>0.46931407942238268</v>
      </c>
      <c r="DY126" s="458"/>
      <c r="DZ126" s="458"/>
      <c r="EA126" s="458"/>
      <c r="EB126" s="458"/>
    </row>
    <row r="127" spans="1:132" s="441" customFormat="1" x14ac:dyDescent="0.2">
      <c r="A127" s="480" t="s">
        <v>386</v>
      </c>
      <c r="B127" s="624">
        <v>2.1</v>
      </c>
      <c r="C127" s="624"/>
      <c r="D127" s="624">
        <v>1.35</v>
      </c>
      <c r="E127" s="624"/>
      <c r="F127" s="624">
        <v>1.22</v>
      </c>
      <c r="G127" s="624"/>
      <c r="H127" s="624">
        <f>(H108+H109)/H122</f>
        <v>2.5977653631284916</v>
      </c>
      <c r="I127" s="624"/>
      <c r="J127" s="624">
        <f>(J108+J109)/J122</f>
        <v>2.0044642857142856</v>
      </c>
      <c r="K127" s="624"/>
      <c r="L127" s="624">
        <f>(L108+L109)/L122</f>
        <v>2.2008928571428572</v>
      </c>
      <c r="M127" s="624"/>
      <c r="N127" s="624">
        <f>(N108+N109)/N122</f>
        <v>1.7173144876325088</v>
      </c>
      <c r="O127" s="624"/>
      <c r="P127" s="624">
        <f>(P108+P109)/P122</f>
        <v>1.7067137809187278</v>
      </c>
      <c r="Q127" s="624"/>
      <c r="R127" s="624">
        <f>(R108+R109)/R122</f>
        <v>1.7067137809187278</v>
      </c>
      <c r="S127" s="624"/>
      <c r="T127" s="624">
        <f>(T108+T109)/T122</f>
        <v>1.6501766784452296</v>
      </c>
      <c r="U127" s="624"/>
      <c r="V127" s="624">
        <f>(V108+V109)/V122</f>
        <v>1.6819787985865724</v>
      </c>
      <c r="W127" s="624"/>
      <c r="X127" s="624">
        <f>(X108+X109)/X122</f>
        <v>1.6784452296819787</v>
      </c>
      <c r="Y127" s="624"/>
      <c r="Z127" s="620">
        <f>(Z108+Z109)/Z122</f>
        <v>1.7208480565371025</v>
      </c>
      <c r="AA127" s="620"/>
      <c r="AB127" s="620">
        <f>(AB108+AB109)/AB122</f>
        <v>1.7809187279151943</v>
      </c>
      <c r="AC127" s="620"/>
      <c r="AD127" s="621">
        <f>(AD108+AD109)/AD122</f>
        <v>1.5335689045936396</v>
      </c>
      <c r="AE127" s="620"/>
      <c r="AF127" s="620">
        <f>(AF108+AF109)/AF122</f>
        <v>1.5901060070671378</v>
      </c>
      <c r="AG127" s="620"/>
      <c r="AH127" s="620">
        <f>(AH108+AH109)/AH122</f>
        <v>2.010600706713781</v>
      </c>
      <c r="AI127" s="620"/>
      <c r="AJ127" s="620">
        <f>(AJ108+AJ109)/AJ122</f>
        <v>2.1024734982332154</v>
      </c>
      <c r="AK127" s="620"/>
      <c r="AL127" s="620">
        <f>(AL108+AL109)/AL122</f>
        <v>2.0812720848056538</v>
      </c>
      <c r="AM127" s="620"/>
      <c r="AN127" s="620">
        <f>(AN108+AN109)/AN122</f>
        <v>2.1060070671378091</v>
      </c>
      <c r="AO127" s="620"/>
      <c r="AP127" s="620">
        <f>(AP108+AP109)/AP122</f>
        <v>2.1307420494699647</v>
      </c>
      <c r="AQ127" s="620"/>
      <c r="AR127" s="620">
        <f>(AR108+AR109)/AR122</f>
        <v>2.1307420494699647</v>
      </c>
      <c r="AS127" s="620"/>
      <c r="AT127" s="620">
        <f>(AT108+AT109)/AT122</f>
        <v>2.137809187279152</v>
      </c>
      <c r="AU127" s="620"/>
      <c r="AV127" s="620">
        <f>(AV108+AV109)/AV122</f>
        <v>2.0954063604240281</v>
      </c>
      <c r="AW127" s="620"/>
      <c r="AX127" s="620">
        <f>(AX108+AX109)/AX122</f>
        <v>2.1307420494699647</v>
      </c>
      <c r="AY127" s="620"/>
      <c r="AZ127" s="620">
        <f>(AZ108+AZ109)/AZ122</f>
        <v>2.2367491166077738</v>
      </c>
      <c r="BA127" s="620"/>
      <c r="BB127" s="620">
        <f>(BB108+BB109)/BB122</f>
        <v>2.2508833922261484</v>
      </c>
      <c r="BC127" s="620"/>
      <c r="BD127" s="620">
        <f>(BD108+BD109)/BD122</f>
        <v>2.2862190812720846</v>
      </c>
      <c r="BE127" s="620"/>
      <c r="BF127" s="620">
        <f>(BF108+BF109)/BF122</f>
        <v>2.3074204946996466</v>
      </c>
      <c r="BG127" s="622"/>
      <c r="BH127" s="625">
        <f>(BH108+BH109)/BH122</f>
        <v>2.2473498233215548</v>
      </c>
      <c r="BI127" s="625"/>
      <c r="BJ127" s="621">
        <f>(BJ108+BJ109)/BJ122</f>
        <v>2.3074204946996466</v>
      </c>
      <c r="BK127" s="620"/>
      <c r="BL127" s="620">
        <f>(BL108+BL109)/BL122</f>
        <v>1.8339222614840989</v>
      </c>
      <c r="BM127" s="620"/>
      <c r="BN127" s="620">
        <f>(BN108+BN109)/BN122</f>
        <v>2.282685512367491</v>
      </c>
      <c r="BO127" s="620"/>
      <c r="BP127" s="620">
        <f>(BP108+BP109)/BP122</f>
        <v>2.3392226148409896</v>
      </c>
      <c r="BQ127" s="620"/>
      <c r="BR127" s="620">
        <f>(BR108+BR109)/BR122</f>
        <v>2.0433212996389893</v>
      </c>
      <c r="BS127" s="620"/>
      <c r="BT127" s="620">
        <f>(BT108+BT109)/BT122</f>
        <v>2.3285198555956677</v>
      </c>
      <c r="BU127" s="620"/>
      <c r="BV127" s="620">
        <f>(BV108+BV109)/BV122</f>
        <v>2.4548736462093861</v>
      </c>
      <c r="BW127" s="620"/>
      <c r="BX127" s="620">
        <f>(BX108+BX109)/BX122</f>
        <v>2.4837545126353793</v>
      </c>
      <c r="BY127" s="620"/>
      <c r="BZ127" s="620">
        <f>(BZ108+BZ109)/BZ122</f>
        <v>2.4693140794223827</v>
      </c>
      <c r="CA127" s="620"/>
      <c r="CB127" s="620">
        <f>(CB108+CB109)/CB122</f>
        <v>2.4945848375451263</v>
      </c>
      <c r="CC127" s="620"/>
      <c r="CD127" s="620">
        <f>(CD108+CD109)/CD122</f>
        <v>2.4945848375451263</v>
      </c>
      <c r="CE127" s="620"/>
      <c r="CF127" s="620">
        <f>(CF108+CF109)/CF122</f>
        <v>2.4332129963898916</v>
      </c>
      <c r="CG127" s="620"/>
      <c r="CH127" s="620">
        <f>(CH108+CH109)/CH122</f>
        <v>2.5054151624548737</v>
      </c>
      <c r="CI127" s="620"/>
      <c r="CJ127" s="349">
        <f>(CJ108+CJ109)/CJ122</f>
        <v>2.0180505415162453</v>
      </c>
      <c r="CK127" s="458"/>
      <c r="CL127" s="458"/>
      <c r="CM127" s="458"/>
      <c r="CN127" s="458"/>
      <c r="CO127" s="349">
        <f>(CO108+CO109)/CO122</f>
        <v>2.046931407942238</v>
      </c>
      <c r="CP127" s="458"/>
      <c r="CQ127" s="458"/>
      <c r="CR127" s="458"/>
      <c r="CS127" s="458"/>
      <c r="CT127" s="349">
        <f>(CT108+CT109)/CT122</f>
        <v>2.036101083032491</v>
      </c>
      <c r="CU127" s="458"/>
      <c r="CV127" s="458"/>
      <c r="CW127" s="458"/>
      <c r="CX127" s="458"/>
      <c r="CY127" s="349">
        <f>(CY108+CY109)/CY122</f>
        <v>2.0541516245487363</v>
      </c>
      <c r="CZ127" s="458"/>
      <c r="DA127" s="458"/>
      <c r="DB127" s="458"/>
      <c r="DC127" s="458"/>
      <c r="DD127" s="349">
        <f>(DD108+DD109)/DD122</f>
        <v>2.0613718411552346</v>
      </c>
      <c r="DE127" s="458"/>
      <c r="DF127" s="458"/>
      <c r="DG127" s="458"/>
      <c r="DH127" s="458"/>
      <c r="DI127" s="349">
        <f>(DI108+DI109)/DI122</f>
        <v>1.9747292418772564</v>
      </c>
      <c r="DJ127" s="458"/>
      <c r="DK127" s="458"/>
      <c r="DL127" s="458"/>
      <c r="DM127" s="458"/>
      <c r="DN127" s="349">
        <f>(DN108+DN109)/DN122</f>
        <v>2.0649819494584838</v>
      </c>
      <c r="DO127" s="458"/>
      <c r="DP127" s="458"/>
      <c r="DQ127" s="458"/>
      <c r="DR127" s="458"/>
      <c r="DS127" s="349">
        <f>(DS108+DS109)/DS122</f>
        <v>2.6173285198555956</v>
      </c>
      <c r="DT127" s="458"/>
      <c r="DU127" s="458"/>
      <c r="DV127" s="458"/>
      <c r="DW127" s="458"/>
      <c r="DX127" s="349">
        <f>(DX108+DX109)/DX122</f>
        <v>2.1119133574007218</v>
      </c>
      <c r="DY127" s="458"/>
      <c r="DZ127" s="458"/>
      <c r="EA127" s="458"/>
      <c r="EB127" s="458"/>
    </row>
    <row r="128" spans="1:132" s="441" customFormat="1" x14ac:dyDescent="0.2">
      <c r="A128" s="480" t="s">
        <v>387</v>
      </c>
      <c r="B128" s="624">
        <v>4.87</v>
      </c>
      <c r="C128" s="624"/>
      <c r="D128" s="624">
        <v>3.06</v>
      </c>
      <c r="E128" s="624"/>
      <c r="F128" s="624">
        <v>2.8</v>
      </c>
      <c r="G128" s="624"/>
      <c r="H128" s="624">
        <f>H110/H122</f>
        <v>5.9385474860335199</v>
      </c>
      <c r="I128" s="624"/>
      <c r="J128" s="624">
        <f>J110/J122</f>
        <v>4.75</v>
      </c>
      <c r="K128" s="624"/>
      <c r="L128" s="624">
        <f>L110/L122</f>
        <v>5.34375</v>
      </c>
      <c r="M128" s="624"/>
      <c r="N128" s="624">
        <f>N110/N122</f>
        <v>4.2508833922261484</v>
      </c>
      <c r="O128" s="624"/>
      <c r="P128" s="624">
        <f>P110/P122</f>
        <v>4.2579505300353357</v>
      </c>
      <c r="Q128" s="624"/>
      <c r="R128" s="624">
        <f>R110/R122</f>
        <v>4.5371024734982335</v>
      </c>
      <c r="S128" s="624"/>
      <c r="T128" s="624">
        <f>T110/T122</f>
        <v>4.5053003533568905</v>
      </c>
      <c r="U128" s="624"/>
      <c r="V128" s="624">
        <f>V110/V122</f>
        <v>4.2473498233215548</v>
      </c>
      <c r="W128" s="624"/>
      <c r="X128" s="624">
        <f>X110/X122</f>
        <v>4.2084805653710244</v>
      </c>
      <c r="Y128" s="624"/>
      <c r="Z128" s="620">
        <f>Z110/Z122</f>
        <v>4.3074204946996471</v>
      </c>
      <c r="AA128" s="620"/>
      <c r="AB128" s="620">
        <f>AB110/AB122</f>
        <v>4.2756183745583041</v>
      </c>
      <c r="AC128" s="620"/>
      <c r="AD128" s="621">
        <f>AD110/AD122</f>
        <v>4.2756183745583041</v>
      </c>
      <c r="AE128" s="620"/>
      <c r="AF128" s="620">
        <f>AF110/AF122</f>
        <v>4.2756183745583041</v>
      </c>
      <c r="AG128" s="620"/>
      <c r="AH128" s="620">
        <f>AH110/AH122</f>
        <v>2.4664310954063606</v>
      </c>
      <c r="AI128" s="620"/>
      <c r="AJ128" s="620">
        <f>AJ110/AJ122</f>
        <v>2.4664310954063606</v>
      </c>
      <c r="AK128" s="620"/>
      <c r="AL128" s="620">
        <f>AL110/AL122</f>
        <v>2.4664310954063606</v>
      </c>
      <c r="AM128" s="620"/>
      <c r="AN128" s="620">
        <f>AN110/AN122</f>
        <v>2.4664310954063606</v>
      </c>
      <c r="AO128" s="620"/>
      <c r="AP128" s="620">
        <f>AP110/AP122</f>
        <v>2.5724381625441697</v>
      </c>
      <c r="AQ128" s="620"/>
      <c r="AR128" s="620">
        <f>AR110/AR122</f>
        <v>2.5618374558303887</v>
      </c>
      <c r="AS128" s="620"/>
      <c r="AT128" s="620">
        <f>AT110/AT122</f>
        <v>2.547703180212014</v>
      </c>
      <c r="AU128" s="620"/>
      <c r="AV128" s="620">
        <f>AV110/AV122</f>
        <v>2.5618374558303887</v>
      </c>
      <c r="AW128" s="620"/>
      <c r="AX128" s="620">
        <f>AX110/AX122</f>
        <v>2.6219081272084805</v>
      </c>
      <c r="AY128" s="620"/>
      <c r="AZ128" s="620">
        <f>AZ110/AZ122</f>
        <v>2.6890459363957597</v>
      </c>
      <c r="BA128" s="620"/>
      <c r="BB128" s="620">
        <f>BB110/BB122</f>
        <v>2.7067137809187281</v>
      </c>
      <c r="BC128" s="620"/>
      <c r="BD128" s="620">
        <f>BD110/BD122</f>
        <v>2.7067137809187281</v>
      </c>
      <c r="BE128" s="620"/>
      <c r="BF128" s="620">
        <f>BF110/BF122</f>
        <v>2.7137809187279154</v>
      </c>
      <c r="BG128" s="622"/>
      <c r="BH128" s="623">
        <f>BH110/BH122</f>
        <v>2.6925795053003534</v>
      </c>
      <c r="BI128" s="623"/>
      <c r="BJ128" s="621">
        <f>BJ110/BJ122</f>
        <v>2.7279151943462896</v>
      </c>
      <c r="BK128" s="620"/>
      <c r="BL128" s="620">
        <f>BL110/BL122</f>
        <v>2.7667844522968199</v>
      </c>
      <c r="BM128" s="620"/>
      <c r="BN128" s="620">
        <f>BN110/BN122</f>
        <v>2.7243816254416959</v>
      </c>
      <c r="BO128" s="620"/>
      <c r="BP128" s="620">
        <f>BP110/BP122</f>
        <v>2.8197879858657244</v>
      </c>
      <c r="BQ128" s="620"/>
      <c r="BR128" s="620">
        <f>BR110/BR122</f>
        <v>2.9025270758122743</v>
      </c>
      <c r="BS128" s="620"/>
      <c r="BT128" s="620">
        <f>BT110/BT122</f>
        <v>2.9169675090252709</v>
      </c>
      <c r="BU128" s="620"/>
      <c r="BV128" s="620">
        <f>BV110/BV122</f>
        <v>2.9422382671480145</v>
      </c>
      <c r="BW128" s="620"/>
      <c r="BX128" s="620">
        <f>BX110/BX122</f>
        <v>3.0577617328519855</v>
      </c>
      <c r="BY128" s="620"/>
      <c r="BZ128" s="620">
        <f>BZ110/BZ122</f>
        <v>3.046931407942238</v>
      </c>
      <c r="CA128" s="620"/>
      <c r="CB128" s="620">
        <f>CB110/CB122</f>
        <v>3.036101083032491</v>
      </c>
      <c r="CC128" s="620"/>
      <c r="CD128" s="620">
        <f>CD110/CD122</f>
        <v>3.0288808664259927</v>
      </c>
      <c r="CE128" s="620"/>
      <c r="CF128" s="620">
        <f>CF110/CF122</f>
        <v>3.0794223826714799</v>
      </c>
      <c r="CG128" s="620"/>
      <c r="CH128" s="620">
        <f>CH110/CH122</f>
        <v>3.1010830324909748</v>
      </c>
      <c r="CI128" s="620"/>
      <c r="CJ128" s="349">
        <f>CJ110/CJ122</f>
        <v>2.9422382671480145</v>
      </c>
      <c r="CK128" s="458"/>
      <c r="CL128" s="458"/>
      <c r="CM128" s="458"/>
      <c r="CN128" s="458"/>
      <c r="CO128" s="349">
        <f>CO110/CO122</f>
        <v>3.0577617328519855</v>
      </c>
      <c r="CP128" s="458"/>
      <c r="CQ128" s="458"/>
      <c r="CR128" s="458"/>
      <c r="CS128" s="458"/>
      <c r="CT128" s="349">
        <f>CT110/CT122</f>
        <v>3.046931407942238</v>
      </c>
      <c r="CU128" s="458"/>
      <c r="CV128" s="458"/>
      <c r="CW128" s="458"/>
      <c r="CX128" s="458"/>
      <c r="CY128" s="349">
        <f>CY110/CY122</f>
        <v>3.036101083032491</v>
      </c>
      <c r="CZ128" s="458"/>
      <c r="DA128" s="458"/>
      <c r="DB128" s="458"/>
      <c r="DC128" s="458"/>
      <c r="DD128" s="349">
        <f>DD110/DD122</f>
        <v>3.0288808664259927</v>
      </c>
      <c r="DE128" s="458"/>
      <c r="DF128" s="458"/>
      <c r="DG128" s="458"/>
      <c r="DH128" s="458"/>
      <c r="DI128" s="349">
        <f>DI110/DI122</f>
        <v>3.0794223826714799</v>
      </c>
      <c r="DJ128" s="458"/>
      <c r="DK128" s="458"/>
      <c r="DL128" s="458"/>
      <c r="DM128" s="458"/>
      <c r="DN128" s="349">
        <f>DN110/DN122</f>
        <v>3.1010830324909748</v>
      </c>
      <c r="DO128" s="458"/>
      <c r="DP128" s="458"/>
      <c r="DQ128" s="458"/>
      <c r="DR128" s="458"/>
      <c r="DS128" s="349">
        <f>DS110/DS122</f>
        <v>0.58122743682310474</v>
      </c>
      <c r="DT128" s="458"/>
      <c r="DU128" s="458"/>
      <c r="DV128" s="458"/>
      <c r="DW128" s="458"/>
      <c r="DX128" s="349">
        <f>DX110/DX122</f>
        <v>0.58122743682310474</v>
      </c>
      <c r="DY128" s="458"/>
      <c r="DZ128" s="458"/>
      <c r="EA128" s="458"/>
      <c r="EB128" s="458"/>
    </row>
    <row r="129" spans="1:132" s="431" customFormat="1" hidden="1" x14ac:dyDescent="0.2">
      <c r="A129" s="481" t="s">
        <v>388</v>
      </c>
      <c r="B129" s="619">
        <v>0.1598</v>
      </c>
      <c r="C129" s="619"/>
      <c r="D129" s="619">
        <v>0.16009999999999999</v>
      </c>
      <c r="E129" s="619"/>
      <c r="F129" s="619">
        <v>3.4200000000000001E-2</v>
      </c>
      <c r="G129" s="619"/>
      <c r="H129" s="619">
        <v>3.6499999999999998E-2</v>
      </c>
      <c r="I129" s="619"/>
      <c r="J129" s="619">
        <v>1.95E-2</v>
      </c>
      <c r="K129" s="619"/>
      <c r="L129" s="619">
        <v>7.8E-2</v>
      </c>
      <c r="M129" s="619"/>
      <c r="N129" s="619">
        <v>2.5100000000000001E-2</v>
      </c>
      <c r="O129" s="619"/>
      <c r="P129" s="619">
        <v>2.3400000000000001E-2</v>
      </c>
      <c r="Q129" s="619"/>
      <c r="R129" s="619">
        <v>8.6E-3</v>
      </c>
      <c r="S129" s="619"/>
      <c r="T129" s="619">
        <v>2.76E-2</v>
      </c>
      <c r="U129" s="619"/>
      <c r="V129" s="619">
        <v>1.4999999999999999E-2</v>
      </c>
      <c r="W129" s="619"/>
      <c r="X129" s="619">
        <v>2.1999999999999999E-2</v>
      </c>
      <c r="Y129" s="619"/>
      <c r="Z129" s="593">
        <v>3.5000000000000003E-2</v>
      </c>
      <c r="AA129" s="593"/>
      <c r="AB129" s="593">
        <v>4.3999999999999997E-2</v>
      </c>
      <c r="AC129" s="593"/>
      <c r="AD129" s="564">
        <v>4.9000000000000002E-2</v>
      </c>
      <c r="AE129" s="593"/>
      <c r="AF129" s="593">
        <v>4.2099999999999999E-2</v>
      </c>
      <c r="AG129" s="593"/>
      <c r="AH129" s="593">
        <v>3.9399999999999998E-2</v>
      </c>
      <c r="AI129" s="593"/>
      <c r="AJ129" s="593">
        <v>3.2000000000000001E-2</v>
      </c>
      <c r="AK129" s="593"/>
      <c r="AL129" s="593">
        <v>2.64E-2</v>
      </c>
      <c r="AM129" s="593"/>
      <c r="AN129" s="593">
        <v>2.58E-2</v>
      </c>
      <c r="AO129" s="593"/>
      <c r="AP129" s="593">
        <v>1.9900000000000001E-2</v>
      </c>
      <c r="AQ129" s="593"/>
      <c r="AR129" s="593">
        <v>2.5000000000000001E-2</v>
      </c>
      <c r="AS129" s="593"/>
      <c r="AT129" s="593">
        <v>2.64E-2</v>
      </c>
      <c r="AU129" s="593"/>
      <c r="AV129" s="593">
        <v>2.3400000000000001E-2</v>
      </c>
      <c r="AW129" s="593"/>
      <c r="AX129" s="593">
        <v>4.3799999999999999E-2</v>
      </c>
      <c r="AY129" s="593"/>
      <c r="AZ129" s="593">
        <v>4.3999999999999997E-2</v>
      </c>
      <c r="BA129" s="593"/>
      <c r="BB129" s="593">
        <v>2.6100000000000002E-2</v>
      </c>
      <c r="BC129" s="593"/>
      <c r="BD129" s="593">
        <v>2.2800000000000001E-2</v>
      </c>
      <c r="BE129" s="593"/>
      <c r="BF129" s="593">
        <v>3.1899999999999998E-2</v>
      </c>
      <c r="BG129" s="563"/>
      <c r="BH129" s="618">
        <v>1.9E-2</v>
      </c>
      <c r="BI129" s="618"/>
      <c r="BJ129" s="564">
        <v>2.9100000000000001E-2</v>
      </c>
      <c r="BK129" s="593"/>
      <c r="BL129" s="593">
        <v>2.23E-2</v>
      </c>
      <c r="BM129" s="593"/>
      <c r="BN129" s="593">
        <v>2.1000000000000001E-2</v>
      </c>
      <c r="BO129" s="593"/>
      <c r="BP129" s="593">
        <v>3.3799999999999997E-2</v>
      </c>
      <c r="BQ129" s="593"/>
      <c r="BR129" s="593">
        <v>3.3000000000000002E-2</v>
      </c>
      <c r="BS129" s="593"/>
      <c r="BT129" s="593">
        <v>2.4799999999999999E-2</v>
      </c>
      <c r="BU129" s="593"/>
      <c r="BV129" s="593">
        <v>3.0700000000000002E-2</v>
      </c>
      <c r="BW129" s="593"/>
      <c r="BX129" s="593">
        <v>3.3099999999999997E-2</v>
      </c>
      <c r="BY129" s="593"/>
      <c r="BZ129" s="593">
        <v>2.7799999999999998E-2</v>
      </c>
      <c r="CA129" s="593"/>
      <c r="CB129" s="593">
        <v>3.15E-2</v>
      </c>
      <c r="CC129" s="593"/>
      <c r="CD129" s="593">
        <v>2.2100000000000002E-2</v>
      </c>
      <c r="CE129" s="593"/>
      <c r="CF129" s="593">
        <v>3.2199999999999999E-2</v>
      </c>
      <c r="CG129" s="593"/>
      <c r="CH129" s="593">
        <v>3.4299999999999997E-2</v>
      </c>
      <c r="CI129" s="593"/>
      <c r="CJ129" s="346">
        <v>2.06E-2</v>
      </c>
      <c r="CK129" s="440"/>
      <c r="CL129" s="440"/>
      <c r="CM129" s="440"/>
      <c r="CN129" s="440"/>
      <c r="CO129" s="346">
        <v>2.06E-2</v>
      </c>
      <c r="CP129" s="440"/>
      <c r="CQ129" s="440"/>
      <c r="CR129" s="440"/>
      <c r="CS129" s="440"/>
      <c r="CT129" s="346">
        <v>2.06E-2</v>
      </c>
      <c r="CU129" s="440"/>
      <c r="CV129" s="440"/>
      <c r="CW129" s="440"/>
      <c r="CX129" s="440"/>
      <c r="CY129" s="346">
        <v>2.06E-2</v>
      </c>
      <c r="CZ129" s="440"/>
      <c r="DA129" s="440"/>
      <c r="DB129" s="440"/>
      <c r="DC129" s="440"/>
      <c r="DD129" s="346">
        <v>2.06E-2</v>
      </c>
      <c r="DE129" s="440"/>
      <c r="DF129" s="440"/>
      <c r="DG129" s="440"/>
      <c r="DH129" s="440"/>
      <c r="DI129" s="346">
        <v>2.06E-2</v>
      </c>
      <c r="DJ129" s="440"/>
      <c r="DK129" s="440"/>
      <c r="DL129" s="440"/>
      <c r="DM129" s="440"/>
      <c r="DN129" s="346">
        <v>2.06E-2</v>
      </c>
      <c r="DO129" s="440"/>
      <c r="DP129" s="440"/>
      <c r="DQ129" s="440"/>
      <c r="DR129" s="440"/>
      <c r="DS129" s="346">
        <v>2.06E-2</v>
      </c>
      <c r="DT129" s="440"/>
      <c r="DU129" s="440"/>
      <c r="DV129" s="440"/>
      <c r="DW129" s="440"/>
      <c r="DX129" s="346">
        <v>2.06E-2</v>
      </c>
      <c r="DY129" s="440"/>
      <c r="DZ129" s="440"/>
      <c r="EA129" s="440"/>
      <c r="EB129" s="440"/>
    </row>
    <row r="130" spans="1:132" s="431" customFormat="1" x14ac:dyDescent="0.2">
      <c r="A130" s="482" t="s">
        <v>389</v>
      </c>
      <c r="B130" s="617">
        <v>0.69420000000000004</v>
      </c>
      <c r="C130" s="617"/>
      <c r="D130" s="617">
        <v>0.69420000000000004</v>
      </c>
      <c r="E130" s="617"/>
      <c r="F130" s="617">
        <v>0.67659999999999998</v>
      </c>
      <c r="G130" s="617"/>
      <c r="H130" s="617">
        <f>H111/H121</f>
        <v>0.83098591549295775</v>
      </c>
      <c r="I130" s="617"/>
      <c r="J130" s="617">
        <f>J111/J121</f>
        <v>0.96296296296296291</v>
      </c>
      <c r="K130" s="617"/>
      <c r="L130" s="617">
        <f>L111/L121</f>
        <v>0.61333333333333329</v>
      </c>
      <c r="M130" s="617"/>
      <c r="N130" s="617">
        <f>N111/N121</f>
        <v>0.43930635838150289</v>
      </c>
      <c r="O130" s="617"/>
      <c r="P130" s="617">
        <f>P111/P121</f>
        <v>0.56081081081081086</v>
      </c>
      <c r="Q130" s="617"/>
      <c r="R130" s="617">
        <f>R111/R121</f>
        <v>0.73809523809523814</v>
      </c>
      <c r="S130" s="617"/>
      <c r="T130" s="617">
        <f>T111/T121</f>
        <v>0.62857142857142856</v>
      </c>
      <c r="U130" s="617"/>
      <c r="V130" s="617">
        <f>V111/V121</f>
        <v>0.66355140186915884</v>
      </c>
      <c r="W130" s="617"/>
      <c r="X130" s="617">
        <f>X111/X121</f>
        <v>0.68932038834951459</v>
      </c>
      <c r="Y130" s="617"/>
      <c r="Z130" s="593">
        <f>Z111/Z121</f>
        <v>0.61184210526315785</v>
      </c>
      <c r="AA130" s="593"/>
      <c r="AB130" s="593">
        <f>AB111/AB121</f>
        <v>0.58389261744966447</v>
      </c>
      <c r="AC130" s="593"/>
      <c r="AD130" s="564">
        <f>AD111/AD121</f>
        <v>0.72262773722627738</v>
      </c>
      <c r="AE130" s="593"/>
      <c r="AF130" s="593">
        <f>AF111/AF121</f>
        <v>0.71969696969696972</v>
      </c>
      <c r="AG130" s="593"/>
      <c r="AH130" s="593">
        <f>AH111/AH121</f>
        <v>0.70270270270270274</v>
      </c>
      <c r="AI130" s="593"/>
      <c r="AJ130" s="593">
        <f>AJ111/AJ121</f>
        <v>0.7</v>
      </c>
      <c r="AK130" s="593"/>
      <c r="AL130" s="593">
        <f>AL111/AL121</f>
        <v>0.71052631578947367</v>
      </c>
      <c r="AM130" s="593"/>
      <c r="AN130" s="593">
        <f>AN111/AN121</f>
        <v>0.76190476190476186</v>
      </c>
      <c r="AO130" s="593"/>
      <c r="AP130" s="593">
        <f>AP111/AP121</f>
        <v>0.73076923076923073</v>
      </c>
      <c r="AQ130" s="593"/>
      <c r="AR130" s="593">
        <f>AR111/AR121</f>
        <v>0.74390243902439024</v>
      </c>
      <c r="AS130" s="593"/>
      <c r="AT130" s="593">
        <f>AT111/AT121</f>
        <v>0.73913043478260865</v>
      </c>
      <c r="AU130" s="593"/>
      <c r="AV130" s="593">
        <f>AV111/AV121</f>
        <v>0.71518987341772156</v>
      </c>
      <c r="AW130" s="593"/>
      <c r="AX130" s="593">
        <f>AX111/AX121</f>
        <v>0.70175438596491224</v>
      </c>
      <c r="AY130" s="593"/>
      <c r="AZ130" s="593">
        <f>AZ111/AZ121</f>
        <v>0.70833333333333337</v>
      </c>
      <c r="BA130" s="593"/>
      <c r="BB130" s="593">
        <f>BB111/BB121</f>
        <v>0.71098265895953761</v>
      </c>
      <c r="BC130" s="593"/>
      <c r="BD130" s="593">
        <f>BD111/BD121</f>
        <v>0.69021739130434778</v>
      </c>
      <c r="BE130" s="593"/>
      <c r="BF130" s="593">
        <f>BF111/BF121</f>
        <v>0.67032967032967028</v>
      </c>
      <c r="BG130" s="563"/>
      <c r="BH130" s="616">
        <f>BH111/BH121</f>
        <v>0.65714285714285714</v>
      </c>
      <c r="BI130" s="616"/>
      <c r="BJ130" s="564">
        <f>BJ111/BJ121</f>
        <v>0.66473988439306353</v>
      </c>
      <c r="BK130" s="593"/>
      <c r="BL130" s="593">
        <f>BL111/BL121</f>
        <v>0.70285714285714285</v>
      </c>
      <c r="BM130" s="593"/>
      <c r="BN130" s="593">
        <f>BN111/BN121</f>
        <v>0.69090909090909092</v>
      </c>
      <c r="BO130" s="593"/>
      <c r="BP130" s="593">
        <f>BP111/BP121</f>
        <v>0.69590643274853803</v>
      </c>
      <c r="BQ130" s="593"/>
      <c r="BR130" s="593">
        <f>BR111/BR121</f>
        <v>0.68484848484848482</v>
      </c>
      <c r="BS130" s="593"/>
      <c r="BT130" s="593">
        <f>BT111/BT121</f>
        <v>0.67251461988304095</v>
      </c>
      <c r="BU130" s="593"/>
      <c r="BV130" s="593" t="e">
        <f>BV111/BV121</f>
        <v>#DIV/0!</v>
      </c>
      <c r="BW130" s="593"/>
      <c r="BX130" s="593" t="e">
        <f>BX111/BX121</f>
        <v>#DIV/0!</v>
      </c>
      <c r="BY130" s="593"/>
      <c r="BZ130" s="593" t="e">
        <f>BZ111/BZ121</f>
        <v>#DIV/0!</v>
      </c>
      <c r="CA130" s="593"/>
      <c r="CB130" s="593" t="e">
        <f>CB111/CB121</f>
        <v>#DIV/0!</v>
      </c>
      <c r="CC130" s="593"/>
      <c r="CD130" s="593" t="e">
        <f>CD111/CD121</f>
        <v>#DIV/0!</v>
      </c>
      <c r="CE130" s="593"/>
      <c r="CF130" s="593" t="e">
        <f>CF111/CF121</f>
        <v>#DIV/0!</v>
      </c>
      <c r="CG130" s="593"/>
      <c r="CH130" s="593" t="e">
        <f>CH111/CH121</f>
        <v>#DIV/0!</v>
      </c>
      <c r="CI130" s="593"/>
      <c r="CJ130" s="346">
        <f>CJ111/CJ121</f>
        <v>0.14355828220858896</v>
      </c>
      <c r="CK130" s="462"/>
      <c r="CL130" s="462"/>
      <c r="CM130" s="462"/>
      <c r="CN130" s="462"/>
      <c r="CO130" s="346">
        <f>CO111/CO121</f>
        <v>0.13577331759149941</v>
      </c>
      <c r="CP130" s="462"/>
      <c r="CQ130" s="462"/>
      <c r="CR130" s="462"/>
      <c r="CS130" s="462"/>
      <c r="CT130" s="346">
        <f>CT111/CT121</f>
        <v>0.13033175355450238</v>
      </c>
      <c r="CU130" s="462"/>
      <c r="CV130" s="462"/>
      <c r="CW130" s="462"/>
      <c r="CX130" s="462"/>
      <c r="CY130" s="346">
        <f>CY111/CY121</f>
        <v>0.13793103448275862</v>
      </c>
      <c r="CZ130" s="462"/>
      <c r="DA130" s="462"/>
      <c r="DB130" s="462"/>
      <c r="DC130" s="462"/>
      <c r="DD130" s="346">
        <f>DD111/DD121</f>
        <v>0.12872467222884387</v>
      </c>
      <c r="DE130" s="462"/>
      <c r="DF130" s="462"/>
      <c r="DG130" s="462"/>
      <c r="DH130" s="462"/>
      <c r="DI130" s="346">
        <f>DI111/DI121</f>
        <v>0.12895662368112543</v>
      </c>
      <c r="DJ130" s="462"/>
      <c r="DK130" s="462"/>
      <c r="DL130" s="462"/>
      <c r="DM130" s="462"/>
      <c r="DN130" s="346">
        <f>DN111/DN121</f>
        <v>0.13271245634458673</v>
      </c>
      <c r="DO130" s="462"/>
      <c r="DP130" s="462"/>
      <c r="DQ130" s="462"/>
      <c r="DR130" s="462"/>
      <c r="DS130" s="346">
        <f>DS111/DS121</f>
        <v>1.261467889908257E-2</v>
      </c>
      <c r="DT130" s="462"/>
      <c r="DU130" s="462"/>
      <c r="DV130" s="462"/>
      <c r="DW130" s="462"/>
      <c r="DX130" s="346">
        <f>DX111/DX121</f>
        <v>0.12371134020618557</v>
      </c>
      <c r="DY130" s="462"/>
      <c r="DZ130" s="462"/>
      <c r="EA130" s="462"/>
      <c r="EB130" s="462"/>
    </row>
    <row r="131" spans="1:132" x14ac:dyDescent="0.2">
      <c r="A131" s="317"/>
      <c r="B131" s="440"/>
      <c r="C131" s="440"/>
      <c r="D131" s="440"/>
      <c r="E131" s="440"/>
      <c r="F131" s="440"/>
      <c r="G131" s="440"/>
      <c r="H131" s="440"/>
      <c r="I131" s="440"/>
      <c r="J131" s="440"/>
      <c r="K131" s="440"/>
      <c r="L131" s="440"/>
      <c r="M131" s="440"/>
      <c r="N131" s="440"/>
      <c r="O131" s="440"/>
      <c r="P131" s="440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  <c r="AJ131" s="440"/>
      <c r="AK131" s="440"/>
      <c r="AL131" s="440"/>
      <c r="AM131" s="440"/>
      <c r="AN131" s="440"/>
      <c r="AO131" s="440"/>
      <c r="AP131" s="440"/>
      <c r="AQ131" s="440"/>
      <c r="AR131" s="440"/>
      <c r="AS131" s="440"/>
      <c r="AT131" s="440"/>
      <c r="AU131" s="440"/>
      <c r="AV131" s="440"/>
      <c r="AW131" s="440"/>
      <c r="AX131" s="440"/>
      <c r="AY131" s="440"/>
      <c r="AZ131" s="440"/>
      <c r="BA131" s="440"/>
      <c r="BB131" s="440"/>
      <c r="BC131" s="440"/>
      <c r="BD131" s="440"/>
      <c r="BE131" s="440"/>
      <c r="BF131" s="440"/>
      <c r="BG131" s="440"/>
      <c r="BH131" s="440"/>
      <c r="BI131" s="440"/>
      <c r="BJ131" s="440"/>
      <c r="BK131" s="440"/>
      <c r="BL131" s="440"/>
      <c r="BM131" s="440"/>
      <c r="BN131" s="440"/>
      <c r="BO131" s="440"/>
      <c r="BP131" s="440"/>
      <c r="BQ131" s="440"/>
      <c r="BR131" s="440"/>
      <c r="BS131" s="440"/>
      <c r="BT131" s="440"/>
      <c r="BU131" s="440"/>
      <c r="BV131" s="440"/>
      <c r="BW131" s="440"/>
      <c r="BX131" s="440"/>
      <c r="BY131" s="440"/>
      <c r="BZ131" s="440"/>
      <c r="CA131" s="440"/>
      <c r="CB131" s="440"/>
      <c r="CC131" s="440"/>
      <c r="CD131" s="440"/>
      <c r="CE131" s="440"/>
      <c r="CF131" s="440"/>
      <c r="CG131" s="440"/>
      <c r="CH131" s="440"/>
      <c r="CI131" s="440"/>
      <c r="CJ131" s="440"/>
      <c r="CK131" s="440"/>
      <c r="CL131" s="440"/>
      <c r="CM131" s="440"/>
      <c r="CN131" s="440"/>
      <c r="CO131" s="440"/>
      <c r="CP131" s="440"/>
      <c r="CQ131" s="440"/>
      <c r="CR131" s="440"/>
      <c r="CS131" s="440"/>
      <c r="CT131" s="440"/>
      <c r="CU131" s="440"/>
      <c r="CV131" s="440"/>
      <c r="CW131" s="440"/>
      <c r="CX131" s="440"/>
      <c r="CY131" s="440"/>
      <c r="CZ131" s="440"/>
      <c r="DA131" s="440"/>
      <c r="DB131" s="440"/>
      <c r="DC131" s="440"/>
      <c r="DD131" s="440"/>
      <c r="DE131" s="440"/>
      <c r="DF131" s="440"/>
      <c r="DG131" s="440"/>
      <c r="DH131" s="440"/>
      <c r="DI131" s="440"/>
      <c r="DJ131" s="440"/>
      <c r="DK131" s="440"/>
      <c r="DL131" s="440"/>
      <c r="DM131" s="440"/>
      <c r="DN131" s="440"/>
      <c r="DO131" s="440"/>
      <c r="DP131" s="440"/>
      <c r="DQ131" s="440"/>
      <c r="DR131" s="440"/>
      <c r="DS131" s="440"/>
      <c r="DT131" s="440"/>
      <c r="DU131" s="440"/>
      <c r="DV131" s="440"/>
      <c r="DW131" s="440"/>
      <c r="DX131" s="440"/>
      <c r="DY131" s="440"/>
      <c r="DZ131" s="440"/>
      <c r="EA131" s="440"/>
      <c r="EB131" s="440"/>
    </row>
    <row r="132" spans="1:132" x14ac:dyDescent="0.2">
      <c r="A132" s="416" t="s">
        <v>390</v>
      </c>
      <c r="B132" s="417"/>
      <c r="C132" s="417"/>
      <c r="D132" s="417"/>
      <c r="E132" s="417"/>
      <c r="F132" s="417"/>
      <c r="G132" s="417"/>
      <c r="H132" s="417"/>
      <c r="I132" s="417"/>
      <c r="J132" s="418"/>
      <c r="K132" s="418"/>
      <c r="L132" s="417"/>
      <c r="M132" s="417"/>
      <c r="N132" s="417"/>
      <c r="O132" s="417"/>
      <c r="P132" s="417"/>
      <c r="Q132" s="417"/>
      <c r="R132" s="417"/>
      <c r="S132" s="417"/>
      <c r="T132" s="417"/>
      <c r="U132" s="417"/>
      <c r="V132" s="418"/>
      <c r="W132" s="418"/>
      <c r="X132" s="417"/>
      <c r="Y132" s="417"/>
      <c r="Z132" s="418"/>
      <c r="AA132" s="418"/>
      <c r="AB132" s="418"/>
      <c r="AC132" s="418"/>
      <c r="AD132" s="418"/>
      <c r="AE132" s="418"/>
      <c r="AF132" s="417"/>
      <c r="AG132" s="417"/>
      <c r="AH132" s="418"/>
      <c r="AI132" s="418"/>
      <c r="AJ132" s="417"/>
      <c r="AK132" s="417"/>
      <c r="AL132" s="417"/>
      <c r="AM132" s="417"/>
      <c r="AN132" s="590"/>
      <c r="AO132" s="590"/>
      <c r="AP132" s="417"/>
      <c r="AQ132" s="417"/>
      <c r="AR132" s="418"/>
      <c r="AS132" s="418"/>
      <c r="AT132" s="418"/>
      <c r="AU132" s="418"/>
      <c r="AV132" s="417"/>
      <c r="AW132" s="417"/>
      <c r="AX132" s="417"/>
      <c r="AY132" s="417"/>
      <c r="AZ132" s="417"/>
      <c r="BA132" s="417"/>
      <c r="BB132" s="418"/>
      <c r="BC132" s="418"/>
      <c r="BD132" s="418"/>
      <c r="BE132" s="418"/>
      <c r="BF132" s="418"/>
      <c r="BG132" s="418"/>
      <c r="BH132" s="418"/>
      <c r="BI132" s="418"/>
      <c r="BJ132" s="418"/>
      <c r="BK132" s="418"/>
      <c r="BL132" s="418"/>
      <c r="BM132" s="418"/>
      <c r="BN132" s="418"/>
      <c r="BO132" s="418"/>
      <c r="BP132" s="418"/>
      <c r="BQ132" s="418"/>
      <c r="BR132" s="418"/>
      <c r="BS132" s="418"/>
      <c r="BT132" s="418"/>
      <c r="BU132" s="418"/>
      <c r="BV132" s="418"/>
      <c r="BW132" s="418"/>
      <c r="BX132" s="418"/>
      <c r="BY132" s="418"/>
      <c r="BZ132" s="418"/>
      <c r="CA132" s="418"/>
      <c r="CB132" s="418"/>
      <c r="CC132" s="418"/>
      <c r="CD132" s="418"/>
      <c r="CE132" s="418"/>
      <c r="CF132" s="418"/>
      <c r="CG132" s="418"/>
      <c r="CH132" s="418"/>
      <c r="CI132" s="418"/>
      <c r="CJ132" s="442"/>
      <c r="CK132" s="440"/>
      <c r="CL132" s="440"/>
      <c r="CM132" s="440"/>
      <c r="CN132" s="440"/>
      <c r="CO132" s="442"/>
      <c r="CP132" s="440"/>
      <c r="CQ132" s="440"/>
      <c r="CR132" s="440"/>
      <c r="CS132" s="440"/>
      <c r="CT132" s="442"/>
      <c r="CU132" s="440"/>
      <c r="CV132" s="440"/>
      <c r="CW132" s="440"/>
      <c r="CX132" s="440"/>
      <c r="CY132" s="442"/>
      <c r="CZ132" s="440"/>
      <c r="DA132" s="440"/>
      <c r="DB132" s="440"/>
      <c r="DC132" s="440"/>
      <c r="DD132" s="442"/>
      <c r="DE132" s="440"/>
      <c r="DF132" s="440"/>
      <c r="DG132" s="440"/>
      <c r="DH132" s="440"/>
      <c r="DI132" s="442"/>
      <c r="DJ132" s="440"/>
      <c r="DK132" s="440"/>
      <c r="DL132" s="440"/>
      <c r="DM132" s="440"/>
      <c r="DN132" s="442"/>
      <c r="DO132" s="440"/>
      <c r="DP132" s="440"/>
      <c r="DQ132" s="440"/>
      <c r="DR132" s="440"/>
      <c r="DS132" s="442"/>
      <c r="DT132" s="440"/>
      <c r="DU132" s="440"/>
      <c r="DV132" s="440"/>
      <c r="DW132" s="440"/>
      <c r="DX132" s="477"/>
      <c r="DY132" s="440"/>
      <c r="DZ132" s="440"/>
      <c r="EA132" s="440"/>
      <c r="EB132" s="440"/>
    </row>
    <row r="133" spans="1:132" x14ac:dyDescent="0.2">
      <c r="A133" s="419" t="s">
        <v>391</v>
      </c>
      <c r="B133" s="584">
        <f>$B$11</f>
        <v>44562</v>
      </c>
      <c r="C133" s="585"/>
      <c r="D133" s="584" t="e">
        <f ca="1">$D$11</f>
        <v>#NAME?</v>
      </c>
      <c r="E133" s="585"/>
      <c r="F133" s="584" t="e">
        <f ca="1">$F$11</f>
        <v>#NAME?</v>
      </c>
      <c r="G133" s="585"/>
      <c r="H133" s="584" t="e">
        <f ca="1">$H$11</f>
        <v>#NAME?</v>
      </c>
      <c r="I133" s="585"/>
      <c r="J133" s="584" t="e">
        <f ca="1">$J$11</f>
        <v>#NAME?</v>
      </c>
      <c r="K133" s="585"/>
      <c r="L133" s="584" t="e">
        <f ca="1">$L$11</f>
        <v>#NAME?</v>
      </c>
      <c r="M133" s="585"/>
      <c r="N133" s="584" t="e">
        <f ca="1">$N$11</f>
        <v>#NAME?</v>
      </c>
      <c r="O133" s="585"/>
      <c r="P133" s="584" t="e">
        <f ca="1">$P$11</f>
        <v>#NAME?</v>
      </c>
      <c r="Q133" s="585"/>
      <c r="R133" s="584" t="e">
        <f ca="1">$R$11</f>
        <v>#NAME?</v>
      </c>
      <c r="S133" s="585"/>
      <c r="T133" s="584" t="e">
        <f ca="1">$T$11</f>
        <v>#NAME?</v>
      </c>
      <c r="U133" s="585"/>
      <c r="V133" s="584" t="e">
        <f ca="1">$V$11</f>
        <v>#NAME?</v>
      </c>
      <c r="W133" s="585"/>
      <c r="X133" s="584">
        <f>X37</f>
        <v>0.74519999999999997</v>
      </c>
      <c r="Y133" s="585"/>
      <c r="Z133" s="584">
        <f>Z37</f>
        <v>0.93230000000000002</v>
      </c>
      <c r="AA133" s="585"/>
      <c r="AB133" s="584">
        <f>AB37</f>
        <v>0.95709999999999995</v>
      </c>
      <c r="AC133" s="585"/>
      <c r="AD133" s="584">
        <f>AD37</f>
        <v>0.80969999999999998</v>
      </c>
      <c r="AE133" s="585"/>
      <c r="AF133" s="584">
        <f>AF37</f>
        <v>0.84</v>
      </c>
      <c r="AG133" s="585"/>
      <c r="AH133" s="584">
        <f>AH37</f>
        <v>0.9839</v>
      </c>
      <c r="AI133" s="585"/>
      <c r="AJ133" s="584">
        <f>AJ37</f>
        <v>0.90329999999999999</v>
      </c>
      <c r="AK133" s="585"/>
      <c r="AL133" s="584">
        <f>AL37</f>
        <v>0.88390000000000002</v>
      </c>
      <c r="AM133" s="585"/>
      <c r="AN133" s="584">
        <f>AN37</f>
        <v>0.73870000000000002</v>
      </c>
      <c r="AO133" s="585"/>
      <c r="AP133" s="584">
        <f>AP37</f>
        <v>0.94669999999999999</v>
      </c>
      <c r="AQ133" s="585"/>
      <c r="AR133" s="584">
        <f>AR37</f>
        <v>0.8548</v>
      </c>
      <c r="AS133" s="585"/>
      <c r="AT133" s="584">
        <f>AT37</f>
        <v>0.90329999999999999</v>
      </c>
      <c r="AU133" s="585"/>
      <c r="AV133" s="584">
        <f>AV37</f>
        <v>0.99</v>
      </c>
      <c r="AW133" s="585"/>
      <c r="AX133" s="584">
        <f>AX37</f>
        <v>0.96099999999999997</v>
      </c>
      <c r="AY133" s="585"/>
      <c r="AZ133" s="584">
        <f>AZ37</f>
        <v>0.99</v>
      </c>
      <c r="BA133" s="585"/>
      <c r="BB133" s="584">
        <f>BB37</f>
        <v>0.93899999999999995</v>
      </c>
      <c r="BC133" s="585"/>
      <c r="BD133" s="584">
        <f>BD37</f>
        <v>0.98699999999999999</v>
      </c>
      <c r="BE133" s="585"/>
      <c r="BF133" s="584">
        <f>BF37</f>
        <v>0.95799999999999996</v>
      </c>
      <c r="BG133" s="585"/>
      <c r="BH133" s="584">
        <f>BH37</f>
        <v>0.77700000000000002</v>
      </c>
      <c r="BI133" s="585"/>
      <c r="BJ133" s="584">
        <f>BJ37</f>
        <v>0.97399999999999998</v>
      </c>
      <c r="BK133" s="585"/>
      <c r="BL133" s="584">
        <f>BL37</f>
        <v>0.99</v>
      </c>
      <c r="BM133" s="585"/>
      <c r="BN133" s="584">
        <f>BN37</f>
        <v>0.95</v>
      </c>
      <c r="BO133" s="585"/>
      <c r="BP133" s="584">
        <f>BP37</f>
        <v>0.98</v>
      </c>
      <c r="BQ133" s="585"/>
      <c r="BR133" s="584">
        <f>BR37</f>
        <v>1</v>
      </c>
      <c r="BS133" s="585"/>
      <c r="BT133" s="584">
        <f>BT37</f>
        <v>0.96130000000000004</v>
      </c>
      <c r="BU133" s="585"/>
      <c r="BV133" s="584"/>
      <c r="BW133" s="585"/>
      <c r="BX133" s="584"/>
      <c r="BY133" s="585"/>
      <c r="BZ133" s="584"/>
      <c r="CA133" s="585"/>
      <c r="CB133" s="584"/>
      <c r="CC133" s="585"/>
      <c r="CD133" s="584"/>
      <c r="CE133" s="585"/>
      <c r="CF133" s="584"/>
      <c r="CG133" s="585"/>
      <c r="CH133" s="584"/>
      <c r="CI133" s="585"/>
      <c r="CJ133" s="420">
        <f>CJ125</f>
        <v>45658</v>
      </c>
      <c r="CK133" s="440"/>
      <c r="CL133" s="440"/>
      <c r="CM133" s="440"/>
      <c r="CN133" s="440"/>
      <c r="CO133" s="420">
        <f>CO125</f>
        <v>45689</v>
      </c>
      <c r="CP133" s="440"/>
      <c r="CQ133" s="440"/>
      <c r="CR133" s="440"/>
      <c r="CS133" s="440"/>
      <c r="CT133" s="420">
        <f>CT125</f>
        <v>45717</v>
      </c>
      <c r="CU133" s="440"/>
      <c r="CV133" s="440"/>
      <c r="CW133" s="440"/>
      <c r="CX133" s="440"/>
      <c r="CY133" s="420">
        <f>CY125</f>
        <v>45748</v>
      </c>
      <c r="CZ133" s="440"/>
      <c r="DA133" s="440"/>
      <c r="DB133" s="440"/>
      <c r="DC133" s="440"/>
      <c r="DD133" s="420">
        <f>DD125</f>
        <v>45778</v>
      </c>
      <c r="DE133" s="440"/>
      <c r="DF133" s="440"/>
      <c r="DG133" s="440"/>
      <c r="DH133" s="440"/>
      <c r="DI133" s="420">
        <f>DI125</f>
        <v>45809</v>
      </c>
      <c r="DJ133" s="440"/>
      <c r="DK133" s="440"/>
      <c r="DL133" s="440"/>
      <c r="DM133" s="440"/>
      <c r="DN133" s="420">
        <f>DN125</f>
        <v>45839</v>
      </c>
      <c r="DO133" s="440"/>
      <c r="DP133" s="440"/>
      <c r="DQ133" s="440"/>
      <c r="DR133" s="440"/>
      <c r="DS133" s="420">
        <f>DS125</f>
        <v>45870</v>
      </c>
      <c r="DT133" s="440"/>
      <c r="DU133" s="440"/>
      <c r="DV133" s="440"/>
      <c r="DW133" s="440"/>
      <c r="DX133" s="465">
        <f>DX$11</f>
        <v>45901</v>
      </c>
      <c r="DY133" s="440"/>
      <c r="DZ133" s="440"/>
      <c r="EA133" s="440"/>
      <c r="EB133" s="440"/>
    </row>
    <row r="134" spans="1:132" s="431" customFormat="1" ht="12.75" customHeight="1" x14ac:dyDescent="0.2">
      <c r="A134" s="483" t="s">
        <v>392</v>
      </c>
      <c r="B134" s="593">
        <v>59</v>
      </c>
      <c r="C134" s="593"/>
      <c r="D134" s="593">
        <v>116</v>
      </c>
      <c r="E134" s="593"/>
      <c r="F134" s="593">
        <v>104</v>
      </c>
      <c r="G134" s="593"/>
      <c r="H134" s="593">
        <v>109</v>
      </c>
      <c r="I134" s="593"/>
      <c r="J134" s="612">
        <v>104</v>
      </c>
      <c r="K134" s="612"/>
      <c r="L134" s="612">
        <v>106</v>
      </c>
      <c r="M134" s="612"/>
      <c r="N134" s="593">
        <v>102</v>
      </c>
      <c r="O134" s="593"/>
      <c r="P134" s="612">
        <v>99</v>
      </c>
      <c r="Q134" s="612"/>
      <c r="R134" s="612">
        <v>99</v>
      </c>
      <c r="S134" s="612"/>
      <c r="T134" s="612">
        <v>95</v>
      </c>
      <c r="U134" s="612"/>
      <c r="V134" s="593">
        <v>103</v>
      </c>
      <c r="W134" s="593"/>
      <c r="X134" s="612">
        <v>102</v>
      </c>
      <c r="Y134" s="612"/>
      <c r="Z134" s="612">
        <v>96</v>
      </c>
      <c r="AA134" s="612"/>
      <c r="AB134" s="612">
        <v>101</v>
      </c>
      <c r="AC134" s="612"/>
      <c r="AD134" s="612">
        <v>106</v>
      </c>
      <c r="AE134" s="612"/>
      <c r="AF134" s="612">
        <v>108</v>
      </c>
      <c r="AG134" s="612"/>
      <c r="AH134" s="614">
        <v>113</v>
      </c>
      <c r="AI134" s="614"/>
      <c r="AJ134" s="612">
        <v>115</v>
      </c>
      <c r="AK134" s="612"/>
      <c r="AL134" s="612">
        <v>114</v>
      </c>
      <c r="AM134" s="612"/>
      <c r="AN134" s="612">
        <v>118</v>
      </c>
      <c r="AO134" s="612"/>
      <c r="AP134" s="612">
        <v>116</v>
      </c>
      <c r="AQ134" s="612"/>
      <c r="AR134" s="612">
        <v>117</v>
      </c>
      <c r="AS134" s="612"/>
      <c r="AT134" s="612">
        <v>117</v>
      </c>
      <c r="AU134" s="612"/>
      <c r="AV134" s="612">
        <v>114</v>
      </c>
      <c r="AW134" s="612"/>
      <c r="AX134" s="612">
        <v>117</v>
      </c>
      <c r="AY134" s="612"/>
      <c r="AZ134" s="612">
        <v>119</v>
      </c>
      <c r="BA134" s="612"/>
      <c r="BB134" s="612">
        <v>118</v>
      </c>
      <c r="BC134" s="612"/>
      <c r="BD134" s="612">
        <v>121</v>
      </c>
      <c r="BE134" s="612"/>
      <c r="BF134" s="612">
        <v>123</v>
      </c>
      <c r="BG134" s="612"/>
      <c r="BH134" s="612">
        <v>116</v>
      </c>
      <c r="BI134" s="612"/>
      <c r="BJ134" s="612">
        <v>120</v>
      </c>
      <c r="BK134" s="612"/>
      <c r="BL134" s="612">
        <v>108</v>
      </c>
      <c r="BM134" s="612"/>
      <c r="BN134" s="612">
        <v>118</v>
      </c>
      <c r="BO134" s="612"/>
      <c r="BP134" s="612">
        <v>118</v>
      </c>
      <c r="BQ134" s="612"/>
      <c r="BR134" s="612">
        <v>133</v>
      </c>
      <c r="BS134" s="612"/>
      <c r="BT134" s="612">
        <v>109</v>
      </c>
      <c r="BU134" s="612"/>
      <c r="BV134" s="612"/>
      <c r="BW134" s="612"/>
      <c r="BX134" s="612"/>
      <c r="BY134" s="612"/>
      <c r="BZ134" s="612"/>
      <c r="CA134" s="612"/>
      <c r="CB134" s="612"/>
      <c r="CC134" s="612"/>
      <c r="CD134" s="612"/>
      <c r="CE134" s="612"/>
      <c r="CF134" s="612"/>
      <c r="CG134" s="612"/>
      <c r="CH134" s="612"/>
      <c r="CI134" s="612"/>
      <c r="CJ134" s="484">
        <v>1.4E-3</v>
      </c>
      <c r="CK134" s="462"/>
      <c r="CL134" s="462"/>
      <c r="CM134" s="462"/>
      <c r="CN134" s="462"/>
      <c r="CO134" s="484">
        <v>3.8999999999999998E-3</v>
      </c>
      <c r="CP134" s="462"/>
      <c r="CQ134" s="462"/>
      <c r="CR134" s="462"/>
      <c r="CS134" s="462"/>
      <c r="CT134" s="484">
        <v>1.2999999999999999E-3</v>
      </c>
      <c r="CU134" s="462"/>
      <c r="CV134" s="462"/>
      <c r="CW134" s="462"/>
      <c r="CX134" s="462"/>
      <c r="CY134" s="484">
        <v>1.1000000000000001E-3</v>
      </c>
      <c r="CZ134" s="462"/>
      <c r="DA134" s="462"/>
      <c r="DB134" s="462"/>
      <c r="DC134" s="462"/>
      <c r="DD134" s="484">
        <v>2.3E-3</v>
      </c>
      <c r="DE134" s="462"/>
      <c r="DF134" s="462"/>
      <c r="DG134" s="462"/>
      <c r="DH134" s="462"/>
      <c r="DI134" s="484">
        <v>3.5000000000000001E-3</v>
      </c>
      <c r="DJ134" s="462"/>
      <c r="DK134" s="462"/>
      <c r="DL134" s="462"/>
      <c r="DM134" s="462"/>
      <c r="DN134" s="484">
        <v>6.4999999999999997E-3</v>
      </c>
      <c r="DO134" s="462"/>
      <c r="DP134" s="462"/>
      <c r="DQ134" s="462"/>
      <c r="DR134" s="462"/>
      <c r="DS134" s="484">
        <v>2.8E-3</v>
      </c>
      <c r="DT134" s="462"/>
      <c r="DU134" s="462"/>
      <c r="DV134" s="462"/>
      <c r="DW134" s="462"/>
      <c r="DX134" s="485">
        <v>2.8E-3</v>
      </c>
      <c r="DY134" s="486"/>
      <c r="DZ134" s="462"/>
      <c r="EA134" s="462"/>
      <c r="EB134" s="462"/>
    </row>
    <row r="135" spans="1:132" s="431" customFormat="1" x14ac:dyDescent="0.2">
      <c r="A135" s="483" t="s">
        <v>393</v>
      </c>
      <c r="B135" s="593">
        <v>253</v>
      </c>
      <c r="C135" s="593"/>
      <c r="D135" s="593">
        <v>382</v>
      </c>
      <c r="E135" s="593"/>
      <c r="F135" s="593">
        <v>358</v>
      </c>
      <c r="G135" s="593"/>
      <c r="H135" s="593">
        <v>356</v>
      </c>
      <c r="I135" s="593"/>
      <c r="J135" s="612">
        <v>345</v>
      </c>
      <c r="K135" s="612"/>
      <c r="L135" s="612">
        <v>387</v>
      </c>
      <c r="M135" s="612"/>
      <c r="N135" s="593">
        <v>384</v>
      </c>
      <c r="O135" s="593"/>
      <c r="P135" s="612">
        <v>384</v>
      </c>
      <c r="Q135" s="612"/>
      <c r="R135" s="612">
        <v>384</v>
      </c>
      <c r="S135" s="612"/>
      <c r="T135" s="612">
        <v>372</v>
      </c>
      <c r="U135" s="612"/>
      <c r="V135" s="593">
        <v>373</v>
      </c>
      <c r="W135" s="593"/>
      <c r="X135" s="612">
        <v>373</v>
      </c>
      <c r="Y135" s="612"/>
      <c r="Z135" s="612">
        <v>391</v>
      </c>
      <c r="AA135" s="612"/>
      <c r="AB135" s="612">
        <v>403</v>
      </c>
      <c r="AC135" s="612"/>
      <c r="AD135" s="612">
        <v>328</v>
      </c>
      <c r="AE135" s="612"/>
      <c r="AF135" s="612">
        <v>342</v>
      </c>
      <c r="AG135" s="612"/>
      <c r="AH135" s="614">
        <v>456</v>
      </c>
      <c r="AI135" s="614"/>
      <c r="AJ135" s="612">
        <v>480</v>
      </c>
      <c r="AK135" s="612"/>
      <c r="AL135" s="612">
        <v>475</v>
      </c>
      <c r="AM135" s="612"/>
      <c r="AN135" s="612">
        <v>478</v>
      </c>
      <c r="AO135" s="612"/>
      <c r="AP135" s="612">
        <v>487</v>
      </c>
      <c r="AQ135" s="612"/>
      <c r="AR135" s="612">
        <v>486</v>
      </c>
      <c r="AS135" s="612"/>
      <c r="AT135" s="612">
        <v>488</v>
      </c>
      <c r="AU135" s="612"/>
      <c r="AV135" s="612">
        <v>479</v>
      </c>
      <c r="AW135" s="612"/>
      <c r="AX135" s="612">
        <v>486</v>
      </c>
      <c r="AY135" s="612"/>
      <c r="AZ135" s="612">
        <v>514</v>
      </c>
      <c r="BA135" s="612"/>
      <c r="BB135" s="612">
        <v>519</v>
      </c>
      <c r="BC135" s="612"/>
      <c r="BD135" s="612">
        <v>526</v>
      </c>
      <c r="BE135" s="612"/>
      <c r="BF135" s="612">
        <v>530</v>
      </c>
      <c r="BG135" s="612"/>
      <c r="BH135" s="612">
        <v>520</v>
      </c>
      <c r="BI135" s="612"/>
      <c r="BJ135" s="612">
        <v>533</v>
      </c>
      <c r="BK135" s="612"/>
      <c r="BL135" s="612">
        <v>411</v>
      </c>
      <c r="BM135" s="612"/>
      <c r="BN135" s="612">
        <v>528</v>
      </c>
      <c r="BO135" s="612"/>
      <c r="BP135" s="612">
        <v>544</v>
      </c>
      <c r="BQ135" s="612"/>
      <c r="BR135" s="612">
        <v>433</v>
      </c>
      <c r="BS135" s="612"/>
      <c r="BT135" s="612">
        <v>536</v>
      </c>
      <c r="BU135" s="612"/>
      <c r="BV135" s="612"/>
      <c r="BW135" s="612"/>
      <c r="BX135" s="612"/>
      <c r="BY135" s="612"/>
      <c r="BZ135" s="612"/>
      <c r="CA135" s="612"/>
      <c r="CB135" s="612"/>
      <c r="CC135" s="612"/>
      <c r="CD135" s="612"/>
      <c r="CE135" s="612"/>
      <c r="CF135" s="612"/>
      <c r="CG135" s="612"/>
      <c r="CH135" s="612"/>
      <c r="CI135" s="612"/>
      <c r="CJ135" s="484">
        <v>1.3899999999999999E-2</v>
      </c>
      <c r="CK135" s="462"/>
      <c r="CL135" s="462"/>
      <c r="CM135" s="462"/>
      <c r="CN135" s="462"/>
      <c r="CO135" s="484">
        <v>1.9400000000000001E-2</v>
      </c>
      <c r="CP135" s="462"/>
      <c r="CQ135" s="462"/>
      <c r="CR135" s="462"/>
      <c r="CS135" s="462"/>
      <c r="CT135" s="484">
        <v>1.06E-2</v>
      </c>
      <c r="CU135" s="462"/>
      <c r="CV135" s="462"/>
      <c r="CW135" s="462"/>
      <c r="CX135" s="462"/>
      <c r="CY135" s="484">
        <v>1.1299999999999999E-2</v>
      </c>
      <c r="CZ135" s="462"/>
      <c r="DA135" s="462"/>
      <c r="DB135" s="462"/>
      <c r="DC135" s="462"/>
      <c r="DD135" s="484">
        <v>1.04E-2</v>
      </c>
      <c r="DE135" s="462"/>
      <c r="DF135" s="462"/>
      <c r="DG135" s="462"/>
      <c r="DH135" s="462"/>
      <c r="DI135" s="484">
        <v>1.17E-2</v>
      </c>
      <c r="DJ135" s="462"/>
      <c r="DK135" s="462"/>
      <c r="DL135" s="462"/>
      <c r="DM135" s="462"/>
      <c r="DN135" s="484">
        <v>1.47E-2</v>
      </c>
      <c r="DO135" s="462"/>
      <c r="DP135" s="462"/>
      <c r="DQ135" s="462"/>
      <c r="DR135" s="462"/>
      <c r="DS135" s="484">
        <v>5.4999999999999997E-3</v>
      </c>
      <c r="DT135" s="462"/>
      <c r="DU135" s="462"/>
      <c r="DV135" s="462"/>
      <c r="DW135" s="462"/>
      <c r="DX135" s="485">
        <v>5.4999999999999997E-3</v>
      </c>
      <c r="DY135" s="486"/>
      <c r="DZ135" s="462"/>
      <c r="EA135" s="462"/>
      <c r="EB135" s="462"/>
    </row>
    <row r="136" spans="1:132" s="431" customFormat="1" ht="15" x14ac:dyDescent="0.25">
      <c r="A136" s="483" t="s">
        <v>394</v>
      </c>
      <c r="B136" s="593">
        <v>438</v>
      </c>
      <c r="C136" s="593"/>
      <c r="D136" s="593">
        <v>581</v>
      </c>
      <c r="E136" s="593"/>
      <c r="F136" s="593">
        <v>1098</v>
      </c>
      <c r="G136" s="593"/>
      <c r="H136" s="593">
        <v>1063</v>
      </c>
      <c r="I136" s="593"/>
      <c r="J136" s="612">
        <v>1064</v>
      </c>
      <c r="K136" s="612"/>
      <c r="L136" s="612">
        <v>1197</v>
      </c>
      <c r="M136" s="612"/>
      <c r="N136" s="593">
        <v>1203</v>
      </c>
      <c r="O136" s="593"/>
      <c r="P136" s="612">
        <v>1205</v>
      </c>
      <c r="Q136" s="612"/>
      <c r="R136" s="612">
        <v>1284</v>
      </c>
      <c r="S136" s="612"/>
      <c r="T136" s="612">
        <v>1275</v>
      </c>
      <c r="U136" s="612"/>
      <c r="V136" s="593">
        <v>1202</v>
      </c>
      <c r="W136" s="593"/>
      <c r="X136" s="612">
        <v>1191</v>
      </c>
      <c r="Y136" s="612"/>
      <c r="Z136" s="612">
        <v>1219</v>
      </c>
      <c r="AA136" s="612"/>
      <c r="AB136" s="612">
        <v>1210</v>
      </c>
      <c r="AC136" s="612"/>
      <c r="AD136" s="615">
        <v>1210</v>
      </c>
      <c r="AE136" s="615"/>
      <c r="AF136" s="615">
        <v>1210</v>
      </c>
      <c r="AG136" s="615"/>
      <c r="AH136" s="614">
        <v>698</v>
      </c>
      <c r="AI136" s="614"/>
      <c r="AJ136" s="612">
        <v>698</v>
      </c>
      <c r="AK136" s="612"/>
      <c r="AL136" s="612">
        <v>698</v>
      </c>
      <c r="AM136" s="612"/>
      <c r="AN136" s="615">
        <v>698</v>
      </c>
      <c r="AO136" s="615"/>
      <c r="AP136" s="612">
        <v>728</v>
      </c>
      <c r="AQ136" s="612"/>
      <c r="AR136" s="612">
        <v>725</v>
      </c>
      <c r="AS136" s="612"/>
      <c r="AT136" s="612">
        <v>721</v>
      </c>
      <c r="AU136" s="612"/>
      <c r="AV136" s="612">
        <v>725</v>
      </c>
      <c r="AW136" s="612"/>
      <c r="AX136" s="612">
        <v>742</v>
      </c>
      <c r="AY136" s="612"/>
      <c r="AZ136" s="612">
        <v>761</v>
      </c>
      <c r="BA136" s="612"/>
      <c r="BB136" s="612">
        <v>766</v>
      </c>
      <c r="BC136" s="612"/>
      <c r="BD136" s="612">
        <v>766</v>
      </c>
      <c r="BE136" s="612"/>
      <c r="BF136" s="612">
        <v>768</v>
      </c>
      <c r="BG136" s="612"/>
      <c r="BH136" s="612">
        <v>762</v>
      </c>
      <c r="BI136" s="612"/>
      <c r="BJ136" s="612">
        <v>772</v>
      </c>
      <c r="BK136" s="612"/>
      <c r="BL136" s="612">
        <v>783</v>
      </c>
      <c r="BM136" s="612"/>
      <c r="BN136" s="612">
        <v>771</v>
      </c>
      <c r="BO136" s="612"/>
      <c r="BP136" s="612">
        <v>798</v>
      </c>
      <c r="BQ136" s="612"/>
      <c r="BR136" s="612">
        <v>804</v>
      </c>
      <c r="BS136" s="612"/>
      <c r="BT136" s="612">
        <v>808</v>
      </c>
      <c r="BU136" s="612"/>
      <c r="BV136" s="612"/>
      <c r="BW136" s="612"/>
      <c r="BX136" s="612"/>
      <c r="BY136" s="612"/>
      <c r="BZ136" s="612"/>
      <c r="CA136" s="612"/>
      <c r="CB136" s="612"/>
      <c r="CC136" s="612"/>
      <c r="CD136" s="612"/>
      <c r="CE136" s="612"/>
      <c r="CF136" s="612"/>
      <c r="CG136" s="612"/>
      <c r="CH136" s="612"/>
      <c r="CI136" s="612"/>
      <c r="CJ136" s="484">
        <v>0</v>
      </c>
      <c r="CK136" s="462"/>
      <c r="CL136" s="462"/>
      <c r="CM136" s="462"/>
      <c r="CN136" s="462"/>
      <c r="CO136" s="484">
        <v>0</v>
      </c>
      <c r="CP136" s="462"/>
      <c r="CQ136" s="462"/>
      <c r="CR136" s="462"/>
      <c r="CS136" s="462"/>
      <c r="CT136" s="484">
        <v>0</v>
      </c>
      <c r="CU136" s="462"/>
      <c r="CV136" s="462"/>
      <c r="CW136" s="462"/>
      <c r="CX136" s="462"/>
      <c r="CY136" s="484">
        <v>0</v>
      </c>
      <c r="CZ136" s="462"/>
      <c r="DA136" s="462"/>
      <c r="DB136" s="462"/>
      <c r="DC136" s="462"/>
      <c r="DD136" s="484">
        <v>0</v>
      </c>
      <c r="DE136" s="462"/>
      <c r="DF136" s="462"/>
      <c r="DG136" s="462"/>
      <c r="DH136" s="462"/>
      <c r="DI136" s="484">
        <v>0</v>
      </c>
      <c r="DJ136" s="462"/>
      <c r="DK136" s="462"/>
      <c r="DL136" s="462"/>
      <c r="DM136" s="462"/>
      <c r="DN136" s="484">
        <v>0</v>
      </c>
      <c r="DO136" s="462"/>
      <c r="DP136" s="462"/>
      <c r="DQ136" s="462"/>
      <c r="DR136" s="462"/>
      <c r="DS136" s="487">
        <v>0</v>
      </c>
      <c r="DT136" s="462"/>
      <c r="DU136" s="462"/>
      <c r="DV136" s="462"/>
      <c r="DW136" s="462"/>
      <c r="DX136" s="488">
        <v>0</v>
      </c>
      <c r="DY136" s="486"/>
      <c r="DZ136" s="462"/>
      <c r="EA136" s="462"/>
      <c r="EB136" s="462"/>
    </row>
    <row r="137" spans="1:132" s="431" customFormat="1" x14ac:dyDescent="0.2">
      <c r="A137" s="483" t="s">
        <v>395</v>
      </c>
      <c r="B137" s="593">
        <v>109</v>
      </c>
      <c r="C137" s="593"/>
      <c r="D137" s="593">
        <v>109</v>
      </c>
      <c r="E137" s="593"/>
      <c r="F137" s="593">
        <v>113</v>
      </c>
      <c r="G137" s="593"/>
      <c r="H137" s="593">
        <v>118</v>
      </c>
      <c r="I137" s="593"/>
      <c r="J137" s="612">
        <v>104</v>
      </c>
      <c r="K137" s="612"/>
      <c r="L137" s="612">
        <v>92</v>
      </c>
      <c r="M137" s="612"/>
      <c r="N137" s="593">
        <v>76</v>
      </c>
      <c r="O137" s="593"/>
      <c r="P137" s="612">
        <v>83</v>
      </c>
      <c r="Q137" s="612"/>
      <c r="R137" s="612">
        <v>93</v>
      </c>
      <c r="S137" s="612"/>
      <c r="T137" s="612">
        <v>66</v>
      </c>
      <c r="U137" s="612"/>
      <c r="V137" s="593">
        <v>71</v>
      </c>
      <c r="W137" s="593"/>
      <c r="X137" s="612">
        <v>71</v>
      </c>
      <c r="Y137" s="612"/>
      <c r="Z137" s="612">
        <v>93</v>
      </c>
      <c r="AA137" s="612"/>
      <c r="AB137" s="612">
        <v>87</v>
      </c>
      <c r="AC137" s="612"/>
      <c r="AD137" s="612">
        <v>99</v>
      </c>
      <c r="AE137" s="612"/>
      <c r="AF137" s="612">
        <v>95</v>
      </c>
      <c r="AG137" s="612"/>
      <c r="AH137" s="614">
        <v>104</v>
      </c>
      <c r="AI137" s="614"/>
      <c r="AJ137" s="612">
        <v>105</v>
      </c>
      <c r="AK137" s="612"/>
      <c r="AL137" s="612">
        <v>108</v>
      </c>
      <c r="AM137" s="612"/>
      <c r="AN137" s="612">
        <v>112</v>
      </c>
      <c r="AO137" s="612"/>
      <c r="AP137" s="612">
        <v>114</v>
      </c>
      <c r="AQ137" s="612"/>
      <c r="AR137" s="612">
        <v>122</v>
      </c>
      <c r="AS137" s="612"/>
      <c r="AT137" s="612">
        <v>119</v>
      </c>
      <c r="AU137" s="612"/>
      <c r="AV137" s="612">
        <v>113</v>
      </c>
      <c r="AW137" s="612"/>
      <c r="AX137" s="612">
        <v>120</v>
      </c>
      <c r="AY137" s="612"/>
      <c r="AZ137" s="612">
        <v>119</v>
      </c>
      <c r="BA137" s="612"/>
      <c r="BB137" s="612">
        <v>123</v>
      </c>
      <c r="BC137" s="612"/>
      <c r="BD137" s="612">
        <v>127</v>
      </c>
      <c r="BE137" s="612"/>
      <c r="BF137" s="612">
        <v>122</v>
      </c>
      <c r="BG137" s="612"/>
      <c r="BH137" s="612">
        <v>115</v>
      </c>
      <c r="BI137" s="612"/>
      <c r="BJ137" s="612">
        <v>115</v>
      </c>
      <c r="BK137" s="612"/>
      <c r="BL137" s="612">
        <v>123</v>
      </c>
      <c r="BM137" s="612"/>
      <c r="BN137" s="612">
        <v>114</v>
      </c>
      <c r="BO137" s="612"/>
      <c r="BP137" s="612">
        <v>119</v>
      </c>
      <c r="BQ137" s="612"/>
      <c r="BR137" s="612">
        <v>113</v>
      </c>
      <c r="BS137" s="612"/>
      <c r="BT137" s="613">
        <v>115</v>
      </c>
      <c r="BU137" s="613"/>
      <c r="BV137" s="612"/>
      <c r="BW137" s="612"/>
      <c r="BX137" s="612"/>
      <c r="BY137" s="612"/>
      <c r="BZ137" s="612"/>
      <c r="CA137" s="612"/>
      <c r="CB137" s="612"/>
      <c r="CC137" s="612"/>
      <c r="CD137" s="612"/>
      <c r="CE137" s="612"/>
      <c r="CF137" s="612"/>
      <c r="CG137" s="612"/>
      <c r="CH137" s="612"/>
      <c r="CI137" s="612"/>
      <c r="CJ137" s="484">
        <v>0</v>
      </c>
      <c r="CK137" s="462"/>
      <c r="CL137" s="462"/>
      <c r="CM137" s="462"/>
      <c r="CN137" s="462"/>
      <c r="CO137" s="484">
        <v>0</v>
      </c>
      <c r="CP137" s="462"/>
      <c r="CQ137" s="462"/>
      <c r="CR137" s="462"/>
      <c r="CS137" s="462"/>
      <c r="CT137" s="484">
        <v>0</v>
      </c>
      <c r="CU137" s="462"/>
      <c r="CV137" s="462"/>
      <c r="CW137" s="462"/>
      <c r="CX137" s="462"/>
      <c r="CY137" s="484">
        <v>0</v>
      </c>
      <c r="CZ137" s="462"/>
      <c r="DA137" s="462"/>
      <c r="DB137" s="462"/>
      <c r="DC137" s="462"/>
      <c r="DD137" s="484">
        <v>0</v>
      </c>
      <c r="DE137" s="462"/>
      <c r="DF137" s="462"/>
      <c r="DG137" s="462"/>
      <c r="DH137" s="462"/>
      <c r="DI137" s="484">
        <v>0</v>
      </c>
      <c r="DJ137" s="462"/>
      <c r="DK137" s="462"/>
      <c r="DL137" s="462"/>
      <c r="DM137" s="462"/>
      <c r="DN137" s="484">
        <v>0</v>
      </c>
      <c r="DO137" s="462"/>
      <c r="DP137" s="462"/>
      <c r="DQ137" s="462"/>
      <c r="DR137" s="462"/>
      <c r="DS137" s="487">
        <v>0</v>
      </c>
      <c r="DT137" s="462"/>
      <c r="DU137" s="462"/>
      <c r="DV137" s="462"/>
      <c r="DW137" s="462"/>
      <c r="DX137" s="488">
        <v>0</v>
      </c>
      <c r="DY137" s="486"/>
      <c r="DZ137" s="462"/>
      <c r="EA137" s="462"/>
      <c r="EB137" s="462"/>
    </row>
    <row r="138" spans="1:132" s="431" customFormat="1" x14ac:dyDescent="0.2">
      <c r="A138" s="483" t="s">
        <v>223</v>
      </c>
      <c r="B138" s="593">
        <v>157</v>
      </c>
      <c r="C138" s="593"/>
      <c r="D138" s="593">
        <v>157</v>
      </c>
      <c r="E138" s="593"/>
      <c r="F138" s="593">
        <v>167</v>
      </c>
      <c r="G138" s="593"/>
      <c r="H138" s="593">
        <v>142</v>
      </c>
      <c r="I138" s="593"/>
      <c r="J138" s="612">
        <v>108</v>
      </c>
      <c r="K138" s="612"/>
      <c r="L138" s="612">
        <v>150</v>
      </c>
      <c r="M138" s="612"/>
      <c r="N138" s="593">
        <v>173</v>
      </c>
      <c r="O138" s="593"/>
      <c r="P138" s="612">
        <v>148</v>
      </c>
      <c r="Q138" s="612"/>
      <c r="R138" s="612">
        <v>126</v>
      </c>
      <c r="S138" s="612"/>
      <c r="T138" s="612">
        <v>105</v>
      </c>
      <c r="U138" s="612"/>
      <c r="V138" s="593">
        <v>107</v>
      </c>
      <c r="W138" s="593"/>
      <c r="X138" s="612">
        <v>103</v>
      </c>
      <c r="Y138" s="612"/>
      <c r="Z138" s="612">
        <v>152</v>
      </c>
      <c r="AA138" s="612"/>
      <c r="AB138" s="612">
        <v>149</v>
      </c>
      <c r="AC138" s="612"/>
      <c r="AD138" s="612">
        <v>137</v>
      </c>
      <c r="AE138" s="612"/>
      <c r="AF138" s="612">
        <v>132</v>
      </c>
      <c r="AG138" s="612"/>
      <c r="AH138" s="614">
        <v>148</v>
      </c>
      <c r="AI138" s="614"/>
      <c r="AJ138" s="612">
        <v>150</v>
      </c>
      <c r="AK138" s="612"/>
      <c r="AL138" s="612">
        <v>152</v>
      </c>
      <c r="AM138" s="612"/>
      <c r="AN138" s="612">
        <v>147</v>
      </c>
      <c r="AO138" s="612"/>
      <c r="AP138" s="612">
        <v>156</v>
      </c>
      <c r="AQ138" s="612"/>
      <c r="AR138" s="612">
        <v>164</v>
      </c>
      <c r="AS138" s="612"/>
      <c r="AT138" s="612">
        <v>161</v>
      </c>
      <c r="AU138" s="612"/>
      <c r="AV138" s="612">
        <v>158</v>
      </c>
      <c r="AW138" s="612"/>
      <c r="AX138" s="612">
        <v>171</v>
      </c>
      <c r="AY138" s="612"/>
      <c r="AZ138" s="612">
        <v>168</v>
      </c>
      <c r="BA138" s="612"/>
      <c r="BB138" s="612">
        <v>173</v>
      </c>
      <c r="BC138" s="612"/>
      <c r="BD138" s="612">
        <v>184</v>
      </c>
      <c r="BE138" s="612"/>
      <c r="BF138" s="612">
        <v>182</v>
      </c>
      <c r="BG138" s="612"/>
      <c r="BH138" s="612">
        <v>175</v>
      </c>
      <c r="BI138" s="612"/>
      <c r="BJ138" s="612">
        <v>173</v>
      </c>
      <c r="BK138" s="612"/>
      <c r="BL138" s="612">
        <v>175</v>
      </c>
      <c r="BM138" s="612"/>
      <c r="BN138" s="612">
        <v>165</v>
      </c>
      <c r="BO138" s="612"/>
      <c r="BP138" s="612">
        <v>171</v>
      </c>
      <c r="BQ138" s="612"/>
      <c r="BR138" s="612">
        <v>165</v>
      </c>
      <c r="BS138" s="612"/>
      <c r="BT138" s="613">
        <v>171</v>
      </c>
      <c r="BU138" s="613"/>
      <c r="BV138" s="612"/>
      <c r="BW138" s="612"/>
      <c r="BX138" s="612"/>
      <c r="BY138" s="612"/>
      <c r="BZ138" s="612"/>
      <c r="CA138" s="612"/>
      <c r="CB138" s="612"/>
      <c r="CC138" s="612"/>
      <c r="CD138" s="612"/>
      <c r="CE138" s="612"/>
      <c r="CF138" s="612"/>
      <c r="CG138" s="612"/>
      <c r="CH138" s="612"/>
      <c r="CI138" s="612"/>
      <c r="CJ138" s="484">
        <v>0</v>
      </c>
      <c r="CK138" s="462"/>
      <c r="CL138" s="462"/>
      <c r="CM138" s="462"/>
      <c r="CN138" s="462"/>
      <c r="CO138" s="484">
        <v>0</v>
      </c>
      <c r="CP138" s="462"/>
      <c r="CQ138" s="462"/>
      <c r="CR138" s="462"/>
      <c r="CS138" s="462"/>
      <c r="CT138" s="484">
        <v>0</v>
      </c>
      <c r="CU138" s="462"/>
      <c r="CV138" s="462"/>
      <c r="CW138" s="462"/>
      <c r="CX138" s="462"/>
      <c r="CY138" s="484">
        <v>0</v>
      </c>
      <c r="CZ138" s="462"/>
      <c r="DA138" s="462"/>
      <c r="DB138" s="462"/>
      <c r="DC138" s="462"/>
      <c r="DD138" s="484">
        <v>0</v>
      </c>
      <c r="DE138" s="462"/>
      <c r="DF138" s="462"/>
      <c r="DG138" s="462"/>
      <c r="DH138" s="462"/>
      <c r="DI138" s="484">
        <v>0</v>
      </c>
      <c r="DJ138" s="462"/>
      <c r="DK138" s="462"/>
      <c r="DL138" s="462"/>
      <c r="DM138" s="462"/>
      <c r="DN138" s="484">
        <v>0</v>
      </c>
      <c r="DO138" s="462"/>
      <c r="DP138" s="462"/>
      <c r="DQ138" s="462"/>
      <c r="DR138" s="462"/>
      <c r="DS138" s="487">
        <v>0</v>
      </c>
      <c r="DT138" s="462"/>
      <c r="DU138" s="462"/>
      <c r="DV138" s="462"/>
      <c r="DW138" s="462"/>
      <c r="DX138" s="488">
        <v>0</v>
      </c>
      <c r="DY138" s="486"/>
      <c r="DZ138" s="462"/>
      <c r="EA138" s="462"/>
      <c r="EB138" s="462"/>
    </row>
    <row r="139" spans="1:132" s="431" customFormat="1" x14ac:dyDescent="0.2">
      <c r="A139" s="483" t="s">
        <v>396</v>
      </c>
      <c r="B139" s="593">
        <v>157</v>
      </c>
      <c r="C139" s="593"/>
      <c r="D139" s="593">
        <v>157</v>
      </c>
      <c r="E139" s="593"/>
      <c r="F139" s="593">
        <v>167</v>
      </c>
      <c r="G139" s="593"/>
      <c r="H139" s="593">
        <v>142</v>
      </c>
      <c r="I139" s="593"/>
      <c r="J139" s="612">
        <v>108</v>
      </c>
      <c r="K139" s="612"/>
      <c r="L139" s="612">
        <v>150</v>
      </c>
      <c r="M139" s="612"/>
      <c r="N139" s="593">
        <v>173</v>
      </c>
      <c r="O139" s="593"/>
      <c r="P139" s="612">
        <v>148</v>
      </c>
      <c r="Q139" s="612"/>
      <c r="R139" s="612">
        <v>126</v>
      </c>
      <c r="S139" s="612"/>
      <c r="T139" s="612">
        <v>105</v>
      </c>
      <c r="U139" s="612"/>
      <c r="V139" s="593">
        <v>107</v>
      </c>
      <c r="W139" s="593"/>
      <c r="X139" s="612">
        <v>103</v>
      </c>
      <c r="Y139" s="612"/>
      <c r="Z139" s="612">
        <v>152</v>
      </c>
      <c r="AA139" s="612"/>
      <c r="AB139" s="612">
        <v>149</v>
      </c>
      <c r="AC139" s="612"/>
      <c r="AD139" s="612">
        <v>137</v>
      </c>
      <c r="AE139" s="612"/>
      <c r="AF139" s="612">
        <v>132</v>
      </c>
      <c r="AG139" s="612"/>
      <c r="AH139" s="614">
        <v>148</v>
      </c>
      <c r="AI139" s="614"/>
      <c r="AJ139" s="612">
        <v>150</v>
      </c>
      <c r="AK139" s="612"/>
      <c r="AL139" s="612">
        <v>152</v>
      </c>
      <c r="AM139" s="612"/>
      <c r="AN139" s="612">
        <v>147</v>
      </c>
      <c r="AO139" s="612"/>
      <c r="AP139" s="612">
        <v>156</v>
      </c>
      <c r="AQ139" s="612"/>
      <c r="AR139" s="612">
        <v>164</v>
      </c>
      <c r="AS139" s="612"/>
      <c r="AT139" s="612">
        <v>161</v>
      </c>
      <c r="AU139" s="612"/>
      <c r="AV139" s="612">
        <v>158</v>
      </c>
      <c r="AW139" s="612"/>
      <c r="AX139" s="612">
        <v>171</v>
      </c>
      <c r="AY139" s="612"/>
      <c r="AZ139" s="612">
        <v>168</v>
      </c>
      <c r="BA139" s="612"/>
      <c r="BB139" s="612">
        <v>173</v>
      </c>
      <c r="BC139" s="612"/>
      <c r="BD139" s="612">
        <v>184</v>
      </c>
      <c r="BE139" s="612"/>
      <c r="BF139" s="612">
        <v>182</v>
      </c>
      <c r="BG139" s="612"/>
      <c r="BH139" s="612">
        <v>175</v>
      </c>
      <c r="BI139" s="612"/>
      <c r="BJ139" s="612">
        <v>173</v>
      </c>
      <c r="BK139" s="612"/>
      <c r="BL139" s="612">
        <v>175</v>
      </c>
      <c r="BM139" s="612"/>
      <c r="BN139" s="612">
        <v>165</v>
      </c>
      <c r="BO139" s="612"/>
      <c r="BP139" s="612">
        <v>171</v>
      </c>
      <c r="BQ139" s="612"/>
      <c r="BR139" s="612">
        <v>165</v>
      </c>
      <c r="BS139" s="612"/>
      <c r="BT139" s="613">
        <v>171</v>
      </c>
      <c r="BU139" s="613"/>
      <c r="BV139" s="612"/>
      <c r="BW139" s="612"/>
      <c r="BX139" s="612"/>
      <c r="BY139" s="612"/>
      <c r="BZ139" s="612"/>
      <c r="CA139" s="612"/>
      <c r="CB139" s="612"/>
      <c r="CC139" s="612"/>
      <c r="CD139" s="612"/>
      <c r="CE139" s="612"/>
      <c r="CF139" s="612"/>
      <c r="CG139" s="612"/>
      <c r="CH139" s="612"/>
      <c r="CI139" s="612"/>
      <c r="CJ139" s="484">
        <v>0</v>
      </c>
      <c r="CK139" s="462"/>
      <c r="CL139" s="462"/>
      <c r="CM139" s="462"/>
      <c r="CN139" s="462"/>
      <c r="CO139" s="484">
        <v>1.9E-3</v>
      </c>
      <c r="CP139" s="462"/>
      <c r="CQ139" s="462"/>
      <c r="CR139" s="462"/>
      <c r="CS139" s="462"/>
      <c r="CT139" s="484">
        <v>2.7000000000000001E-3</v>
      </c>
      <c r="CU139" s="462"/>
      <c r="CV139" s="462"/>
      <c r="CW139" s="462"/>
      <c r="CX139" s="462"/>
      <c r="CY139" s="484">
        <v>2.3E-3</v>
      </c>
      <c r="CZ139" s="462"/>
      <c r="DA139" s="462"/>
      <c r="DB139" s="462"/>
      <c r="DC139" s="462"/>
      <c r="DD139" s="484">
        <v>1.1999999999999999E-3</v>
      </c>
      <c r="DE139" s="462"/>
      <c r="DF139" s="462"/>
      <c r="DG139" s="462"/>
      <c r="DH139" s="462"/>
      <c r="DI139" s="484">
        <v>1.1999999999999999E-3</v>
      </c>
      <c r="DJ139" s="462"/>
      <c r="DK139" s="462"/>
      <c r="DL139" s="462"/>
      <c r="DM139" s="462"/>
      <c r="DN139" s="484">
        <v>0</v>
      </c>
      <c r="DO139" s="462"/>
      <c r="DP139" s="462"/>
      <c r="DQ139" s="462"/>
      <c r="DR139" s="462"/>
      <c r="DS139" s="487">
        <v>0</v>
      </c>
      <c r="DT139" s="462"/>
      <c r="DU139" s="462"/>
      <c r="DV139" s="462"/>
      <c r="DW139" s="462"/>
      <c r="DX139" s="488">
        <v>0</v>
      </c>
      <c r="DY139" s="486"/>
      <c r="DZ139" s="462"/>
      <c r="EA139" s="462"/>
      <c r="EB139" s="462"/>
    </row>
    <row r="140" spans="1:132" s="431" customFormat="1" ht="12.75" customHeight="1" x14ac:dyDescent="0.2">
      <c r="A140" s="483" t="s">
        <v>397</v>
      </c>
      <c r="B140" s="593">
        <v>157</v>
      </c>
      <c r="C140" s="593"/>
      <c r="D140" s="593">
        <v>157</v>
      </c>
      <c r="E140" s="593"/>
      <c r="F140" s="593">
        <v>167</v>
      </c>
      <c r="G140" s="593"/>
      <c r="H140" s="593">
        <v>142</v>
      </c>
      <c r="I140" s="593"/>
      <c r="J140" s="612">
        <v>108</v>
      </c>
      <c r="K140" s="612"/>
      <c r="L140" s="612">
        <v>150</v>
      </c>
      <c r="M140" s="612"/>
      <c r="N140" s="593">
        <v>173</v>
      </c>
      <c r="O140" s="593"/>
      <c r="P140" s="612">
        <v>148</v>
      </c>
      <c r="Q140" s="612"/>
      <c r="R140" s="612">
        <v>126</v>
      </c>
      <c r="S140" s="612"/>
      <c r="T140" s="612">
        <v>105</v>
      </c>
      <c r="U140" s="612"/>
      <c r="V140" s="593">
        <v>107</v>
      </c>
      <c r="W140" s="593"/>
      <c r="X140" s="612">
        <v>103</v>
      </c>
      <c r="Y140" s="612"/>
      <c r="Z140" s="612">
        <v>152</v>
      </c>
      <c r="AA140" s="612"/>
      <c r="AB140" s="612">
        <v>149</v>
      </c>
      <c r="AC140" s="612"/>
      <c r="AD140" s="612">
        <v>137</v>
      </c>
      <c r="AE140" s="612"/>
      <c r="AF140" s="612">
        <v>132</v>
      </c>
      <c r="AG140" s="612"/>
      <c r="AH140" s="614">
        <v>148</v>
      </c>
      <c r="AI140" s="614"/>
      <c r="AJ140" s="612">
        <v>150</v>
      </c>
      <c r="AK140" s="612"/>
      <c r="AL140" s="612">
        <v>152</v>
      </c>
      <c r="AM140" s="612"/>
      <c r="AN140" s="612">
        <v>147</v>
      </c>
      <c r="AO140" s="612"/>
      <c r="AP140" s="612">
        <v>156</v>
      </c>
      <c r="AQ140" s="612"/>
      <c r="AR140" s="612">
        <v>164</v>
      </c>
      <c r="AS140" s="612"/>
      <c r="AT140" s="612">
        <v>161</v>
      </c>
      <c r="AU140" s="612"/>
      <c r="AV140" s="612">
        <v>158</v>
      </c>
      <c r="AW140" s="612"/>
      <c r="AX140" s="612">
        <v>171</v>
      </c>
      <c r="AY140" s="612"/>
      <c r="AZ140" s="612">
        <v>168</v>
      </c>
      <c r="BA140" s="612"/>
      <c r="BB140" s="612">
        <v>173</v>
      </c>
      <c r="BC140" s="612"/>
      <c r="BD140" s="612">
        <v>184</v>
      </c>
      <c r="BE140" s="612"/>
      <c r="BF140" s="612">
        <v>182</v>
      </c>
      <c r="BG140" s="612"/>
      <c r="BH140" s="612">
        <v>175</v>
      </c>
      <c r="BI140" s="612"/>
      <c r="BJ140" s="612">
        <v>173</v>
      </c>
      <c r="BK140" s="612"/>
      <c r="BL140" s="612">
        <v>175</v>
      </c>
      <c r="BM140" s="612"/>
      <c r="BN140" s="612">
        <v>165</v>
      </c>
      <c r="BO140" s="612"/>
      <c r="BP140" s="612">
        <v>171</v>
      </c>
      <c r="BQ140" s="612"/>
      <c r="BR140" s="612">
        <v>165</v>
      </c>
      <c r="BS140" s="612"/>
      <c r="BT140" s="613">
        <v>171</v>
      </c>
      <c r="BU140" s="613"/>
      <c r="BV140" s="612"/>
      <c r="BW140" s="612"/>
      <c r="BX140" s="612"/>
      <c r="BY140" s="612"/>
      <c r="BZ140" s="612"/>
      <c r="CA140" s="612"/>
      <c r="CB140" s="612"/>
      <c r="CC140" s="612"/>
      <c r="CD140" s="612"/>
      <c r="CE140" s="612"/>
      <c r="CF140" s="612"/>
      <c r="CG140" s="612"/>
      <c r="CH140" s="612"/>
      <c r="CI140" s="612"/>
      <c r="CJ140" s="484">
        <v>1.4E-3</v>
      </c>
      <c r="CK140" s="462"/>
      <c r="CL140" s="462"/>
      <c r="CM140" s="462"/>
      <c r="CN140" s="462"/>
      <c r="CO140" s="484">
        <v>0</v>
      </c>
      <c r="CP140" s="462"/>
      <c r="CQ140" s="462"/>
      <c r="CR140" s="462"/>
      <c r="CS140" s="462"/>
      <c r="CT140" s="484">
        <v>1.2999999999999999E-3</v>
      </c>
      <c r="CU140" s="462"/>
      <c r="CV140" s="462"/>
      <c r="CW140" s="462"/>
      <c r="CX140" s="462"/>
      <c r="CY140" s="484">
        <v>0</v>
      </c>
      <c r="CZ140" s="462"/>
      <c r="DA140" s="462"/>
      <c r="DB140" s="462"/>
      <c r="DC140" s="462"/>
      <c r="DD140" s="484">
        <v>0</v>
      </c>
      <c r="DE140" s="462"/>
      <c r="DF140" s="462"/>
      <c r="DG140" s="462"/>
      <c r="DH140" s="462"/>
      <c r="DI140" s="484">
        <v>0</v>
      </c>
      <c r="DJ140" s="462"/>
      <c r="DK140" s="462"/>
      <c r="DL140" s="462"/>
      <c r="DM140" s="462"/>
      <c r="DN140" s="484">
        <v>0</v>
      </c>
      <c r="DO140" s="462"/>
      <c r="DP140" s="462"/>
      <c r="DQ140" s="462"/>
      <c r="DR140" s="462"/>
      <c r="DS140" s="484">
        <v>1.4E-3</v>
      </c>
      <c r="DT140" s="462"/>
      <c r="DU140" s="462"/>
      <c r="DV140" s="462"/>
      <c r="DW140" s="462"/>
      <c r="DX140" s="485">
        <v>0</v>
      </c>
      <c r="DY140" s="468"/>
      <c r="DZ140" s="462"/>
      <c r="EA140" s="462"/>
      <c r="EB140" s="462"/>
    </row>
    <row r="141" spans="1:132" s="431" customFormat="1" x14ac:dyDescent="0.2">
      <c r="A141" s="483" t="s">
        <v>398</v>
      </c>
      <c r="B141" s="593">
        <v>157</v>
      </c>
      <c r="C141" s="593"/>
      <c r="D141" s="593">
        <v>157</v>
      </c>
      <c r="E141" s="593"/>
      <c r="F141" s="593">
        <v>167</v>
      </c>
      <c r="G141" s="593"/>
      <c r="H141" s="593">
        <v>142</v>
      </c>
      <c r="I141" s="593"/>
      <c r="J141" s="612">
        <v>108</v>
      </c>
      <c r="K141" s="612"/>
      <c r="L141" s="612">
        <v>150</v>
      </c>
      <c r="M141" s="612"/>
      <c r="N141" s="593">
        <v>173</v>
      </c>
      <c r="O141" s="593"/>
      <c r="P141" s="612">
        <v>148</v>
      </c>
      <c r="Q141" s="612"/>
      <c r="R141" s="612">
        <v>126</v>
      </c>
      <c r="S141" s="612"/>
      <c r="T141" s="612">
        <v>105</v>
      </c>
      <c r="U141" s="612"/>
      <c r="V141" s="593">
        <v>107</v>
      </c>
      <c r="W141" s="593"/>
      <c r="X141" s="612">
        <v>103</v>
      </c>
      <c r="Y141" s="612"/>
      <c r="Z141" s="612">
        <v>152</v>
      </c>
      <c r="AA141" s="612"/>
      <c r="AB141" s="612">
        <v>149</v>
      </c>
      <c r="AC141" s="612"/>
      <c r="AD141" s="612">
        <v>137</v>
      </c>
      <c r="AE141" s="612"/>
      <c r="AF141" s="612">
        <v>132</v>
      </c>
      <c r="AG141" s="612"/>
      <c r="AH141" s="614">
        <v>148</v>
      </c>
      <c r="AI141" s="614"/>
      <c r="AJ141" s="612">
        <v>150</v>
      </c>
      <c r="AK141" s="612"/>
      <c r="AL141" s="612">
        <v>152</v>
      </c>
      <c r="AM141" s="612"/>
      <c r="AN141" s="612">
        <v>147</v>
      </c>
      <c r="AO141" s="612"/>
      <c r="AP141" s="612">
        <v>156</v>
      </c>
      <c r="AQ141" s="612"/>
      <c r="AR141" s="612">
        <v>164</v>
      </c>
      <c r="AS141" s="612"/>
      <c r="AT141" s="612">
        <v>161</v>
      </c>
      <c r="AU141" s="612"/>
      <c r="AV141" s="612">
        <v>158</v>
      </c>
      <c r="AW141" s="612"/>
      <c r="AX141" s="612">
        <v>171</v>
      </c>
      <c r="AY141" s="612"/>
      <c r="AZ141" s="612">
        <v>168</v>
      </c>
      <c r="BA141" s="612"/>
      <c r="BB141" s="612">
        <v>173</v>
      </c>
      <c r="BC141" s="612"/>
      <c r="BD141" s="612">
        <v>184</v>
      </c>
      <c r="BE141" s="612"/>
      <c r="BF141" s="612">
        <v>182</v>
      </c>
      <c r="BG141" s="612"/>
      <c r="BH141" s="612">
        <v>175</v>
      </c>
      <c r="BI141" s="612"/>
      <c r="BJ141" s="612">
        <v>173</v>
      </c>
      <c r="BK141" s="612"/>
      <c r="BL141" s="612">
        <v>175</v>
      </c>
      <c r="BM141" s="612"/>
      <c r="BN141" s="612">
        <v>165</v>
      </c>
      <c r="BO141" s="612"/>
      <c r="BP141" s="612">
        <v>171</v>
      </c>
      <c r="BQ141" s="612"/>
      <c r="BR141" s="612">
        <v>165</v>
      </c>
      <c r="BS141" s="612"/>
      <c r="BT141" s="613">
        <v>171</v>
      </c>
      <c r="BU141" s="613"/>
      <c r="BV141" s="612"/>
      <c r="BW141" s="612"/>
      <c r="BX141" s="612"/>
      <c r="BY141" s="612"/>
      <c r="BZ141" s="612"/>
      <c r="CA141" s="612"/>
      <c r="CB141" s="612"/>
      <c r="CC141" s="612"/>
      <c r="CD141" s="612"/>
      <c r="CE141" s="612"/>
      <c r="CF141" s="612"/>
      <c r="CG141" s="612"/>
      <c r="CH141" s="612"/>
      <c r="CI141" s="612"/>
      <c r="CJ141" s="484">
        <v>0</v>
      </c>
      <c r="CK141" s="462"/>
      <c r="CL141" s="462"/>
      <c r="CM141" s="462"/>
      <c r="CN141" s="462"/>
      <c r="CO141" s="484">
        <v>0</v>
      </c>
      <c r="CP141" s="462"/>
      <c r="CQ141" s="462"/>
      <c r="CR141" s="462"/>
      <c r="CS141" s="462"/>
      <c r="CT141" s="484">
        <v>0</v>
      </c>
      <c r="CU141" s="462"/>
      <c r="CV141" s="462"/>
      <c r="CW141" s="462"/>
      <c r="CX141" s="462"/>
      <c r="CY141" s="484">
        <v>1.1000000000000001E-3</v>
      </c>
      <c r="CZ141" s="462"/>
      <c r="DA141" s="462"/>
      <c r="DB141" s="462"/>
      <c r="DC141" s="462"/>
      <c r="DD141" s="484">
        <v>0</v>
      </c>
      <c r="DE141" s="462"/>
      <c r="DF141" s="462"/>
      <c r="DG141" s="462"/>
      <c r="DH141" s="462"/>
      <c r="DI141" s="484">
        <v>0</v>
      </c>
      <c r="DJ141" s="462"/>
      <c r="DK141" s="462"/>
      <c r="DL141" s="462"/>
      <c r="DM141" s="462"/>
      <c r="DN141" s="484">
        <v>0</v>
      </c>
      <c r="DO141" s="462"/>
      <c r="DP141" s="462"/>
      <c r="DQ141" s="462"/>
      <c r="DR141" s="462"/>
      <c r="DS141" s="487">
        <v>0</v>
      </c>
      <c r="DT141" s="462"/>
      <c r="DU141" s="462"/>
      <c r="DV141" s="462"/>
      <c r="DW141" s="462"/>
      <c r="DX141" s="488">
        <v>0</v>
      </c>
      <c r="DY141" s="486"/>
      <c r="DZ141" s="462"/>
      <c r="EA141" s="462"/>
      <c r="EB141" s="462"/>
    </row>
    <row r="142" spans="1:132" s="431" customFormat="1" x14ac:dyDescent="0.2">
      <c r="A142" s="483" t="s">
        <v>399</v>
      </c>
      <c r="B142" s="593">
        <v>157</v>
      </c>
      <c r="C142" s="593"/>
      <c r="D142" s="593">
        <v>157</v>
      </c>
      <c r="E142" s="593"/>
      <c r="F142" s="593">
        <v>167</v>
      </c>
      <c r="G142" s="593"/>
      <c r="H142" s="593">
        <v>142</v>
      </c>
      <c r="I142" s="593"/>
      <c r="J142" s="612">
        <v>108</v>
      </c>
      <c r="K142" s="612"/>
      <c r="L142" s="612">
        <v>150</v>
      </c>
      <c r="M142" s="612"/>
      <c r="N142" s="593">
        <v>173</v>
      </c>
      <c r="O142" s="593"/>
      <c r="P142" s="612">
        <v>148</v>
      </c>
      <c r="Q142" s="612"/>
      <c r="R142" s="612">
        <v>126</v>
      </c>
      <c r="S142" s="612"/>
      <c r="T142" s="612">
        <v>105</v>
      </c>
      <c r="U142" s="612"/>
      <c r="V142" s="593">
        <v>107</v>
      </c>
      <c r="W142" s="593"/>
      <c r="X142" s="612">
        <v>103</v>
      </c>
      <c r="Y142" s="612"/>
      <c r="Z142" s="612">
        <v>152</v>
      </c>
      <c r="AA142" s="612"/>
      <c r="AB142" s="612">
        <v>149</v>
      </c>
      <c r="AC142" s="612"/>
      <c r="AD142" s="612">
        <v>137</v>
      </c>
      <c r="AE142" s="612"/>
      <c r="AF142" s="612">
        <v>132</v>
      </c>
      <c r="AG142" s="612"/>
      <c r="AH142" s="614">
        <v>148</v>
      </c>
      <c r="AI142" s="614"/>
      <c r="AJ142" s="612">
        <v>150</v>
      </c>
      <c r="AK142" s="612"/>
      <c r="AL142" s="612">
        <v>152</v>
      </c>
      <c r="AM142" s="612"/>
      <c r="AN142" s="612">
        <v>147</v>
      </c>
      <c r="AO142" s="612"/>
      <c r="AP142" s="612">
        <v>156</v>
      </c>
      <c r="AQ142" s="612"/>
      <c r="AR142" s="612">
        <v>164</v>
      </c>
      <c r="AS142" s="612"/>
      <c r="AT142" s="612">
        <v>161</v>
      </c>
      <c r="AU142" s="612"/>
      <c r="AV142" s="612">
        <v>158</v>
      </c>
      <c r="AW142" s="612"/>
      <c r="AX142" s="612">
        <v>171</v>
      </c>
      <c r="AY142" s="612"/>
      <c r="AZ142" s="612">
        <v>168</v>
      </c>
      <c r="BA142" s="612"/>
      <c r="BB142" s="612">
        <v>173</v>
      </c>
      <c r="BC142" s="612"/>
      <c r="BD142" s="612">
        <v>184</v>
      </c>
      <c r="BE142" s="612"/>
      <c r="BF142" s="612">
        <v>182</v>
      </c>
      <c r="BG142" s="612"/>
      <c r="BH142" s="612">
        <v>175</v>
      </c>
      <c r="BI142" s="612"/>
      <c r="BJ142" s="612">
        <v>173</v>
      </c>
      <c r="BK142" s="612"/>
      <c r="BL142" s="612">
        <v>175</v>
      </c>
      <c r="BM142" s="612"/>
      <c r="BN142" s="612">
        <v>165</v>
      </c>
      <c r="BO142" s="612"/>
      <c r="BP142" s="612">
        <v>171</v>
      </c>
      <c r="BQ142" s="612"/>
      <c r="BR142" s="612">
        <v>165</v>
      </c>
      <c r="BS142" s="612"/>
      <c r="BT142" s="613">
        <v>171</v>
      </c>
      <c r="BU142" s="613"/>
      <c r="BV142" s="612"/>
      <c r="BW142" s="612"/>
      <c r="BX142" s="612"/>
      <c r="BY142" s="612"/>
      <c r="BZ142" s="612"/>
      <c r="CA142" s="612"/>
      <c r="CB142" s="612"/>
      <c r="CC142" s="612"/>
      <c r="CD142" s="612"/>
      <c r="CE142" s="612"/>
      <c r="CF142" s="612"/>
      <c r="CG142" s="612"/>
      <c r="CH142" s="612"/>
      <c r="CI142" s="612"/>
      <c r="CJ142" s="484">
        <v>0</v>
      </c>
      <c r="CK142" s="462"/>
      <c r="CL142" s="462"/>
      <c r="CM142" s="462"/>
      <c r="CN142" s="462"/>
      <c r="CO142" s="484">
        <v>0</v>
      </c>
      <c r="CP142" s="462"/>
      <c r="CQ142" s="462"/>
      <c r="CR142" s="462"/>
      <c r="CS142" s="462"/>
      <c r="CT142" s="484">
        <v>0</v>
      </c>
      <c r="CU142" s="462"/>
      <c r="CV142" s="462"/>
      <c r="CW142" s="462"/>
      <c r="CX142" s="462"/>
      <c r="CY142" s="484">
        <v>0</v>
      </c>
      <c r="CZ142" s="462"/>
      <c r="DA142" s="462"/>
      <c r="DB142" s="462"/>
      <c r="DC142" s="462"/>
      <c r="DD142" s="484">
        <v>0</v>
      </c>
      <c r="DE142" s="462"/>
      <c r="DF142" s="462"/>
      <c r="DG142" s="462"/>
      <c r="DH142" s="462"/>
      <c r="DI142" s="484">
        <v>0</v>
      </c>
      <c r="DJ142" s="462"/>
      <c r="DK142" s="462"/>
      <c r="DL142" s="462"/>
      <c r="DM142" s="462"/>
      <c r="DN142" s="484">
        <v>0</v>
      </c>
      <c r="DO142" s="462"/>
      <c r="DP142" s="462"/>
      <c r="DQ142" s="462"/>
      <c r="DR142" s="462"/>
      <c r="DS142" s="487">
        <v>0</v>
      </c>
      <c r="DT142" s="462"/>
      <c r="DU142" s="462"/>
      <c r="DV142" s="462"/>
      <c r="DW142" s="462"/>
      <c r="DX142" s="488">
        <v>0</v>
      </c>
      <c r="DY142" s="486"/>
      <c r="DZ142" s="462"/>
      <c r="EA142" s="462"/>
      <c r="EB142" s="462"/>
    </row>
    <row r="143" spans="1:132" s="431" customFormat="1" x14ac:dyDescent="0.2">
      <c r="A143" s="483" t="s">
        <v>400</v>
      </c>
      <c r="B143" s="593">
        <v>157</v>
      </c>
      <c r="C143" s="593"/>
      <c r="D143" s="593">
        <v>157</v>
      </c>
      <c r="E143" s="593"/>
      <c r="F143" s="593">
        <v>167</v>
      </c>
      <c r="G143" s="593"/>
      <c r="H143" s="593">
        <v>142</v>
      </c>
      <c r="I143" s="593"/>
      <c r="J143" s="612">
        <v>108</v>
      </c>
      <c r="K143" s="612"/>
      <c r="L143" s="612">
        <v>150</v>
      </c>
      <c r="M143" s="612"/>
      <c r="N143" s="593">
        <v>173</v>
      </c>
      <c r="O143" s="593"/>
      <c r="P143" s="612">
        <v>148</v>
      </c>
      <c r="Q143" s="612"/>
      <c r="R143" s="612">
        <v>126</v>
      </c>
      <c r="S143" s="612"/>
      <c r="T143" s="612">
        <v>105</v>
      </c>
      <c r="U143" s="612"/>
      <c r="V143" s="593">
        <v>107</v>
      </c>
      <c r="W143" s="593"/>
      <c r="X143" s="612">
        <v>103</v>
      </c>
      <c r="Y143" s="612"/>
      <c r="Z143" s="612">
        <v>152</v>
      </c>
      <c r="AA143" s="612"/>
      <c r="AB143" s="612">
        <v>149</v>
      </c>
      <c r="AC143" s="612"/>
      <c r="AD143" s="612">
        <v>137</v>
      </c>
      <c r="AE143" s="612"/>
      <c r="AF143" s="612">
        <v>132</v>
      </c>
      <c r="AG143" s="612"/>
      <c r="AH143" s="614">
        <v>148</v>
      </c>
      <c r="AI143" s="614"/>
      <c r="AJ143" s="612">
        <v>150</v>
      </c>
      <c r="AK143" s="612"/>
      <c r="AL143" s="612">
        <v>152</v>
      </c>
      <c r="AM143" s="612"/>
      <c r="AN143" s="612">
        <v>147</v>
      </c>
      <c r="AO143" s="612"/>
      <c r="AP143" s="612">
        <v>156</v>
      </c>
      <c r="AQ143" s="612"/>
      <c r="AR143" s="612">
        <v>164</v>
      </c>
      <c r="AS143" s="612"/>
      <c r="AT143" s="612">
        <v>161</v>
      </c>
      <c r="AU143" s="612"/>
      <c r="AV143" s="612">
        <v>158</v>
      </c>
      <c r="AW143" s="612"/>
      <c r="AX143" s="612">
        <v>171</v>
      </c>
      <c r="AY143" s="612"/>
      <c r="AZ143" s="612">
        <v>168</v>
      </c>
      <c r="BA143" s="612"/>
      <c r="BB143" s="612">
        <v>173</v>
      </c>
      <c r="BC143" s="612"/>
      <c r="BD143" s="612">
        <v>184</v>
      </c>
      <c r="BE143" s="612"/>
      <c r="BF143" s="612">
        <v>182</v>
      </c>
      <c r="BG143" s="612"/>
      <c r="BH143" s="612">
        <v>175</v>
      </c>
      <c r="BI143" s="612"/>
      <c r="BJ143" s="612">
        <v>173</v>
      </c>
      <c r="BK143" s="612"/>
      <c r="BL143" s="612">
        <v>175</v>
      </c>
      <c r="BM143" s="612"/>
      <c r="BN143" s="612">
        <v>165</v>
      </c>
      <c r="BO143" s="612"/>
      <c r="BP143" s="612">
        <v>171</v>
      </c>
      <c r="BQ143" s="612"/>
      <c r="BR143" s="612">
        <v>165</v>
      </c>
      <c r="BS143" s="612"/>
      <c r="BT143" s="613">
        <v>171</v>
      </c>
      <c r="BU143" s="613"/>
      <c r="BV143" s="612"/>
      <c r="BW143" s="612"/>
      <c r="BX143" s="612"/>
      <c r="BY143" s="612"/>
      <c r="BZ143" s="612"/>
      <c r="CA143" s="612"/>
      <c r="CB143" s="612"/>
      <c r="CC143" s="612"/>
      <c r="CD143" s="612"/>
      <c r="CE143" s="612"/>
      <c r="CF143" s="612"/>
      <c r="CG143" s="612"/>
      <c r="CH143" s="612"/>
      <c r="CI143" s="612"/>
      <c r="CJ143" s="484">
        <v>0</v>
      </c>
      <c r="CK143" s="462"/>
      <c r="CL143" s="462"/>
      <c r="CM143" s="462"/>
      <c r="CN143" s="462"/>
      <c r="CO143" s="484">
        <v>0</v>
      </c>
      <c r="CP143" s="462"/>
      <c r="CQ143" s="462"/>
      <c r="CR143" s="462"/>
      <c r="CS143" s="462"/>
      <c r="CT143" s="484">
        <v>0</v>
      </c>
      <c r="CU143" s="462"/>
      <c r="CV143" s="462"/>
      <c r="CW143" s="462"/>
      <c r="CX143" s="462"/>
      <c r="CY143" s="484">
        <v>0</v>
      </c>
      <c r="CZ143" s="462"/>
      <c r="DA143" s="462"/>
      <c r="DB143" s="462"/>
      <c r="DC143" s="462"/>
      <c r="DD143" s="484">
        <v>0</v>
      </c>
      <c r="DE143" s="462"/>
      <c r="DF143" s="462"/>
      <c r="DG143" s="462"/>
      <c r="DH143" s="462"/>
      <c r="DI143" s="484">
        <v>0</v>
      </c>
      <c r="DJ143" s="462"/>
      <c r="DK143" s="462"/>
      <c r="DL143" s="462"/>
      <c r="DM143" s="462"/>
      <c r="DN143" s="484">
        <v>0</v>
      </c>
      <c r="DO143" s="462"/>
      <c r="DP143" s="462"/>
      <c r="DQ143" s="462"/>
      <c r="DR143" s="462"/>
      <c r="DS143" s="487">
        <v>0</v>
      </c>
      <c r="DT143" s="462"/>
      <c r="DU143" s="462"/>
      <c r="DV143" s="462"/>
      <c r="DW143" s="462"/>
      <c r="DX143" s="488">
        <v>0</v>
      </c>
      <c r="DY143" s="486"/>
      <c r="DZ143" s="462"/>
      <c r="EA143" s="462"/>
      <c r="EB143" s="462"/>
    </row>
    <row r="144" spans="1:132" s="431" customFormat="1" x14ac:dyDescent="0.2">
      <c r="A144" s="483" t="s">
        <v>401</v>
      </c>
      <c r="B144" s="593">
        <v>157</v>
      </c>
      <c r="C144" s="593"/>
      <c r="D144" s="593">
        <v>157</v>
      </c>
      <c r="E144" s="593"/>
      <c r="F144" s="593">
        <v>167</v>
      </c>
      <c r="G144" s="593"/>
      <c r="H144" s="593">
        <v>142</v>
      </c>
      <c r="I144" s="593"/>
      <c r="J144" s="612">
        <v>108</v>
      </c>
      <c r="K144" s="612"/>
      <c r="L144" s="612">
        <v>150</v>
      </c>
      <c r="M144" s="612"/>
      <c r="N144" s="593">
        <v>173</v>
      </c>
      <c r="O144" s="593"/>
      <c r="P144" s="612">
        <v>148</v>
      </c>
      <c r="Q144" s="612"/>
      <c r="R144" s="612">
        <v>126</v>
      </c>
      <c r="S144" s="612"/>
      <c r="T144" s="612">
        <v>105</v>
      </c>
      <c r="U144" s="612"/>
      <c r="V144" s="593">
        <v>107</v>
      </c>
      <c r="W144" s="593"/>
      <c r="X144" s="612">
        <v>103</v>
      </c>
      <c r="Y144" s="612"/>
      <c r="Z144" s="612">
        <v>152</v>
      </c>
      <c r="AA144" s="612"/>
      <c r="AB144" s="612">
        <v>149</v>
      </c>
      <c r="AC144" s="612"/>
      <c r="AD144" s="612">
        <v>137</v>
      </c>
      <c r="AE144" s="612"/>
      <c r="AF144" s="612">
        <v>132</v>
      </c>
      <c r="AG144" s="612"/>
      <c r="AH144" s="614">
        <v>148</v>
      </c>
      <c r="AI144" s="614"/>
      <c r="AJ144" s="612">
        <v>150</v>
      </c>
      <c r="AK144" s="612"/>
      <c r="AL144" s="612">
        <v>152</v>
      </c>
      <c r="AM144" s="612"/>
      <c r="AN144" s="612">
        <v>147</v>
      </c>
      <c r="AO144" s="612"/>
      <c r="AP144" s="612">
        <v>156</v>
      </c>
      <c r="AQ144" s="612"/>
      <c r="AR144" s="612">
        <v>164</v>
      </c>
      <c r="AS144" s="612"/>
      <c r="AT144" s="612">
        <v>161</v>
      </c>
      <c r="AU144" s="612"/>
      <c r="AV144" s="612">
        <v>158</v>
      </c>
      <c r="AW144" s="612"/>
      <c r="AX144" s="612">
        <v>171</v>
      </c>
      <c r="AY144" s="612"/>
      <c r="AZ144" s="612">
        <v>168</v>
      </c>
      <c r="BA144" s="612"/>
      <c r="BB144" s="612">
        <v>173</v>
      </c>
      <c r="BC144" s="612"/>
      <c r="BD144" s="612">
        <v>184</v>
      </c>
      <c r="BE144" s="612"/>
      <c r="BF144" s="612">
        <v>182</v>
      </c>
      <c r="BG144" s="612"/>
      <c r="BH144" s="612">
        <v>175</v>
      </c>
      <c r="BI144" s="612"/>
      <c r="BJ144" s="612">
        <v>173</v>
      </c>
      <c r="BK144" s="612"/>
      <c r="BL144" s="612">
        <v>175</v>
      </c>
      <c r="BM144" s="612"/>
      <c r="BN144" s="612">
        <v>165</v>
      </c>
      <c r="BO144" s="612"/>
      <c r="BP144" s="612">
        <v>171</v>
      </c>
      <c r="BQ144" s="612"/>
      <c r="BR144" s="612">
        <v>165</v>
      </c>
      <c r="BS144" s="612"/>
      <c r="BT144" s="613">
        <v>171</v>
      </c>
      <c r="BU144" s="613"/>
      <c r="BV144" s="612"/>
      <c r="BW144" s="612"/>
      <c r="BX144" s="612"/>
      <c r="BY144" s="612"/>
      <c r="BZ144" s="612"/>
      <c r="CA144" s="612"/>
      <c r="CB144" s="612"/>
      <c r="CC144" s="612"/>
      <c r="CD144" s="612"/>
      <c r="CE144" s="612"/>
      <c r="CF144" s="612"/>
      <c r="CG144" s="612"/>
      <c r="CH144" s="612"/>
      <c r="CI144" s="612"/>
      <c r="CJ144" s="484">
        <v>0</v>
      </c>
      <c r="CK144" s="462"/>
      <c r="CL144" s="462"/>
      <c r="CM144" s="462"/>
      <c r="CN144" s="462"/>
      <c r="CO144" s="484">
        <v>1.9E-3</v>
      </c>
      <c r="CP144" s="462"/>
      <c r="CQ144" s="462"/>
      <c r="CR144" s="462"/>
      <c r="CS144" s="462"/>
      <c r="CT144" s="484">
        <v>0</v>
      </c>
      <c r="CU144" s="462"/>
      <c r="CV144" s="462"/>
      <c r="CW144" s="462"/>
      <c r="CX144" s="462"/>
      <c r="CY144" s="484">
        <v>0</v>
      </c>
      <c r="CZ144" s="462"/>
      <c r="DA144" s="462"/>
      <c r="DB144" s="462"/>
      <c r="DC144" s="462"/>
      <c r="DD144" s="484">
        <v>0</v>
      </c>
      <c r="DE144" s="462"/>
      <c r="DF144" s="462"/>
      <c r="DG144" s="462"/>
      <c r="DH144" s="462"/>
      <c r="DI144" s="484">
        <v>0</v>
      </c>
      <c r="DJ144" s="462"/>
      <c r="DK144" s="462"/>
      <c r="DL144" s="462"/>
      <c r="DM144" s="462"/>
      <c r="DN144" s="484">
        <v>1.6000000000000001E-3</v>
      </c>
      <c r="DO144" s="462"/>
      <c r="DP144" s="462"/>
      <c r="DQ144" s="462"/>
      <c r="DR144" s="462"/>
      <c r="DS144" s="487">
        <v>0</v>
      </c>
      <c r="DT144" s="462"/>
      <c r="DU144" s="462"/>
      <c r="DV144" s="462"/>
      <c r="DW144" s="462"/>
      <c r="DX144" s="488">
        <v>0</v>
      </c>
      <c r="DY144" s="486"/>
      <c r="DZ144" s="462"/>
      <c r="EA144" s="462"/>
      <c r="EB144" s="462"/>
    </row>
    <row r="145" spans="1:132" s="431" customFormat="1" x14ac:dyDescent="0.2">
      <c r="A145" s="483" t="s">
        <v>402</v>
      </c>
      <c r="B145" s="593">
        <v>157</v>
      </c>
      <c r="C145" s="593"/>
      <c r="D145" s="593">
        <v>157</v>
      </c>
      <c r="E145" s="593"/>
      <c r="F145" s="593">
        <v>167</v>
      </c>
      <c r="G145" s="593"/>
      <c r="H145" s="593">
        <v>142</v>
      </c>
      <c r="I145" s="593"/>
      <c r="J145" s="612">
        <v>108</v>
      </c>
      <c r="K145" s="612"/>
      <c r="L145" s="612">
        <v>150</v>
      </c>
      <c r="M145" s="612"/>
      <c r="N145" s="593">
        <v>173</v>
      </c>
      <c r="O145" s="593"/>
      <c r="P145" s="612">
        <v>148</v>
      </c>
      <c r="Q145" s="612"/>
      <c r="R145" s="612">
        <v>126</v>
      </c>
      <c r="S145" s="612"/>
      <c r="T145" s="612">
        <v>105</v>
      </c>
      <c r="U145" s="612"/>
      <c r="V145" s="593">
        <v>107</v>
      </c>
      <c r="W145" s="593"/>
      <c r="X145" s="612">
        <v>103</v>
      </c>
      <c r="Y145" s="612"/>
      <c r="Z145" s="612">
        <v>152</v>
      </c>
      <c r="AA145" s="612"/>
      <c r="AB145" s="612">
        <v>149</v>
      </c>
      <c r="AC145" s="612"/>
      <c r="AD145" s="612">
        <v>137</v>
      </c>
      <c r="AE145" s="612"/>
      <c r="AF145" s="612">
        <v>132</v>
      </c>
      <c r="AG145" s="612"/>
      <c r="AH145" s="614">
        <v>148</v>
      </c>
      <c r="AI145" s="614"/>
      <c r="AJ145" s="612">
        <v>150</v>
      </c>
      <c r="AK145" s="612"/>
      <c r="AL145" s="612">
        <v>152</v>
      </c>
      <c r="AM145" s="612"/>
      <c r="AN145" s="612">
        <v>147</v>
      </c>
      <c r="AO145" s="612"/>
      <c r="AP145" s="612">
        <v>156</v>
      </c>
      <c r="AQ145" s="612"/>
      <c r="AR145" s="612">
        <v>164</v>
      </c>
      <c r="AS145" s="612"/>
      <c r="AT145" s="612">
        <v>161</v>
      </c>
      <c r="AU145" s="612"/>
      <c r="AV145" s="612">
        <v>158</v>
      </c>
      <c r="AW145" s="612"/>
      <c r="AX145" s="612">
        <v>171</v>
      </c>
      <c r="AY145" s="612"/>
      <c r="AZ145" s="612">
        <v>168</v>
      </c>
      <c r="BA145" s="612"/>
      <c r="BB145" s="612">
        <v>173</v>
      </c>
      <c r="BC145" s="612"/>
      <c r="BD145" s="612">
        <v>184</v>
      </c>
      <c r="BE145" s="612"/>
      <c r="BF145" s="612">
        <v>182</v>
      </c>
      <c r="BG145" s="612"/>
      <c r="BH145" s="612">
        <v>175</v>
      </c>
      <c r="BI145" s="612"/>
      <c r="BJ145" s="612">
        <v>173</v>
      </c>
      <c r="BK145" s="612"/>
      <c r="BL145" s="612">
        <v>175</v>
      </c>
      <c r="BM145" s="612"/>
      <c r="BN145" s="612">
        <v>165</v>
      </c>
      <c r="BO145" s="612"/>
      <c r="BP145" s="612">
        <v>171</v>
      </c>
      <c r="BQ145" s="612"/>
      <c r="BR145" s="612">
        <v>165</v>
      </c>
      <c r="BS145" s="612"/>
      <c r="BT145" s="613">
        <v>171</v>
      </c>
      <c r="BU145" s="613"/>
      <c r="BV145" s="612"/>
      <c r="BW145" s="612"/>
      <c r="BX145" s="612"/>
      <c r="BY145" s="612"/>
      <c r="BZ145" s="612"/>
      <c r="CA145" s="612"/>
      <c r="CB145" s="612"/>
      <c r="CC145" s="612"/>
      <c r="CD145" s="612"/>
      <c r="CE145" s="612"/>
      <c r="CF145" s="612"/>
      <c r="CG145" s="612"/>
      <c r="CH145" s="612"/>
      <c r="CI145" s="612"/>
      <c r="CJ145" s="484">
        <v>0</v>
      </c>
      <c r="CK145" s="462"/>
      <c r="CL145" s="462"/>
      <c r="CM145" s="462"/>
      <c r="CN145" s="462"/>
      <c r="CO145" s="484">
        <v>1.9E-3</v>
      </c>
      <c r="CP145" s="462"/>
      <c r="CQ145" s="462"/>
      <c r="CR145" s="462"/>
      <c r="CS145" s="462"/>
      <c r="CT145" s="484">
        <v>0</v>
      </c>
      <c r="CU145" s="462"/>
      <c r="CV145" s="462"/>
      <c r="CW145" s="462"/>
      <c r="CX145" s="462"/>
      <c r="CY145" s="484">
        <v>0</v>
      </c>
      <c r="CZ145" s="462"/>
      <c r="DA145" s="462"/>
      <c r="DB145" s="462"/>
      <c r="DC145" s="462"/>
      <c r="DD145" s="484">
        <v>0</v>
      </c>
      <c r="DE145" s="462"/>
      <c r="DF145" s="462"/>
      <c r="DG145" s="462"/>
      <c r="DH145" s="462"/>
      <c r="DI145" s="484">
        <v>0</v>
      </c>
      <c r="DJ145" s="462"/>
      <c r="DK145" s="462"/>
      <c r="DL145" s="462"/>
      <c r="DM145" s="462"/>
      <c r="DN145" s="484">
        <v>1.6000000000000001E-3</v>
      </c>
      <c r="DO145" s="462"/>
      <c r="DP145" s="462"/>
      <c r="DQ145" s="462"/>
      <c r="DR145" s="462"/>
      <c r="DS145" s="487">
        <v>0</v>
      </c>
      <c r="DT145" s="462"/>
      <c r="DU145" s="462"/>
      <c r="DV145" s="462"/>
      <c r="DW145" s="462"/>
      <c r="DX145" s="488">
        <v>0</v>
      </c>
      <c r="DY145" s="486"/>
      <c r="DZ145" s="462"/>
      <c r="EA145" s="462"/>
      <c r="EB145" s="462"/>
    </row>
    <row r="146" spans="1:132" s="431" customFormat="1" x14ac:dyDescent="0.2">
      <c r="A146" s="483" t="s">
        <v>403</v>
      </c>
      <c r="B146" s="593">
        <v>157</v>
      </c>
      <c r="C146" s="593"/>
      <c r="D146" s="593">
        <v>157</v>
      </c>
      <c r="E146" s="593"/>
      <c r="F146" s="593">
        <v>167</v>
      </c>
      <c r="G146" s="593"/>
      <c r="H146" s="593">
        <v>142</v>
      </c>
      <c r="I146" s="593"/>
      <c r="J146" s="612">
        <v>108</v>
      </c>
      <c r="K146" s="612"/>
      <c r="L146" s="612">
        <v>150</v>
      </c>
      <c r="M146" s="612"/>
      <c r="N146" s="593">
        <v>173</v>
      </c>
      <c r="O146" s="593"/>
      <c r="P146" s="612">
        <v>148</v>
      </c>
      <c r="Q146" s="612"/>
      <c r="R146" s="612">
        <v>126</v>
      </c>
      <c r="S146" s="612"/>
      <c r="T146" s="612">
        <v>105</v>
      </c>
      <c r="U146" s="612"/>
      <c r="V146" s="593">
        <v>107</v>
      </c>
      <c r="W146" s="593"/>
      <c r="X146" s="612">
        <v>103</v>
      </c>
      <c r="Y146" s="612"/>
      <c r="Z146" s="612">
        <v>152</v>
      </c>
      <c r="AA146" s="612"/>
      <c r="AB146" s="612">
        <v>149</v>
      </c>
      <c r="AC146" s="612"/>
      <c r="AD146" s="612">
        <v>137</v>
      </c>
      <c r="AE146" s="612"/>
      <c r="AF146" s="612">
        <v>132</v>
      </c>
      <c r="AG146" s="612"/>
      <c r="AH146" s="614">
        <v>148</v>
      </c>
      <c r="AI146" s="614"/>
      <c r="AJ146" s="612">
        <v>150</v>
      </c>
      <c r="AK146" s="612"/>
      <c r="AL146" s="612">
        <v>152</v>
      </c>
      <c r="AM146" s="612"/>
      <c r="AN146" s="612">
        <v>147</v>
      </c>
      <c r="AO146" s="612"/>
      <c r="AP146" s="612">
        <v>156</v>
      </c>
      <c r="AQ146" s="612"/>
      <c r="AR146" s="612">
        <v>164</v>
      </c>
      <c r="AS146" s="612"/>
      <c r="AT146" s="612">
        <v>161</v>
      </c>
      <c r="AU146" s="612"/>
      <c r="AV146" s="612">
        <v>158</v>
      </c>
      <c r="AW146" s="612"/>
      <c r="AX146" s="612">
        <v>171</v>
      </c>
      <c r="AY146" s="612"/>
      <c r="AZ146" s="612">
        <v>168</v>
      </c>
      <c r="BA146" s="612"/>
      <c r="BB146" s="612">
        <v>173</v>
      </c>
      <c r="BC146" s="612"/>
      <c r="BD146" s="612">
        <v>184</v>
      </c>
      <c r="BE146" s="612"/>
      <c r="BF146" s="612">
        <v>182</v>
      </c>
      <c r="BG146" s="612"/>
      <c r="BH146" s="612">
        <v>175</v>
      </c>
      <c r="BI146" s="612"/>
      <c r="BJ146" s="612">
        <v>173</v>
      </c>
      <c r="BK146" s="612"/>
      <c r="BL146" s="612">
        <v>175</v>
      </c>
      <c r="BM146" s="612"/>
      <c r="BN146" s="612">
        <v>165</v>
      </c>
      <c r="BO146" s="612"/>
      <c r="BP146" s="612">
        <v>171</v>
      </c>
      <c r="BQ146" s="612"/>
      <c r="BR146" s="612">
        <v>165</v>
      </c>
      <c r="BS146" s="612"/>
      <c r="BT146" s="613">
        <v>171</v>
      </c>
      <c r="BU146" s="613"/>
      <c r="BV146" s="612"/>
      <c r="BW146" s="612"/>
      <c r="BX146" s="612"/>
      <c r="BY146" s="612"/>
      <c r="BZ146" s="612"/>
      <c r="CA146" s="612"/>
      <c r="CB146" s="612"/>
      <c r="CC146" s="612"/>
      <c r="CD146" s="612"/>
      <c r="CE146" s="612"/>
      <c r="CF146" s="612"/>
      <c r="CG146" s="612"/>
      <c r="CH146" s="612"/>
      <c r="CI146" s="612"/>
      <c r="CJ146" s="484">
        <v>1.2500000000000001E-2</v>
      </c>
      <c r="CK146" s="462"/>
      <c r="CL146" s="462"/>
      <c r="CM146" s="462"/>
      <c r="CN146" s="462"/>
      <c r="CO146" s="484">
        <v>3.8999999999999998E-3</v>
      </c>
      <c r="CP146" s="462"/>
      <c r="CQ146" s="462"/>
      <c r="CR146" s="462"/>
      <c r="CS146" s="462"/>
      <c r="CT146" s="484">
        <v>8.0000000000000002E-3</v>
      </c>
      <c r="CU146" s="462"/>
      <c r="CV146" s="462"/>
      <c r="CW146" s="462"/>
      <c r="CX146" s="462"/>
      <c r="CY146" s="484">
        <v>1.46E-2</v>
      </c>
      <c r="CZ146" s="462"/>
      <c r="DA146" s="462"/>
      <c r="DB146" s="462"/>
      <c r="DC146" s="462"/>
      <c r="DD146" s="484">
        <v>4.5999999999999999E-3</v>
      </c>
      <c r="DE146" s="462"/>
      <c r="DF146" s="462"/>
      <c r="DG146" s="462"/>
      <c r="DH146" s="462"/>
      <c r="DI146" s="484">
        <v>1.41E-2</v>
      </c>
      <c r="DJ146" s="462"/>
      <c r="DK146" s="462"/>
      <c r="DL146" s="462"/>
      <c r="DM146" s="462"/>
      <c r="DN146" s="484">
        <v>1.14E-2</v>
      </c>
      <c r="DO146" s="462"/>
      <c r="DP146" s="462"/>
      <c r="DQ146" s="462"/>
      <c r="DR146" s="462"/>
      <c r="DS146" s="484">
        <v>9.5999999999999992E-3</v>
      </c>
      <c r="DT146" s="462"/>
      <c r="DU146" s="462"/>
      <c r="DV146" s="462"/>
      <c r="DW146" s="462"/>
      <c r="DX146" s="485">
        <v>2.7000000000000001E-3</v>
      </c>
      <c r="DY146" s="486"/>
      <c r="DZ146" s="462"/>
      <c r="EA146" s="462"/>
      <c r="EB146" s="462"/>
    </row>
    <row r="147" spans="1:132" s="434" customFormat="1" x14ac:dyDescent="0.2">
      <c r="A147" s="490" t="s">
        <v>342</v>
      </c>
      <c r="B147" s="611">
        <v>157</v>
      </c>
      <c r="C147" s="611"/>
      <c r="D147" s="611">
        <v>157</v>
      </c>
      <c r="E147" s="611"/>
      <c r="F147" s="611">
        <v>167</v>
      </c>
      <c r="G147" s="611"/>
      <c r="H147" s="611">
        <v>142</v>
      </c>
      <c r="I147" s="611"/>
      <c r="J147" s="608">
        <v>108</v>
      </c>
      <c r="K147" s="608"/>
      <c r="L147" s="608">
        <v>150</v>
      </c>
      <c r="M147" s="608"/>
      <c r="N147" s="611">
        <v>173</v>
      </c>
      <c r="O147" s="611"/>
      <c r="P147" s="608">
        <v>148</v>
      </c>
      <c r="Q147" s="608"/>
      <c r="R147" s="608">
        <v>126</v>
      </c>
      <c r="S147" s="608"/>
      <c r="T147" s="608">
        <v>105</v>
      </c>
      <c r="U147" s="608"/>
      <c r="V147" s="611">
        <v>107</v>
      </c>
      <c r="W147" s="611"/>
      <c r="X147" s="608">
        <v>103</v>
      </c>
      <c r="Y147" s="608"/>
      <c r="Z147" s="608">
        <v>152</v>
      </c>
      <c r="AA147" s="608"/>
      <c r="AB147" s="608">
        <v>149</v>
      </c>
      <c r="AC147" s="608"/>
      <c r="AD147" s="608">
        <v>137</v>
      </c>
      <c r="AE147" s="608"/>
      <c r="AF147" s="608">
        <v>132</v>
      </c>
      <c r="AG147" s="608"/>
      <c r="AH147" s="610">
        <v>148</v>
      </c>
      <c r="AI147" s="610"/>
      <c r="AJ147" s="608">
        <v>150</v>
      </c>
      <c r="AK147" s="608"/>
      <c r="AL147" s="608">
        <v>152</v>
      </c>
      <c r="AM147" s="608"/>
      <c r="AN147" s="608">
        <v>147</v>
      </c>
      <c r="AO147" s="608"/>
      <c r="AP147" s="608">
        <v>156</v>
      </c>
      <c r="AQ147" s="608"/>
      <c r="AR147" s="608">
        <v>164</v>
      </c>
      <c r="AS147" s="608"/>
      <c r="AT147" s="608">
        <v>161</v>
      </c>
      <c r="AU147" s="608"/>
      <c r="AV147" s="608">
        <v>158</v>
      </c>
      <c r="AW147" s="608"/>
      <c r="AX147" s="608">
        <v>171</v>
      </c>
      <c r="AY147" s="608"/>
      <c r="AZ147" s="608">
        <v>168</v>
      </c>
      <c r="BA147" s="608"/>
      <c r="BB147" s="608">
        <v>173</v>
      </c>
      <c r="BC147" s="608"/>
      <c r="BD147" s="608">
        <v>184</v>
      </c>
      <c r="BE147" s="608"/>
      <c r="BF147" s="608">
        <v>182</v>
      </c>
      <c r="BG147" s="608"/>
      <c r="BH147" s="608">
        <v>175</v>
      </c>
      <c r="BI147" s="608"/>
      <c r="BJ147" s="608">
        <v>173</v>
      </c>
      <c r="BK147" s="608"/>
      <c r="BL147" s="608">
        <v>175</v>
      </c>
      <c r="BM147" s="608"/>
      <c r="BN147" s="608">
        <v>165</v>
      </c>
      <c r="BO147" s="608"/>
      <c r="BP147" s="608">
        <v>171</v>
      </c>
      <c r="BQ147" s="608"/>
      <c r="BR147" s="608">
        <v>165</v>
      </c>
      <c r="BS147" s="608"/>
      <c r="BT147" s="609">
        <v>171</v>
      </c>
      <c r="BU147" s="609"/>
      <c r="BV147" s="608"/>
      <c r="BW147" s="608"/>
      <c r="BX147" s="608"/>
      <c r="BY147" s="608"/>
      <c r="BZ147" s="608"/>
      <c r="CA147" s="608"/>
      <c r="CB147" s="608"/>
      <c r="CC147" s="608"/>
      <c r="CD147" s="608"/>
      <c r="CE147" s="608"/>
      <c r="CF147" s="608"/>
      <c r="CG147" s="608"/>
      <c r="CH147" s="608"/>
      <c r="CI147" s="608"/>
      <c r="CJ147" s="492">
        <v>1.7299999999999999E-2</v>
      </c>
      <c r="CK147" s="493"/>
      <c r="CL147" s="493"/>
      <c r="CM147" s="493"/>
      <c r="CN147" s="493"/>
      <c r="CO147" s="492">
        <v>2.8000000000000001E-2</v>
      </c>
      <c r="CP147" s="493"/>
      <c r="CQ147" s="493"/>
      <c r="CR147" s="493"/>
      <c r="CS147" s="493"/>
      <c r="CT147" s="492">
        <v>1.6199999999999999E-2</v>
      </c>
      <c r="CU147" s="493"/>
      <c r="CV147" s="493"/>
      <c r="CW147" s="493"/>
      <c r="CX147" s="493"/>
      <c r="CY147" s="492">
        <v>1.7100000000000001E-2</v>
      </c>
      <c r="CZ147" s="493"/>
      <c r="DA147" s="493"/>
      <c r="DB147" s="493"/>
      <c r="DC147" s="493"/>
      <c r="DD147" s="492">
        <v>1.6299999999999999E-2</v>
      </c>
      <c r="DE147" s="493"/>
      <c r="DF147" s="493"/>
      <c r="DG147" s="493"/>
      <c r="DH147" s="493"/>
      <c r="DI147" s="492">
        <v>1.6299999999999999E-2</v>
      </c>
      <c r="DJ147" s="493"/>
      <c r="DK147" s="493"/>
      <c r="DL147" s="493"/>
      <c r="DM147" s="493"/>
      <c r="DN147" s="492">
        <v>1.6500000000000001E-2</v>
      </c>
      <c r="DO147" s="493"/>
      <c r="DP147" s="493"/>
      <c r="DQ147" s="493"/>
      <c r="DR147" s="493"/>
      <c r="DS147" s="492">
        <v>1.9300000000000001E-2</v>
      </c>
      <c r="DT147" s="493"/>
      <c r="DU147" s="493"/>
      <c r="DV147" s="493"/>
      <c r="DW147" s="493"/>
      <c r="DX147" s="494">
        <v>2.52E-2</v>
      </c>
      <c r="DY147" s="495"/>
      <c r="DZ147" s="493"/>
      <c r="EA147" s="493"/>
      <c r="EB147" s="493"/>
    </row>
    <row r="148" spans="1:132" x14ac:dyDescent="0.2">
      <c r="A148" s="317"/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40"/>
      <c r="AK148" s="440"/>
      <c r="AL148" s="440"/>
      <c r="AM148" s="440"/>
      <c r="AN148" s="440"/>
      <c r="AO148" s="440"/>
      <c r="AP148" s="440"/>
      <c r="AQ148" s="440"/>
      <c r="AR148" s="440"/>
      <c r="AS148" s="440"/>
      <c r="AT148" s="440"/>
      <c r="AU148" s="440"/>
      <c r="AV148" s="440"/>
      <c r="AW148" s="440"/>
      <c r="AX148" s="440"/>
      <c r="AY148" s="440"/>
      <c r="AZ148" s="440"/>
      <c r="BA148" s="440"/>
      <c r="BB148" s="440"/>
      <c r="BC148" s="440"/>
      <c r="BD148" s="440"/>
      <c r="BE148" s="440"/>
      <c r="BF148" s="440"/>
      <c r="BG148" s="440"/>
      <c r="BH148" s="440"/>
      <c r="BI148" s="440"/>
      <c r="BJ148" s="440"/>
      <c r="BK148" s="440"/>
      <c r="BL148" s="440"/>
      <c r="BM148" s="440"/>
      <c r="BN148" s="440"/>
      <c r="BO148" s="440"/>
      <c r="BP148" s="440"/>
      <c r="BQ148" s="440"/>
      <c r="BR148" s="440"/>
      <c r="BS148" s="440"/>
      <c r="BT148" s="440"/>
      <c r="BU148" s="440"/>
      <c r="BV148" s="440"/>
      <c r="BW148" s="440"/>
      <c r="BX148" s="440"/>
      <c r="BY148" s="440"/>
      <c r="BZ148" s="440"/>
      <c r="CA148" s="440"/>
      <c r="CB148" s="440"/>
      <c r="CC148" s="440"/>
      <c r="CD148" s="440"/>
      <c r="CE148" s="440"/>
      <c r="CF148" s="440"/>
      <c r="CG148" s="440"/>
      <c r="CH148" s="440"/>
      <c r="CI148" s="440"/>
      <c r="CJ148" s="440"/>
      <c r="CK148" s="440"/>
      <c r="CL148" s="440"/>
      <c r="CM148" s="496"/>
      <c r="CN148" s="496"/>
      <c r="CO148" s="440"/>
      <c r="CP148" s="440"/>
      <c r="CQ148" s="440"/>
      <c r="CR148" s="496"/>
      <c r="CS148" s="496"/>
      <c r="CT148" s="440"/>
      <c r="CU148" s="440"/>
      <c r="CV148" s="440"/>
      <c r="CW148" s="496"/>
      <c r="CX148" s="496"/>
      <c r="CY148" s="440"/>
      <c r="CZ148" s="440"/>
      <c r="DA148" s="440"/>
      <c r="DB148" s="496"/>
      <c r="DC148" s="496"/>
      <c r="DD148" s="440"/>
      <c r="DE148" s="440"/>
      <c r="DF148" s="440"/>
      <c r="DG148" s="496"/>
      <c r="DH148" s="496"/>
      <c r="DI148" s="440"/>
      <c r="DJ148" s="440"/>
      <c r="DK148" s="440"/>
      <c r="DL148" s="496"/>
      <c r="DM148" s="496"/>
      <c r="DN148" s="440"/>
      <c r="DO148" s="440"/>
      <c r="DP148" s="440"/>
      <c r="DQ148" s="496"/>
      <c r="DR148" s="496"/>
      <c r="DS148" s="440"/>
      <c r="DT148" s="440"/>
      <c r="DU148" s="440"/>
      <c r="DV148" s="496"/>
      <c r="DW148" s="496"/>
      <c r="DX148" s="440"/>
      <c r="DY148" s="440"/>
      <c r="DZ148" s="440"/>
      <c r="EA148" s="496"/>
      <c r="EB148" s="496"/>
    </row>
    <row r="149" spans="1:132" x14ac:dyDescent="0.2">
      <c r="A149" s="416" t="s">
        <v>404</v>
      </c>
      <c r="B149" s="417"/>
      <c r="C149" s="417"/>
      <c r="D149" s="417"/>
      <c r="E149" s="417"/>
      <c r="F149" s="417"/>
      <c r="G149" s="417"/>
      <c r="H149" s="417"/>
      <c r="I149" s="417"/>
      <c r="J149" s="418"/>
      <c r="K149" s="418"/>
      <c r="L149" s="417"/>
      <c r="M149" s="417"/>
      <c r="N149" s="417"/>
      <c r="O149" s="417"/>
      <c r="P149" s="417"/>
      <c r="Q149" s="417"/>
      <c r="R149" s="417"/>
      <c r="S149" s="417"/>
      <c r="T149" s="417"/>
      <c r="U149" s="417"/>
      <c r="V149" s="418"/>
      <c r="W149" s="418"/>
      <c r="X149" s="417"/>
      <c r="Y149" s="417"/>
      <c r="Z149" s="418"/>
      <c r="AA149" s="418"/>
      <c r="AB149" s="418"/>
      <c r="AC149" s="418"/>
      <c r="AD149" s="418"/>
      <c r="AE149" s="418"/>
      <c r="AF149" s="417"/>
      <c r="AG149" s="417"/>
      <c r="AH149" s="418"/>
      <c r="AI149" s="418"/>
      <c r="AJ149" s="417"/>
      <c r="AK149" s="417"/>
      <c r="AL149" s="417"/>
      <c r="AM149" s="417"/>
      <c r="AN149" s="590"/>
      <c r="AO149" s="590"/>
      <c r="AP149" s="417"/>
      <c r="AQ149" s="417"/>
      <c r="AR149" s="418"/>
      <c r="AS149" s="418"/>
      <c r="AT149" s="418"/>
      <c r="AU149" s="418"/>
      <c r="AV149" s="417"/>
      <c r="AW149" s="417"/>
      <c r="AX149" s="417"/>
      <c r="AY149" s="417"/>
      <c r="AZ149" s="417"/>
      <c r="BA149" s="417"/>
      <c r="BB149" s="418"/>
      <c r="BC149" s="418"/>
      <c r="BD149" s="418"/>
      <c r="BE149" s="418"/>
      <c r="BF149" s="418"/>
      <c r="BG149" s="418"/>
      <c r="BH149" s="418"/>
      <c r="BI149" s="418"/>
      <c r="BJ149" s="418"/>
      <c r="BK149" s="418"/>
      <c r="BL149" s="418"/>
      <c r="BM149" s="418"/>
      <c r="BN149" s="418"/>
      <c r="BO149" s="418"/>
      <c r="BP149" s="418"/>
      <c r="BQ149" s="418"/>
      <c r="BR149" s="418"/>
      <c r="BS149" s="418"/>
      <c r="BT149" s="418"/>
      <c r="BU149" s="418"/>
      <c r="BV149" s="418"/>
      <c r="BW149" s="418"/>
      <c r="BX149" s="418"/>
      <c r="BY149" s="418"/>
      <c r="BZ149" s="418"/>
      <c r="CA149" s="418"/>
      <c r="CB149" s="418"/>
      <c r="CC149" s="418"/>
      <c r="CD149" s="418"/>
      <c r="CE149" s="418"/>
      <c r="CF149" s="418"/>
      <c r="CG149" s="418"/>
      <c r="CH149" s="418"/>
      <c r="CI149" s="418"/>
      <c r="CJ149" s="418"/>
      <c r="CK149" s="418"/>
      <c r="CL149" s="442"/>
      <c r="CM149" s="496"/>
      <c r="CN149" s="496"/>
      <c r="CO149" s="418"/>
      <c r="CP149" s="418"/>
      <c r="CQ149" s="442"/>
      <c r="CR149" s="496"/>
      <c r="CS149" s="496"/>
      <c r="CT149" s="418"/>
      <c r="CU149" s="418"/>
      <c r="CV149" s="442"/>
      <c r="CW149" s="496"/>
      <c r="CX149" s="496"/>
      <c r="CY149" s="418"/>
      <c r="CZ149" s="418"/>
      <c r="DA149" s="442"/>
      <c r="DB149" s="496"/>
      <c r="DC149" s="496"/>
      <c r="DD149" s="418"/>
      <c r="DE149" s="418"/>
      <c r="DF149" s="442"/>
      <c r="DG149" s="496"/>
      <c r="DH149" s="496"/>
      <c r="DI149" s="418"/>
      <c r="DJ149" s="418"/>
      <c r="DK149" s="442"/>
      <c r="DL149" s="496"/>
      <c r="DM149" s="496"/>
      <c r="DN149" s="418"/>
      <c r="DO149" s="418"/>
      <c r="DP149" s="442"/>
      <c r="DQ149" s="496"/>
      <c r="DR149" s="496"/>
      <c r="DS149" s="418"/>
      <c r="DT149" s="418"/>
      <c r="DU149" s="442"/>
      <c r="DV149" s="496"/>
      <c r="DW149" s="496"/>
      <c r="DX149" s="418"/>
      <c r="DY149" s="418"/>
      <c r="DZ149" s="442"/>
      <c r="EA149" s="496"/>
      <c r="EB149" s="496"/>
    </row>
    <row r="150" spans="1:132" x14ac:dyDescent="0.2">
      <c r="A150" s="606" t="s">
        <v>405</v>
      </c>
      <c r="B150" s="584">
        <f>$B$11</f>
        <v>44562</v>
      </c>
      <c r="C150" s="585"/>
      <c r="D150" s="584" t="e">
        <f ca="1">$D$11</f>
        <v>#NAME?</v>
      </c>
      <c r="E150" s="585"/>
      <c r="F150" s="584" t="e">
        <f ca="1">$F$11</f>
        <v>#NAME?</v>
      </c>
      <c r="G150" s="585"/>
      <c r="H150" s="584" t="e">
        <f ca="1">$H$11</f>
        <v>#NAME?</v>
      </c>
      <c r="I150" s="585"/>
      <c r="J150" s="584" t="e">
        <f ca="1">$J$11</f>
        <v>#NAME?</v>
      </c>
      <c r="K150" s="585"/>
      <c r="L150" s="584" t="e">
        <f ca="1">$L$11</f>
        <v>#NAME?</v>
      </c>
      <c r="M150" s="585"/>
      <c r="N150" s="584" t="e">
        <f ca="1">$N$11</f>
        <v>#NAME?</v>
      </c>
      <c r="O150" s="585"/>
      <c r="P150" s="584" t="e">
        <f ca="1">$P$11</f>
        <v>#NAME?</v>
      </c>
      <c r="Q150" s="585"/>
      <c r="R150" s="584" t="e">
        <f ca="1">$R$11</f>
        <v>#NAME?</v>
      </c>
      <c r="S150" s="585"/>
      <c r="T150" s="584" t="e">
        <f ca="1">$T$11</f>
        <v>#NAME?</v>
      </c>
      <c r="U150" s="585"/>
      <c r="V150" s="584" t="e">
        <f ca="1">$V$11</f>
        <v>#NAME?</v>
      </c>
      <c r="W150" s="585"/>
      <c r="X150" s="584" t="e">
        <f ca="1">X11</f>
        <v>#NAME?</v>
      </c>
      <c r="Y150" s="585"/>
      <c r="Z150" s="584" t="e">
        <f ca="1">Z11</f>
        <v>#NAME?</v>
      </c>
      <c r="AA150" s="585"/>
      <c r="AB150" s="584" t="e">
        <f ca="1">AB11</f>
        <v>#NAME?</v>
      </c>
      <c r="AC150" s="585"/>
      <c r="AD150" s="584" t="e">
        <f ca="1">AD11</f>
        <v>#NAME?</v>
      </c>
      <c r="AE150" s="585"/>
      <c r="AF150" s="584" t="e">
        <f ca="1">AF11</f>
        <v>#NAME?</v>
      </c>
      <c r="AG150" s="585"/>
      <c r="AH150" s="584" t="e">
        <f ca="1">AH11</f>
        <v>#NAME?</v>
      </c>
      <c r="AI150" s="585"/>
      <c r="AJ150" s="584" t="e">
        <f ca="1">AJ11</f>
        <v>#NAME?</v>
      </c>
      <c r="AK150" s="585"/>
      <c r="AL150" s="584" t="e">
        <f ca="1">AL11</f>
        <v>#NAME?</v>
      </c>
      <c r="AM150" s="585"/>
      <c r="AN150" s="584" t="e">
        <f ca="1">AN11</f>
        <v>#NAME?</v>
      </c>
      <c r="AO150" s="585"/>
      <c r="AP150" s="584" t="e">
        <f ca="1">AP11</f>
        <v>#NAME?</v>
      </c>
      <c r="AQ150" s="585"/>
      <c r="AR150" s="584" t="e">
        <f ca="1">AR11</f>
        <v>#NAME?</v>
      </c>
      <c r="AS150" s="585"/>
      <c r="AT150" s="584" t="e">
        <f ca="1">AT11</f>
        <v>#NAME?</v>
      </c>
      <c r="AU150" s="585"/>
      <c r="AV150" s="584" t="e">
        <f ca="1">AV11</f>
        <v>#NAME?</v>
      </c>
      <c r="AW150" s="585"/>
      <c r="AX150" s="584" t="e">
        <f ca="1">AX11</f>
        <v>#NAME?</v>
      </c>
      <c r="AY150" s="585"/>
      <c r="AZ150" s="584" t="e">
        <f ca="1">AZ11</f>
        <v>#NAME?</v>
      </c>
      <c r="BA150" s="585"/>
      <c r="BB150" s="584" t="e">
        <f ca="1">BB11</f>
        <v>#NAME?</v>
      </c>
      <c r="BC150" s="585"/>
      <c r="BD150" s="584" t="e">
        <f ca="1">BD11</f>
        <v>#NAME?</v>
      </c>
      <c r="BE150" s="585"/>
      <c r="BF150" s="584" t="e">
        <f ca="1">BF11</f>
        <v>#NAME?</v>
      </c>
      <c r="BG150" s="585"/>
      <c r="BH150" s="584" t="e">
        <f ca="1">BH11</f>
        <v>#NAME?</v>
      </c>
      <c r="BI150" s="585"/>
      <c r="BJ150" s="584" t="e">
        <f ca="1">BJ11</f>
        <v>#NAME?</v>
      </c>
      <c r="BK150" s="585"/>
      <c r="BL150" s="584" t="e">
        <f ca="1">BL11</f>
        <v>#NAME?</v>
      </c>
      <c r="BM150" s="585"/>
      <c r="BN150" s="584" t="e">
        <f ca="1">BN11</f>
        <v>#NAME?</v>
      </c>
      <c r="BO150" s="585"/>
      <c r="BP150" s="584" t="e">
        <f ca="1">BP11</f>
        <v>#NAME?</v>
      </c>
      <c r="BQ150" s="585"/>
      <c r="BR150" s="584" t="e">
        <f ca="1">BR11</f>
        <v>#NAME?</v>
      </c>
      <c r="BS150" s="585"/>
      <c r="BT150" s="584" t="e">
        <f ca="1">BT11</f>
        <v>#NAME?</v>
      </c>
      <c r="BU150" s="585"/>
      <c r="BV150" s="584" t="e">
        <f ca="1">BV11</f>
        <v>#NAME?</v>
      </c>
      <c r="BW150" s="585"/>
      <c r="BX150" s="584" t="e">
        <f ca="1">BX11</f>
        <v>#NAME?</v>
      </c>
      <c r="BY150" s="585"/>
      <c r="BZ150" s="584" t="e">
        <f ca="1">BZ11</f>
        <v>#NAME?</v>
      </c>
      <c r="CA150" s="585"/>
      <c r="CB150" s="584" t="e">
        <f ca="1">CB11</f>
        <v>#NAME?</v>
      </c>
      <c r="CC150" s="585"/>
      <c r="CD150" s="584" t="e">
        <f ca="1">CD11</f>
        <v>#NAME?</v>
      </c>
      <c r="CE150" s="585"/>
      <c r="CF150" s="584" t="e">
        <f ca="1">CF11</f>
        <v>#NAME?</v>
      </c>
      <c r="CG150" s="585"/>
      <c r="CH150" s="584" t="e">
        <f ca="1">CH11</f>
        <v>#NAME?</v>
      </c>
      <c r="CI150" s="585"/>
      <c r="CJ150" s="584">
        <f>CJ11</f>
        <v>45658</v>
      </c>
      <c r="CK150" s="584"/>
      <c r="CL150" s="584"/>
      <c r="CM150" s="496"/>
      <c r="CN150" s="496"/>
      <c r="CO150" s="584">
        <f>CO11</f>
        <v>45689</v>
      </c>
      <c r="CP150" s="584"/>
      <c r="CQ150" s="584"/>
      <c r="CR150" s="496"/>
      <c r="CS150" s="496"/>
      <c r="CT150" s="584">
        <f>CT11</f>
        <v>45717</v>
      </c>
      <c r="CU150" s="584"/>
      <c r="CV150" s="584"/>
      <c r="CW150" s="496"/>
      <c r="CX150" s="496"/>
      <c r="CY150" s="584">
        <f>CY11</f>
        <v>45748</v>
      </c>
      <c r="CZ150" s="584"/>
      <c r="DA150" s="584"/>
      <c r="DB150" s="496"/>
      <c r="DC150" s="496"/>
      <c r="DD150" s="584">
        <f>DD11</f>
        <v>45778</v>
      </c>
      <c r="DE150" s="584"/>
      <c r="DF150" s="584"/>
      <c r="DG150" s="496"/>
      <c r="DH150" s="496"/>
      <c r="DI150" s="584">
        <f>DI11</f>
        <v>45809</v>
      </c>
      <c r="DJ150" s="584"/>
      <c r="DK150" s="584"/>
      <c r="DL150" s="496"/>
      <c r="DM150" s="496"/>
      <c r="DN150" s="584">
        <f>DN11</f>
        <v>45839</v>
      </c>
      <c r="DO150" s="584"/>
      <c r="DP150" s="584"/>
      <c r="DQ150" s="496"/>
      <c r="DR150" s="496"/>
      <c r="DS150" s="584">
        <f>DS11</f>
        <v>45870</v>
      </c>
      <c r="DT150" s="584"/>
      <c r="DU150" s="584"/>
      <c r="DV150" s="496"/>
      <c r="DW150" s="496"/>
      <c r="DX150" s="584">
        <f>DX$11</f>
        <v>45901</v>
      </c>
      <c r="DY150" s="584"/>
      <c r="DZ150" s="584"/>
      <c r="EA150" s="496"/>
      <c r="EB150" s="496"/>
    </row>
    <row r="151" spans="1:132" x14ac:dyDescent="0.2">
      <c r="A151" s="607"/>
      <c r="B151" s="437" t="s">
        <v>406</v>
      </c>
      <c r="C151" s="437" t="s">
        <v>407</v>
      </c>
      <c r="D151" s="437" t="s">
        <v>406</v>
      </c>
      <c r="E151" s="437" t="s">
        <v>407</v>
      </c>
      <c r="F151" s="437" t="s">
        <v>406</v>
      </c>
      <c r="G151" s="437" t="s">
        <v>407</v>
      </c>
      <c r="H151" s="437" t="s">
        <v>406</v>
      </c>
      <c r="I151" s="437" t="s">
        <v>407</v>
      </c>
      <c r="J151" s="437" t="s">
        <v>406</v>
      </c>
      <c r="K151" s="437" t="s">
        <v>407</v>
      </c>
      <c r="L151" s="437" t="s">
        <v>406</v>
      </c>
      <c r="M151" s="437" t="s">
        <v>407</v>
      </c>
      <c r="N151" s="437" t="s">
        <v>406</v>
      </c>
      <c r="O151" s="437" t="s">
        <v>407</v>
      </c>
      <c r="P151" s="437" t="s">
        <v>406</v>
      </c>
      <c r="Q151" s="437" t="s">
        <v>407</v>
      </c>
      <c r="R151" s="437" t="s">
        <v>406</v>
      </c>
      <c r="S151" s="437" t="s">
        <v>407</v>
      </c>
      <c r="T151" s="437" t="s">
        <v>406</v>
      </c>
      <c r="U151" s="437" t="s">
        <v>407</v>
      </c>
      <c r="V151" s="437" t="s">
        <v>406</v>
      </c>
      <c r="W151" s="437" t="s">
        <v>407</v>
      </c>
      <c r="X151" s="437" t="s">
        <v>406</v>
      </c>
      <c r="Y151" s="437" t="s">
        <v>407</v>
      </c>
      <c r="Z151" s="437" t="s">
        <v>406</v>
      </c>
      <c r="AA151" s="437" t="s">
        <v>407</v>
      </c>
      <c r="AB151" s="437" t="s">
        <v>406</v>
      </c>
      <c r="AC151" s="437" t="s">
        <v>407</v>
      </c>
      <c r="AD151" s="437" t="s">
        <v>406</v>
      </c>
      <c r="AE151" s="437" t="s">
        <v>407</v>
      </c>
      <c r="AF151" s="437" t="s">
        <v>406</v>
      </c>
      <c r="AG151" s="437" t="s">
        <v>407</v>
      </c>
      <c r="AH151" s="437" t="s">
        <v>406</v>
      </c>
      <c r="AI151" s="437" t="s">
        <v>407</v>
      </c>
      <c r="AJ151" s="437" t="s">
        <v>406</v>
      </c>
      <c r="AK151" s="437" t="s">
        <v>407</v>
      </c>
      <c r="AL151" s="437" t="s">
        <v>406</v>
      </c>
      <c r="AM151" s="437" t="s">
        <v>407</v>
      </c>
      <c r="AN151" s="437" t="s">
        <v>406</v>
      </c>
      <c r="AO151" s="437" t="s">
        <v>407</v>
      </c>
      <c r="AP151" s="437" t="s">
        <v>406</v>
      </c>
      <c r="AQ151" s="437" t="s">
        <v>407</v>
      </c>
      <c r="AR151" s="437" t="s">
        <v>406</v>
      </c>
      <c r="AS151" s="437" t="s">
        <v>407</v>
      </c>
      <c r="AT151" s="437" t="s">
        <v>406</v>
      </c>
      <c r="AU151" s="437" t="s">
        <v>407</v>
      </c>
      <c r="AV151" s="437" t="s">
        <v>406</v>
      </c>
      <c r="AW151" s="437" t="s">
        <v>407</v>
      </c>
      <c r="AX151" s="437" t="s">
        <v>406</v>
      </c>
      <c r="AY151" s="437" t="s">
        <v>407</v>
      </c>
      <c r="AZ151" s="437" t="s">
        <v>406</v>
      </c>
      <c r="BA151" s="437" t="s">
        <v>407</v>
      </c>
      <c r="BB151" s="437" t="s">
        <v>406</v>
      </c>
      <c r="BC151" s="437" t="s">
        <v>407</v>
      </c>
      <c r="BD151" s="437" t="s">
        <v>406</v>
      </c>
      <c r="BE151" s="437" t="s">
        <v>407</v>
      </c>
      <c r="BF151" s="437" t="s">
        <v>406</v>
      </c>
      <c r="BG151" s="437" t="s">
        <v>407</v>
      </c>
      <c r="BH151" s="437" t="s">
        <v>406</v>
      </c>
      <c r="BI151" s="437" t="s">
        <v>407</v>
      </c>
      <c r="BJ151" s="437" t="s">
        <v>406</v>
      </c>
      <c r="BK151" s="437" t="s">
        <v>407</v>
      </c>
      <c r="BL151" s="437" t="s">
        <v>406</v>
      </c>
      <c r="BM151" s="437" t="s">
        <v>407</v>
      </c>
      <c r="BN151" s="437" t="s">
        <v>406</v>
      </c>
      <c r="BO151" s="437" t="s">
        <v>407</v>
      </c>
      <c r="BP151" s="437" t="s">
        <v>406</v>
      </c>
      <c r="BQ151" s="437" t="s">
        <v>407</v>
      </c>
      <c r="BR151" s="437" t="s">
        <v>406</v>
      </c>
      <c r="BS151" s="437" t="s">
        <v>407</v>
      </c>
      <c r="BT151" s="437" t="s">
        <v>406</v>
      </c>
      <c r="BU151" s="437" t="s">
        <v>407</v>
      </c>
      <c r="BV151" s="437" t="s">
        <v>406</v>
      </c>
      <c r="BW151" s="437" t="s">
        <v>407</v>
      </c>
      <c r="BX151" s="437" t="s">
        <v>406</v>
      </c>
      <c r="BY151" s="437" t="s">
        <v>407</v>
      </c>
      <c r="BZ151" s="437" t="s">
        <v>406</v>
      </c>
      <c r="CA151" s="437" t="s">
        <v>407</v>
      </c>
      <c r="CB151" s="437" t="s">
        <v>406</v>
      </c>
      <c r="CC151" s="437" t="s">
        <v>407</v>
      </c>
      <c r="CD151" s="437" t="s">
        <v>406</v>
      </c>
      <c r="CE151" s="437" t="s">
        <v>407</v>
      </c>
      <c r="CF151" s="437" t="s">
        <v>406</v>
      </c>
      <c r="CG151" s="437" t="s">
        <v>407</v>
      </c>
      <c r="CH151" s="437" t="s">
        <v>406</v>
      </c>
      <c r="CI151" s="437" t="s">
        <v>407</v>
      </c>
      <c r="CJ151" s="437" t="s">
        <v>407</v>
      </c>
      <c r="CK151" s="437" t="s">
        <v>406</v>
      </c>
      <c r="CL151" s="437" t="s">
        <v>408</v>
      </c>
      <c r="CM151" s="496"/>
      <c r="CN151" s="496"/>
      <c r="CO151" s="437" t="s">
        <v>407</v>
      </c>
      <c r="CP151" s="437" t="s">
        <v>406</v>
      </c>
      <c r="CQ151" s="437" t="s">
        <v>408</v>
      </c>
      <c r="CR151" s="496"/>
      <c r="CS151" s="496"/>
      <c r="CT151" s="437" t="s">
        <v>407</v>
      </c>
      <c r="CU151" s="437" t="s">
        <v>406</v>
      </c>
      <c r="CV151" s="437" t="s">
        <v>408</v>
      </c>
      <c r="CW151" s="496"/>
      <c r="CX151" s="496"/>
      <c r="CY151" s="437" t="s">
        <v>407</v>
      </c>
      <c r="CZ151" s="437" t="s">
        <v>406</v>
      </c>
      <c r="DA151" s="437" t="s">
        <v>408</v>
      </c>
      <c r="DB151" s="496"/>
      <c r="DC151" s="496"/>
      <c r="DD151" s="437" t="s">
        <v>407</v>
      </c>
      <c r="DE151" s="437" t="s">
        <v>406</v>
      </c>
      <c r="DF151" s="437" t="s">
        <v>408</v>
      </c>
      <c r="DG151" s="496"/>
      <c r="DH151" s="496"/>
      <c r="DI151" s="437" t="s">
        <v>407</v>
      </c>
      <c r="DJ151" s="437" t="s">
        <v>406</v>
      </c>
      <c r="DK151" s="437" t="s">
        <v>408</v>
      </c>
      <c r="DL151" s="496"/>
      <c r="DM151" s="496"/>
      <c r="DN151" s="437" t="s">
        <v>407</v>
      </c>
      <c r="DO151" s="437" t="s">
        <v>406</v>
      </c>
      <c r="DP151" s="437" t="s">
        <v>408</v>
      </c>
      <c r="DQ151" s="496"/>
      <c r="DR151" s="496"/>
      <c r="DS151" s="437" t="s">
        <v>407</v>
      </c>
      <c r="DT151" s="437" t="s">
        <v>406</v>
      </c>
      <c r="DU151" s="437" t="s">
        <v>408</v>
      </c>
      <c r="DV151" s="496"/>
      <c r="DW151" s="496"/>
      <c r="DX151" s="437" t="s">
        <v>407</v>
      </c>
      <c r="DY151" s="437" t="s">
        <v>406</v>
      </c>
      <c r="DZ151" s="437" t="s">
        <v>408</v>
      </c>
      <c r="EA151" s="496"/>
      <c r="EB151" s="496"/>
    </row>
    <row r="152" spans="1:132" s="505" customFormat="1" x14ac:dyDescent="0.2">
      <c r="A152" s="497" t="s">
        <v>392</v>
      </c>
      <c r="B152" s="498">
        <v>0</v>
      </c>
      <c r="C152" s="498">
        <v>5.3E-3</v>
      </c>
      <c r="D152" s="498">
        <v>0</v>
      </c>
      <c r="E152" s="498">
        <v>7.3000000000000001E-3</v>
      </c>
      <c r="F152" s="498">
        <v>0</v>
      </c>
      <c r="G152" s="498">
        <v>6.7999999999999996E-3</v>
      </c>
      <c r="H152" s="346" t="s">
        <v>196</v>
      </c>
      <c r="I152" s="346">
        <v>6.0000000000000001E-3</v>
      </c>
      <c r="J152" s="346" t="s">
        <v>196</v>
      </c>
      <c r="K152" s="423">
        <v>4.7999999999999996E-3</v>
      </c>
      <c r="L152" s="346" t="s">
        <v>196</v>
      </c>
      <c r="M152" s="423">
        <v>1.3299999999999999E-2</v>
      </c>
      <c r="N152" s="346" t="s">
        <v>196</v>
      </c>
      <c r="O152" s="346">
        <v>8.3999999999999995E-3</v>
      </c>
      <c r="P152" s="346" t="s">
        <v>196</v>
      </c>
      <c r="Q152" s="423">
        <v>1.0500000000000001E-2</v>
      </c>
      <c r="R152" s="423" t="s">
        <v>196</v>
      </c>
      <c r="S152" s="423">
        <v>5.0000000000000001E-3</v>
      </c>
      <c r="T152" s="346" t="s">
        <v>196</v>
      </c>
      <c r="U152" s="423">
        <v>5.4999999999999997E-3</v>
      </c>
      <c r="V152" s="346" t="s">
        <v>196</v>
      </c>
      <c r="W152" s="499">
        <v>5.4000000000000003E-3</v>
      </c>
      <c r="X152" s="423" t="s">
        <v>196</v>
      </c>
      <c r="Y152" s="423">
        <v>1.6E-2</v>
      </c>
      <c r="Z152" s="423" t="s">
        <v>196</v>
      </c>
      <c r="AA152" s="423">
        <v>5.3E-3</v>
      </c>
      <c r="AB152" s="423" t="s">
        <v>196</v>
      </c>
      <c r="AC152" s="423">
        <v>1.0200000000000001E-2</v>
      </c>
      <c r="AD152" s="423" t="s">
        <v>409</v>
      </c>
      <c r="AE152" s="423">
        <v>6.8999999999999999E-3</v>
      </c>
      <c r="AF152" s="423" t="s">
        <v>409</v>
      </c>
      <c r="AG152" s="423">
        <v>6.6E-3</v>
      </c>
      <c r="AH152" s="423" t="s">
        <v>409</v>
      </c>
      <c r="AI152" s="423">
        <v>5.1999999999999998E-3</v>
      </c>
      <c r="AJ152" s="500" t="s">
        <v>409</v>
      </c>
      <c r="AK152" s="500">
        <v>6.0000000000000001E-3</v>
      </c>
      <c r="AL152" s="423" t="s">
        <v>409</v>
      </c>
      <c r="AM152" s="423">
        <v>3.8999999999999998E-3</v>
      </c>
      <c r="AN152" s="423" t="s">
        <v>409</v>
      </c>
      <c r="AO152" s="423">
        <v>5.8999999999999999E-3</v>
      </c>
      <c r="AP152" s="423" t="s">
        <v>409</v>
      </c>
      <c r="AQ152" s="423">
        <v>6.7000000000000002E-3</v>
      </c>
      <c r="AR152" s="423" t="s">
        <v>409</v>
      </c>
      <c r="AS152" s="423">
        <v>2.3E-3</v>
      </c>
      <c r="AT152" s="423" t="s">
        <v>409</v>
      </c>
      <c r="AU152" s="423">
        <v>5.4000000000000003E-3</v>
      </c>
      <c r="AV152" s="423" t="s">
        <v>409</v>
      </c>
      <c r="AW152" s="423">
        <v>2.5999999999999999E-3</v>
      </c>
      <c r="AX152" s="423" t="s">
        <v>409</v>
      </c>
      <c r="AY152" s="423">
        <v>5.1999999999999998E-3</v>
      </c>
      <c r="AZ152" s="423" t="s">
        <v>409</v>
      </c>
      <c r="BA152" s="423">
        <v>8.6E-3</v>
      </c>
      <c r="BB152" s="423" t="s">
        <v>409</v>
      </c>
      <c r="BC152" s="423">
        <v>4.3E-3</v>
      </c>
      <c r="BD152" s="423" t="s">
        <v>409</v>
      </c>
      <c r="BE152" s="423">
        <v>3.5000000000000001E-3</v>
      </c>
      <c r="BF152" s="423" t="s">
        <v>409</v>
      </c>
      <c r="BG152" s="423">
        <v>5.1000000000000004E-3</v>
      </c>
      <c r="BH152" s="423" t="s">
        <v>409</v>
      </c>
      <c r="BI152" s="423">
        <v>2.8E-3</v>
      </c>
      <c r="BJ152" s="423" t="s">
        <v>409</v>
      </c>
      <c r="BK152" s="423">
        <v>4.4000000000000003E-3</v>
      </c>
      <c r="BL152" s="427" t="s">
        <v>409</v>
      </c>
      <c r="BM152" s="427">
        <v>5.1000000000000004E-3</v>
      </c>
      <c r="BN152" s="423" t="s">
        <v>409</v>
      </c>
      <c r="BO152" s="423">
        <v>3.2000000000000002E-3</v>
      </c>
      <c r="BP152" s="423" t="s">
        <v>409</v>
      </c>
      <c r="BQ152" s="423">
        <v>6.4000000000000003E-3</v>
      </c>
      <c r="BR152" s="423" t="s">
        <v>409</v>
      </c>
      <c r="BS152" s="423">
        <v>4.4000000000000003E-3</v>
      </c>
      <c r="BT152" s="423" t="s">
        <v>409</v>
      </c>
      <c r="BU152" s="423">
        <v>6.0000000000000001E-3</v>
      </c>
      <c r="BV152" s="423" t="s">
        <v>196</v>
      </c>
      <c r="BW152" s="423">
        <v>3.0300000000000001E-2</v>
      </c>
      <c r="BX152" s="423" t="s">
        <v>196</v>
      </c>
      <c r="BY152" s="423">
        <v>2.81E-2</v>
      </c>
      <c r="BZ152" s="423" t="s">
        <v>196</v>
      </c>
      <c r="CA152" s="423">
        <v>3.5000000000000001E-3</v>
      </c>
      <c r="CB152" s="423" t="s">
        <v>196</v>
      </c>
      <c r="CC152" s="423">
        <v>1.2800000000000001E-2</v>
      </c>
      <c r="CD152" s="423" t="s">
        <v>196</v>
      </c>
      <c r="CE152" s="423">
        <v>1.4</v>
      </c>
      <c r="CF152" s="423" t="s">
        <v>196</v>
      </c>
      <c r="CG152" s="423">
        <v>4.4000000000000003E-3</v>
      </c>
      <c r="CH152" s="423" t="s">
        <v>196</v>
      </c>
      <c r="CI152" s="423">
        <v>1.17E-2</v>
      </c>
      <c r="CJ152" s="501">
        <v>3.0300000000000001E-2</v>
      </c>
      <c r="CK152" s="502" t="s">
        <v>196</v>
      </c>
      <c r="CL152" s="502" t="s">
        <v>196</v>
      </c>
      <c r="CM152" s="493"/>
      <c r="CN152" s="493"/>
      <c r="CO152" s="501">
        <v>2.81E-2</v>
      </c>
      <c r="CP152" s="502" t="s">
        <v>196</v>
      </c>
      <c r="CQ152" s="502" t="s">
        <v>196</v>
      </c>
      <c r="CR152" s="493"/>
      <c r="CS152" s="493"/>
      <c r="CT152" s="501">
        <v>3.5000000000000001E-3</v>
      </c>
      <c r="CU152" s="502" t="s">
        <v>196</v>
      </c>
      <c r="CV152" s="502" t="s">
        <v>196</v>
      </c>
      <c r="CW152" s="493"/>
      <c r="CX152" s="493"/>
      <c r="CY152" s="501">
        <v>1.2800000000000001E-2</v>
      </c>
      <c r="CZ152" s="502" t="s">
        <v>196</v>
      </c>
      <c r="DA152" s="502" t="s">
        <v>196</v>
      </c>
      <c r="DB152" s="493"/>
      <c r="DC152" s="493"/>
      <c r="DD152" s="501">
        <v>1.4</v>
      </c>
      <c r="DE152" s="502" t="s">
        <v>196</v>
      </c>
      <c r="DF152" s="502" t="s">
        <v>196</v>
      </c>
      <c r="DG152" s="493"/>
      <c r="DH152" s="493"/>
      <c r="DI152" s="501">
        <v>4.4000000000000003E-3</v>
      </c>
      <c r="DJ152" s="502" t="s">
        <v>196</v>
      </c>
      <c r="DK152" s="502" t="s">
        <v>196</v>
      </c>
      <c r="DL152" s="493"/>
      <c r="DM152" s="493"/>
      <c r="DN152" s="501">
        <v>1.17E-2</v>
      </c>
      <c r="DO152" s="502" t="s">
        <v>196</v>
      </c>
      <c r="DP152" s="502" t="s">
        <v>196</v>
      </c>
      <c r="DQ152" s="493"/>
      <c r="DR152" s="493"/>
      <c r="DS152" s="484">
        <v>1.4999999999999999E-2</v>
      </c>
      <c r="DT152" s="502" t="s">
        <v>196</v>
      </c>
      <c r="DU152" s="502" t="s">
        <v>196</v>
      </c>
      <c r="DV152" s="493"/>
      <c r="DW152" s="493"/>
      <c r="DX152" s="503">
        <v>3.8999999999999998E-3</v>
      </c>
      <c r="DY152" s="504" t="s">
        <v>196</v>
      </c>
      <c r="DZ152" s="504" t="s">
        <v>196</v>
      </c>
      <c r="EA152" s="493"/>
      <c r="EB152" s="493"/>
    </row>
    <row r="153" spans="1:132" s="505" customFormat="1" x14ac:dyDescent="0.2">
      <c r="A153" s="497" t="s">
        <v>393</v>
      </c>
      <c r="B153" s="498">
        <v>0</v>
      </c>
      <c r="C153" s="498">
        <v>3.9300000000000002E-2</v>
      </c>
      <c r="D153" s="498">
        <v>0</v>
      </c>
      <c r="E153" s="498">
        <v>2.8799999999999999E-2</v>
      </c>
      <c r="F153" s="498">
        <v>0</v>
      </c>
      <c r="G153" s="498">
        <v>1.72E-2</v>
      </c>
      <c r="H153" s="346" t="s">
        <v>196</v>
      </c>
      <c r="I153" s="346">
        <v>2.01E-2</v>
      </c>
      <c r="J153" s="346" t="s">
        <v>196</v>
      </c>
      <c r="K153" s="423">
        <v>2.3199999999999998E-2</v>
      </c>
      <c r="L153" s="346" t="s">
        <v>196</v>
      </c>
      <c r="M153" s="423">
        <v>2.8799999999999999E-2</v>
      </c>
      <c r="N153" s="346" t="s">
        <v>196</v>
      </c>
      <c r="O153" s="346">
        <v>2.1299999999999999E-2</v>
      </c>
      <c r="P153" s="346" t="s">
        <v>196</v>
      </c>
      <c r="Q153" s="423">
        <v>1.89E-2</v>
      </c>
      <c r="R153" s="423" t="s">
        <v>196</v>
      </c>
      <c r="S153" s="423">
        <v>1.9199999999999998E-2</v>
      </c>
      <c r="T153" s="346" t="s">
        <v>196</v>
      </c>
      <c r="U153" s="423">
        <v>2.81E-2</v>
      </c>
      <c r="V153" s="346" t="s">
        <v>196</v>
      </c>
      <c r="W153" s="499">
        <v>1.7000000000000001E-2</v>
      </c>
      <c r="X153" s="423" t="s">
        <v>196</v>
      </c>
      <c r="Y153" s="423">
        <v>3.8199999999999998E-2</v>
      </c>
      <c r="Z153" s="423" t="s">
        <v>196</v>
      </c>
      <c r="AA153" s="423">
        <v>2.6499999999999999E-2</v>
      </c>
      <c r="AB153" s="423" t="s">
        <v>196</v>
      </c>
      <c r="AC153" s="423">
        <v>3.6400000000000002E-2</v>
      </c>
      <c r="AD153" s="423" t="s">
        <v>409</v>
      </c>
      <c r="AE153" s="423">
        <v>2.5600000000000001E-2</v>
      </c>
      <c r="AF153" s="423" t="s">
        <v>409</v>
      </c>
      <c r="AG153" s="423">
        <v>2.3599999999999999E-2</v>
      </c>
      <c r="AH153" s="423" t="s">
        <v>409</v>
      </c>
      <c r="AI153" s="423">
        <v>1.78E-2</v>
      </c>
      <c r="AJ153" s="500" t="s">
        <v>409</v>
      </c>
      <c r="AK153" s="500">
        <v>1.8599999999999998E-2</v>
      </c>
      <c r="AL153" s="423" t="s">
        <v>409</v>
      </c>
      <c r="AM153" s="423">
        <v>2.2200000000000001E-2</v>
      </c>
      <c r="AN153" s="423" t="s">
        <v>409</v>
      </c>
      <c r="AO153" s="423">
        <v>2.4500000000000001E-2</v>
      </c>
      <c r="AP153" s="423" t="s">
        <v>409</v>
      </c>
      <c r="AQ153" s="423">
        <v>2.2700000000000001E-2</v>
      </c>
      <c r="AR153" s="423" t="s">
        <v>409</v>
      </c>
      <c r="AS153" s="423">
        <v>2.2499999999999999E-2</v>
      </c>
      <c r="AT153" s="423" t="s">
        <v>409</v>
      </c>
      <c r="AU153" s="423">
        <v>2.5000000000000001E-2</v>
      </c>
      <c r="AV153" s="423" t="s">
        <v>409</v>
      </c>
      <c r="AW153" s="423">
        <v>2.23E-2</v>
      </c>
      <c r="AX153" s="423" t="s">
        <v>409</v>
      </c>
      <c r="AY153" s="423">
        <v>2.7300000000000001E-2</v>
      </c>
      <c r="AZ153" s="423" t="s">
        <v>409</v>
      </c>
      <c r="BA153" s="423">
        <v>4.2599999999999999E-2</v>
      </c>
      <c r="BB153" s="423" t="s">
        <v>409</v>
      </c>
      <c r="BC153" s="423">
        <v>2.7799999999999998E-2</v>
      </c>
      <c r="BD153" s="423" t="s">
        <v>409</v>
      </c>
      <c r="BE153" s="423">
        <v>1.9300000000000001E-2</v>
      </c>
      <c r="BF153" s="423" t="s">
        <v>409</v>
      </c>
      <c r="BG153" s="423">
        <v>2.2800000000000001E-2</v>
      </c>
      <c r="BH153" s="423" t="s">
        <v>409</v>
      </c>
      <c r="BI153" s="423">
        <v>2.0899999999999998E-2</v>
      </c>
      <c r="BJ153" s="423" t="s">
        <v>409</v>
      </c>
      <c r="BK153" s="423">
        <v>3.1099999999999999E-2</v>
      </c>
      <c r="BL153" s="427" t="s">
        <v>409</v>
      </c>
      <c r="BM153" s="427">
        <v>2.5000000000000001E-2</v>
      </c>
      <c r="BN153" s="423" t="s">
        <v>409</v>
      </c>
      <c r="BO153" s="423">
        <v>2.7900000000000001E-2</v>
      </c>
      <c r="BP153" s="423" t="s">
        <v>409</v>
      </c>
      <c r="BQ153" s="423">
        <v>2.5399999999999999E-2</v>
      </c>
      <c r="BR153" s="423" t="s">
        <v>409</v>
      </c>
      <c r="BS153" s="423">
        <v>2.3800000000000002E-2</v>
      </c>
      <c r="BT153" s="423" t="s">
        <v>409</v>
      </c>
      <c r="BU153" s="423">
        <v>2.5600000000000001E-2</v>
      </c>
      <c r="BV153" s="423" t="s">
        <v>196</v>
      </c>
      <c r="BW153" s="423">
        <v>3.6400000000000002E-2</v>
      </c>
      <c r="BX153" s="423" t="s">
        <v>196</v>
      </c>
      <c r="BY153" s="423">
        <v>2.5499999999999998E-2</v>
      </c>
      <c r="BZ153" s="423" t="s">
        <v>196</v>
      </c>
      <c r="CA153" s="423">
        <v>2.1999999999999999E-2</v>
      </c>
      <c r="CB153" s="423" t="s">
        <v>196</v>
      </c>
      <c r="CC153" s="423">
        <v>1.5699999999999999E-2</v>
      </c>
      <c r="CD153" s="423" t="s">
        <v>196</v>
      </c>
      <c r="CE153" s="423">
        <v>0.8</v>
      </c>
      <c r="CF153" s="423" t="s">
        <v>196</v>
      </c>
      <c r="CG153" s="423">
        <v>2.9100000000000001E-2</v>
      </c>
      <c r="CH153" s="423" t="s">
        <v>196</v>
      </c>
      <c r="CI153" s="423">
        <v>3.18</v>
      </c>
      <c r="CJ153" s="506">
        <v>3.6400000000000002E-2</v>
      </c>
      <c r="CK153" s="507" t="s">
        <v>196</v>
      </c>
      <c r="CL153" s="507" t="s">
        <v>196</v>
      </c>
      <c r="CM153" s="493"/>
      <c r="CN153" s="493"/>
      <c r="CO153" s="506">
        <v>2.5499999999999998E-2</v>
      </c>
      <c r="CP153" s="507" t="s">
        <v>196</v>
      </c>
      <c r="CQ153" s="507" t="s">
        <v>196</v>
      </c>
      <c r="CR153" s="493"/>
      <c r="CS153" s="493"/>
      <c r="CT153" s="506">
        <v>2.1999999999999999E-2</v>
      </c>
      <c r="CU153" s="507" t="s">
        <v>196</v>
      </c>
      <c r="CV153" s="507" t="s">
        <v>196</v>
      </c>
      <c r="CW153" s="493"/>
      <c r="CX153" s="493"/>
      <c r="CY153" s="506">
        <v>1.5699999999999999E-2</v>
      </c>
      <c r="CZ153" s="507" t="s">
        <v>196</v>
      </c>
      <c r="DA153" s="507" t="s">
        <v>196</v>
      </c>
      <c r="DB153" s="493"/>
      <c r="DC153" s="493"/>
      <c r="DD153" s="506">
        <v>0.8</v>
      </c>
      <c r="DE153" s="507" t="s">
        <v>196</v>
      </c>
      <c r="DF153" s="507" t="s">
        <v>196</v>
      </c>
      <c r="DG153" s="493"/>
      <c r="DH153" s="493"/>
      <c r="DI153" s="506">
        <v>2.9100000000000001E-2</v>
      </c>
      <c r="DJ153" s="507" t="s">
        <v>196</v>
      </c>
      <c r="DK153" s="507" t="s">
        <v>196</v>
      </c>
      <c r="DL153" s="493"/>
      <c r="DM153" s="493"/>
      <c r="DN153" s="506">
        <v>3.18</v>
      </c>
      <c r="DO153" s="507" t="s">
        <v>196</v>
      </c>
      <c r="DP153" s="507" t="s">
        <v>196</v>
      </c>
      <c r="DQ153" s="493"/>
      <c r="DR153" s="493"/>
      <c r="DS153" s="508">
        <v>1.52E-2</v>
      </c>
      <c r="DT153" s="507" t="s">
        <v>196</v>
      </c>
      <c r="DU153" s="507" t="s">
        <v>196</v>
      </c>
      <c r="DV153" s="493"/>
      <c r="DW153" s="493"/>
      <c r="DX153" s="503">
        <v>1.52E-2</v>
      </c>
      <c r="DY153" s="509" t="s">
        <v>196</v>
      </c>
      <c r="DZ153" s="509" t="s">
        <v>196</v>
      </c>
      <c r="EA153" s="493"/>
      <c r="EB153" s="493"/>
    </row>
    <row r="154" spans="1:132" s="505" customFormat="1" x14ac:dyDescent="0.2">
      <c r="A154" s="497" t="s">
        <v>410</v>
      </c>
      <c r="B154" s="498"/>
      <c r="C154" s="498"/>
      <c r="D154" s="498"/>
      <c r="E154" s="498"/>
      <c r="F154" s="498"/>
      <c r="G154" s="498"/>
      <c r="H154" s="346"/>
      <c r="I154" s="346"/>
      <c r="J154" s="346"/>
      <c r="K154" s="423"/>
      <c r="L154" s="346"/>
      <c r="M154" s="423"/>
      <c r="N154" s="346"/>
      <c r="O154" s="346"/>
      <c r="P154" s="346"/>
      <c r="Q154" s="423"/>
      <c r="R154" s="423"/>
      <c r="S154" s="423"/>
      <c r="T154" s="346"/>
      <c r="U154" s="423"/>
      <c r="V154" s="346"/>
      <c r="W154" s="499"/>
      <c r="X154" s="423"/>
      <c r="Y154" s="423"/>
      <c r="Z154" s="423"/>
      <c r="AA154" s="423"/>
      <c r="AB154" s="423"/>
      <c r="AC154" s="423"/>
      <c r="AD154" s="423"/>
      <c r="AE154" s="423"/>
      <c r="AF154" s="423"/>
      <c r="AG154" s="423"/>
      <c r="AH154" s="423"/>
      <c r="AI154" s="423"/>
      <c r="AJ154" s="500"/>
      <c r="AK154" s="500"/>
      <c r="AL154" s="423"/>
      <c r="AM154" s="423"/>
      <c r="AN154" s="423"/>
      <c r="AO154" s="423"/>
      <c r="AP154" s="423"/>
      <c r="AQ154" s="423"/>
      <c r="AR154" s="423"/>
      <c r="AS154" s="423"/>
      <c r="AT154" s="423"/>
      <c r="AU154" s="423"/>
      <c r="AV154" s="423"/>
      <c r="AW154" s="423"/>
      <c r="AX154" s="423"/>
      <c r="AY154" s="423"/>
      <c r="AZ154" s="423"/>
      <c r="BA154" s="423"/>
      <c r="BB154" s="423"/>
      <c r="BC154" s="423"/>
      <c r="BD154" s="423"/>
      <c r="BE154" s="423"/>
      <c r="BF154" s="423"/>
      <c r="BG154" s="423"/>
      <c r="BH154" s="423"/>
      <c r="BI154" s="423"/>
      <c r="BJ154" s="423"/>
      <c r="BK154" s="423"/>
      <c r="BL154" s="427"/>
      <c r="BM154" s="427"/>
      <c r="BN154" s="423"/>
      <c r="BO154" s="423"/>
      <c r="BP154" s="423"/>
      <c r="BQ154" s="423"/>
      <c r="BR154" s="423"/>
      <c r="BS154" s="423"/>
      <c r="BT154" s="423"/>
      <c r="BU154" s="423"/>
      <c r="BV154" s="423"/>
      <c r="BW154" s="423"/>
      <c r="BX154" s="423"/>
      <c r="BY154" s="423"/>
      <c r="BZ154" s="423"/>
      <c r="CA154" s="423"/>
      <c r="CB154" s="423"/>
      <c r="CC154" s="423"/>
      <c r="CD154" s="423"/>
      <c r="CE154" s="423"/>
      <c r="CF154" s="423"/>
      <c r="CG154" s="423"/>
      <c r="CH154" s="423"/>
      <c r="CI154" s="423"/>
      <c r="CJ154" s="506" t="s">
        <v>196</v>
      </c>
      <c r="CK154" s="507" t="s">
        <v>196</v>
      </c>
      <c r="CL154" s="507" t="s">
        <v>196</v>
      </c>
      <c r="CM154" s="493"/>
      <c r="CN154" s="493"/>
      <c r="CO154" s="506" t="s">
        <v>196</v>
      </c>
      <c r="CP154" s="507" t="s">
        <v>196</v>
      </c>
      <c r="CQ154" s="507" t="s">
        <v>196</v>
      </c>
      <c r="CR154" s="493"/>
      <c r="CS154" s="493"/>
      <c r="CT154" s="506" t="s">
        <v>196</v>
      </c>
      <c r="CU154" s="507" t="s">
        <v>196</v>
      </c>
      <c r="CV154" s="507" t="s">
        <v>196</v>
      </c>
      <c r="CW154" s="493"/>
      <c r="CX154" s="493"/>
      <c r="CY154" s="506" t="s">
        <v>196</v>
      </c>
      <c r="CZ154" s="507" t="s">
        <v>196</v>
      </c>
      <c r="DA154" s="507" t="s">
        <v>196</v>
      </c>
      <c r="DB154" s="493"/>
      <c r="DC154" s="493"/>
      <c r="DD154" s="506" t="s">
        <v>196</v>
      </c>
      <c r="DE154" s="507" t="s">
        <v>196</v>
      </c>
      <c r="DF154" s="507" t="s">
        <v>196</v>
      </c>
      <c r="DG154" s="493"/>
      <c r="DH154" s="493"/>
      <c r="DI154" s="506" t="s">
        <v>196</v>
      </c>
      <c r="DJ154" s="507" t="s">
        <v>196</v>
      </c>
      <c r="DK154" s="507" t="s">
        <v>196</v>
      </c>
      <c r="DL154" s="493"/>
      <c r="DM154" s="493"/>
      <c r="DN154" s="506" t="s">
        <v>196</v>
      </c>
      <c r="DO154" s="507" t="s">
        <v>196</v>
      </c>
      <c r="DP154" s="507" t="s">
        <v>196</v>
      </c>
      <c r="DQ154" s="493"/>
      <c r="DR154" s="493"/>
      <c r="DS154" s="508" t="s">
        <v>196</v>
      </c>
      <c r="DT154" s="507" t="s">
        <v>196</v>
      </c>
      <c r="DU154" s="507" t="s">
        <v>196</v>
      </c>
      <c r="DV154" s="493"/>
      <c r="DW154" s="493"/>
      <c r="DX154" s="504" t="s">
        <v>196</v>
      </c>
      <c r="DY154" s="509" t="s">
        <v>196</v>
      </c>
      <c r="DZ154" s="509" t="s">
        <v>196</v>
      </c>
      <c r="EA154" s="493"/>
      <c r="EB154" s="493"/>
    </row>
    <row r="155" spans="1:132" s="505" customFormat="1" x14ac:dyDescent="0.2">
      <c r="A155" s="497" t="s">
        <v>394</v>
      </c>
      <c r="B155" s="498">
        <v>0</v>
      </c>
      <c r="C155" s="498">
        <v>1.4E-3</v>
      </c>
      <c r="D155" s="498">
        <v>0</v>
      </c>
      <c r="E155" s="498">
        <v>0</v>
      </c>
      <c r="F155" s="498">
        <v>0</v>
      </c>
      <c r="G155" s="498">
        <v>0</v>
      </c>
      <c r="H155" s="346" t="s">
        <v>196</v>
      </c>
      <c r="I155" s="346">
        <v>0</v>
      </c>
      <c r="J155" s="346" t="s">
        <v>196</v>
      </c>
      <c r="K155" s="423">
        <v>0</v>
      </c>
      <c r="L155" s="346" t="s">
        <v>196</v>
      </c>
      <c r="M155" s="423">
        <v>0</v>
      </c>
      <c r="N155" s="346" t="s">
        <v>196</v>
      </c>
      <c r="O155" s="346">
        <v>0</v>
      </c>
      <c r="P155" s="346" t="s">
        <v>196</v>
      </c>
      <c r="Q155" s="423">
        <v>0</v>
      </c>
      <c r="R155" s="423" t="s">
        <v>196</v>
      </c>
      <c r="S155" s="423" t="s">
        <v>196</v>
      </c>
      <c r="T155" s="346" t="s">
        <v>196</v>
      </c>
      <c r="U155" s="423" t="s">
        <v>196</v>
      </c>
      <c r="V155" s="346" t="s">
        <v>196</v>
      </c>
      <c r="W155" s="499" t="s">
        <v>196</v>
      </c>
      <c r="X155" s="423" t="s">
        <v>196</v>
      </c>
      <c r="Y155" s="423" t="s">
        <v>196</v>
      </c>
      <c r="Z155" s="423" t="s">
        <v>196</v>
      </c>
      <c r="AA155" s="489" t="s">
        <v>196</v>
      </c>
      <c r="AB155" s="423" t="s">
        <v>196</v>
      </c>
      <c r="AC155" s="423" t="s">
        <v>196</v>
      </c>
      <c r="AD155" s="423" t="s">
        <v>409</v>
      </c>
      <c r="AE155" s="423" t="s">
        <v>409</v>
      </c>
      <c r="AF155" s="423" t="s">
        <v>409</v>
      </c>
      <c r="AG155" s="423" t="s">
        <v>409</v>
      </c>
      <c r="AH155" s="423" t="s">
        <v>409</v>
      </c>
      <c r="AI155" s="423" t="s">
        <v>409</v>
      </c>
      <c r="AJ155" s="500" t="s">
        <v>409</v>
      </c>
      <c r="AK155" s="500" t="s">
        <v>409</v>
      </c>
      <c r="AL155" s="423" t="s">
        <v>409</v>
      </c>
      <c r="AM155" s="423" t="s">
        <v>409</v>
      </c>
      <c r="AN155" s="423" t="s">
        <v>409</v>
      </c>
      <c r="AO155" s="423" t="s">
        <v>409</v>
      </c>
      <c r="AP155" s="423" t="s">
        <v>409</v>
      </c>
      <c r="AQ155" s="423" t="s">
        <v>409</v>
      </c>
      <c r="AR155" s="423" t="s">
        <v>409</v>
      </c>
      <c r="AS155" s="423" t="s">
        <v>409</v>
      </c>
      <c r="AT155" s="423" t="s">
        <v>409</v>
      </c>
      <c r="AU155" s="423" t="s">
        <v>409</v>
      </c>
      <c r="AV155" s="423" t="s">
        <v>409</v>
      </c>
      <c r="AW155" s="423" t="s">
        <v>409</v>
      </c>
      <c r="AX155" s="423" t="s">
        <v>409</v>
      </c>
      <c r="AY155" s="423" t="s">
        <v>409</v>
      </c>
      <c r="AZ155" s="423" t="s">
        <v>409</v>
      </c>
      <c r="BA155" s="423" t="s">
        <v>409</v>
      </c>
      <c r="BB155" s="423" t="s">
        <v>409</v>
      </c>
      <c r="BC155" s="423" t="s">
        <v>409</v>
      </c>
      <c r="BD155" s="423" t="s">
        <v>409</v>
      </c>
      <c r="BE155" s="423" t="s">
        <v>409</v>
      </c>
      <c r="BF155" s="423" t="s">
        <v>409</v>
      </c>
      <c r="BG155" s="423" t="s">
        <v>409</v>
      </c>
      <c r="BH155" s="423" t="s">
        <v>409</v>
      </c>
      <c r="BI155" s="423" t="s">
        <v>409</v>
      </c>
      <c r="BJ155" s="423" t="s">
        <v>409</v>
      </c>
      <c r="BK155" s="423" t="s">
        <v>409</v>
      </c>
      <c r="BL155" s="427" t="s">
        <v>409</v>
      </c>
      <c r="BM155" s="427" t="s">
        <v>409</v>
      </c>
      <c r="BN155" s="423" t="s">
        <v>409</v>
      </c>
      <c r="BO155" s="423" t="s">
        <v>409</v>
      </c>
      <c r="BP155" s="423" t="s">
        <v>409</v>
      </c>
      <c r="BQ155" s="423" t="s">
        <v>409</v>
      </c>
      <c r="BR155" s="423" t="s">
        <v>409</v>
      </c>
      <c r="BS155" s="423" t="s">
        <v>409</v>
      </c>
      <c r="BT155" s="423" t="s">
        <v>409</v>
      </c>
      <c r="BU155" s="423" t="s">
        <v>409</v>
      </c>
      <c r="BV155" s="423" t="s">
        <v>196</v>
      </c>
      <c r="BW155" s="423">
        <v>0</v>
      </c>
      <c r="BX155" s="423" t="s">
        <v>196</v>
      </c>
      <c r="BY155" s="423">
        <v>0</v>
      </c>
      <c r="BZ155" s="423" t="s">
        <v>196</v>
      </c>
      <c r="CA155" s="423" t="s">
        <v>196</v>
      </c>
      <c r="CB155" s="423" t="s">
        <v>196</v>
      </c>
      <c r="CC155" s="423" t="s">
        <v>196</v>
      </c>
      <c r="CD155" s="423" t="s">
        <v>196</v>
      </c>
      <c r="CE155" s="423" t="s">
        <v>196</v>
      </c>
      <c r="CF155" s="423" t="s">
        <v>196</v>
      </c>
      <c r="CG155" s="423" t="s">
        <v>196</v>
      </c>
      <c r="CH155" s="423" t="s">
        <v>196</v>
      </c>
      <c r="CI155" s="423" t="s">
        <v>196</v>
      </c>
      <c r="CJ155" s="506">
        <v>0</v>
      </c>
      <c r="CK155" s="507" t="s">
        <v>196</v>
      </c>
      <c r="CL155" s="507" t="s">
        <v>196</v>
      </c>
      <c r="CM155" s="493"/>
      <c r="CN155" s="493"/>
      <c r="CO155" s="506">
        <v>0</v>
      </c>
      <c r="CP155" s="507" t="s">
        <v>196</v>
      </c>
      <c r="CQ155" s="507" t="s">
        <v>196</v>
      </c>
      <c r="CR155" s="493"/>
      <c r="CS155" s="493"/>
      <c r="CT155" s="506" t="s">
        <v>196</v>
      </c>
      <c r="CU155" s="507" t="s">
        <v>196</v>
      </c>
      <c r="CV155" s="507" t="s">
        <v>196</v>
      </c>
      <c r="CW155" s="493"/>
      <c r="CX155" s="493"/>
      <c r="CY155" s="506" t="s">
        <v>196</v>
      </c>
      <c r="CZ155" s="507" t="s">
        <v>196</v>
      </c>
      <c r="DA155" s="507" t="s">
        <v>196</v>
      </c>
      <c r="DB155" s="493"/>
      <c r="DC155" s="493"/>
      <c r="DD155" s="506" t="s">
        <v>196</v>
      </c>
      <c r="DE155" s="507" t="s">
        <v>196</v>
      </c>
      <c r="DF155" s="507" t="s">
        <v>196</v>
      </c>
      <c r="DG155" s="493"/>
      <c r="DH155" s="493"/>
      <c r="DI155" s="506" t="s">
        <v>196</v>
      </c>
      <c r="DJ155" s="507" t="s">
        <v>196</v>
      </c>
      <c r="DK155" s="507" t="s">
        <v>196</v>
      </c>
      <c r="DL155" s="493"/>
      <c r="DM155" s="493"/>
      <c r="DN155" s="506" t="s">
        <v>196</v>
      </c>
      <c r="DO155" s="507" t="s">
        <v>196</v>
      </c>
      <c r="DP155" s="507" t="s">
        <v>196</v>
      </c>
      <c r="DQ155" s="493"/>
      <c r="DR155" s="493"/>
      <c r="DS155" s="508" t="s">
        <v>196</v>
      </c>
      <c r="DT155" s="507" t="s">
        <v>196</v>
      </c>
      <c r="DU155" s="507" t="s">
        <v>196</v>
      </c>
      <c r="DV155" s="493"/>
      <c r="DW155" s="493"/>
      <c r="DX155" s="509" t="s">
        <v>196</v>
      </c>
      <c r="DY155" s="504" t="s">
        <v>196</v>
      </c>
      <c r="DZ155" s="504" t="s">
        <v>196</v>
      </c>
      <c r="EA155" s="493"/>
      <c r="EB155" s="493"/>
    </row>
    <row r="156" spans="1:132" s="505" customFormat="1" x14ac:dyDescent="0.2">
      <c r="A156" s="497" t="s">
        <v>411</v>
      </c>
      <c r="B156" s="498"/>
      <c r="C156" s="498"/>
      <c r="D156" s="498"/>
      <c r="E156" s="498"/>
      <c r="F156" s="498"/>
      <c r="G156" s="498"/>
      <c r="H156" s="346"/>
      <c r="I156" s="346"/>
      <c r="J156" s="346"/>
      <c r="K156" s="423"/>
      <c r="L156" s="346"/>
      <c r="M156" s="423"/>
      <c r="N156" s="346"/>
      <c r="O156" s="346"/>
      <c r="P156" s="346"/>
      <c r="Q156" s="423"/>
      <c r="R156" s="423"/>
      <c r="S156" s="423"/>
      <c r="T156" s="346"/>
      <c r="U156" s="423"/>
      <c r="V156" s="346"/>
      <c r="W156" s="499"/>
      <c r="X156" s="423"/>
      <c r="Y156" s="423"/>
      <c r="Z156" s="423"/>
      <c r="AA156" s="489"/>
      <c r="AB156" s="423"/>
      <c r="AC156" s="423"/>
      <c r="AD156" s="423"/>
      <c r="AE156" s="423"/>
      <c r="AF156" s="423"/>
      <c r="AG156" s="423"/>
      <c r="AH156" s="423"/>
      <c r="AI156" s="423"/>
      <c r="AJ156" s="500"/>
      <c r="AK156" s="500"/>
      <c r="AL156" s="423"/>
      <c r="AM156" s="423"/>
      <c r="AN156" s="423"/>
      <c r="AO156" s="423"/>
      <c r="AP156" s="423"/>
      <c r="AQ156" s="423"/>
      <c r="AR156" s="423"/>
      <c r="AS156" s="423"/>
      <c r="AT156" s="423"/>
      <c r="AU156" s="423"/>
      <c r="AV156" s="423"/>
      <c r="AW156" s="423"/>
      <c r="AX156" s="423"/>
      <c r="AY156" s="423"/>
      <c r="AZ156" s="423"/>
      <c r="BA156" s="423"/>
      <c r="BB156" s="423"/>
      <c r="BC156" s="423"/>
      <c r="BD156" s="423"/>
      <c r="BE156" s="423"/>
      <c r="BF156" s="423"/>
      <c r="BG156" s="423"/>
      <c r="BH156" s="423"/>
      <c r="BI156" s="423"/>
      <c r="BJ156" s="423"/>
      <c r="BK156" s="423"/>
      <c r="BL156" s="427"/>
      <c r="BM156" s="427"/>
      <c r="BN156" s="423"/>
      <c r="BO156" s="423"/>
      <c r="BP156" s="423"/>
      <c r="BQ156" s="423"/>
      <c r="BR156" s="423"/>
      <c r="BS156" s="423"/>
      <c r="BT156" s="423"/>
      <c r="BU156" s="423"/>
      <c r="BV156" s="423"/>
      <c r="BW156" s="423"/>
      <c r="BX156" s="423"/>
      <c r="BY156" s="423"/>
      <c r="BZ156" s="423"/>
      <c r="CA156" s="423"/>
      <c r="CB156" s="423"/>
      <c r="CC156" s="423"/>
      <c r="CD156" s="423"/>
      <c r="CE156" s="423"/>
      <c r="CF156" s="423"/>
      <c r="CG156" s="423"/>
      <c r="CH156" s="423"/>
      <c r="CI156" s="423"/>
      <c r="CJ156" s="506" t="s">
        <v>196</v>
      </c>
      <c r="CK156" s="507" t="s">
        <v>196</v>
      </c>
      <c r="CL156" s="507" t="s">
        <v>196</v>
      </c>
      <c r="CM156" s="493"/>
      <c r="CN156" s="493"/>
      <c r="CO156" s="506" t="s">
        <v>196</v>
      </c>
      <c r="CP156" s="507" t="s">
        <v>196</v>
      </c>
      <c r="CQ156" s="507" t="s">
        <v>196</v>
      </c>
      <c r="CR156" s="493"/>
      <c r="CS156" s="493"/>
      <c r="CT156" s="506" t="s">
        <v>196</v>
      </c>
      <c r="CU156" s="507" t="s">
        <v>196</v>
      </c>
      <c r="CV156" s="507" t="s">
        <v>196</v>
      </c>
      <c r="CW156" s="493"/>
      <c r="CX156" s="493"/>
      <c r="CY156" s="506" t="s">
        <v>196</v>
      </c>
      <c r="CZ156" s="507" t="s">
        <v>196</v>
      </c>
      <c r="DA156" s="507" t="s">
        <v>196</v>
      </c>
      <c r="DB156" s="493"/>
      <c r="DC156" s="493"/>
      <c r="DD156" s="506" t="s">
        <v>196</v>
      </c>
      <c r="DE156" s="507" t="s">
        <v>196</v>
      </c>
      <c r="DF156" s="507" t="s">
        <v>196</v>
      </c>
      <c r="DG156" s="493"/>
      <c r="DH156" s="493"/>
      <c r="DI156" s="506" t="s">
        <v>196</v>
      </c>
      <c r="DJ156" s="507" t="s">
        <v>196</v>
      </c>
      <c r="DK156" s="507" t="s">
        <v>196</v>
      </c>
      <c r="DL156" s="493"/>
      <c r="DM156" s="493"/>
      <c r="DN156" s="506" t="s">
        <v>196</v>
      </c>
      <c r="DO156" s="507" t="s">
        <v>196</v>
      </c>
      <c r="DP156" s="507" t="s">
        <v>196</v>
      </c>
      <c r="DQ156" s="493"/>
      <c r="DR156" s="493"/>
      <c r="DS156" s="508" t="s">
        <v>196</v>
      </c>
      <c r="DT156" s="507" t="s">
        <v>196</v>
      </c>
      <c r="DU156" s="507" t="s">
        <v>196</v>
      </c>
      <c r="DV156" s="493"/>
      <c r="DW156" s="493"/>
      <c r="DX156" s="509" t="s">
        <v>196</v>
      </c>
      <c r="DY156" s="509" t="s">
        <v>196</v>
      </c>
      <c r="DZ156" s="509" t="s">
        <v>196</v>
      </c>
      <c r="EA156" s="493"/>
      <c r="EB156" s="493"/>
    </row>
    <row r="157" spans="1:132" s="505" customFormat="1" x14ac:dyDescent="0.2">
      <c r="A157" s="497" t="s">
        <v>223</v>
      </c>
      <c r="B157" s="498"/>
      <c r="C157" s="498"/>
      <c r="D157" s="498"/>
      <c r="E157" s="498"/>
      <c r="F157" s="498"/>
      <c r="G157" s="498"/>
      <c r="H157" s="346"/>
      <c r="I157" s="346"/>
      <c r="J157" s="346"/>
      <c r="K157" s="423"/>
      <c r="L157" s="346"/>
      <c r="M157" s="423"/>
      <c r="N157" s="346"/>
      <c r="O157" s="346"/>
      <c r="P157" s="346"/>
      <c r="Q157" s="423"/>
      <c r="R157" s="423"/>
      <c r="S157" s="423"/>
      <c r="T157" s="346"/>
      <c r="U157" s="423"/>
      <c r="V157" s="346"/>
      <c r="W157" s="499"/>
      <c r="X157" s="423"/>
      <c r="Y157" s="423"/>
      <c r="Z157" s="423"/>
      <c r="AA157" s="489"/>
      <c r="AB157" s="423"/>
      <c r="AC157" s="423"/>
      <c r="AD157" s="423"/>
      <c r="AE157" s="423"/>
      <c r="AF157" s="423"/>
      <c r="AG157" s="423"/>
      <c r="AH157" s="423"/>
      <c r="AI157" s="423"/>
      <c r="AJ157" s="500"/>
      <c r="AK157" s="500"/>
      <c r="AL157" s="423"/>
      <c r="AM157" s="423"/>
      <c r="AN157" s="423"/>
      <c r="AO157" s="423"/>
      <c r="AP157" s="423"/>
      <c r="AQ157" s="423"/>
      <c r="AR157" s="423"/>
      <c r="AS157" s="423"/>
      <c r="AT157" s="423"/>
      <c r="AU157" s="423"/>
      <c r="AV157" s="423"/>
      <c r="AW157" s="423"/>
      <c r="AX157" s="423"/>
      <c r="AY157" s="423"/>
      <c r="AZ157" s="423"/>
      <c r="BA157" s="423"/>
      <c r="BB157" s="423"/>
      <c r="BC157" s="423"/>
      <c r="BD157" s="423"/>
      <c r="BE157" s="423"/>
      <c r="BF157" s="423"/>
      <c r="BG157" s="423"/>
      <c r="BH157" s="423"/>
      <c r="BI157" s="423"/>
      <c r="BJ157" s="423"/>
      <c r="BK157" s="423"/>
      <c r="BL157" s="427"/>
      <c r="BM157" s="427"/>
      <c r="BN157" s="423"/>
      <c r="BO157" s="423"/>
      <c r="BP157" s="423"/>
      <c r="BQ157" s="423"/>
      <c r="BR157" s="423"/>
      <c r="BS157" s="423"/>
      <c r="BT157" s="423"/>
      <c r="BU157" s="423"/>
      <c r="BV157" s="423"/>
      <c r="BW157" s="423"/>
      <c r="BX157" s="423"/>
      <c r="BY157" s="423"/>
      <c r="BZ157" s="423"/>
      <c r="CA157" s="423"/>
      <c r="CB157" s="423"/>
      <c r="CC157" s="423"/>
      <c r="CD157" s="423"/>
      <c r="CE157" s="423"/>
      <c r="CF157" s="423"/>
      <c r="CG157" s="423"/>
      <c r="CH157" s="423"/>
      <c r="CI157" s="423"/>
      <c r="CJ157" s="506">
        <v>0</v>
      </c>
      <c r="CK157" s="507" t="s">
        <v>196</v>
      </c>
      <c r="CL157" s="507" t="s">
        <v>196</v>
      </c>
      <c r="CM157" s="493"/>
      <c r="CN157" s="493"/>
      <c r="CO157" s="506">
        <v>0</v>
      </c>
      <c r="CP157" s="507" t="s">
        <v>196</v>
      </c>
      <c r="CQ157" s="507" t="s">
        <v>196</v>
      </c>
      <c r="CR157" s="493"/>
      <c r="CS157" s="493"/>
      <c r="CT157" s="506">
        <v>0</v>
      </c>
      <c r="CU157" s="507" t="s">
        <v>196</v>
      </c>
      <c r="CV157" s="507" t="s">
        <v>196</v>
      </c>
      <c r="CW157" s="493"/>
      <c r="CX157" s="493"/>
      <c r="CY157" s="506">
        <v>0</v>
      </c>
      <c r="CZ157" s="507" t="s">
        <v>196</v>
      </c>
      <c r="DA157" s="507" t="s">
        <v>196</v>
      </c>
      <c r="DB157" s="493"/>
      <c r="DC157" s="493"/>
      <c r="DD157" s="506">
        <v>0</v>
      </c>
      <c r="DE157" s="507" t="s">
        <v>196</v>
      </c>
      <c r="DF157" s="507" t="s">
        <v>196</v>
      </c>
      <c r="DG157" s="493"/>
      <c r="DH157" s="493"/>
      <c r="DI157" s="506">
        <v>0</v>
      </c>
      <c r="DJ157" s="507" t="s">
        <v>196</v>
      </c>
      <c r="DK157" s="507" t="s">
        <v>196</v>
      </c>
      <c r="DL157" s="493"/>
      <c r="DM157" s="493"/>
      <c r="DN157" s="506">
        <v>0</v>
      </c>
      <c r="DO157" s="507" t="s">
        <v>196</v>
      </c>
      <c r="DP157" s="507" t="s">
        <v>196</v>
      </c>
      <c r="DQ157" s="493"/>
      <c r="DR157" s="493"/>
      <c r="DS157" s="508">
        <v>0</v>
      </c>
      <c r="DT157" s="507" t="s">
        <v>196</v>
      </c>
      <c r="DU157" s="507" t="s">
        <v>196</v>
      </c>
      <c r="DV157" s="493"/>
      <c r="DW157" s="493"/>
      <c r="DX157" s="506">
        <v>0</v>
      </c>
      <c r="DY157" s="509" t="s">
        <v>196</v>
      </c>
      <c r="DZ157" s="509" t="s">
        <v>196</v>
      </c>
      <c r="EA157" s="493"/>
      <c r="EB157" s="493"/>
    </row>
    <row r="158" spans="1:132" s="505" customFormat="1" x14ac:dyDescent="0.2">
      <c r="A158" s="497" t="s">
        <v>396</v>
      </c>
      <c r="B158" s="498">
        <v>0</v>
      </c>
      <c r="C158" s="498">
        <v>0</v>
      </c>
      <c r="D158" s="498">
        <v>0</v>
      </c>
      <c r="E158" s="498">
        <v>2.2000000000000001E-3</v>
      </c>
      <c r="F158" s="498">
        <v>0</v>
      </c>
      <c r="G158" s="498">
        <v>3.3999999999999998E-3</v>
      </c>
      <c r="H158" s="346" t="s">
        <v>196</v>
      </c>
      <c r="I158" s="346">
        <v>2.0000000000000001E-4</v>
      </c>
      <c r="J158" s="346" t="s">
        <v>196</v>
      </c>
      <c r="K158" s="423">
        <v>2.0000000000000001E-4</v>
      </c>
      <c r="L158" s="346" t="s">
        <v>196</v>
      </c>
      <c r="M158" s="423">
        <v>3.8999999999999998E-3</v>
      </c>
      <c r="N158" s="346" t="s">
        <v>196</v>
      </c>
      <c r="O158" s="346">
        <v>2.9999999999999997E-4</v>
      </c>
      <c r="P158" s="346" t="s">
        <v>196</v>
      </c>
      <c r="Q158" s="423">
        <v>2.3999999999999998E-3</v>
      </c>
      <c r="R158" s="423" t="s">
        <v>196</v>
      </c>
      <c r="S158" s="423">
        <v>5.9999999999999995E-4</v>
      </c>
      <c r="T158" s="346" t="s">
        <v>196</v>
      </c>
      <c r="U158" s="423">
        <v>4.0000000000000002E-4</v>
      </c>
      <c r="V158" s="346" t="s">
        <v>196</v>
      </c>
      <c r="W158" s="499">
        <v>2.9999999999999997E-4</v>
      </c>
      <c r="X158" s="423" t="s">
        <v>196</v>
      </c>
      <c r="Y158" s="423">
        <v>1.8E-3</v>
      </c>
      <c r="Z158" s="423" t="s">
        <v>196</v>
      </c>
      <c r="AA158" s="423">
        <v>4.0000000000000002E-4</v>
      </c>
      <c r="AB158" s="423" t="s">
        <v>196</v>
      </c>
      <c r="AC158" s="423">
        <v>2.5000000000000001E-3</v>
      </c>
      <c r="AD158" s="423" t="s">
        <v>409</v>
      </c>
      <c r="AE158" s="423">
        <v>5.9999999999999995E-4</v>
      </c>
      <c r="AF158" s="423" t="s">
        <v>409</v>
      </c>
      <c r="AG158" s="423">
        <v>1.4E-3</v>
      </c>
      <c r="AH158" s="423" t="s">
        <v>409</v>
      </c>
      <c r="AI158" s="423">
        <v>5.0000000000000001E-4</v>
      </c>
      <c r="AJ158" s="500" t="s">
        <v>409</v>
      </c>
      <c r="AK158" s="500">
        <v>1.8E-3</v>
      </c>
      <c r="AL158" s="423" t="s">
        <v>409</v>
      </c>
      <c r="AM158" s="423">
        <v>5.9999999999999995E-4</v>
      </c>
      <c r="AN158" s="423" t="s">
        <v>409</v>
      </c>
      <c r="AO158" s="423">
        <v>2.9999999999999997E-4</v>
      </c>
      <c r="AP158" s="423" t="s">
        <v>409</v>
      </c>
      <c r="AQ158" s="423">
        <v>2.9999999999999997E-4</v>
      </c>
      <c r="AR158" s="423" t="s">
        <v>409</v>
      </c>
      <c r="AS158" s="423">
        <v>2.3999999999999998E-3</v>
      </c>
      <c r="AT158" s="423" t="s">
        <v>409</v>
      </c>
      <c r="AU158" s="423">
        <v>1.8E-3</v>
      </c>
      <c r="AV158" s="423" t="s">
        <v>409</v>
      </c>
      <c r="AW158" s="423">
        <v>8.9999999999999998E-4</v>
      </c>
      <c r="AX158" s="423" t="s">
        <v>409</v>
      </c>
      <c r="AY158" s="423">
        <v>3.3E-3</v>
      </c>
      <c r="AZ158" s="423" t="s">
        <v>409</v>
      </c>
      <c r="BA158" s="423">
        <v>1.8E-3</v>
      </c>
      <c r="BB158" s="423" t="s">
        <v>409</v>
      </c>
      <c r="BC158" s="423">
        <v>2E-3</v>
      </c>
      <c r="BD158" s="423" t="s">
        <v>409</v>
      </c>
      <c r="BE158" s="423">
        <v>1.8E-3</v>
      </c>
      <c r="BF158" s="423" t="s">
        <v>409</v>
      </c>
      <c r="BG158" s="423">
        <v>8.0000000000000004E-4</v>
      </c>
      <c r="BH158" s="423" t="s">
        <v>409</v>
      </c>
      <c r="BI158" s="423">
        <v>1.4E-3</v>
      </c>
      <c r="BJ158" s="423" t="s">
        <v>409</v>
      </c>
      <c r="BK158" s="423">
        <v>5.9999999999999995E-4</v>
      </c>
      <c r="BL158" s="427" t="s">
        <v>409</v>
      </c>
      <c r="BM158" s="427">
        <v>3.0999999999999999E-3</v>
      </c>
      <c r="BN158" s="423" t="s">
        <v>409</v>
      </c>
      <c r="BO158" s="423">
        <v>2.9999999999999997E-4</v>
      </c>
      <c r="BP158" s="423" t="s">
        <v>409</v>
      </c>
      <c r="BQ158" s="423">
        <v>2.0000000000000001E-4</v>
      </c>
      <c r="BR158" s="423" t="s">
        <v>409</v>
      </c>
      <c r="BS158" s="423">
        <v>0</v>
      </c>
      <c r="BT158" s="423" t="s">
        <v>409</v>
      </c>
      <c r="BU158" s="423">
        <v>0</v>
      </c>
      <c r="BV158" s="423" t="s">
        <v>196</v>
      </c>
      <c r="BW158" s="423">
        <v>6.0000000000000001E-3</v>
      </c>
      <c r="BX158" s="423" t="s">
        <v>196</v>
      </c>
      <c r="BY158" s="423">
        <v>8.0000000000000004E-4</v>
      </c>
      <c r="BZ158" s="423" t="s">
        <v>196</v>
      </c>
      <c r="CA158" s="423">
        <v>2.0000000000000001E-4</v>
      </c>
      <c r="CB158" s="423" t="s">
        <v>196</v>
      </c>
      <c r="CC158" s="423">
        <v>2.3E-3</v>
      </c>
      <c r="CD158" s="423" t="s">
        <v>196</v>
      </c>
      <c r="CE158" s="423">
        <v>1.33</v>
      </c>
      <c r="CF158" s="423" t="s">
        <v>196</v>
      </c>
      <c r="CG158" s="423">
        <v>1.6999999999999999E-3</v>
      </c>
      <c r="CH158" s="423" t="s">
        <v>196</v>
      </c>
      <c r="CI158" s="423">
        <v>2.0999999999999999E-3</v>
      </c>
      <c r="CJ158" s="506">
        <v>6.0000000000000001E-3</v>
      </c>
      <c r="CK158" s="507" t="s">
        <v>196</v>
      </c>
      <c r="CL158" s="507" t="s">
        <v>196</v>
      </c>
      <c r="CM158" s="493"/>
      <c r="CN158" s="493"/>
      <c r="CO158" s="506">
        <v>8.0000000000000004E-4</v>
      </c>
      <c r="CP158" s="507" t="s">
        <v>196</v>
      </c>
      <c r="CQ158" s="507" t="s">
        <v>196</v>
      </c>
      <c r="CR158" s="493"/>
      <c r="CS158" s="493"/>
      <c r="CT158" s="506">
        <v>2.0000000000000001E-4</v>
      </c>
      <c r="CU158" s="507" t="s">
        <v>196</v>
      </c>
      <c r="CV158" s="507" t="s">
        <v>196</v>
      </c>
      <c r="CW158" s="493"/>
      <c r="CX158" s="493"/>
      <c r="CY158" s="506">
        <v>2.3E-3</v>
      </c>
      <c r="CZ158" s="507" t="s">
        <v>196</v>
      </c>
      <c r="DA158" s="507" t="s">
        <v>196</v>
      </c>
      <c r="DB158" s="493"/>
      <c r="DC158" s="493"/>
      <c r="DD158" s="506">
        <v>1.33</v>
      </c>
      <c r="DE158" s="507" t="s">
        <v>196</v>
      </c>
      <c r="DF158" s="507" t="s">
        <v>196</v>
      </c>
      <c r="DG158" s="493"/>
      <c r="DH158" s="493"/>
      <c r="DI158" s="506">
        <v>1.6999999999999999E-3</v>
      </c>
      <c r="DJ158" s="507" t="s">
        <v>196</v>
      </c>
      <c r="DK158" s="507" t="s">
        <v>196</v>
      </c>
      <c r="DL158" s="493"/>
      <c r="DM158" s="493"/>
      <c r="DN158" s="506">
        <v>2.0999999999999999E-3</v>
      </c>
      <c r="DO158" s="507" t="s">
        <v>196</v>
      </c>
      <c r="DP158" s="507" t="s">
        <v>196</v>
      </c>
      <c r="DQ158" s="493"/>
      <c r="DR158" s="493"/>
      <c r="DS158" s="508">
        <v>6.9999999999999999E-4</v>
      </c>
      <c r="DT158" s="507" t="s">
        <v>196</v>
      </c>
      <c r="DU158" s="507" t="s">
        <v>196</v>
      </c>
      <c r="DV158" s="493"/>
      <c r="DW158" s="493"/>
      <c r="DX158" s="503">
        <v>8.0000000000000004E-4</v>
      </c>
      <c r="DY158" s="504" t="s">
        <v>196</v>
      </c>
      <c r="DZ158" s="504" t="s">
        <v>196</v>
      </c>
      <c r="EA158" s="493"/>
      <c r="EB158" s="493"/>
    </row>
    <row r="159" spans="1:132" s="505" customFormat="1" x14ac:dyDescent="0.2">
      <c r="A159" s="497" t="s">
        <v>397</v>
      </c>
      <c r="B159" s="498"/>
      <c r="C159" s="498"/>
      <c r="D159" s="498"/>
      <c r="E159" s="498"/>
      <c r="F159" s="498"/>
      <c r="G159" s="498"/>
      <c r="H159" s="346"/>
      <c r="I159" s="346"/>
      <c r="J159" s="346"/>
      <c r="K159" s="423"/>
      <c r="L159" s="346"/>
      <c r="M159" s="423"/>
      <c r="N159" s="346"/>
      <c r="O159" s="346"/>
      <c r="P159" s="346"/>
      <c r="Q159" s="423"/>
      <c r="R159" s="423"/>
      <c r="S159" s="423"/>
      <c r="T159" s="346"/>
      <c r="U159" s="423"/>
      <c r="V159" s="346"/>
      <c r="W159" s="499"/>
      <c r="X159" s="423"/>
      <c r="Y159" s="423"/>
      <c r="Z159" s="423"/>
      <c r="AA159" s="489"/>
      <c r="AB159" s="423"/>
      <c r="AC159" s="423"/>
      <c r="AD159" s="423"/>
      <c r="AE159" s="423"/>
      <c r="AF159" s="423"/>
      <c r="AG159" s="423"/>
      <c r="AH159" s="423"/>
      <c r="AI159" s="423"/>
      <c r="AJ159" s="500"/>
      <c r="AK159" s="500"/>
      <c r="AL159" s="423"/>
      <c r="AM159" s="423"/>
      <c r="AN159" s="423"/>
      <c r="AO159" s="423"/>
      <c r="AP159" s="423"/>
      <c r="AQ159" s="423"/>
      <c r="AR159" s="423"/>
      <c r="AS159" s="423"/>
      <c r="AT159" s="423"/>
      <c r="AU159" s="423"/>
      <c r="AV159" s="423"/>
      <c r="AW159" s="423"/>
      <c r="AX159" s="423"/>
      <c r="AY159" s="423"/>
      <c r="AZ159" s="423"/>
      <c r="BA159" s="423"/>
      <c r="BB159" s="423"/>
      <c r="BC159" s="423"/>
      <c r="BD159" s="423"/>
      <c r="BE159" s="423"/>
      <c r="BF159" s="423"/>
      <c r="BG159" s="423"/>
      <c r="BH159" s="423"/>
      <c r="BI159" s="423"/>
      <c r="BJ159" s="423"/>
      <c r="BK159" s="423"/>
      <c r="BL159" s="427"/>
      <c r="BM159" s="427"/>
      <c r="BN159" s="423"/>
      <c r="BO159" s="423"/>
      <c r="BP159" s="423"/>
      <c r="BQ159" s="423"/>
      <c r="BR159" s="423"/>
      <c r="BS159" s="423"/>
      <c r="BT159" s="423"/>
      <c r="BU159" s="423"/>
      <c r="BV159" s="423"/>
      <c r="BW159" s="423"/>
      <c r="BX159" s="423"/>
      <c r="BY159" s="423"/>
      <c r="BZ159" s="423"/>
      <c r="CA159" s="423"/>
      <c r="CB159" s="423"/>
      <c r="CC159" s="423"/>
      <c r="CD159" s="423"/>
      <c r="CE159" s="423"/>
      <c r="CF159" s="423"/>
      <c r="CG159" s="423"/>
      <c r="CH159" s="423"/>
      <c r="CI159" s="423"/>
      <c r="CJ159" s="506">
        <v>0</v>
      </c>
      <c r="CK159" s="507" t="s">
        <v>196</v>
      </c>
      <c r="CL159" s="507" t="s">
        <v>196</v>
      </c>
      <c r="CM159" s="493"/>
      <c r="CN159" s="493"/>
      <c r="CO159" s="506">
        <v>5.9999999999999995E-4</v>
      </c>
      <c r="CP159" s="507" t="s">
        <v>196</v>
      </c>
      <c r="CQ159" s="507" t="s">
        <v>196</v>
      </c>
      <c r="CR159" s="493"/>
      <c r="CS159" s="493"/>
      <c r="CT159" s="506">
        <v>0</v>
      </c>
      <c r="CU159" s="507" t="s">
        <v>196</v>
      </c>
      <c r="CV159" s="507" t="s">
        <v>196</v>
      </c>
      <c r="CW159" s="493"/>
      <c r="CX159" s="493"/>
      <c r="CY159" s="506">
        <v>0</v>
      </c>
      <c r="CZ159" s="507" t="s">
        <v>196</v>
      </c>
      <c r="DA159" s="507" t="s">
        <v>196</v>
      </c>
      <c r="DB159" s="493"/>
      <c r="DC159" s="493"/>
      <c r="DD159" s="506">
        <v>1E-4</v>
      </c>
      <c r="DE159" s="507" t="s">
        <v>196</v>
      </c>
      <c r="DF159" s="507" t="s">
        <v>196</v>
      </c>
      <c r="DG159" s="493"/>
      <c r="DH159" s="493"/>
      <c r="DI159" s="506">
        <v>2.0000000000000001E-4</v>
      </c>
      <c r="DJ159" s="507" t="s">
        <v>196</v>
      </c>
      <c r="DK159" s="507" t="s">
        <v>196</v>
      </c>
      <c r="DL159" s="493"/>
      <c r="DM159" s="493"/>
      <c r="DN159" s="506">
        <v>0</v>
      </c>
      <c r="DO159" s="507" t="s">
        <v>196</v>
      </c>
      <c r="DP159" s="507" t="s">
        <v>196</v>
      </c>
      <c r="DQ159" s="493"/>
      <c r="DR159" s="493"/>
      <c r="DS159" s="508">
        <v>0</v>
      </c>
      <c r="DT159" s="507" t="s">
        <v>196</v>
      </c>
      <c r="DU159" s="507" t="s">
        <v>196</v>
      </c>
      <c r="DV159" s="493"/>
      <c r="DW159" s="493"/>
      <c r="DX159" s="501">
        <v>0</v>
      </c>
      <c r="DY159" s="509" t="s">
        <v>196</v>
      </c>
      <c r="DZ159" s="509" t="s">
        <v>196</v>
      </c>
      <c r="EA159" s="493"/>
      <c r="EB159" s="493"/>
    </row>
    <row r="160" spans="1:132" s="505" customFormat="1" x14ac:dyDescent="0.2">
      <c r="A160" s="497" t="s">
        <v>398</v>
      </c>
      <c r="B160" s="498"/>
      <c r="C160" s="498"/>
      <c r="D160" s="498"/>
      <c r="E160" s="498"/>
      <c r="F160" s="498"/>
      <c r="G160" s="498"/>
      <c r="H160" s="346"/>
      <c r="I160" s="346"/>
      <c r="J160" s="346"/>
      <c r="K160" s="423"/>
      <c r="L160" s="346"/>
      <c r="M160" s="423"/>
      <c r="N160" s="346"/>
      <c r="O160" s="346"/>
      <c r="P160" s="346"/>
      <c r="Q160" s="423"/>
      <c r="R160" s="423"/>
      <c r="S160" s="423"/>
      <c r="T160" s="346"/>
      <c r="U160" s="423"/>
      <c r="V160" s="346"/>
      <c r="W160" s="499"/>
      <c r="X160" s="423"/>
      <c r="Y160" s="423"/>
      <c r="Z160" s="423"/>
      <c r="AA160" s="489"/>
      <c r="AB160" s="423"/>
      <c r="AC160" s="423"/>
      <c r="AD160" s="423"/>
      <c r="AE160" s="423"/>
      <c r="AF160" s="423"/>
      <c r="AG160" s="423"/>
      <c r="AH160" s="423"/>
      <c r="AI160" s="423"/>
      <c r="AJ160" s="500"/>
      <c r="AK160" s="500"/>
      <c r="AL160" s="423"/>
      <c r="AM160" s="423"/>
      <c r="AN160" s="423"/>
      <c r="AO160" s="423"/>
      <c r="AP160" s="423"/>
      <c r="AQ160" s="423"/>
      <c r="AR160" s="423"/>
      <c r="AS160" s="423"/>
      <c r="AT160" s="423"/>
      <c r="AU160" s="423"/>
      <c r="AV160" s="423"/>
      <c r="AW160" s="423"/>
      <c r="AX160" s="423"/>
      <c r="AY160" s="423"/>
      <c r="AZ160" s="423"/>
      <c r="BA160" s="423"/>
      <c r="BB160" s="423"/>
      <c r="BC160" s="423"/>
      <c r="BD160" s="423"/>
      <c r="BE160" s="423"/>
      <c r="BF160" s="423"/>
      <c r="BG160" s="423"/>
      <c r="BH160" s="423"/>
      <c r="BI160" s="423"/>
      <c r="BJ160" s="423"/>
      <c r="BK160" s="423"/>
      <c r="BL160" s="427"/>
      <c r="BM160" s="427"/>
      <c r="BN160" s="423"/>
      <c r="BO160" s="423"/>
      <c r="BP160" s="423"/>
      <c r="BQ160" s="423"/>
      <c r="BR160" s="423"/>
      <c r="BS160" s="423"/>
      <c r="BT160" s="423"/>
      <c r="BU160" s="423"/>
      <c r="BV160" s="423"/>
      <c r="BW160" s="423"/>
      <c r="BX160" s="423"/>
      <c r="BY160" s="423"/>
      <c r="BZ160" s="423"/>
      <c r="CA160" s="423"/>
      <c r="CB160" s="423"/>
      <c r="CC160" s="423"/>
      <c r="CD160" s="423"/>
      <c r="CE160" s="423"/>
      <c r="CF160" s="423"/>
      <c r="CG160" s="423"/>
      <c r="CH160" s="423"/>
      <c r="CI160" s="423"/>
      <c r="CJ160" s="506">
        <v>0</v>
      </c>
      <c r="CK160" s="507" t="s">
        <v>196</v>
      </c>
      <c r="CL160" s="507" t="s">
        <v>196</v>
      </c>
      <c r="CM160" s="493"/>
      <c r="CN160" s="493"/>
      <c r="CO160" s="506">
        <v>4.0000000000000002E-4</v>
      </c>
      <c r="CP160" s="507" t="s">
        <v>196</v>
      </c>
      <c r="CQ160" s="507" t="s">
        <v>196</v>
      </c>
      <c r="CR160" s="493"/>
      <c r="CS160" s="493"/>
      <c r="CT160" s="506">
        <v>0</v>
      </c>
      <c r="CU160" s="507" t="s">
        <v>196</v>
      </c>
      <c r="CV160" s="507" t="s">
        <v>196</v>
      </c>
      <c r="CW160" s="493"/>
      <c r="CX160" s="493"/>
      <c r="CY160" s="506">
        <v>1E-4</v>
      </c>
      <c r="CZ160" s="507" t="s">
        <v>196</v>
      </c>
      <c r="DA160" s="507" t="s">
        <v>196</v>
      </c>
      <c r="DB160" s="493"/>
      <c r="DC160" s="493"/>
      <c r="DD160" s="506">
        <v>1.2999999999999999E-3</v>
      </c>
      <c r="DE160" s="507" t="s">
        <v>196</v>
      </c>
      <c r="DF160" s="507" t="s">
        <v>196</v>
      </c>
      <c r="DG160" s="493"/>
      <c r="DH160" s="493"/>
      <c r="DI160" s="506">
        <v>1E-4</v>
      </c>
      <c r="DJ160" s="507" t="s">
        <v>196</v>
      </c>
      <c r="DK160" s="507" t="s">
        <v>196</v>
      </c>
      <c r="DL160" s="493"/>
      <c r="DM160" s="493"/>
      <c r="DN160" s="506">
        <v>1.9E-3</v>
      </c>
      <c r="DO160" s="507" t="s">
        <v>196</v>
      </c>
      <c r="DP160" s="507" t="s">
        <v>196</v>
      </c>
      <c r="DQ160" s="493"/>
      <c r="DR160" s="493"/>
      <c r="DS160" s="508">
        <v>2.0000000000000001E-4</v>
      </c>
      <c r="DT160" s="507" t="s">
        <v>196</v>
      </c>
      <c r="DU160" s="507" t="s">
        <v>196</v>
      </c>
      <c r="DV160" s="493"/>
      <c r="DW160" s="493"/>
      <c r="DX160" s="506">
        <v>0</v>
      </c>
      <c r="DY160" s="509" t="s">
        <v>196</v>
      </c>
      <c r="DZ160" s="509" t="s">
        <v>196</v>
      </c>
      <c r="EA160" s="493"/>
      <c r="EB160" s="493"/>
    </row>
    <row r="161" spans="1:132" s="431" customFormat="1" x14ac:dyDescent="0.2">
      <c r="A161" s="497" t="s">
        <v>399</v>
      </c>
      <c r="B161" s="498">
        <v>0</v>
      </c>
      <c r="C161" s="498">
        <v>0</v>
      </c>
      <c r="D161" s="498">
        <v>0</v>
      </c>
      <c r="E161" s="498">
        <v>0</v>
      </c>
      <c r="F161" s="498">
        <v>0</v>
      </c>
      <c r="G161" s="498">
        <v>0</v>
      </c>
      <c r="H161" s="346" t="s">
        <v>196</v>
      </c>
      <c r="I161" s="346">
        <v>0</v>
      </c>
      <c r="J161" s="346" t="s">
        <v>196</v>
      </c>
      <c r="K161" s="423">
        <v>0</v>
      </c>
      <c r="L161" s="346" t="s">
        <v>196</v>
      </c>
      <c r="M161" s="423">
        <v>0</v>
      </c>
      <c r="N161" s="346" t="s">
        <v>196</v>
      </c>
      <c r="O161" s="346">
        <v>0</v>
      </c>
      <c r="P161" s="346" t="s">
        <v>196</v>
      </c>
      <c r="Q161" s="423">
        <v>0</v>
      </c>
      <c r="R161" s="423" t="s">
        <v>196</v>
      </c>
      <c r="S161" s="423">
        <v>0</v>
      </c>
      <c r="T161" s="346" t="s">
        <v>196</v>
      </c>
      <c r="U161" s="423" t="s">
        <v>196</v>
      </c>
      <c r="V161" s="346" t="s">
        <v>196</v>
      </c>
      <c r="W161" s="499" t="s">
        <v>196</v>
      </c>
      <c r="X161" s="423" t="s">
        <v>196</v>
      </c>
      <c r="Y161" s="423" t="s">
        <v>196</v>
      </c>
      <c r="Z161" s="423" t="s">
        <v>196</v>
      </c>
      <c r="AA161" s="423" t="s">
        <v>196</v>
      </c>
      <c r="AB161" s="423" t="s">
        <v>196</v>
      </c>
      <c r="AC161" s="423" t="s">
        <v>196</v>
      </c>
      <c r="AD161" s="423" t="s">
        <v>409</v>
      </c>
      <c r="AE161" s="423" t="s">
        <v>409</v>
      </c>
      <c r="AF161" s="423" t="s">
        <v>409</v>
      </c>
      <c r="AG161" s="423" t="s">
        <v>409</v>
      </c>
      <c r="AH161" s="423" t="s">
        <v>409</v>
      </c>
      <c r="AI161" s="423" t="s">
        <v>409</v>
      </c>
      <c r="AJ161" s="500" t="s">
        <v>409</v>
      </c>
      <c r="AK161" s="500" t="s">
        <v>409</v>
      </c>
      <c r="AL161" s="423" t="s">
        <v>409</v>
      </c>
      <c r="AM161" s="423" t="s">
        <v>409</v>
      </c>
      <c r="AN161" s="423" t="s">
        <v>409</v>
      </c>
      <c r="AO161" s="423" t="s">
        <v>409</v>
      </c>
      <c r="AP161" s="423" t="s">
        <v>409</v>
      </c>
      <c r="AQ161" s="423" t="s">
        <v>409</v>
      </c>
      <c r="AR161" s="423" t="s">
        <v>409</v>
      </c>
      <c r="AS161" s="423" t="s">
        <v>409</v>
      </c>
      <c r="AT161" s="423" t="s">
        <v>409</v>
      </c>
      <c r="AU161" s="423" t="s">
        <v>409</v>
      </c>
      <c r="AV161" s="423" t="s">
        <v>409</v>
      </c>
      <c r="AW161" s="423" t="s">
        <v>409</v>
      </c>
      <c r="AX161" s="423" t="s">
        <v>409</v>
      </c>
      <c r="AY161" s="423" t="s">
        <v>409</v>
      </c>
      <c r="AZ161" s="423" t="s">
        <v>409</v>
      </c>
      <c r="BA161" s="423" t="s">
        <v>409</v>
      </c>
      <c r="BB161" s="423" t="s">
        <v>409</v>
      </c>
      <c r="BC161" s="423" t="s">
        <v>409</v>
      </c>
      <c r="BD161" s="423" t="s">
        <v>409</v>
      </c>
      <c r="BE161" s="423" t="s">
        <v>409</v>
      </c>
      <c r="BF161" s="423" t="s">
        <v>409</v>
      </c>
      <c r="BG161" s="423" t="s">
        <v>409</v>
      </c>
      <c r="BH161" s="423" t="s">
        <v>409</v>
      </c>
      <c r="BI161" s="423" t="s">
        <v>409</v>
      </c>
      <c r="BJ161" s="423" t="s">
        <v>409</v>
      </c>
      <c r="BK161" s="423" t="s">
        <v>409</v>
      </c>
      <c r="BL161" s="427" t="s">
        <v>409</v>
      </c>
      <c r="BM161" s="427" t="s">
        <v>409</v>
      </c>
      <c r="BN161" s="423" t="s">
        <v>409</v>
      </c>
      <c r="BO161" s="423" t="s">
        <v>409</v>
      </c>
      <c r="BP161" s="423" t="s">
        <v>409</v>
      </c>
      <c r="BQ161" s="423" t="s">
        <v>409</v>
      </c>
      <c r="BR161" s="423" t="s">
        <v>409</v>
      </c>
      <c r="BS161" s="423" t="s">
        <v>409</v>
      </c>
      <c r="BT161" s="423" t="s">
        <v>409</v>
      </c>
      <c r="BU161" s="423" t="s">
        <v>409</v>
      </c>
      <c r="BV161" s="423" t="s">
        <v>196</v>
      </c>
      <c r="BW161" s="423">
        <v>0</v>
      </c>
      <c r="BX161" s="423" t="s">
        <v>196</v>
      </c>
      <c r="BY161" s="423">
        <v>0</v>
      </c>
      <c r="BZ161" s="423" t="s">
        <v>196</v>
      </c>
      <c r="CA161" s="423" t="s">
        <v>196</v>
      </c>
      <c r="CB161" s="423" t="s">
        <v>196</v>
      </c>
      <c r="CC161" s="423" t="s">
        <v>196</v>
      </c>
      <c r="CD161" s="423" t="s">
        <v>196</v>
      </c>
      <c r="CE161" s="423" t="s">
        <v>196</v>
      </c>
      <c r="CF161" s="423" t="s">
        <v>196</v>
      </c>
      <c r="CG161" s="423" t="s">
        <v>196</v>
      </c>
      <c r="CH161" s="423" t="s">
        <v>196</v>
      </c>
      <c r="CI161" s="423" t="s">
        <v>196</v>
      </c>
      <c r="CJ161" s="506">
        <v>0</v>
      </c>
      <c r="CK161" s="507" t="s">
        <v>196</v>
      </c>
      <c r="CL161" s="507" t="s">
        <v>196</v>
      </c>
      <c r="CM161" s="493"/>
      <c r="CN161" s="493"/>
      <c r="CO161" s="506">
        <v>0</v>
      </c>
      <c r="CP161" s="507" t="s">
        <v>196</v>
      </c>
      <c r="CQ161" s="507" t="s">
        <v>196</v>
      </c>
      <c r="CR161" s="493"/>
      <c r="CS161" s="493"/>
      <c r="CT161" s="506" t="s">
        <v>196</v>
      </c>
      <c r="CU161" s="507" t="s">
        <v>196</v>
      </c>
      <c r="CV161" s="507" t="s">
        <v>196</v>
      </c>
      <c r="CW161" s="493"/>
      <c r="CX161" s="493"/>
      <c r="CY161" s="506" t="s">
        <v>196</v>
      </c>
      <c r="CZ161" s="507" t="s">
        <v>196</v>
      </c>
      <c r="DA161" s="507" t="s">
        <v>196</v>
      </c>
      <c r="DB161" s="493"/>
      <c r="DC161" s="493"/>
      <c r="DD161" s="506" t="s">
        <v>196</v>
      </c>
      <c r="DE161" s="507" t="s">
        <v>196</v>
      </c>
      <c r="DF161" s="507" t="s">
        <v>196</v>
      </c>
      <c r="DG161" s="493"/>
      <c r="DH161" s="493"/>
      <c r="DI161" s="506" t="s">
        <v>196</v>
      </c>
      <c r="DJ161" s="507" t="s">
        <v>196</v>
      </c>
      <c r="DK161" s="507" t="s">
        <v>196</v>
      </c>
      <c r="DL161" s="493"/>
      <c r="DM161" s="493"/>
      <c r="DN161" s="506" t="s">
        <v>196</v>
      </c>
      <c r="DO161" s="507" t="s">
        <v>196</v>
      </c>
      <c r="DP161" s="507" t="s">
        <v>196</v>
      </c>
      <c r="DQ161" s="493"/>
      <c r="DR161" s="493"/>
      <c r="DS161" s="508" t="s">
        <v>196</v>
      </c>
      <c r="DT161" s="507" t="s">
        <v>196</v>
      </c>
      <c r="DU161" s="507" t="s">
        <v>196</v>
      </c>
      <c r="DV161" s="493"/>
      <c r="DW161" s="493"/>
      <c r="DX161" s="509" t="s">
        <v>196</v>
      </c>
      <c r="DY161" s="504" t="s">
        <v>196</v>
      </c>
      <c r="DZ161" s="504" t="s">
        <v>196</v>
      </c>
      <c r="EA161" s="493"/>
      <c r="EB161" s="493"/>
    </row>
    <row r="162" spans="1:132" s="431" customFormat="1" x14ac:dyDescent="0.2">
      <c r="A162" s="497" t="s">
        <v>400</v>
      </c>
      <c r="B162" s="498"/>
      <c r="C162" s="498"/>
      <c r="D162" s="498"/>
      <c r="E162" s="498"/>
      <c r="F162" s="498"/>
      <c r="G162" s="498"/>
      <c r="H162" s="346"/>
      <c r="I162" s="346"/>
      <c r="J162" s="346"/>
      <c r="K162" s="423"/>
      <c r="L162" s="346"/>
      <c r="M162" s="423"/>
      <c r="N162" s="346"/>
      <c r="O162" s="346"/>
      <c r="P162" s="346"/>
      <c r="Q162" s="423"/>
      <c r="R162" s="423"/>
      <c r="S162" s="423"/>
      <c r="T162" s="346"/>
      <c r="U162" s="423"/>
      <c r="V162" s="346"/>
      <c r="W162" s="499"/>
      <c r="X162" s="423"/>
      <c r="Y162" s="423"/>
      <c r="Z162" s="423"/>
      <c r="AA162" s="423"/>
      <c r="AB162" s="423"/>
      <c r="AC162" s="423"/>
      <c r="AD162" s="423"/>
      <c r="AE162" s="423"/>
      <c r="AF162" s="423"/>
      <c r="AG162" s="423"/>
      <c r="AH162" s="423"/>
      <c r="AI162" s="423"/>
      <c r="AJ162" s="500"/>
      <c r="AK162" s="500"/>
      <c r="AL162" s="423"/>
      <c r="AM162" s="423"/>
      <c r="AN162" s="423"/>
      <c r="AO162" s="423"/>
      <c r="AP162" s="423"/>
      <c r="AQ162" s="423"/>
      <c r="AR162" s="423"/>
      <c r="AS162" s="423"/>
      <c r="AT162" s="423"/>
      <c r="AU162" s="423"/>
      <c r="AV162" s="423"/>
      <c r="AW162" s="423"/>
      <c r="AX162" s="423"/>
      <c r="AY162" s="423"/>
      <c r="AZ162" s="423"/>
      <c r="BA162" s="423"/>
      <c r="BB162" s="423"/>
      <c r="BC162" s="423"/>
      <c r="BD162" s="423"/>
      <c r="BE162" s="423"/>
      <c r="BF162" s="423"/>
      <c r="BG162" s="423"/>
      <c r="BH162" s="423"/>
      <c r="BI162" s="423"/>
      <c r="BJ162" s="423"/>
      <c r="BK162" s="423"/>
      <c r="BL162" s="427"/>
      <c r="BM162" s="427"/>
      <c r="BN162" s="423"/>
      <c r="BO162" s="423"/>
      <c r="BP162" s="423"/>
      <c r="BQ162" s="423"/>
      <c r="BR162" s="423"/>
      <c r="BS162" s="423"/>
      <c r="BT162" s="423"/>
      <c r="BU162" s="423"/>
      <c r="BV162" s="423"/>
      <c r="BW162" s="423"/>
      <c r="BX162" s="423"/>
      <c r="BY162" s="423"/>
      <c r="BZ162" s="423"/>
      <c r="CA162" s="423"/>
      <c r="CB162" s="423"/>
      <c r="CC162" s="423"/>
      <c r="CD162" s="423"/>
      <c r="CE162" s="423"/>
      <c r="CF162" s="423"/>
      <c r="CG162" s="423"/>
      <c r="CH162" s="423"/>
      <c r="CI162" s="423"/>
      <c r="CJ162" s="506">
        <v>0</v>
      </c>
      <c r="CK162" s="507" t="s">
        <v>196</v>
      </c>
      <c r="CL162" s="507" t="s">
        <v>196</v>
      </c>
      <c r="CM162" s="493"/>
      <c r="CN162" s="493"/>
      <c r="CO162" s="506">
        <v>1E-4</v>
      </c>
      <c r="CP162" s="507" t="s">
        <v>196</v>
      </c>
      <c r="CQ162" s="507" t="s">
        <v>196</v>
      </c>
      <c r="CR162" s="493"/>
      <c r="CS162" s="493"/>
      <c r="CT162" s="506">
        <v>1E-4</v>
      </c>
      <c r="CU162" s="507" t="s">
        <v>196</v>
      </c>
      <c r="CV162" s="507" t="s">
        <v>196</v>
      </c>
      <c r="CW162" s="493"/>
      <c r="CX162" s="493"/>
      <c r="CY162" s="506">
        <v>0</v>
      </c>
      <c r="CZ162" s="507" t="s">
        <v>196</v>
      </c>
      <c r="DA162" s="507" t="s">
        <v>196</v>
      </c>
      <c r="DB162" s="493"/>
      <c r="DC162" s="493"/>
      <c r="DD162" s="506">
        <v>0</v>
      </c>
      <c r="DE162" s="507" t="s">
        <v>196</v>
      </c>
      <c r="DF162" s="507" t="s">
        <v>196</v>
      </c>
      <c r="DG162" s="493"/>
      <c r="DH162" s="493"/>
      <c r="DI162" s="506">
        <v>5.9999999999999995E-4</v>
      </c>
      <c r="DJ162" s="507" t="s">
        <v>196</v>
      </c>
      <c r="DK162" s="507" t="s">
        <v>196</v>
      </c>
      <c r="DL162" s="493"/>
      <c r="DM162" s="493"/>
      <c r="DN162" s="506">
        <v>0</v>
      </c>
      <c r="DO162" s="507" t="s">
        <v>196</v>
      </c>
      <c r="DP162" s="507" t="s">
        <v>196</v>
      </c>
      <c r="DQ162" s="493"/>
      <c r="DR162" s="493"/>
      <c r="DS162" s="508">
        <v>1E-4</v>
      </c>
      <c r="DT162" s="507" t="s">
        <v>196</v>
      </c>
      <c r="DU162" s="507" t="s">
        <v>196</v>
      </c>
      <c r="DV162" s="493"/>
      <c r="DW162" s="493"/>
      <c r="DX162" s="506">
        <v>0</v>
      </c>
      <c r="DY162" s="509" t="s">
        <v>196</v>
      </c>
      <c r="DZ162" s="509" t="s">
        <v>196</v>
      </c>
      <c r="EA162" s="493"/>
      <c r="EB162" s="493"/>
    </row>
    <row r="163" spans="1:132" s="431" customFormat="1" x14ac:dyDescent="0.2">
      <c r="A163" s="497" t="s">
        <v>401</v>
      </c>
      <c r="B163" s="498"/>
      <c r="C163" s="498"/>
      <c r="D163" s="498"/>
      <c r="E163" s="498"/>
      <c r="F163" s="498"/>
      <c r="G163" s="498"/>
      <c r="H163" s="346"/>
      <c r="I163" s="346"/>
      <c r="J163" s="346"/>
      <c r="K163" s="423"/>
      <c r="L163" s="346"/>
      <c r="M163" s="423"/>
      <c r="N163" s="346"/>
      <c r="O163" s="346"/>
      <c r="P163" s="346"/>
      <c r="Q163" s="423"/>
      <c r="R163" s="423"/>
      <c r="S163" s="423"/>
      <c r="T163" s="346"/>
      <c r="U163" s="423"/>
      <c r="V163" s="346"/>
      <c r="W163" s="499"/>
      <c r="X163" s="423"/>
      <c r="Y163" s="423"/>
      <c r="Z163" s="423"/>
      <c r="AA163" s="423"/>
      <c r="AB163" s="423"/>
      <c r="AC163" s="423"/>
      <c r="AD163" s="423"/>
      <c r="AE163" s="423"/>
      <c r="AF163" s="423"/>
      <c r="AG163" s="423"/>
      <c r="AH163" s="423"/>
      <c r="AI163" s="423"/>
      <c r="AJ163" s="500"/>
      <c r="AK163" s="500"/>
      <c r="AL163" s="423"/>
      <c r="AM163" s="423"/>
      <c r="AN163" s="423"/>
      <c r="AO163" s="423"/>
      <c r="AP163" s="423"/>
      <c r="AQ163" s="423"/>
      <c r="AR163" s="423"/>
      <c r="AS163" s="423"/>
      <c r="AT163" s="423"/>
      <c r="AU163" s="423"/>
      <c r="AV163" s="423"/>
      <c r="AW163" s="423"/>
      <c r="AX163" s="423"/>
      <c r="AY163" s="423"/>
      <c r="AZ163" s="423"/>
      <c r="BA163" s="423"/>
      <c r="BB163" s="423"/>
      <c r="BC163" s="423"/>
      <c r="BD163" s="423"/>
      <c r="BE163" s="423"/>
      <c r="BF163" s="423"/>
      <c r="BG163" s="423"/>
      <c r="BH163" s="423"/>
      <c r="BI163" s="423"/>
      <c r="BJ163" s="423"/>
      <c r="BK163" s="423"/>
      <c r="BL163" s="427"/>
      <c r="BM163" s="427"/>
      <c r="BN163" s="423"/>
      <c r="BO163" s="423"/>
      <c r="BP163" s="423"/>
      <c r="BQ163" s="423"/>
      <c r="BR163" s="423"/>
      <c r="BS163" s="423"/>
      <c r="BT163" s="423"/>
      <c r="BU163" s="423"/>
      <c r="BV163" s="423"/>
      <c r="BW163" s="423"/>
      <c r="BX163" s="423"/>
      <c r="BY163" s="423"/>
      <c r="BZ163" s="423"/>
      <c r="CA163" s="423"/>
      <c r="CB163" s="423"/>
      <c r="CC163" s="423"/>
      <c r="CD163" s="423"/>
      <c r="CE163" s="423"/>
      <c r="CF163" s="423"/>
      <c r="CG163" s="423"/>
      <c r="CH163" s="423"/>
      <c r="CI163" s="423"/>
      <c r="CJ163" s="506">
        <v>0</v>
      </c>
      <c r="CK163" s="507" t="s">
        <v>196</v>
      </c>
      <c r="CL163" s="507" t="s">
        <v>196</v>
      </c>
      <c r="CM163" s="493"/>
      <c r="CN163" s="493"/>
      <c r="CO163" s="506">
        <v>1E-4</v>
      </c>
      <c r="CP163" s="507" t="s">
        <v>196</v>
      </c>
      <c r="CQ163" s="507" t="s">
        <v>196</v>
      </c>
      <c r="CR163" s="493"/>
      <c r="CS163" s="493"/>
      <c r="CT163" s="506">
        <v>0</v>
      </c>
      <c r="CU163" s="507" t="s">
        <v>196</v>
      </c>
      <c r="CV163" s="507" t="s">
        <v>196</v>
      </c>
      <c r="CW163" s="493"/>
      <c r="CX163" s="493"/>
      <c r="CY163" s="506">
        <v>0</v>
      </c>
      <c r="CZ163" s="507" t="s">
        <v>196</v>
      </c>
      <c r="DA163" s="507" t="s">
        <v>196</v>
      </c>
      <c r="DB163" s="493"/>
      <c r="DC163" s="493"/>
      <c r="DD163" s="506">
        <v>0</v>
      </c>
      <c r="DE163" s="507" t="s">
        <v>196</v>
      </c>
      <c r="DF163" s="507" t="s">
        <v>196</v>
      </c>
      <c r="DG163" s="493"/>
      <c r="DH163" s="493"/>
      <c r="DI163" s="506">
        <v>0.03</v>
      </c>
      <c r="DJ163" s="507" t="s">
        <v>196</v>
      </c>
      <c r="DK163" s="507" t="s">
        <v>196</v>
      </c>
      <c r="DL163" s="493"/>
      <c r="DM163" s="493"/>
      <c r="DN163" s="506">
        <v>0</v>
      </c>
      <c r="DO163" s="507" t="s">
        <v>196</v>
      </c>
      <c r="DP163" s="507" t="s">
        <v>196</v>
      </c>
      <c r="DQ163" s="493"/>
      <c r="DR163" s="493"/>
      <c r="DS163" s="508">
        <v>0</v>
      </c>
      <c r="DT163" s="507" t="s">
        <v>196</v>
      </c>
      <c r="DU163" s="507" t="s">
        <v>196</v>
      </c>
      <c r="DV163" s="493"/>
      <c r="DW163" s="493"/>
      <c r="DX163" s="506">
        <v>0</v>
      </c>
      <c r="DY163" s="509" t="s">
        <v>196</v>
      </c>
      <c r="DZ163" s="509" t="s">
        <v>196</v>
      </c>
      <c r="EA163" s="493"/>
      <c r="EB163" s="493"/>
    </row>
    <row r="164" spans="1:132" s="431" customFormat="1" x14ac:dyDescent="0.2">
      <c r="A164" s="497" t="s">
        <v>402</v>
      </c>
      <c r="B164" s="498">
        <v>0</v>
      </c>
      <c r="C164" s="498">
        <v>0</v>
      </c>
      <c r="D164" s="498">
        <v>0</v>
      </c>
      <c r="E164" s="498">
        <v>0</v>
      </c>
      <c r="F164" s="498">
        <v>0</v>
      </c>
      <c r="G164" s="498">
        <v>0</v>
      </c>
      <c r="H164" s="346" t="s">
        <v>196</v>
      </c>
      <c r="I164" s="346">
        <v>1E-4</v>
      </c>
      <c r="J164" s="346" t="s">
        <v>196</v>
      </c>
      <c r="K164" s="423">
        <v>1E-4</v>
      </c>
      <c r="L164" s="346" t="s">
        <v>196</v>
      </c>
      <c r="M164" s="423">
        <v>0</v>
      </c>
      <c r="N164" s="346" t="s">
        <v>196</v>
      </c>
      <c r="O164" s="346">
        <v>2.0000000000000001E-4</v>
      </c>
      <c r="P164" s="346" t="s">
        <v>196</v>
      </c>
      <c r="Q164" s="423">
        <v>2.9999999999999997E-4</v>
      </c>
      <c r="R164" s="423" t="s">
        <v>196</v>
      </c>
      <c r="S164" s="423">
        <v>2.9999999999999997E-4</v>
      </c>
      <c r="T164" s="346" t="s">
        <v>196</v>
      </c>
      <c r="U164" s="423" t="s">
        <v>196</v>
      </c>
      <c r="V164" s="346" t="s">
        <v>196</v>
      </c>
      <c r="W164" s="499" t="s">
        <v>196</v>
      </c>
      <c r="X164" s="423" t="s">
        <v>196</v>
      </c>
      <c r="Y164" s="423" t="s">
        <v>196</v>
      </c>
      <c r="Z164" s="423" t="s">
        <v>196</v>
      </c>
      <c r="AA164" s="423" t="s">
        <v>196</v>
      </c>
      <c r="AB164" s="423" t="s">
        <v>196</v>
      </c>
      <c r="AC164" s="423" t="s">
        <v>196</v>
      </c>
      <c r="AD164" s="423" t="s">
        <v>409</v>
      </c>
      <c r="AE164" s="423" t="s">
        <v>409</v>
      </c>
      <c r="AF164" s="423" t="s">
        <v>409</v>
      </c>
      <c r="AG164" s="423" t="s">
        <v>409</v>
      </c>
      <c r="AH164" s="423" t="s">
        <v>409</v>
      </c>
      <c r="AI164" s="423" t="s">
        <v>409</v>
      </c>
      <c r="AJ164" s="500" t="s">
        <v>409</v>
      </c>
      <c r="AK164" s="500" t="s">
        <v>409</v>
      </c>
      <c r="AL164" s="423" t="s">
        <v>409</v>
      </c>
      <c r="AM164" s="423" t="s">
        <v>409</v>
      </c>
      <c r="AN164" s="423" t="s">
        <v>409</v>
      </c>
      <c r="AO164" s="423" t="s">
        <v>409</v>
      </c>
      <c r="AP164" s="423" t="s">
        <v>409</v>
      </c>
      <c r="AQ164" s="423" t="s">
        <v>409</v>
      </c>
      <c r="AR164" s="423" t="s">
        <v>409</v>
      </c>
      <c r="AS164" s="423" t="s">
        <v>409</v>
      </c>
      <c r="AT164" s="423" t="s">
        <v>409</v>
      </c>
      <c r="AU164" s="423" t="s">
        <v>409</v>
      </c>
      <c r="AV164" s="423" t="s">
        <v>409</v>
      </c>
      <c r="AW164" s="423" t="s">
        <v>409</v>
      </c>
      <c r="AX164" s="423" t="s">
        <v>409</v>
      </c>
      <c r="AY164" s="423" t="s">
        <v>409</v>
      </c>
      <c r="AZ164" s="423" t="s">
        <v>409</v>
      </c>
      <c r="BA164" s="423" t="s">
        <v>409</v>
      </c>
      <c r="BB164" s="423" t="s">
        <v>409</v>
      </c>
      <c r="BC164" s="423" t="s">
        <v>409</v>
      </c>
      <c r="BD164" s="423" t="s">
        <v>409</v>
      </c>
      <c r="BE164" s="423" t="s">
        <v>409</v>
      </c>
      <c r="BF164" s="423" t="s">
        <v>409</v>
      </c>
      <c r="BG164" s="423" t="s">
        <v>409</v>
      </c>
      <c r="BH164" s="423" t="s">
        <v>409</v>
      </c>
      <c r="BI164" s="423" t="s">
        <v>409</v>
      </c>
      <c r="BJ164" s="423" t="s">
        <v>409</v>
      </c>
      <c r="BK164" s="423" t="s">
        <v>409</v>
      </c>
      <c r="BL164" s="427" t="s">
        <v>409</v>
      </c>
      <c r="BM164" s="427" t="s">
        <v>409</v>
      </c>
      <c r="BN164" s="423" t="s">
        <v>409</v>
      </c>
      <c r="BO164" s="423" t="s">
        <v>409</v>
      </c>
      <c r="BP164" s="423" t="s">
        <v>409</v>
      </c>
      <c r="BQ164" s="423" t="s">
        <v>409</v>
      </c>
      <c r="BR164" s="423" t="s">
        <v>409</v>
      </c>
      <c r="BS164" s="423" t="s">
        <v>409</v>
      </c>
      <c r="BT164" s="423" t="s">
        <v>409</v>
      </c>
      <c r="BU164" s="423" t="s">
        <v>409</v>
      </c>
      <c r="BV164" s="423" t="s">
        <v>196</v>
      </c>
      <c r="BW164" s="423" t="s">
        <v>196</v>
      </c>
      <c r="BX164" s="423" t="s">
        <v>196</v>
      </c>
      <c r="BY164" s="423" t="s">
        <v>196</v>
      </c>
      <c r="BZ164" s="423" t="s">
        <v>196</v>
      </c>
      <c r="CA164" s="423" t="s">
        <v>196</v>
      </c>
      <c r="CB164" s="423" t="s">
        <v>196</v>
      </c>
      <c r="CC164" s="423" t="s">
        <v>196</v>
      </c>
      <c r="CD164" s="423" t="s">
        <v>196</v>
      </c>
      <c r="CE164" s="423" t="s">
        <v>196</v>
      </c>
      <c r="CF164" s="423" t="s">
        <v>196</v>
      </c>
      <c r="CG164" s="423" t="s">
        <v>196</v>
      </c>
      <c r="CH164" s="423" t="s">
        <v>196</v>
      </c>
      <c r="CI164" s="423" t="s">
        <v>196</v>
      </c>
      <c r="CJ164" s="506">
        <v>0</v>
      </c>
      <c r="CK164" s="507" t="s">
        <v>196</v>
      </c>
      <c r="CL164" s="507" t="s">
        <v>196</v>
      </c>
      <c r="CM164" s="493"/>
      <c r="CN164" s="493"/>
      <c r="CO164" s="506">
        <v>0</v>
      </c>
      <c r="CP164" s="507" t="s">
        <v>196</v>
      </c>
      <c r="CQ164" s="507" t="s">
        <v>196</v>
      </c>
      <c r="CR164" s="493"/>
      <c r="CS164" s="493"/>
      <c r="CT164" s="506">
        <v>0</v>
      </c>
      <c r="CU164" s="507" t="s">
        <v>196</v>
      </c>
      <c r="CV164" s="507" t="s">
        <v>196</v>
      </c>
      <c r="CW164" s="493"/>
      <c r="CX164" s="493"/>
      <c r="CY164" s="506">
        <v>0</v>
      </c>
      <c r="CZ164" s="507" t="s">
        <v>196</v>
      </c>
      <c r="DA164" s="507" t="s">
        <v>196</v>
      </c>
      <c r="DB164" s="493"/>
      <c r="DC164" s="493"/>
      <c r="DD164" s="506">
        <v>0</v>
      </c>
      <c r="DE164" s="507" t="s">
        <v>196</v>
      </c>
      <c r="DF164" s="507" t="s">
        <v>196</v>
      </c>
      <c r="DG164" s="493"/>
      <c r="DH164" s="493"/>
      <c r="DI164" s="506">
        <v>0</v>
      </c>
      <c r="DJ164" s="507" t="s">
        <v>196</v>
      </c>
      <c r="DK164" s="507" t="s">
        <v>196</v>
      </c>
      <c r="DL164" s="493"/>
      <c r="DM164" s="493"/>
      <c r="DN164" s="506">
        <v>0</v>
      </c>
      <c r="DO164" s="507" t="s">
        <v>196</v>
      </c>
      <c r="DP164" s="507" t="s">
        <v>196</v>
      </c>
      <c r="DQ164" s="493"/>
      <c r="DR164" s="493"/>
      <c r="DS164" s="508" t="s">
        <v>196</v>
      </c>
      <c r="DT164" s="507" t="s">
        <v>196</v>
      </c>
      <c r="DU164" s="507" t="s">
        <v>196</v>
      </c>
      <c r="DV164" s="493"/>
      <c r="DW164" s="493"/>
      <c r="DX164" s="509" t="s">
        <v>196</v>
      </c>
      <c r="DY164" s="504" t="s">
        <v>196</v>
      </c>
      <c r="DZ164" s="504" t="s">
        <v>196</v>
      </c>
      <c r="EA164" s="493"/>
      <c r="EB164" s="493"/>
    </row>
    <row r="165" spans="1:132" s="431" customFormat="1" x14ac:dyDescent="0.2">
      <c r="A165" s="497" t="s">
        <v>412</v>
      </c>
      <c r="B165" s="498"/>
      <c r="C165" s="498"/>
      <c r="D165" s="498"/>
      <c r="E165" s="498"/>
      <c r="F165" s="498"/>
      <c r="G165" s="498"/>
      <c r="H165" s="346"/>
      <c r="I165" s="346"/>
      <c r="J165" s="346"/>
      <c r="K165" s="423"/>
      <c r="L165" s="346"/>
      <c r="M165" s="423"/>
      <c r="N165" s="346"/>
      <c r="O165" s="346"/>
      <c r="P165" s="346"/>
      <c r="Q165" s="423"/>
      <c r="R165" s="423"/>
      <c r="S165" s="423"/>
      <c r="T165" s="346"/>
      <c r="U165" s="423"/>
      <c r="V165" s="346"/>
      <c r="W165" s="499"/>
      <c r="X165" s="423"/>
      <c r="Y165" s="423"/>
      <c r="Z165" s="423"/>
      <c r="AA165" s="423"/>
      <c r="AB165" s="423"/>
      <c r="AC165" s="423"/>
      <c r="AD165" s="423"/>
      <c r="AE165" s="423"/>
      <c r="AF165" s="423"/>
      <c r="AG165" s="423"/>
      <c r="AH165" s="423"/>
      <c r="AI165" s="423"/>
      <c r="AJ165" s="500"/>
      <c r="AK165" s="500"/>
      <c r="AL165" s="423"/>
      <c r="AM165" s="423"/>
      <c r="AN165" s="423"/>
      <c r="AO165" s="423"/>
      <c r="AP165" s="423"/>
      <c r="AQ165" s="423"/>
      <c r="AR165" s="423"/>
      <c r="AS165" s="423"/>
      <c r="AT165" s="423"/>
      <c r="AU165" s="423"/>
      <c r="AV165" s="423"/>
      <c r="AW165" s="423"/>
      <c r="AX165" s="423"/>
      <c r="AY165" s="423"/>
      <c r="AZ165" s="423"/>
      <c r="BA165" s="423"/>
      <c r="BB165" s="423"/>
      <c r="BC165" s="423"/>
      <c r="BD165" s="423"/>
      <c r="BE165" s="423"/>
      <c r="BF165" s="423"/>
      <c r="BG165" s="423"/>
      <c r="BH165" s="423"/>
      <c r="BI165" s="423"/>
      <c r="BJ165" s="423"/>
      <c r="BK165" s="423"/>
      <c r="BL165" s="427"/>
      <c r="BM165" s="427"/>
      <c r="BN165" s="423"/>
      <c r="BO165" s="423"/>
      <c r="BP165" s="423"/>
      <c r="BQ165" s="423"/>
      <c r="BR165" s="423"/>
      <c r="BS165" s="423"/>
      <c r="BT165" s="423"/>
      <c r="BU165" s="423"/>
      <c r="BV165" s="423"/>
      <c r="BW165" s="423"/>
      <c r="BX165" s="423"/>
      <c r="BY165" s="423"/>
      <c r="BZ165" s="423"/>
      <c r="CA165" s="423"/>
      <c r="CB165" s="423"/>
      <c r="CC165" s="423"/>
      <c r="CD165" s="423"/>
      <c r="CE165" s="423"/>
      <c r="CF165" s="423"/>
      <c r="CG165" s="423"/>
      <c r="CH165" s="423"/>
      <c r="CI165" s="423"/>
      <c r="CJ165" s="506">
        <v>0</v>
      </c>
      <c r="CK165" s="507" t="s">
        <v>196</v>
      </c>
      <c r="CL165" s="507" t="s">
        <v>196</v>
      </c>
      <c r="CM165" s="493"/>
      <c r="CN165" s="493"/>
      <c r="CO165" s="506">
        <v>0</v>
      </c>
      <c r="CP165" s="507" t="s">
        <v>196</v>
      </c>
      <c r="CQ165" s="507" t="s">
        <v>196</v>
      </c>
      <c r="CR165" s="493"/>
      <c r="CS165" s="493"/>
      <c r="CT165" s="506">
        <v>0</v>
      </c>
      <c r="CU165" s="507" t="s">
        <v>196</v>
      </c>
      <c r="CV165" s="507" t="s">
        <v>196</v>
      </c>
      <c r="CW165" s="493"/>
      <c r="CX165" s="493"/>
      <c r="CY165" s="506">
        <v>0</v>
      </c>
      <c r="CZ165" s="507" t="s">
        <v>196</v>
      </c>
      <c r="DA165" s="507" t="s">
        <v>196</v>
      </c>
      <c r="DB165" s="493"/>
      <c r="DC165" s="493"/>
      <c r="DD165" s="506">
        <v>0</v>
      </c>
      <c r="DE165" s="507" t="s">
        <v>196</v>
      </c>
      <c r="DF165" s="507" t="s">
        <v>196</v>
      </c>
      <c r="DG165" s="493"/>
      <c r="DH165" s="493"/>
      <c r="DI165" s="506">
        <v>0</v>
      </c>
      <c r="DJ165" s="507" t="s">
        <v>196</v>
      </c>
      <c r="DK165" s="507" t="s">
        <v>196</v>
      </c>
      <c r="DL165" s="493"/>
      <c r="DM165" s="493"/>
      <c r="DN165" s="506">
        <v>0</v>
      </c>
      <c r="DO165" s="507" t="s">
        <v>196</v>
      </c>
      <c r="DP165" s="507" t="s">
        <v>196</v>
      </c>
      <c r="DQ165" s="493"/>
      <c r="DR165" s="493"/>
      <c r="DS165" s="508">
        <v>0</v>
      </c>
      <c r="DT165" s="507" t="s">
        <v>196</v>
      </c>
      <c r="DU165" s="507" t="s">
        <v>196</v>
      </c>
      <c r="DV165" s="493"/>
      <c r="DW165" s="493"/>
      <c r="DX165" s="506">
        <v>0</v>
      </c>
      <c r="DY165" s="509" t="s">
        <v>196</v>
      </c>
      <c r="DZ165" s="509" t="s">
        <v>196</v>
      </c>
      <c r="EA165" s="493"/>
      <c r="EB165" s="493"/>
    </row>
    <row r="166" spans="1:132" s="431" customFormat="1" x14ac:dyDescent="0.2">
      <c r="A166" s="497" t="s">
        <v>403</v>
      </c>
      <c r="B166" s="498"/>
      <c r="C166" s="498"/>
      <c r="D166" s="498"/>
      <c r="E166" s="498"/>
      <c r="F166" s="498"/>
      <c r="G166" s="498"/>
      <c r="H166" s="346"/>
      <c r="I166" s="346"/>
      <c r="J166" s="346"/>
      <c r="K166" s="423"/>
      <c r="L166" s="346"/>
      <c r="M166" s="423"/>
      <c r="N166" s="346"/>
      <c r="O166" s="346"/>
      <c r="P166" s="346"/>
      <c r="Q166" s="423"/>
      <c r="R166" s="423"/>
      <c r="S166" s="423"/>
      <c r="T166" s="346"/>
      <c r="U166" s="423"/>
      <c r="V166" s="346"/>
      <c r="W166" s="499"/>
      <c r="X166" s="423"/>
      <c r="Y166" s="423"/>
      <c r="Z166" s="423"/>
      <c r="AA166" s="423"/>
      <c r="AB166" s="423"/>
      <c r="AC166" s="423"/>
      <c r="AD166" s="423"/>
      <c r="AE166" s="423"/>
      <c r="AF166" s="423"/>
      <c r="AG166" s="423"/>
      <c r="AH166" s="423"/>
      <c r="AI166" s="423"/>
      <c r="AJ166" s="500"/>
      <c r="AK166" s="500"/>
      <c r="AL166" s="423"/>
      <c r="AM166" s="423"/>
      <c r="AN166" s="423"/>
      <c r="AO166" s="423"/>
      <c r="AP166" s="423"/>
      <c r="AQ166" s="423"/>
      <c r="AR166" s="423"/>
      <c r="AS166" s="423"/>
      <c r="AT166" s="423"/>
      <c r="AU166" s="423"/>
      <c r="AV166" s="423"/>
      <c r="AW166" s="423"/>
      <c r="AX166" s="423"/>
      <c r="AY166" s="423"/>
      <c r="AZ166" s="423"/>
      <c r="BA166" s="423"/>
      <c r="BB166" s="423"/>
      <c r="BC166" s="423"/>
      <c r="BD166" s="423"/>
      <c r="BE166" s="423"/>
      <c r="BF166" s="423"/>
      <c r="BG166" s="423"/>
      <c r="BH166" s="423"/>
      <c r="BI166" s="423"/>
      <c r="BJ166" s="423"/>
      <c r="BK166" s="423"/>
      <c r="BL166" s="427"/>
      <c r="BM166" s="427"/>
      <c r="BN166" s="423"/>
      <c r="BO166" s="423"/>
      <c r="BP166" s="423"/>
      <c r="BQ166" s="423"/>
      <c r="BR166" s="423"/>
      <c r="BS166" s="423"/>
      <c r="BT166" s="423"/>
      <c r="BU166" s="423"/>
      <c r="BV166" s="423"/>
      <c r="BW166" s="423"/>
      <c r="BX166" s="423"/>
      <c r="BY166" s="423"/>
      <c r="BZ166" s="423"/>
      <c r="CA166" s="423"/>
      <c r="CB166" s="423"/>
      <c r="CC166" s="423"/>
      <c r="CD166" s="423"/>
      <c r="CE166" s="423"/>
      <c r="CF166" s="423"/>
      <c r="CG166" s="423"/>
      <c r="CH166" s="423"/>
      <c r="CI166" s="423"/>
      <c r="CJ166" s="506">
        <v>0</v>
      </c>
      <c r="CK166" s="507" t="s">
        <v>196</v>
      </c>
      <c r="CL166" s="507" t="s">
        <v>196</v>
      </c>
      <c r="CM166" s="493"/>
      <c r="CN166" s="493"/>
      <c r="CO166" s="506">
        <v>0.31</v>
      </c>
      <c r="CP166" s="507" t="s">
        <v>196</v>
      </c>
      <c r="CQ166" s="507" t="s">
        <v>196</v>
      </c>
      <c r="CR166" s="493"/>
      <c r="CS166" s="493"/>
      <c r="CT166" s="506">
        <v>6.4000000000000003E-3</v>
      </c>
      <c r="CU166" s="507" t="s">
        <v>196</v>
      </c>
      <c r="CV166" s="507" t="s">
        <v>196</v>
      </c>
      <c r="CW166" s="493"/>
      <c r="CX166" s="493"/>
      <c r="CY166" s="506">
        <v>5.5999999999999999E-3</v>
      </c>
      <c r="CZ166" s="507" t="s">
        <v>196</v>
      </c>
      <c r="DA166" s="507" t="s">
        <v>196</v>
      </c>
      <c r="DB166" s="493"/>
      <c r="DC166" s="493"/>
      <c r="DD166" s="506">
        <v>2.7000000000000001E-3</v>
      </c>
      <c r="DE166" s="507" t="s">
        <v>196</v>
      </c>
      <c r="DF166" s="507" t="s">
        <v>196</v>
      </c>
      <c r="DG166" s="493"/>
      <c r="DH166" s="493"/>
      <c r="DI166" s="506">
        <v>2.3999999999999998E-3</v>
      </c>
      <c r="DJ166" s="507" t="s">
        <v>196</v>
      </c>
      <c r="DK166" s="507" t="s">
        <v>196</v>
      </c>
      <c r="DL166" s="493"/>
      <c r="DM166" s="493"/>
      <c r="DN166" s="506">
        <v>4.3E-3</v>
      </c>
      <c r="DO166" s="507" t="s">
        <v>196</v>
      </c>
      <c r="DP166" s="507" t="s">
        <v>196</v>
      </c>
      <c r="DQ166" s="493"/>
      <c r="DR166" s="493"/>
      <c r="DS166" s="508">
        <v>2E-3</v>
      </c>
      <c r="DT166" s="507" t="s">
        <v>196</v>
      </c>
      <c r="DU166" s="507" t="s">
        <v>196</v>
      </c>
      <c r="DV166" s="493"/>
      <c r="DW166" s="493"/>
      <c r="DX166" s="503">
        <v>3.0000000000000001E-3</v>
      </c>
      <c r="DY166" s="509" t="s">
        <v>196</v>
      </c>
      <c r="DZ166" s="509" t="s">
        <v>196</v>
      </c>
      <c r="EA166" s="493"/>
      <c r="EB166" s="493"/>
    </row>
    <row r="167" spans="1:132" s="431" customFormat="1" x14ac:dyDescent="0.2">
      <c r="A167" s="436" t="s">
        <v>413</v>
      </c>
      <c r="B167" s="605">
        <v>6.5699999999999995E-2</v>
      </c>
      <c r="C167" s="605"/>
      <c r="D167" s="605">
        <v>4.2799999999999998E-2</v>
      </c>
      <c r="E167" s="605"/>
      <c r="F167" s="605">
        <v>3.4200000000000001E-2</v>
      </c>
      <c r="G167" s="605"/>
      <c r="H167" s="605">
        <v>3.4799999999999998E-2</v>
      </c>
      <c r="I167" s="605"/>
      <c r="J167" s="605">
        <v>3.1199999999999999E-2</v>
      </c>
      <c r="K167" s="605"/>
      <c r="L167" s="605">
        <v>6.0100000000000001E-2</v>
      </c>
      <c r="M167" s="605"/>
      <c r="N167" s="605">
        <v>3.8399999999999997E-2</v>
      </c>
      <c r="O167" s="605"/>
      <c r="P167" s="605">
        <v>4.8099999999999997E-2</v>
      </c>
      <c r="Q167" s="605"/>
      <c r="R167" s="605">
        <v>3.61E-2</v>
      </c>
      <c r="S167" s="605"/>
      <c r="T167" s="605">
        <v>4.4299999999999999E-2</v>
      </c>
      <c r="U167" s="605"/>
      <c r="V167" s="605">
        <v>3.4000000000000002E-2</v>
      </c>
      <c r="W167" s="605"/>
      <c r="X167" s="605">
        <v>7.3099999999999998E-2</v>
      </c>
      <c r="Y167" s="605"/>
      <c r="Z167" s="605">
        <v>3.9300000000000002E-2</v>
      </c>
      <c r="AA167" s="605"/>
      <c r="AB167" s="605">
        <v>6.5100000000000005E-2</v>
      </c>
      <c r="AC167" s="605"/>
      <c r="AD167" s="605">
        <v>4.1200000000000001E-2</v>
      </c>
      <c r="AE167" s="605"/>
      <c r="AF167" s="605">
        <v>3.6999999999999998E-2</v>
      </c>
      <c r="AG167" s="605"/>
      <c r="AH167" s="605">
        <v>2.8799999999999999E-2</v>
      </c>
      <c r="AI167" s="605"/>
      <c r="AJ167" s="605">
        <v>3.2000000000000001E-2</v>
      </c>
      <c r="AK167" s="605"/>
      <c r="AL167" s="605">
        <v>3.3599999999999998E-2</v>
      </c>
      <c r="AM167" s="605"/>
      <c r="AN167" s="605">
        <v>3.9399999999999998E-2</v>
      </c>
      <c r="AO167" s="605"/>
      <c r="AP167" s="605">
        <v>3.5099999999999999E-2</v>
      </c>
      <c r="AQ167" s="605"/>
      <c r="AR167" s="605">
        <v>3.2599999999999997E-2</v>
      </c>
      <c r="AS167" s="605"/>
      <c r="AT167" s="605">
        <v>3.73E-2</v>
      </c>
      <c r="AU167" s="605"/>
      <c r="AV167" s="604">
        <v>3.0200000000000001E-2</v>
      </c>
      <c r="AW167" s="604"/>
      <c r="AX167" s="604">
        <v>0.04</v>
      </c>
      <c r="AY167" s="604"/>
      <c r="AZ167" s="604">
        <v>6.2399999999999997E-2</v>
      </c>
      <c r="BA167" s="604"/>
      <c r="BB167" s="604">
        <v>3.8899999999999997E-2</v>
      </c>
      <c r="BC167" s="604"/>
      <c r="BD167" s="604">
        <v>3.0099999999999998E-2</v>
      </c>
      <c r="BE167" s="604"/>
      <c r="BF167" s="604">
        <v>3.39E-2</v>
      </c>
      <c r="BG167" s="604"/>
      <c r="BH167" s="604">
        <v>3.0700000000000002E-2</v>
      </c>
      <c r="BI167" s="604"/>
      <c r="BJ167" s="604">
        <v>4.3099999999999999E-2</v>
      </c>
      <c r="BK167" s="604"/>
      <c r="BL167" s="603">
        <v>4.3099999999999999E-2</v>
      </c>
      <c r="BM167" s="603"/>
      <c r="BN167" s="604">
        <v>3.9199999999999999E-2</v>
      </c>
      <c r="BO167" s="604"/>
      <c r="BP167" s="604">
        <v>3.8100000000000002E-2</v>
      </c>
      <c r="BQ167" s="604"/>
      <c r="BR167" s="604">
        <v>3.1699999999999999E-2</v>
      </c>
      <c r="BS167" s="604"/>
      <c r="BT167" s="604">
        <v>3.5799999999999998E-2</v>
      </c>
      <c r="BU167" s="604"/>
      <c r="BV167" s="604">
        <v>2.9000000000000001E-2</v>
      </c>
      <c r="BW167" s="604"/>
      <c r="BX167" s="604">
        <v>3.4599999999999999E-2</v>
      </c>
      <c r="BY167" s="604"/>
      <c r="BZ167" s="604">
        <v>3.2599999999999997E-2</v>
      </c>
      <c r="CA167" s="604"/>
      <c r="CB167" s="604">
        <v>4.1500000000000002E-2</v>
      </c>
      <c r="CC167" s="604"/>
      <c r="CD167" s="604">
        <v>4.8399999999999999E-2</v>
      </c>
      <c r="CE167" s="604"/>
      <c r="CF167" s="604">
        <v>4.02E-2</v>
      </c>
      <c r="CG167" s="604"/>
      <c r="CH167" s="604">
        <v>5.5E-2</v>
      </c>
      <c r="CI167" s="604"/>
      <c r="CJ167" s="438">
        <v>2.5600000000000001E-2</v>
      </c>
      <c r="CK167" s="438" t="s">
        <v>196</v>
      </c>
      <c r="CL167" s="438" t="s">
        <v>196</v>
      </c>
      <c r="CM167" s="493"/>
      <c r="CN167" s="493"/>
      <c r="CO167" s="438">
        <v>3.4599999999999999E-2</v>
      </c>
      <c r="CP167" s="438" t="s">
        <v>196</v>
      </c>
      <c r="CQ167" s="438" t="s">
        <v>196</v>
      </c>
      <c r="CR167" s="493"/>
      <c r="CS167" s="493"/>
      <c r="CT167" s="438">
        <v>3.2599999999999997E-2</v>
      </c>
      <c r="CU167" s="438" t="s">
        <v>196</v>
      </c>
      <c r="CV167" s="438" t="s">
        <v>196</v>
      </c>
      <c r="CW167" s="493"/>
      <c r="CX167" s="493"/>
      <c r="CY167" s="438">
        <v>4.1500000000000002E-2</v>
      </c>
      <c r="CZ167" s="438" t="s">
        <v>196</v>
      </c>
      <c r="DA167" s="438" t="s">
        <v>196</v>
      </c>
      <c r="DB167" s="493"/>
      <c r="DC167" s="493"/>
      <c r="DD167" s="438">
        <v>4.8399999999999999E-2</v>
      </c>
      <c r="DE167" s="438" t="s">
        <v>196</v>
      </c>
      <c r="DF167" s="438" t="s">
        <v>196</v>
      </c>
      <c r="DG167" s="493"/>
      <c r="DH167" s="493"/>
      <c r="DI167" s="438">
        <v>4.02E-2</v>
      </c>
      <c r="DJ167" s="438" t="s">
        <v>196</v>
      </c>
      <c r="DK167" s="438" t="s">
        <v>196</v>
      </c>
      <c r="DL167" s="493"/>
      <c r="DM167" s="493"/>
      <c r="DN167" s="438">
        <v>5.5E-2</v>
      </c>
      <c r="DO167" s="438" t="s">
        <v>196</v>
      </c>
      <c r="DP167" s="438" t="s">
        <v>196</v>
      </c>
      <c r="DQ167" s="493"/>
      <c r="DR167" s="493"/>
      <c r="DS167" s="438">
        <v>3.5900000000000001E-2</v>
      </c>
      <c r="DT167" s="438">
        <v>0</v>
      </c>
      <c r="DU167" s="438">
        <v>0</v>
      </c>
      <c r="DV167" s="493"/>
      <c r="DW167" s="493"/>
      <c r="DX167" s="438">
        <v>2.46E-2</v>
      </c>
      <c r="DY167" s="438">
        <v>0</v>
      </c>
      <c r="DZ167" s="438">
        <v>0</v>
      </c>
      <c r="EA167" s="493"/>
      <c r="EB167" s="493"/>
    </row>
    <row r="168" spans="1:132" s="505" customFormat="1" hidden="1" x14ac:dyDescent="0.2">
      <c r="A168" s="497" t="s">
        <v>414</v>
      </c>
      <c r="B168" s="498">
        <v>0</v>
      </c>
      <c r="C168" s="498">
        <v>0</v>
      </c>
      <c r="D168" s="498">
        <v>0</v>
      </c>
      <c r="E168" s="498">
        <v>0</v>
      </c>
      <c r="F168" s="498">
        <v>0</v>
      </c>
      <c r="G168" s="498">
        <v>0</v>
      </c>
      <c r="H168" s="346" t="s">
        <v>196</v>
      </c>
      <c r="I168" s="346">
        <v>0</v>
      </c>
      <c r="J168" s="346" t="s">
        <v>196</v>
      </c>
      <c r="K168" s="423">
        <v>0</v>
      </c>
      <c r="L168" s="346" t="s">
        <v>196</v>
      </c>
      <c r="M168" s="423">
        <v>0</v>
      </c>
      <c r="N168" s="346" t="s">
        <v>196</v>
      </c>
      <c r="O168" s="346">
        <v>0</v>
      </c>
      <c r="P168" s="346" t="s">
        <v>196</v>
      </c>
      <c r="Q168" s="423">
        <v>0</v>
      </c>
      <c r="R168" s="346" t="s">
        <v>196</v>
      </c>
      <c r="S168" s="423" t="s">
        <v>196</v>
      </c>
      <c r="T168" s="346" t="s">
        <v>196</v>
      </c>
      <c r="U168" s="423" t="s">
        <v>196</v>
      </c>
      <c r="V168" s="346" t="s">
        <v>196</v>
      </c>
      <c r="W168" s="499" t="s">
        <v>196</v>
      </c>
      <c r="X168" s="423" t="s">
        <v>196</v>
      </c>
      <c r="Y168" s="423" t="s">
        <v>196</v>
      </c>
      <c r="Z168" s="423" t="s">
        <v>196</v>
      </c>
      <c r="AA168" s="423" t="s">
        <v>196</v>
      </c>
      <c r="AB168" s="423" t="s">
        <v>196</v>
      </c>
      <c r="AC168" s="423" t="s">
        <v>196</v>
      </c>
      <c r="AD168" s="423" t="s">
        <v>409</v>
      </c>
      <c r="AE168" s="423" t="s">
        <v>409</v>
      </c>
      <c r="AF168" s="423" t="s">
        <v>409</v>
      </c>
      <c r="AG168" s="423" t="s">
        <v>409</v>
      </c>
      <c r="AH168" s="423" t="s">
        <v>409</v>
      </c>
      <c r="AI168" s="423" t="s">
        <v>409</v>
      </c>
      <c r="AJ168" s="500" t="s">
        <v>409</v>
      </c>
      <c r="AK168" s="500" t="s">
        <v>409</v>
      </c>
      <c r="AL168" s="423" t="s">
        <v>409</v>
      </c>
      <c r="AM168" s="423" t="s">
        <v>409</v>
      </c>
      <c r="AN168" s="423" t="s">
        <v>409</v>
      </c>
      <c r="AO168" s="423" t="s">
        <v>409</v>
      </c>
      <c r="AP168" s="423" t="s">
        <v>409</v>
      </c>
      <c r="AQ168" s="423" t="s">
        <v>409</v>
      </c>
      <c r="AR168" s="423" t="s">
        <v>409</v>
      </c>
      <c r="AS168" s="423" t="s">
        <v>409</v>
      </c>
      <c r="AT168" s="423" t="s">
        <v>409</v>
      </c>
      <c r="AU168" s="423" t="s">
        <v>409</v>
      </c>
      <c r="AV168" s="423" t="s">
        <v>409</v>
      </c>
      <c r="AW168" s="423" t="s">
        <v>409</v>
      </c>
      <c r="AX168" s="423" t="s">
        <v>409</v>
      </c>
      <c r="AY168" s="423" t="s">
        <v>409</v>
      </c>
      <c r="AZ168" s="423" t="s">
        <v>409</v>
      </c>
      <c r="BA168" s="423" t="s">
        <v>409</v>
      </c>
      <c r="BB168" s="423" t="s">
        <v>409</v>
      </c>
      <c r="BC168" s="423" t="s">
        <v>409</v>
      </c>
      <c r="BD168" s="423" t="s">
        <v>409</v>
      </c>
      <c r="BE168" s="423" t="s">
        <v>409</v>
      </c>
      <c r="BF168" s="423" t="s">
        <v>409</v>
      </c>
      <c r="BG168" s="423" t="s">
        <v>409</v>
      </c>
      <c r="BH168" s="423" t="s">
        <v>409</v>
      </c>
      <c r="BI168" s="423" t="s">
        <v>409</v>
      </c>
      <c r="BJ168" s="423" t="s">
        <v>409</v>
      </c>
      <c r="BK168" s="423" t="s">
        <v>409</v>
      </c>
      <c r="BL168" s="427" t="s">
        <v>409</v>
      </c>
      <c r="BM168" s="427" t="s">
        <v>409</v>
      </c>
      <c r="BN168" s="423" t="s">
        <v>409</v>
      </c>
      <c r="BO168" s="423" t="s">
        <v>409</v>
      </c>
      <c r="BP168" s="423" t="s">
        <v>409</v>
      </c>
      <c r="BQ168" s="423" t="s">
        <v>409</v>
      </c>
      <c r="BR168" s="423" t="s">
        <v>409</v>
      </c>
      <c r="BS168" s="423" t="s">
        <v>409</v>
      </c>
      <c r="BT168" s="423" t="s">
        <v>409</v>
      </c>
      <c r="BU168" s="423" t="s">
        <v>409</v>
      </c>
      <c r="BV168" s="423" t="s">
        <v>196</v>
      </c>
      <c r="BW168" s="423" t="s">
        <v>196</v>
      </c>
      <c r="BX168" s="423" t="s">
        <v>196</v>
      </c>
      <c r="BY168" s="423" t="s">
        <v>196</v>
      </c>
      <c r="BZ168" s="423" t="s">
        <v>196</v>
      </c>
      <c r="CA168" s="423" t="s">
        <v>196</v>
      </c>
      <c r="CB168" s="423" t="s">
        <v>196</v>
      </c>
      <c r="CC168" s="423" t="s">
        <v>196</v>
      </c>
      <c r="CD168" s="423" t="s">
        <v>196</v>
      </c>
      <c r="CE168" s="423" t="s">
        <v>196</v>
      </c>
      <c r="CF168" s="423" t="s">
        <v>196</v>
      </c>
      <c r="CG168" s="423" t="s">
        <v>196</v>
      </c>
      <c r="CH168" s="423" t="s">
        <v>196</v>
      </c>
      <c r="CI168" s="423" t="s">
        <v>196</v>
      </c>
      <c r="CJ168" s="427" t="s">
        <v>196</v>
      </c>
      <c r="CK168" s="427" t="s">
        <v>196</v>
      </c>
      <c r="CL168" s="427"/>
      <c r="CM168" s="493"/>
      <c r="CN168" s="493"/>
      <c r="CO168" s="427" t="s">
        <v>196</v>
      </c>
      <c r="CP168" s="427" t="s">
        <v>196</v>
      </c>
      <c r="CQ168" s="427"/>
      <c r="CR168" s="493"/>
      <c r="CS168" s="493"/>
      <c r="CT168" s="427" t="s">
        <v>196</v>
      </c>
      <c r="CU168" s="427" t="s">
        <v>196</v>
      </c>
      <c r="CV168" s="427"/>
      <c r="CW168" s="493"/>
      <c r="CX168" s="493"/>
      <c r="CY168" s="427" t="s">
        <v>196</v>
      </c>
      <c r="CZ168" s="427" t="s">
        <v>196</v>
      </c>
      <c r="DA168" s="427"/>
      <c r="DB168" s="493"/>
      <c r="DC168" s="493"/>
      <c r="DD168" s="427" t="s">
        <v>196</v>
      </c>
      <c r="DE168" s="427" t="s">
        <v>196</v>
      </c>
      <c r="DF168" s="427"/>
      <c r="DG168" s="493"/>
      <c r="DH168" s="493"/>
      <c r="DI168" s="427" t="s">
        <v>196</v>
      </c>
      <c r="DJ168" s="427" t="s">
        <v>196</v>
      </c>
      <c r="DK168" s="427"/>
      <c r="DL168" s="493"/>
      <c r="DM168" s="493"/>
      <c r="DN168" s="427" t="s">
        <v>196</v>
      </c>
      <c r="DO168" s="427" t="s">
        <v>196</v>
      </c>
      <c r="DP168" s="427"/>
      <c r="DQ168" s="493"/>
      <c r="DR168" s="493"/>
      <c r="DS168" s="427" t="s">
        <v>196</v>
      </c>
      <c r="DT168" s="427" t="s">
        <v>196</v>
      </c>
      <c r="DU168" s="427"/>
      <c r="DV168" s="493"/>
      <c r="DW168" s="493"/>
      <c r="DX168" s="427"/>
      <c r="DY168" s="427"/>
      <c r="DZ168" s="427"/>
      <c r="EA168" s="493"/>
      <c r="EB168" s="493"/>
    </row>
    <row r="169" spans="1:132" s="505" customFormat="1" hidden="1" x14ac:dyDescent="0.2">
      <c r="A169" s="497" t="s">
        <v>415</v>
      </c>
      <c r="B169" s="498">
        <v>0</v>
      </c>
      <c r="C169" s="498">
        <v>0</v>
      </c>
      <c r="D169" s="498">
        <v>0</v>
      </c>
      <c r="E169" s="498">
        <v>0</v>
      </c>
      <c r="F169" s="498">
        <v>0</v>
      </c>
      <c r="G169" s="498">
        <v>6.7999999999999996E-3</v>
      </c>
      <c r="H169" s="346" t="s">
        <v>196</v>
      </c>
      <c r="I169" s="346">
        <v>8.3999999999999995E-3</v>
      </c>
      <c r="J169" s="346" t="s">
        <v>196</v>
      </c>
      <c r="K169" s="423">
        <v>2.8999999999999998E-3</v>
      </c>
      <c r="L169" s="346" t="s">
        <v>196</v>
      </c>
      <c r="M169" s="423">
        <v>1.41E-2</v>
      </c>
      <c r="N169" s="346" t="s">
        <v>196</v>
      </c>
      <c r="O169" s="346">
        <v>8.2000000000000007E-3</v>
      </c>
      <c r="P169" s="346" t="s">
        <v>196</v>
      </c>
      <c r="Q169" s="423">
        <v>1.6E-2</v>
      </c>
      <c r="R169" s="423" t="s">
        <v>196</v>
      </c>
      <c r="S169" s="423">
        <v>1.0999999999999999E-2</v>
      </c>
      <c r="T169" s="346" t="s">
        <v>196</v>
      </c>
      <c r="U169" s="423">
        <v>1.03E-2</v>
      </c>
      <c r="V169" s="346" t="s">
        <v>196</v>
      </c>
      <c r="W169" s="499">
        <v>8.9999999999999993E-3</v>
      </c>
      <c r="X169" s="423" t="s">
        <v>196</v>
      </c>
      <c r="Y169" s="423">
        <v>1.7100000000000001E-2</v>
      </c>
      <c r="Z169" s="423" t="s">
        <v>196</v>
      </c>
      <c r="AA169" s="423">
        <v>7.1000000000000004E-3</v>
      </c>
      <c r="AB169" s="423" t="s">
        <v>196</v>
      </c>
      <c r="AC169" s="423">
        <v>7.1000000000000004E-3</v>
      </c>
      <c r="AD169" s="423" t="s">
        <v>409</v>
      </c>
      <c r="AE169" s="423">
        <v>4.3E-3</v>
      </c>
      <c r="AF169" s="423" t="s">
        <v>409</v>
      </c>
      <c r="AG169" s="423">
        <v>3.3999999999999998E-3</v>
      </c>
      <c r="AH169" s="423" t="s">
        <v>409</v>
      </c>
      <c r="AI169" s="423">
        <v>2.2000000000000001E-3</v>
      </c>
      <c r="AJ169" s="500" t="s">
        <v>409</v>
      </c>
      <c r="AK169" s="500">
        <v>2.3999999999999998E-3</v>
      </c>
      <c r="AL169" s="423" t="s">
        <v>409</v>
      </c>
      <c r="AM169" s="423">
        <v>2.7000000000000001E-3</v>
      </c>
      <c r="AN169" s="423" t="s">
        <v>409</v>
      </c>
      <c r="AO169" s="423">
        <v>4.7999999999999996E-3</v>
      </c>
      <c r="AP169" s="423" t="s">
        <v>409</v>
      </c>
      <c r="AQ169" s="423">
        <v>2.5999999999999999E-3</v>
      </c>
      <c r="AR169" s="423" t="s">
        <v>409</v>
      </c>
      <c r="AS169" s="423">
        <v>3.5999999999999999E-3</v>
      </c>
      <c r="AT169" s="423" t="s">
        <v>409</v>
      </c>
      <c r="AU169" s="423">
        <v>3.5000000000000001E-3</v>
      </c>
      <c r="AV169" s="423" t="s">
        <v>409</v>
      </c>
      <c r="AW169" s="423">
        <v>0.16</v>
      </c>
      <c r="AX169" s="423" t="s">
        <v>409</v>
      </c>
      <c r="AY169" s="423">
        <v>2.3999999999999998E-3</v>
      </c>
      <c r="AZ169" s="423" t="s">
        <v>409</v>
      </c>
      <c r="BA169" s="423">
        <v>3.8999999999999998E-3</v>
      </c>
      <c r="BB169" s="423" t="s">
        <v>409</v>
      </c>
      <c r="BC169" s="423">
        <v>2.3999999999999998E-3</v>
      </c>
      <c r="BD169" s="423" t="s">
        <v>409</v>
      </c>
      <c r="BE169" s="423">
        <v>2.7000000000000001E-3</v>
      </c>
      <c r="BF169" s="423" t="s">
        <v>409</v>
      </c>
      <c r="BG169" s="423">
        <v>2.3999999999999998E-3</v>
      </c>
      <c r="BH169" s="423" t="s">
        <v>409</v>
      </c>
      <c r="BI169" s="423">
        <v>3.8999999999999998E-3</v>
      </c>
      <c r="BJ169" s="423" t="s">
        <v>409</v>
      </c>
      <c r="BK169" s="423">
        <v>2E-3</v>
      </c>
      <c r="BL169" s="427" t="s">
        <v>409</v>
      </c>
      <c r="BM169" s="427">
        <v>3.0999999999999999E-3</v>
      </c>
      <c r="BN169" s="423" t="s">
        <v>409</v>
      </c>
      <c r="BO169" s="423">
        <v>4.4999999999999997E-3</v>
      </c>
      <c r="BP169" s="423" t="s">
        <v>409</v>
      </c>
      <c r="BQ169" s="423">
        <v>2.7000000000000001E-3</v>
      </c>
      <c r="BR169" s="423" t="s">
        <v>409</v>
      </c>
      <c r="BS169" s="423">
        <v>1.1000000000000001E-3</v>
      </c>
      <c r="BT169" s="423" t="s">
        <v>409</v>
      </c>
      <c r="BU169" s="423">
        <v>0</v>
      </c>
      <c r="BV169" s="423" t="s">
        <v>196</v>
      </c>
      <c r="BW169" s="423">
        <v>1.52E-2</v>
      </c>
      <c r="BX169" s="423" t="s">
        <v>196</v>
      </c>
      <c r="BY169" s="423">
        <v>3.0999999999999999E-3</v>
      </c>
      <c r="BZ169" s="423" t="s">
        <v>196</v>
      </c>
      <c r="CA169" s="423">
        <v>6.3E-3</v>
      </c>
      <c r="CB169" s="423" t="s">
        <v>196</v>
      </c>
      <c r="CC169" s="423">
        <v>5.5999999999999999E-3</v>
      </c>
      <c r="CD169" s="423" t="s">
        <v>196</v>
      </c>
      <c r="CE169" s="423">
        <v>0.27</v>
      </c>
      <c r="CF169" s="423" t="s">
        <v>196</v>
      </c>
      <c r="CG169" s="423">
        <v>2.3999999999999998E-3</v>
      </c>
      <c r="CH169" s="423" t="s">
        <v>196</v>
      </c>
      <c r="CI169" s="423">
        <v>4.3E-3</v>
      </c>
      <c r="CJ169" s="427">
        <v>2E-3</v>
      </c>
      <c r="CK169" s="427" t="s">
        <v>196</v>
      </c>
      <c r="CL169" s="427"/>
      <c r="CM169" s="493"/>
      <c r="CN169" s="493"/>
      <c r="CO169" s="427">
        <v>2E-3</v>
      </c>
      <c r="CP169" s="427" t="s">
        <v>196</v>
      </c>
      <c r="CQ169" s="427"/>
      <c r="CR169" s="493"/>
      <c r="CS169" s="493"/>
      <c r="CT169" s="427">
        <v>2E-3</v>
      </c>
      <c r="CU169" s="427" t="s">
        <v>196</v>
      </c>
      <c r="CV169" s="427"/>
      <c r="CW169" s="493"/>
      <c r="CX169" s="493"/>
      <c r="CY169" s="427">
        <v>2E-3</v>
      </c>
      <c r="CZ169" s="427" t="s">
        <v>196</v>
      </c>
      <c r="DA169" s="427"/>
      <c r="DB169" s="493"/>
      <c r="DC169" s="493"/>
      <c r="DD169" s="427">
        <v>2E-3</v>
      </c>
      <c r="DE169" s="427" t="s">
        <v>196</v>
      </c>
      <c r="DF169" s="427"/>
      <c r="DG169" s="493"/>
      <c r="DH169" s="493"/>
      <c r="DI169" s="427">
        <v>2E-3</v>
      </c>
      <c r="DJ169" s="427" t="s">
        <v>196</v>
      </c>
      <c r="DK169" s="427"/>
      <c r="DL169" s="493"/>
      <c r="DM169" s="493"/>
      <c r="DN169" s="427">
        <v>2E-3</v>
      </c>
      <c r="DO169" s="427" t="s">
        <v>196</v>
      </c>
      <c r="DP169" s="427"/>
      <c r="DQ169" s="493"/>
      <c r="DR169" s="493"/>
      <c r="DS169" s="427">
        <v>2E-3</v>
      </c>
      <c r="DT169" s="427" t="s">
        <v>196</v>
      </c>
      <c r="DU169" s="427"/>
      <c r="DV169" s="493"/>
      <c r="DW169" s="493"/>
      <c r="DX169" s="427"/>
      <c r="DY169" s="427"/>
      <c r="DZ169" s="427"/>
      <c r="EA169" s="493"/>
      <c r="EB169" s="493"/>
    </row>
    <row r="170" spans="1:132" s="505" customFormat="1" hidden="1" x14ac:dyDescent="0.2">
      <c r="A170" s="422" t="s">
        <v>416</v>
      </c>
      <c r="B170" s="346">
        <v>0</v>
      </c>
      <c r="C170" s="346">
        <v>0</v>
      </c>
      <c r="D170" s="346">
        <v>0</v>
      </c>
      <c r="E170" s="346">
        <v>0</v>
      </c>
      <c r="F170" s="346">
        <v>0</v>
      </c>
      <c r="G170" s="498">
        <v>0</v>
      </c>
      <c r="H170" s="346" t="s">
        <v>196</v>
      </c>
      <c r="I170" s="346">
        <v>0</v>
      </c>
      <c r="J170" s="346" t="s">
        <v>196</v>
      </c>
      <c r="K170" s="423">
        <v>0</v>
      </c>
      <c r="L170" s="346" t="s">
        <v>196</v>
      </c>
      <c r="M170" s="423">
        <v>0</v>
      </c>
      <c r="N170" s="346" t="s">
        <v>196</v>
      </c>
      <c r="O170" s="346">
        <v>0</v>
      </c>
      <c r="P170" s="346" t="s">
        <v>196</v>
      </c>
      <c r="Q170" s="423">
        <v>0</v>
      </c>
      <c r="R170" s="423" t="s">
        <v>196</v>
      </c>
      <c r="S170" s="423" t="s">
        <v>196</v>
      </c>
      <c r="T170" s="346" t="s">
        <v>196</v>
      </c>
      <c r="U170" s="423" t="s">
        <v>196</v>
      </c>
      <c r="V170" s="346" t="s">
        <v>196</v>
      </c>
      <c r="W170" s="499" t="s">
        <v>196</v>
      </c>
      <c r="X170" s="423" t="s">
        <v>196</v>
      </c>
      <c r="Y170" s="423" t="s">
        <v>196</v>
      </c>
      <c r="Z170" s="423" t="s">
        <v>196</v>
      </c>
      <c r="AA170" s="423" t="s">
        <v>196</v>
      </c>
      <c r="AB170" s="423" t="s">
        <v>196</v>
      </c>
      <c r="AC170" s="423" t="s">
        <v>196</v>
      </c>
      <c r="AD170" s="423" t="s">
        <v>409</v>
      </c>
      <c r="AE170" s="423" t="s">
        <v>409</v>
      </c>
      <c r="AF170" s="423" t="s">
        <v>409</v>
      </c>
      <c r="AG170" s="423" t="s">
        <v>409</v>
      </c>
      <c r="AH170" s="423" t="s">
        <v>409</v>
      </c>
      <c r="AI170" s="423" t="s">
        <v>409</v>
      </c>
      <c r="AJ170" s="500" t="s">
        <v>409</v>
      </c>
      <c r="AK170" s="500" t="s">
        <v>409</v>
      </c>
      <c r="AL170" s="423" t="s">
        <v>409</v>
      </c>
      <c r="AM170" s="423" t="s">
        <v>409</v>
      </c>
      <c r="AN170" s="423" t="s">
        <v>409</v>
      </c>
      <c r="AO170" s="423" t="s">
        <v>409</v>
      </c>
      <c r="AP170" s="423" t="s">
        <v>409</v>
      </c>
      <c r="AQ170" s="423" t="s">
        <v>409</v>
      </c>
      <c r="AR170" s="423" t="s">
        <v>409</v>
      </c>
      <c r="AS170" s="423" t="s">
        <v>409</v>
      </c>
      <c r="AT170" s="423" t="s">
        <v>409</v>
      </c>
      <c r="AU170" s="423" t="s">
        <v>409</v>
      </c>
      <c r="AV170" s="423" t="s">
        <v>409</v>
      </c>
      <c r="AW170" s="423" t="s">
        <v>409</v>
      </c>
      <c r="AX170" s="423" t="s">
        <v>409</v>
      </c>
      <c r="AY170" s="423" t="s">
        <v>409</v>
      </c>
      <c r="AZ170" s="423" t="s">
        <v>409</v>
      </c>
      <c r="BA170" s="423" t="s">
        <v>409</v>
      </c>
      <c r="BB170" s="423" t="s">
        <v>409</v>
      </c>
      <c r="BC170" s="423" t="s">
        <v>409</v>
      </c>
      <c r="BD170" s="423" t="s">
        <v>409</v>
      </c>
      <c r="BE170" s="423" t="s">
        <v>409</v>
      </c>
      <c r="BF170" s="423" t="s">
        <v>409</v>
      </c>
      <c r="BG170" s="423" t="s">
        <v>409</v>
      </c>
      <c r="BH170" s="423" t="s">
        <v>409</v>
      </c>
      <c r="BI170" s="423" t="s">
        <v>409</v>
      </c>
      <c r="BJ170" s="423" t="s">
        <v>409</v>
      </c>
      <c r="BK170" s="423" t="s">
        <v>409</v>
      </c>
      <c r="BL170" s="427" t="s">
        <v>409</v>
      </c>
      <c r="BM170" s="427" t="s">
        <v>409</v>
      </c>
      <c r="BN170" s="423" t="s">
        <v>409</v>
      </c>
      <c r="BO170" s="423" t="s">
        <v>409</v>
      </c>
      <c r="BP170" s="423" t="s">
        <v>409</v>
      </c>
      <c r="BQ170" s="423" t="s">
        <v>409</v>
      </c>
      <c r="BR170" s="423" t="s">
        <v>409</v>
      </c>
      <c r="BS170" s="423" t="s">
        <v>409</v>
      </c>
      <c r="BT170" s="423" t="s">
        <v>409</v>
      </c>
      <c r="BU170" s="423" t="s">
        <v>196</v>
      </c>
      <c r="BV170" s="423" t="s">
        <v>196</v>
      </c>
      <c r="BW170" s="423" t="s">
        <v>196</v>
      </c>
      <c r="BX170" s="423" t="s">
        <v>196</v>
      </c>
      <c r="BY170" s="423" t="s">
        <v>196</v>
      </c>
      <c r="BZ170" s="423" t="s">
        <v>196</v>
      </c>
      <c r="CA170" s="423" t="s">
        <v>196</v>
      </c>
      <c r="CB170" s="423" t="s">
        <v>196</v>
      </c>
      <c r="CC170" s="423" t="s">
        <v>196</v>
      </c>
      <c r="CD170" s="423" t="s">
        <v>196</v>
      </c>
      <c r="CE170" s="423" t="s">
        <v>196</v>
      </c>
      <c r="CF170" s="423" t="s">
        <v>196</v>
      </c>
      <c r="CG170" s="423" t="s">
        <v>196</v>
      </c>
      <c r="CH170" s="423" t="s">
        <v>196</v>
      </c>
      <c r="CI170" s="423" t="s">
        <v>196</v>
      </c>
      <c r="CJ170" s="427" t="s">
        <v>196</v>
      </c>
      <c r="CK170" s="427" t="s">
        <v>196</v>
      </c>
      <c r="CL170" s="427"/>
      <c r="CM170" s="493"/>
      <c r="CN170" s="493"/>
      <c r="CO170" s="427" t="s">
        <v>196</v>
      </c>
      <c r="CP170" s="427" t="s">
        <v>196</v>
      </c>
      <c r="CQ170" s="427"/>
      <c r="CR170" s="493"/>
      <c r="CS170" s="493"/>
      <c r="CT170" s="427" t="s">
        <v>196</v>
      </c>
      <c r="CU170" s="427" t="s">
        <v>196</v>
      </c>
      <c r="CV170" s="427"/>
      <c r="CW170" s="493"/>
      <c r="CX170" s="493"/>
      <c r="CY170" s="427" t="s">
        <v>196</v>
      </c>
      <c r="CZ170" s="427" t="s">
        <v>196</v>
      </c>
      <c r="DA170" s="427"/>
      <c r="DB170" s="493"/>
      <c r="DC170" s="493"/>
      <c r="DD170" s="427" t="s">
        <v>196</v>
      </c>
      <c r="DE170" s="427" t="s">
        <v>196</v>
      </c>
      <c r="DF170" s="427"/>
      <c r="DG170" s="493"/>
      <c r="DH170" s="493"/>
      <c r="DI170" s="427" t="s">
        <v>196</v>
      </c>
      <c r="DJ170" s="427" t="s">
        <v>196</v>
      </c>
      <c r="DK170" s="427"/>
      <c r="DL170" s="493"/>
      <c r="DM170" s="493"/>
      <c r="DN170" s="427" t="s">
        <v>196</v>
      </c>
      <c r="DO170" s="427" t="s">
        <v>196</v>
      </c>
      <c r="DP170" s="427"/>
      <c r="DQ170" s="493"/>
      <c r="DR170" s="493"/>
      <c r="DS170" s="427" t="s">
        <v>196</v>
      </c>
      <c r="DT170" s="427" t="s">
        <v>196</v>
      </c>
      <c r="DU170" s="427"/>
      <c r="DV170" s="493"/>
      <c r="DW170" s="493"/>
      <c r="DX170" s="427"/>
      <c r="DY170" s="427"/>
      <c r="DZ170" s="427"/>
      <c r="EA170" s="493"/>
      <c r="EB170" s="493"/>
    </row>
    <row r="171" spans="1:132" s="505" customFormat="1" x14ac:dyDescent="0.2">
      <c r="A171" s="436" t="s">
        <v>342</v>
      </c>
      <c r="B171" s="605">
        <v>6.5699999999999995E-2</v>
      </c>
      <c r="C171" s="605"/>
      <c r="D171" s="605">
        <v>4.2799999999999998E-2</v>
      </c>
      <c r="E171" s="605"/>
      <c r="F171" s="605">
        <v>3.4200000000000001E-2</v>
      </c>
      <c r="G171" s="605"/>
      <c r="H171" s="605">
        <v>3.4799999999999998E-2</v>
      </c>
      <c r="I171" s="605"/>
      <c r="J171" s="605">
        <v>3.1199999999999999E-2</v>
      </c>
      <c r="K171" s="605"/>
      <c r="L171" s="605">
        <v>6.0100000000000001E-2</v>
      </c>
      <c r="M171" s="605"/>
      <c r="N171" s="605">
        <v>3.8399999999999997E-2</v>
      </c>
      <c r="O171" s="605"/>
      <c r="P171" s="605">
        <v>4.8099999999999997E-2</v>
      </c>
      <c r="Q171" s="605"/>
      <c r="R171" s="605">
        <v>3.61E-2</v>
      </c>
      <c r="S171" s="605"/>
      <c r="T171" s="605">
        <v>4.4299999999999999E-2</v>
      </c>
      <c r="U171" s="605"/>
      <c r="V171" s="605">
        <v>3.4000000000000002E-2</v>
      </c>
      <c r="W171" s="605"/>
      <c r="X171" s="605">
        <v>7.3099999999999998E-2</v>
      </c>
      <c r="Y171" s="605"/>
      <c r="Z171" s="605">
        <v>3.9300000000000002E-2</v>
      </c>
      <c r="AA171" s="605"/>
      <c r="AB171" s="605">
        <v>6.5100000000000005E-2</v>
      </c>
      <c r="AC171" s="605"/>
      <c r="AD171" s="605">
        <v>4.1200000000000001E-2</v>
      </c>
      <c r="AE171" s="605"/>
      <c r="AF171" s="605">
        <v>3.6999999999999998E-2</v>
      </c>
      <c r="AG171" s="605"/>
      <c r="AH171" s="605">
        <v>2.8799999999999999E-2</v>
      </c>
      <c r="AI171" s="605"/>
      <c r="AJ171" s="605">
        <v>3.2000000000000001E-2</v>
      </c>
      <c r="AK171" s="605"/>
      <c r="AL171" s="605">
        <v>3.3599999999999998E-2</v>
      </c>
      <c r="AM171" s="605"/>
      <c r="AN171" s="605">
        <v>3.9399999999999998E-2</v>
      </c>
      <c r="AO171" s="605"/>
      <c r="AP171" s="605">
        <v>3.5099999999999999E-2</v>
      </c>
      <c r="AQ171" s="605"/>
      <c r="AR171" s="605">
        <v>3.2599999999999997E-2</v>
      </c>
      <c r="AS171" s="605"/>
      <c r="AT171" s="605">
        <v>3.73E-2</v>
      </c>
      <c r="AU171" s="605"/>
      <c r="AV171" s="604">
        <v>3.0200000000000001E-2</v>
      </c>
      <c r="AW171" s="604"/>
      <c r="AX171" s="604">
        <v>0.04</v>
      </c>
      <c r="AY171" s="604"/>
      <c r="AZ171" s="604">
        <v>6.2399999999999997E-2</v>
      </c>
      <c r="BA171" s="604"/>
      <c r="BB171" s="604">
        <v>3.8899999999999997E-2</v>
      </c>
      <c r="BC171" s="604"/>
      <c r="BD171" s="604">
        <v>3.0099999999999998E-2</v>
      </c>
      <c r="BE171" s="604"/>
      <c r="BF171" s="604">
        <v>3.39E-2</v>
      </c>
      <c r="BG171" s="604"/>
      <c r="BH171" s="604">
        <v>3.0700000000000002E-2</v>
      </c>
      <c r="BI171" s="604"/>
      <c r="BJ171" s="604">
        <v>4.3099999999999999E-2</v>
      </c>
      <c r="BK171" s="604"/>
      <c r="BL171" s="603">
        <v>4.3099999999999999E-2</v>
      </c>
      <c r="BM171" s="603"/>
      <c r="BN171" s="604">
        <v>3.9199999999999999E-2</v>
      </c>
      <c r="BO171" s="604"/>
      <c r="BP171" s="604">
        <v>3.8100000000000002E-2</v>
      </c>
      <c r="BQ171" s="604"/>
      <c r="BR171" s="604">
        <v>3.1699999999999999E-2</v>
      </c>
      <c r="BS171" s="604"/>
      <c r="BT171" s="604">
        <v>3.5799999999999998E-2</v>
      </c>
      <c r="BU171" s="604"/>
      <c r="BV171" s="604">
        <v>2.9000000000000001E-2</v>
      </c>
      <c r="BW171" s="604"/>
      <c r="BX171" s="604">
        <v>3.4599999999999999E-2</v>
      </c>
      <c r="BY171" s="604"/>
      <c r="BZ171" s="604">
        <v>3.2599999999999997E-2</v>
      </c>
      <c r="CA171" s="604"/>
      <c r="CB171" s="604">
        <v>4.1500000000000002E-2</v>
      </c>
      <c r="CC171" s="604"/>
      <c r="CD171" s="604">
        <v>4.8399999999999999E-2</v>
      </c>
      <c r="CE171" s="604"/>
      <c r="CF171" s="604">
        <v>4.02E-2</v>
      </c>
      <c r="CG171" s="604"/>
      <c r="CH171" s="604">
        <v>5.5E-2</v>
      </c>
      <c r="CI171" s="604"/>
      <c r="CJ171" s="603">
        <v>2.5600000000000001E-2</v>
      </c>
      <c r="CK171" s="603"/>
      <c r="CL171" s="603"/>
      <c r="CM171" s="493"/>
      <c r="CN171" s="493"/>
      <c r="CO171" s="603">
        <v>3.4599999999999999E-2</v>
      </c>
      <c r="CP171" s="603"/>
      <c r="CQ171" s="603"/>
      <c r="CR171" s="493"/>
      <c r="CS171" s="493"/>
      <c r="CT171" s="603">
        <v>3.2599999999999997E-2</v>
      </c>
      <c r="CU171" s="603"/>
      <c r="CV171" s="603"/>
      <c r="CW171" s="493"/>
      <c r="CX171" s="493"/>
      <c r="CY171" s="603">
        <v>4.1500000000000002E-2</v>
      </c>
      <c r="CZ171" s="603"/>
      <c r="DA171" s="603"/>
      <c r="DB171" s="493"/>
      <c r="DC171" s="493"/>
      <c r="DD171" s="603">
        <v>4.8399999999999999E-2</v>
      </c>
      <c r="DE171" s="603"/>
      <c r="DF171" s="603"/>
      <c r="DG171" s="493"/>
      <c r="DH171" s="493"/>
      <c r="DI171" s="603">
        <v>4.02E-2</v>
      </c>
      <c r="DJ171" s="603"/>
      <c r="DK171" s="603"/>
      <c r="DL171" s="493"/>
      <c r="DM171" s="493"/>
      <c r="DN171" s="603">
        <v>5.5E-2</v>
      </c>
      <c r="DO171" s="603"/>
      <c r="DP171" s="603"/>
      <c r="DQ171" s="493"/>
      <c r="DR171" s="493"/>
      <c r="DS171" s="603">
        <v>3.5900000000000001E-2</v>
      </c>
      <c r="DT171" s="603"/>
      <c r="DU171" s="603"/>
      <c r="DV171" s="493"/>
      <c r="DW171" s="493"/>
      <c r="DX171" s="603">
        <v>2.46E-2</v>
      </c>
      <c r="DY171" s="603"/>
      <c r="DZ171" s="603"/>
      <c r="EA171" s="493"/>
      <c r="EB171" s="493"/>
    </row>
    <row r="172" spans="1:132" s="514" customFormat="1" x14ac:dyDescent="0.2">
      <c r="A172" s="510" t="s">
        <v>417</v>
      </c>
      <c r="B172" s="511"/>
      <c r="C172" s="511"/>
      <c r="D172" s="511"/>
      <c r="E172" s="511"/>
      <c r="F172" s="511"/>
      <c r="G172" s="511"/>
      <c r="H172" s="511"/>
      <c r="I172" s="511"/>
      <c r="J172" s="511"/>
      <c r="K172" s="511"/>
      <c r="L172" s="511"/>
      <c r="M172" s="511"/>
      <c r="N172" s="511"/>
      <c r="O172" s="511"/>
      <c r="P172" s="511"/>
      <c r="Q172" s="511"/>
      <c r="R172" s="511"/>
      <c r="S172" s="511"/>
      <c r="T172" s="511"/>
      <c r="U172" s="511"/>
      <c r="V172" s="511"/>
      <c r="W172" s="511"/>
      <c r="X172" s="511"/>
      <c r="Y172" s="511"/>
      <c r="Z172" s="511"/>
      <c r="AA172" s="511"/>
      <c r="AB172" s="511"/>
      <c r="AC172" s="511"/>
      <c r="AD172" s="511"/>
      <c r="AE172" s="511"/>
      <c r="AF172" s="511"/>
      <c r="AG172" s="511"/>
      <c r="AH172" s="511"/>
      <c r="AI172" s="511"/>
      <c r="AJ172" s="511"/>
      <c r="AK172" s="511"/>
      <c r="AL172" s="511"/>
      <c r="AM172" s="511"/>
      <c r="AN172" s="511"/>
      <c r="AO172" s="511"/>
      <c r="AP172" s="511"/>
      <c r="AQ172" s="511"/>
      <c r="AR172" s="511"/>
      <c r="AS172" s="511"/>
      <c r="AT172" s="511"/>
      <c r="AU172" s="511"/>
      <c r="AV172" s="511"/>
      <c r="AW172" s="511"/>
      <c r="AX172" s="512"/>
      <c r="AY172" s="512"/>
      <c r="AZ172" s="512"/>
      <c r="BA172" s="512"/>
      <c r="BB172" s="512"/>
      <c r="BC172" s="512"/>
      <c r="BD172" s="512"/>
      <c r="BE172" s="512"/>
      <c r="BF172" s="512"/>
      <c r="BG172" s="512"/>
      <c r="BH172" s="512"/>
      <c r="BI172" s="512"/>
      <c r="BJ172" s="512"/>
      <c r="BK172" s="512"/>
      <c r="BL172" s="512"/>
      <c r="BM172" s="512"/>
      <c r="BN172" s="512"/>
      <c r="BO172" s="512"/>
      <c r="BP172" s="512"/>
      <c r="BQ172" s="512"/>
      <c r="BR172" s="512"/>
      <c r="BS172" s="512"/>
      <c r="BT172" s="512"/>
      <c r="BU172" s="512"/>
      <c r="BV172" s="512"/>
      <c r="BW172" s="512"/>
      <c r="BX172" s="512"/>
      <c r="BY172" s="512"/>
      <c r="BZ172" s="512"/>
      <c r="CA172" s="512"/>
      <c r="CB172" s="512"/>
      <c r="CC172" s="512"/>
      <c r="CD172" s="512"/>
      <c r="CE172" s="512"/>
      <c r="CF172" s="512"/>
      <c r="CG172" s="512"/>
      <c r="CH172" s="512"/>
      <c r="CI172" s="512"/>
      <c r="CJ172" s="513"/>
      <c r="CK172" s="513"/>
      <c r="CL172" s="513"/>
      <c r="CM172" s="496"/>
      <c r="CN172" s="496"/>
      <c r="CO172" s="513"/>
      <c r="CP172" s="513"/>
      <c r="CQ172" s="513"/>
      <c r="CR172" s="496"/>
      <c r="CS172" s="496"/>
      <c r="CT172" s="513"/>
      <c r="CU172" s="513"/>
      <c r="CV172" s="513"/>
      <c r="CW172" s="496"/>
      <c r="CX172" s="496"/>
      <c r="CY172" s="513"/>
      <c r="CZ172" s="513"/>
      <c r="DA172" s="513"/>
      <c r="DB172" s="496"/>
      <c r="DC172" s="496"/>
      <c r="DD172" s="513"/>
      <c r="DE172" s="513"/>
      <c r="DF172" s="513"/>
      <c r="DG172" s="496"/>
      <c r="DH172" s="496"/>
      <c r="DI172" s="513"/>
      <c r="DJ172" s="513"/>
      <c r="DK172" s="513"/>
      <c r="DL172" s="496"/>
      <c r="DM172" s="496"/>
      <c r="DN172" s="513"/>
      <c r="DO172" s="513"/>
      <c r="DP172" s="513"/>
      <c r="DQ172" s="496"/>
      <c r="DR172" s="496"/>
      <c r="DS172" s="513"/>
      <c r="DT172" s="513"/>
      <c r="DU172" s="513"/>
      <c r="DV172" s="496"/>
      <c r="DW172" s="496"/>
      <c r="DX172" s="513"/>
      <c r="DY172" s="513"/>
      <c r="DZ172" s="513"/>
      <c r="EA172" s="496"/>
      <c r="EB172" s="496"/>
    </row>
    <row r="173" spans="1:132" x14ac:dyDescent="0.2">
      <c r="A173" s="317"/>
      <c r="B173" s="440"/>
      <c r="C173" s="440"/>
      <c r="D173" s="440"/>
      <c r="E173" s="440"/>
      <c r="F173" s="440"/>
      <c r="G173" s="440"/>
      <c r="H173" s="440"/>
      <c r="I173" s="440"/>
      <c r="J173" s="440"/>
      <c r="K173" s="440"/>
      <c r="L173" s="440"/>
      <c r="M173" s="440"/>
      <c r="N173" s="440"/>
      <c r="O173" s="440"/>
      <c r="P173" s="440"/>
      <c r="Q173" s="440"/>
      <c r="R173" s="440"/>
      <c r="S173" s="440"/>
      <c r="T173" s="440"/>
      <c r="U173" s="440"/>
      <c r="V173" s="440"/>
      <c r="W173" s="440"/>
      <c r="X173" s="440"/>
      <c r="Y173" s="440"/>
      <c r="Z173" s="440"/>
      <c r="AA173" s="440"/>
      <c r="AB173" s="440"/>
      <c r="AC173" s="440"/>
      <c r="AD173" s="440"/>
      <c r="AE173" s="440"/>
      <c r="AF173" s="440"/>
      <c r="AG173" s="440"/>
      <c r="AH173" s="440"/>
      <c r="AI173" s="440"/>
      <c r="AJ173" s="440"/>
      <c r="AK173" s="440"/>
      <c r="AL173" s="440"/>
      <c r="AM173" s="440"/>
      <c r="AN173" s="440"/>
      <c r="AO173" s="440"/>
      <c r="AP173" s="440"/>
      <c r="AQ173" s="440"/>
      <c r="AR173" s="440"/>
      <c r="AS173" s="440"/>
      <c r="AT173" s="440"/>
      <c r="AU173" s="440"/>
      <c r="AV173" s="440"/>
      <c r="AW173" s="440"/>
      <c r="AX173" s="440"/>
      <c r="AY173" s="440"/>
      <c r="AZ173" s="440"/>
      <c r="BA173" s="440"/>
      <c r="BB173" s="440"/>
      <c r="BC173" s="440"/>
      <c r="BD173" s="440"/>
      <c r="BE173" s="440"/>
      <c r="BF173" s="440"/>
      <c r="BG173" s="440"/>
      <c r="BH173" s="440"/>
      <c r="BI173" s="440"/>
      <c r="BJ173" s="440"/>
      <c r="BK173" s="440"/>
      <c r="BL173" s="440"/>
      <c r="BM173" s="440"/>
      <c r="BN173" s="440"/>
      <c r="BO173" s="440"/>
      <c r="BP173" s="440"/>
      <c r="BQ173" s="440"/>
      <c r="BR173" s="440"/>
      <c r="BS173" s="440"/>
      <c r="BT173" s="440"/>
      <c r="BU173" s="440"/>
      <c r="BV173" s="440"/>
      <c r="BW173" s="440"/>
      <c r="BX173" s="440"/>
      <c r="BY173" s="440"/>
      <c r="BZ173" s="440"/>
      <c r="CA173" s="440"/>
      <c r="CB173" s="440"/>
      <c r="CC173" s="440"/>
      <c r="CD173" s="440"/>
      <c r="CE173" s="440"/>
      <c r="CF173" s="440"/>
      <c r="CG173" s="440"/>
      <c r="CH173" s="440"/>
      <c r="CI173" s="440"/>
      <c r="CJ173" s="440"/>
      <c r="CK173" s="440"/>
      <c r="CL173" s="440"/>
      <c r="CM173" s="440"/>
      <c r="CN173" s="440"/>
      <c r="CO173" s="440"/>
      <c r="CP173" s="440"/>
      <c r="CQ173" s="440"/>
      <c r="CR173" s="440"/>
      <c r="CS173" s="440"/>
      <c r="CT173" s="440"/>
      <c r="CU173" s="440"/>
      <c r="CV173" s="440"/>
      <c r="CW173" s="440"/>
      <c r="CX173" s="440"/>
      <c r="CY173" s="440"/>
      <c r="CZ173" s="440"/>
      <c r="DA173" s="440"/>
      <c r="DB173" s="440"/>
      <c r="DC173" s="440"/>
      <c r="DD173" s="440"/>
      <c r="DE173" s="440"/>
      <c r="DF173" s="440"/>
      <c r="DG173" s="440"/>
      <c r="DH173" s="440"/>
      <c r="DI173" s="440"/>
      <c r="DJ173" s="440"/>
      <c r="DK173" s="440"/>
      <c r="DL173" s="440"/>
      <c r="DM173" s="440"/>
      <c r="DN173" s="440"/>
      <c r="DO173" s="440"/>
      <c r="DP173" s="440"/>
      <c r="DQ173" s="440"/>
      <c r="DR173" s="440"/>
      <c r="DS173" s="440"/>
      <c r="DT173" s="440"/>
      <c r="DU173" s="440"/>
      <c r="DV173" s="440"/>
      <c r="DW173" s="440"/>
      <c r="DX173" s="440"/>
      <c r="DY173" s="440"/>
      <c r="DZ173" s="440"/>
      <c r="EA173" s="440"/>
      <c r="EB173" s="440"/>
    </row>
    <row r="174" spans="1:132" x14ac:dyDescent="0.2">
      <c r="A174" s="416" t="s">
        <v>418</v>
      </c>
      <c r="B174" s="417"/>
      <c r="C174" s="417"/>
      <c r="D174" s="417"/>
      <c r="E174" s="417"/>
      <c r="F174" s="417"/>
      <c r="G174" s="417"/>
      <c r="H174" s="417"/>
      <c r="I174" s="417"/>
      <c r="J174" s="418"/>
      <c r="K174" s="418"/>
      <c r="L174" s="417"/>
      <c r="M174" s="417"/>
      <c r="N174" s="417"/>
      <c r="O174" s="417"/>
      <c r="P174" s="417"/>
      <c r="Q174" s="417"/>
      <c r="R174" s="417"/>
      <c r="S174" s="417"/>
      <c r="T174" s="417"/>
      <c r="U174" s="417"/>
      <c r="V174" s="418"/>
      <c r="W174" s="418"/>
      <c r="X174" s="417"/>
      <c r="Y174" s="417"/>
      <c r="Z174" s="418"/>
      <c r="AA174" s="418"/>
      <c r="AB174" s="418"/>
      <c r="AC174" s="418"/>
      <c r="AD174" s="418"/>
      <c r="AE174" s="418"/>
      <c r="AF174" s="417"/>
      <c r="AG174" s="417"/>
      <c r="AH174" s="418"/>
      <c r="AI174" s="418"/>
      <c r="AJ174" s="417"/>
      <c r="AK174" s="417"/>
      <c r="AL174" s="417"/>
      <c r="AM174" s="417"/>
      <c r="AN174" s="590"/>
      <c r="AO174" s="590"/>
      <c r="AP174" s="417"/>
      <c r="AQ174" s="417"/>
      <c r="AR174" s="418"/>
      <c r="AS174" s="418"/>
      <c r="AT174" s="418"/>
      <c r="AU174" s="418"/>
      <c r="AV174" s="417"/>
      <c r="AW174" s="417"/>
      <c r="AX174" s="417"/>
      <c r="AY174" s="417"/>
      <c r="AZ174" s="417"/>
      <c r="BA174" s="417"/>
      <c r="BB174" s="418"/>
      <c r="BC174" s="418"/>
      <c r="BD174" s="418"/>
      <c r="BE174" s="418"/>
      <c r="BF174" s="418"/>
      <c r="BG174" s="418"/>
      <c r="BH174" s="418"/>
      <c r="BI174" s="418"/>
      <c r="BJ174" s="418"/>
      <c r="BK174" s="418"/>
      <c r="BL174" s="418"/>
      <c r="BM174" s="418"/>
      <c r="BN174" s="418"/>
      <c r="BO174" s="418"/>
      <c r="BP174" s="418"/>
      <c r="BQ174" s="418"/>
      <c r="BR174" s="418"/>
      <c r="BS174" s="418"/>
      <c r="BT174" s="418"/>
      <c r="BU174" s="418"/>
      <c r="BV174" s="418"/>
      <c r="BW174" s="418"/>
      <c r="BX174" s="418"/>
      <c r="BY174" s="418"/>
      <c r="BZ174" s="418"/>
      <c r="CA174" s="418"/>
      <c r="CB174" s="418"/>
      <c r="CC174" s="418"/>
      <c r="CD174" s="418"/>
      <c r="CE174" s="418"/>
      <c r="CF174" s="418"/>
      <c r="CG174" s="418"/>
      <c r="CH174" s="418"/>
      <c r="CI174" s="418"/>
      <c r="CJ174" s="442"/>
      <c r="CK174" s="440"/>
      <c r="CL174" s="440"/>
      <c r="CM174" s="440"/>
      <c r="CN174" s="440"/>
      <c r="CO174" s="442"/>
      <c r="CP174" s="440"/>
      <c r="CQ174" s="440"/>
      <c r="CR174" s="440"/>
      <c r="CS174" s="440"/>
      <c r="CT174" s="442"/>
      <c r="CU174" s="440"/>
      <c r="CV174" s="440"/>
      <c r="CW174" s="440"/>
      <c r="CX174" s="440"/>
      <c r="CY174" s="442"/>
      <c r="CZ174" s="440"/>
      <c r="DA174" s="440"/>
      <c r="DB174" s="440"/>
      <c r="DC174" s="440"/>
      <c r="DD174" s="442"/>
      <c r="DE174" s="440"/>
      <c r="DF174" s="440"/>
      <c r="DG174" s="440"/>
      <c r="DH174" s="440"/>
      <c r="DI174" s="442"/>
      <c r="DJ174" s="440"/>
      <c r="DK174" s="440"/>
      <c r="DL174" s="440"/>
      <c r="DM174" s="440"/>
      <c r="DN174" s="442"/>
      <c r="DO174" s="440"/>
      <c r="DP174" s="440"/>
      <c r="DQ174" s="440"/>
      <c r="DR174" s="440"/>
      <c r="DS174" s="442"/>
      <c r="DT174" s="440"/>
      <c r="DU174" s="440"/>
      <c r="DV174" s="440"/>
      <c r="DW174" s="440"/>
      <c r="DX174" s="442"/>
      <c r="DY174" s="440"/>
      <c r="DZ174" s="440"/>
      <c r="EA174" s="440"/>
      <c r="EB174" s="440"/>
    </row>
    <row r="175" spans="1:132" x14ac:dyDescent="0.2">
      <c r="A175" s="419" t="s">
        <v>248</v>
      </c>
      <c r="B175" s="584">
        <f>$B$11</f>
        <v>44562</v>
      </c>
      <c r="C175" s="585"/>
      <c r="D175" s="584" t="e">
        <f ca="1">$D$11</f>
        <v>#NAME?</v>
      </c>
      <c r="E175" s="585"/>
      <c r="F175" s="584" t="e">
        <f ca="1">$F$11</f>
        <v>#NAME?</v>
      </c>
      <c r="G175" s="585"/>
      <c r="H175" s="584" t="e">
        <f ca="1">$H$11</f>
        <v>#NAME?</v>
      </c>
      <c r="I175" s="585"/>
      <c r="J175" s="584" t="e">
        <f ca="1">$J$11</f>
        <v>#NAME?</v>
      </c>
      <c r="K175" s="585"/>
      <c r="L175" s="584" t="e">
        <f ca="1">$L$11</f>
        <v>#NAME?</v>
      </c>
      <c r="M175" s="585"/>
      <c r="N175" s="584" t="e">
        <f ca="1">$N$11</f>
        <v>#NAME?</v>
      </c>
      <c r="O175" s="585"/>
      <c r="P175" s="584" t="e">
        <f ca="1">$P$11</f>
        <v>#NAME?</v>
      </c>
      <c r="Q175" s="585"/>
      <c r="R175" s="584" t="e">
        <f ca="1">$R$11</f>
        <v>#NAME?</v>
      </c>
      <c r="S175" s="585"/>
      <c r="T175" s="584" t="e">
        <f ca="1">$T$11</f>
        <v>#NAME?</v>
      </c>
      <c r="U175" s="585"/>
      <c r="V175" s="584" t="e">
        <f ca="1">$V$11</f>
        <v>#NAME?</v>
      </c>
      <c r="W175" s="585"/>
      <c r="X175" s="584" t="e">
        <f ca="1">X11</f>
        <v>#NAME?</v>
      </c>
      <c r="Y175" s="585"/>
      <c r="Z175" s="584" t="e">
        <f ca="1">Z11</f>
        <v>#NAME?</v>
      </c>
      <c r="AA175" s="585"/>
      <c r="AB175" s="584" t="e">
        <f ca="1">AB11</f>
        <v>#NAME?</v>
      </c>
      <c r="AC175" s="585"/>
      <c r="AD175" s="584" t="e">
        <f ca="1">AD11</f>
        <v>#NAME?</v>
      </c>
      <c r="AE175" s="585"/>
      <c r="AF175" s="584" t="e">
        <f ca="1">AF11</f>
        <v>#NAME?</v>
      </c>
      <c r="AG175" s="585"/>
      <c r="AH175" s="584" t="e">
        <f ca="1">AH11</f>
        <v>#NAME?</v>
      </c>
      <c r="AI175" s="585"/>
      <c r="AJ175" s="584" t="e">
        <f ca="1">AJ11</f>
        <v>#NAME?</v>
      </c>
      <c r="AK175" s="585"/>
      <c r="AL175" s="584" t="e">
        <f ca="1">AL11</f>
        <v>#NAME?</v>
      </c>
      <c r="AM175" s="585"/>
      <c r="AN175" s="584" t="e">
        <f ca="1">AN11</f>
        <v>#NAME?</v>
      </c>
      <c r="AO175" s="585"/>
      <c r="AP175" s="584" t="e">
        <f ca="1">AP11</f>
        <v>#NAME?</v>
      </c>
      <c r="AQ175" s="585"/>
      <c r="AR175" s="584" t="e">
        <f ca="1">AR11</f>
        <v>#NAME?</v>
      </c>
      <c r="AS175" s="585"/>
      <c r="AT175" s="584" t="e">
        <f ca="1">AT11</f>
        <v>#NAME?</v>
      </c>
      <c r="AU175" s="585"/>
      <c r="AV175" s="584" t="e">
        <f ca="1">AV11</f>
        <v>#NAME?</v>
      </c>
      <c r="AW175" s="585"/>
      <c r="AX175" s="584" t="e">
        <f ca="1">AX11</f>
        <v>#NAME?</v>
      </c>
      <c r="AY175" s="585"/>
      <c r="AZ175" s="584" t="e">
        <f ca="1">AZ11</f>
        <v>#NAME?</v>
      </c>
      <c r="BA175" s="585"/>
      <c r="BB175" s="584" t="e">
        <f ca="1">BB11</f>
        <v>#NAME?</v>
      </c>
      <c r="BC175" s="585"/>
      <c r="BD175" s="584" t="e">
        <f ca="1">BD11</f>
        <v>#NAME?</v>
      </c>
      <c r="BE175" s="585"/>
      <c r="BF175" s="584" t="e">
        <f ca="1">BF11</f>
        <v>#NAME?</v>
      </c>
      <c r="BG175" s="585"/>
      <c r="BH175" s="584" t="e">
        <f ca="1">BH11</f>
        <v>#NAME?</v>
      </c>
      <c r="BI175" s="585"/>
      <c r="BJ175" s="584" t="e">
        <f ca="1">BJ11</f>
        <v>#NAME?</v>
      </c>
      <c r="BK175" s="585"/>
      <c r="BL175" s="584" t="e">
        <f ca="1">BL11</f>
        <v>#NAME?</v>
      </c>
      <c r="BM175" s="585"/>
      <c r="BN175" s="584" t="e">
        <f ca="1">BN11</f>
        <v>#NAME?</v>
      </c>
      <c r="BO175" s="585"/>
      <c r="BP175" s="584" t="e">
        <f ca="1">BP11</f>
        <v>#NAME?</v>
      </c>
      <c r="BQ175" s="585"/>
      <c r="BR175" s="584" t="e">
        <f ca="1">BR11</f>
        <v>#NAME?</v>
      </c>
      <c r="BS175" s="585"/>
      <c r="BT175" s="584" t="e">
        <f ca="1">BT11</f>
        <v>#NAME?</v>
      </c>
      <c r="BU175" s="585"/>
      <c r="BV175" s="584" t="e">
        <f ca="1">BV11</f>
        <v>#NAME?</v>
      </c>
      <c r="BW175" s="585"/>
      <c r="BX175" s="584" t="e">
        <f ca="1">BX11</f>
        <v>#NAME?</v>
      </c>
      <c r="BY175" s="585"/>
      <c r="BZ175" s="584" t="e">
        <f ca="1">BZ11</f>
        <v>#NAME?</v>
      </c>
      <c r="CA175" s="585"/>
      <c r="CB175" s="584" t="e">
        <f ca="1">CB11</f>
        <v>#NAME?</v>
      </c>
      <c r="CC175" s="585"/>
      <c r="CD175" s="584" t="e">
        <f ca="1">CD11</f>
        <v>#NAME?</v>
      </c>
      <c r="CE175" s="585"/>
      <c r="CF175" s="584" t="e">
        <f ca="1">CF11</f>
        <v>#NAME?</v>
      </c>
      <c r="CG175" s="585"/>
      <c r="CH175" s="584" t="e">
        <f ca="1">CH11</f>
        <v>#NAME?</v>
      </c>
      <c r="CI175" s="585"/>
      <c r="CJ175" s="420">
        <f>CJ11</f>
        <v>45658</v>
      </c>
      <c r="CK175" s="440"/>
      <c r="CL175" s="440"/>
      <c r="CM175" s="440"/>
      <c r="CN175" s="440"/>
      <c r="CO175" s="420">
        <f>CO11</f>
        <v>45689</v>
      </c>
      <c r="CP175" s="440"/>
      <c r="CQ175" s="440"/>
      <c r="CR175" s="440"/>
      <c r="CS175" s="440"/>
      <c r="CT175" s="420">
        <f>CT11</f>
        <v>45717</v>
      </c>
      <c r="CU175" s="440"/>
      <c r="CV175" s="440"/>
      <c r="CW175" s="440"/>
      <c r="CX175" s="440"/>
      <c r="CY175" s="420">
        <f>CY11</f>
        <v>45748</v>
      </c>
      <c r="CZ175" s="440"/>
      <c r="DA175" s="440"/>
      <c r="DB175" s="440"/>
      <c r="DC175" s="440"/>
      <c r="DD175" s="420">
        <f>DD11</f>
        <v>45778</v>
      </c>
      <c r="DE175" s="440"/>
      <c r="DF175" s="440"/>
      <c r="DG175" s="440"/>
      <c r="DH175" s="440"/>
      <c r="DI175" s="420">
        <f>DI11</f>
        <v>45809</v>
      </c>
      <c r="DJ175" s="440"/>
      <c r="DK175" s="440"/>
      <c r="DL175" s="440"/>
      <c r="DM175" s="440"/>
      <c r="DN175" s="420">
        <f>DN11</f>
        <v>45839</v>
      </c>
      <c r="DO175" s="440"/>
      <c r="DP175" s="440"/>
      <c r="DQ175" s="440"/>
      <c r="DR175" s="440"/>
      <c r="DS175" s="420">
        <f>DS11</f>
        <v>45870</v>
      </c>
      <c r="DT175" s="440"/>
      <c r="DU175" s="440"/>
      <c r="DV175" s="440"/>
      <c r="DW175" s="440"/>
      <c r="DX175" s="420">
        <f>DX$11</f>
        <v>45901</v>
      </c>
      <c r="DY175" s="440"/>
      <c r="DZ175" s="440"/>
      <c r="EA175" s="440"/>
      <c r="EB175" s="440"/>
    </row>
    <row r="176" spans="1:132" s="516" customFormat="1" x14ac:dyDescent="0.2">
      <c r="A176" s="515" t="s">
        <v>419</v>
      </c>
      <c r="B176" s="597">
        <v>2460</v>
      </c>
      <c r="C176" s="597"/>
      <c r="D176" s="597">
        <v>2960</v>
      </c>
      <c r="E176" s="597"/>
      <c r="F176" s="597">
        <v>2195</v>
      </c>
      <c r="G176" s="597"/>
      <c r="H176" s="597">
        <v>2280</v>
      </c>
      <c r="I176" s="597"/>
      <c r="J176" s="597">
        <v>2620</v>
      </c>
      <c r="K176" s="597"/>
      <c r="L176" s="597">
        <v>2395</v>
      </c>
      <c r="M176" s="597"/>
      <c r="N176" s="597">
        <v>2832</v>
      </c>
      <c r="O176" s="597"/>
      <c r="P176" s="597">
        <v>3541</v>
      </c>
      <c r="Q176" s="597"/>
      <c r="R176" s="597">
        <v>3409</v>
      </c>
      <c r="S176" s="597"/>
      <c r="T176" s="597">
        <v>3240</v>
      </c>
      <c r="U176" s="597"/>
      <c r="V176" s="597">
        <v>2965</v>
      </c>
      <c r="W176" s="597"/>
      <c r="X176" s="595">
        <v>3049</v>
      </c>
      <c r="Y176" s="595"/>
      <c r="Z176" s="595">
        <v>3140</v>
      </c>
      <c r="AA176" s="595"/>
      <c r="AB176" s="595">
        <v>2880</v>
      </c>
      <c r="AC176" s="595"/>
      <c r="AD176" s="595">
        <v>3307</v>
      </c>
      <c r="AE176" s="595"/>
      <c r="AF176" s="595">
        <v>2662</v>
      </c>
      <c r="AG176" s="595"/>
      <c r="AH176" s="595">
        <v>3172</v>
      </c>
      <c r="AI176" s="595"/>
      <c r="AJ176" s="595">
        <v>3599</v>
      </c>
      <c r="AK176" s="595"/>
      <c r="AL176" s="595">
        <v>3649</v>
      </c>
      <c r="AM176" s="595"/>
      <c r="AN176" s="595">
        <v>3942</v>
      </c>
      <c r="AO176" s="595"/>
      <c r="AP176" s="595">
        <v>3130</v>
      </c>
      <c r="AQ176" s="595"/>
      <c r="AR176" s="595">
        <v>4003</v>
      </c>
      <c r="AS176" s="595"/>
      <c r="AT176" s="595">
        <v>3869</v>
      </c>
      <c r="AU176" s="595"/>
      <c r="AV176" s="595">
        <v>3559</v>
      </c>
      <c r="AW176" s="595"/>
      <c r="AX176" s="595">
        <v>3755</v>
      </c>
      <c r="AY176" s="595"/>
      <c r="AZ176" s="595">
        <v>3577</v>
      </c>
      <c r="BA176" s="595"/>
      <c r="BB176" s="595">
        <v>3544</v>
      </c>
      <c r="BC176" s="595"/>
      <c r="BD176" s="595">
        <v>3700</v>
      </c>
      <c r="BE176" s="595"/>
      <c r="BF176" s="595">
        <v>3750</v>
      </c>
      <c r="BG176" s="595"/>
      <c r="BH176" s="595">
        <v>3474</v>
      </c>
      <c r="BI176" s="595"/>
      <c r="BJ176" s="595">
        <v>3963</v>
      </c>
      <c r="BK176" s="595"/>
      <c r="BL176" s="595">
        <v>3941</v>
      </c>
      <c r="BM176" s="595"/>
      <c r="BN176" s="595">
        <v>3747</v>
      </c>
      <c r="BO176" s="595"/>
      <c r="BP176" s="595">
        <v>4118</v>
      </c>
      <c r="BQ176" s="595"/>
      <c r="BR176" s="595">
        <v>4466</v>
      </c>
      <c r="BS176" s="595"/>
      <c r="BT176" s="595">
        <v>4777</v>
      </c>
      <c r="BU176" s="596"/>
      <c r="BV176" s="595">
        <v>5217</v>
      </c>
      <c r="BW176" s="596"/>
      <c r="BX176" s="595">
        <v>4693</v>
      </c>
      <c r="BY176" s="596"/>
      <c r="BZ176" s="595">
        <v>4703</v>
      </c>
      <c r="CA176" s="596"/>
      <c r="CB176" s="595">
        <v>4606</v>
      </c>
      <c r="CC176" s="596"/>
      <c r="CD176" s="595">
        <v>4628</v>
      </c>
      <c r="CE176" s="596"/>
      <c r="CF176" s="595">
        <v>4805</v>
      </c>
      <c r="CG176" s="596"/>
      <c r="CH176" s="595">
        <v>5143</v>
      </c>
      <c r="CI176" s="596"/>
      <c r="CJ176" s="15">
        <v>3538</v>
      </c>
      <c r="CK176" s="280"/>
      <c r="CL176" s="280"/>
      <c r="CM176" s="280"/>
      <c r="CN176" s="280"/>
      <c r="CO176" s="15">
        <v>3153</v>
      </c>
      <c r="CP176" s="280"/>
      <c r="CQ176" s="280"/>
      <c r="CR176" s="280"/>
      <c r="CS176" s="280"/>
      <c r="CT176" s="15">
        <v>3152</v>
      </c>
      <c r="CU176" s="280"/>
      <c r="CV176" s="280"/>
      <c r="CW176" s="280"/>
      <c r="CX176" s="280"/>
      <c r="CY176" s="15">
        <v>3003</v>
      </c>
      <c r="CZ176" s="280"/>
      <c r="DA176" s="280"/>
      <c r="DB176" s="280"/>
      <c r="DC176" s="280"/>
      <c r="DD176" s="15">
        <v>3108</v>
      </c>
      <c r="DE176" s="280"/>
      <c r="DF176" s="280"/>
      <c r="DG176" s="280"/>
      <c r="DH176" s="280"/>
      <c r="DI176" s="15">
        <v>3194</v>
      </c>
      <c r="DJ176" s="280"/>
      <c r="DK176" s="280"/>
      <c r="DL176" s="280"/>
      <c r="DM176" s="280"/>
      <c r="DN176" s="15">
        <v>3484</v>
      </c>
      <c r="DO176" s="280"/>
      <c r="DP176" s="280"/>
      <c r="DQ176" s="280"/>
      <c r="DR176" s="280"/>
      <c r="DS176" s="15">
        <v>3195</v>
      </c>
      <c r="DT176" s="280"/>
      <c r="DU176" s="280"/>
      <c r="DV176" s="280"/>
      <c r="DW176" s="280"/>
      <c r="DX176" s="15">
        <v>3357</v>
      </c>
      <c r="DY176" s="280"/>
      <c r="DZ176" s="280"/>
      <c r="EA176" s="280"/>
      <c r="EB176" s="280"/>
    </row>
    <row r="177" spans="1:132" s="516" customFormat="1" x14ac:dyDescent="0.2">
      <c r="A177" s="517" t="s">
        <v>420</v>
      </c>
      <c r="B177" s="602">
        <v>966</v>
      </c>
      <c r="C177" s="602"/>
      <c r="D177" s="602">
        <v>2194</v>
      </c>
      <c r="E177" s="602"/>
      <c r="F177" s="602">
        <v>2101</v>
      </c>
      <c r="G177" s="602"/>
      <c r="H177" s="602">
        <v>1773</v>
      </c>
      <c r="I177" s="602"/>
      <c r="J177" s="602">
        <v>2059</v>
      </c>
      <c r="K177" s="602"/>
      <c r="L177" s="602">
        <v>2170</v>
      </c>
      <c r="M177" s="602"/>
      <c r="N177" s="602">
        <v>2296</v>
      </c>
      <c r="O177" s="602"/>
      <c r="P177" s="597">
        <v>2619</v>
      </c>
      <c r="Q177" s="597"/>
      <c r="R177" s="597">
        <v>2401</v>
      </c>
      <c r="S177" s="597"/>
      <c r="T177" s="597">
        <v>3267</v>
      </c>
      <c r="U177" s="597"/>
      <c r="V177" s="597">
        <v>2795</v>
      </c>
      <c r="W177" s="597"/>
      <c r="X177" s="597">
        <v>2890</v>
      </c>
      <c r="Y177" s="597"/>
      <c r="Z177" s="597">
        <v>3104</v>
      </c>
      <c r="AA177" s="597"/>
      <c r="AB177" s="597">
        <v>2825</v>
      </c>
      <c r="AC177" s="597"/>
      <c r="AD177" s="597">
        <v>3677</v>
      </c>
      <c r="AE177" s="597"/>
      <c r="AF177" s="597">
        <v>3262</v>
      </c>
      <c r="AG177" s="597"/>
      <c r="AH177" s="597">
        <v>3380</v>
      </c>
      <c r="AI177" s="597"/>
      <c r="AJ177" s="597">
        <v>3256</v>
      </c>
      <c r="AK177" s="597"/>
      <c r="AL177" s="597">
        <v>3455</v>
      </c>
      <c r="AM177" s="597"/>
      <c r="AN177" s="597">
        <v>4043</v>
      </c>
      <c r="AO177" s="597"/>
      <c r="AP177" s="597">
        <v>3473</v>
      </c>
      <c r="AQ177" s="597"/>
      <c r="AR177" s="597">
        <v>3940</v>
      </c>
      <c r="AS177" s="597"/>
      <c r="AT177" s="597">
        <v>3481</v>
      </c>
      <c r="AU177" s="597"/>
      <c r="AV177" s="595">
        <v>3136</v>
      </c>
      <c r="AW177" s="595"/>
      <c r="AX177" s="595">
        <v>3700</v>
      </c>
      <c r="AY177" s="595"/>
      <c r="AZ177" s="595">
        <v>3500</v>
      </c>
      <c r="BA177" s="595"/>
      <c r="BB177" s="595">
        <v>3514</v>
      </c>
      <c r="BC177" s="595"/>
      <c r="BD177" s="595">
        <v>3664</v>
      </c>
      <c r="BE177" s="595"/>
      <c r="BF177" s="595">
        <v>3690</v>
      </c>
      <c r="BG177" s="595"/>
      <c r="BH177" s="595">
        <v>3400</v>
      </c>
      <c r="BI177" s="595"/>
      <c r="BJ177" s="595">
        <v>3675</v>
      </c>
      <c r="BK177" s="595"/>
      <c r="BL177" s="595">
        <v>3900</v>
      </c>
      <c r="BM177" s="595"/>
      <c r="BN177" s="595">
        <v>3709</v>
      </c>
      <c r="BO177" s="595"/>
      <c r="BP177" s="595">
        <v>4215</v>
      </c>
      <c r="BQ177" s="595"/>
      <c r="BR177" s="595">
        <v>3874</v>
      </c>
      <c r="BS177" s="595"/>
      <c r="BT177" s="595">
        <v>3923</v>
      </c>
      <c r="BU177" s="595"/>
      <c r="BV177" s="595">
        <v>4400</v>
      </c>
      <c r="BW177" s="595"/>
      <c r="BX177" s="595">
        <v>3981</v>
      </c>
      <c r="BY177" s="595"/>
      <c r="BZ177" s="595">
        <v>4135</v>
      </c>
      <c r="CA177" s="596"/>
      <c r="CB177" s="595">
        <v>4154</v>
      </c>
      <c r="CC177" s="596"/>
      <c r="CD177" s="595">
        <v>4094</v>
      </c>
      <c r="CE177" s="596"/>
      <c r="CF177" s="595">
        <v>4315</v>
      </c>
      <c r="CG177" s="595"/>
      <c r="CH177" s="595">
        <v>4154</v>
      </c>
      <c r="CI177" s="595"/>
      <c r="CJ177" s="15">
        <v>581</v>
      </c>
      <c r="CK177" s="280"/>
      <c r="CL177" s="280"/>
      <c r="CM177" s="280"/>
      <c r="CN177" s="280"/>
      <c r="CO177" s="15">
        <v>649</v>
      </c>
      <c r="CP177" s="280"/>
      <c r="CQ177" s="280"/>
      <c r="CR177" s="280"/>
      <c r="CS177" s="280"/>
      <c r="CT177" s="15">
        <v>580</v>
      </c>
      <c r="CU177" s="280"/>
      <c r="CV177" s="280"/>
      <c r="CW177" s="280"/>
      <c r="CX177" s="280"/>
      <c r="CY177" s="15">
        <v>693</v>
      </c>
      <c r="CZ177" s="280"/>
      <c r="DA177" s="280"/>
      <c r="DB177" s="280"/>
      <c r="DC177" s="280"/>
      <c r="DD177" s="15">
        <v>731</v>
      </c>
      <c r="DE177" s="280"/>
      <c r="DF177" s="280"/>
      <c r="DG177" s="280"/>
      <c r="DH177" s="280"/>
      <c r="DI177" s="15">
        <v>649</v>
      </c>
      <c r="DJ177" s="280"/>
      <c r="DK177" s="280"/>
      <c r="DL177" s="280"/>
      <c r="DM177" s="280"/>
      <c r="DN177" s="15">
        <v>745</v>
      </c>
      <c r="DO177" s="280"/>
      <c r="DP177" s="280"/>
      <c r="DQ177" s="280"/>
      <c r="DR177" s="280"/>
      <c r="DS177" s="15">
        <v>715</v>
      </c>
      <c r="DT177" s="280"/>
      <c r="DU177" s="280"/>
      <c r="DV177" s="280"/>
      <c r="DW177" s="280"/>
      <c r="DX177" s="15">
        <v>726</v>
      </c>
      <c r="DY177" s="280"/>
      <c r="DZ177" s="280"/>
      <c r="EA177" s="280"/>
      <c r="EB177" s="280"/>
    </row>
    <row r="178" spans="1:132" s="516" customFormat="1" x14ac:dyDescent="0.2">
      <c r="A178" s="518" t="s">
        <v>421</v>
      </c>
      <c r="B178" s="601">
        <v>513</v>
      </c>
      <c r="C178" s="601"/>
      <c r="D178" s="597">
        <v>1175</v>
      </c>
      <c r="E178" s="597"/>
      <c r="F178" s="601">
        <v>1390</v>
      </c>
      <c r="G178" s="601"/>
      <c r="H178" s="597">
        <v>1218</v>
      </c>
      <c r="I178" s="597"/>
      <c r="J178" s="597">
        <v>1677</v>
      </c>
      <c r="K178" s="597"/>
      <c r="L178" s="597">
        <v>1687</v>
      </c>
      <c r="M178" s="597"/>
      <c r="N178" s="597">
        <v>1903</v>
      </c>
      <c r="O178" s="597"/>
      <c r="P178" s="597">
        <v>2215</v>
      </c>
      <c r="Q178" s="597"/>
      <c r="R178" s="597">
        <v>2083</v>
      </c>
      <c r="S178" s="597"/>
      <c r="T178" s="597">
        <v>2548</v>
      </c>
      <c r="U178" s="597"/>
      <c r="V178" s="597">
        <v>2427</v>
      </c>
      <c r="W178" s="597"/>
      <c r="X178" s="595">
        <v>2584</v>
      </c>
      <c r="Y178" s="595"/>
      <c r="Z178" s="595">
        <v>2725</v>
      </c>
      <c r="AA178" s="595"/>
      <c r="AB178" s="595">
        <v>2533</v>
      </c>
      <c r="AC178" s="595"/>
      <c r="AD178" s="595">
        <v>3291</v>
      </c>
      <c r="AE178" s="595"/>
      <c r="AF178" s="595">
        <v>2553</v>
      </c>
      <c r="AG178" s="595"/>
      <c r="AH178" s="595">
        <v>2922</v>
      </c>
      <c r="AI178" s="595"/>
      <c r="AJ178" s="595">
        <v>2874</v>
      </c>
      <c r="AK178" s="595"/>
      <c r="AL178" s="595">
        <v>2912</v>
      </c>
      <c r="AM178" s="595"/>
      <c r="AN178" s="595">
        <v>3402</v>
      </c>
      <c r="AO178" s="595"/>
      <c r="AP178" s="595">
        <v>2903</v>
      </c>
      <c r="AQ178" s="595"/>
      <c r="AR178" s="595">
        <v>3689</v>
      </c>
      <c r="AS178" s="595"/>
      <c r="AT178" s="595">
        <v>3182</v>
      </c>
      <c r="AU178" s="595"/>
      <c r="AV178" s="595">
        <v>3050</v>
      </c>
      <c r="AW178" s="595"/>
      <c r="AX178" s="595">
        <v>3700</v>
      </c>
      <c r="AY178" s="595"/>
      <c r="AZ178" s="595">
        <v>3455</v>
      </c>
      <c r="BA178" s="595"/>
      <c r="BB178" s="595">
        <v>3420</v>
      </c>
      <c r="BC178" s="595"/>
      <c r="BD178" s="595">
        <v>3664</v>
      </c>
      <c r="BE178" s="595"/>
      <c r="BF178" s="595">
        <v>3620</v>
      </c>
      <c r="BG178" s="595"/>
      <c r="BH178" s="595">
        <v>3389</v>
      </c>
      <c r="BI178" s="595"/>
      <c r="BJ178" s="595">
        <v>3597</v>
      </c>
      <c r="BK178" s="595"/>
      <c r="BL178" s="595">
        <v>3781</v>
      </c>
      <c r="BM178" s="595"/>
      <c r="BN178" s="595">
        <v>3669</v>
      </c>
      <c r="BO178" s="595"/>
      <c r="BP178" s="595">
        <v>4113</v>
      </c>
      <c r="BQ178" s="595"/>
      <c r="BR178" s="595">
        <v>3673</v>
      </c>
      <c r="BS178" s="595"/>
      <c r="BT178" s="595">
        <v>3760</v>
      </c>
      <c r="BU178" s="596"/>
      <c r="BV178" s="595">
        <v>3707</v>
      </c>
      <c r="BW178" s="596"/>
      <c r="BX178" s="595">
        <v>3855</v>
      </c>
      <c r="BY178" s="596"/>
      <c r="BZ178" s="595">
        <v>4018</v>
      </c>
      <c r="CA178" s="596"/>
      <c r="CB178" s="595">
        <v>3968</v>
      </c>
      <c r="CC178" s="596"/>
      <c r="CD178" s="595">
        <v>3872</v>
      </c>
      <c r="CE178" s="596"/>
      <c r="CF178" s="595">
        <v>4125</v>
      </c>
      <c r="CG178" s="595"/>
      <c r="CH178" s="595">
        <v>4091</v>
      </c>
      <c r="CI178" s="596"/>
      <c r="CJ178" s="15">
        <v>376</v>
      </c>
      <c r="CK178" s="280"/>
      <c r="CL178" s="280"/>
      <c r="CM178" s="280"/>
      <c r="CN178" s="280"/>
      <c r="CO178" s="15">
        <v>427</v>
      </c>
      <c r="CP178" s="280"/>
      <c r="CQ178" s="280"/>
      <c r="CR178" s="280"/>
      <c r="CS178" s="280"/>
      <c r="CT178" s="15">
        <v>364</v>
      </c>
      <c r="CU178" s="280"/>
      <c r="CV178" s="280"/>
      <c r="CW178" s="280"/>
      <c r="CX178" s="280"/>
      <c r="CY178" s="15">
        <v>424</v>
      </c>
      <c r="CZ178" s="280"/>
      <c r="DA178" s="280"/>
      <c r="DB178" s="280"/>
      <c r="DC178" s="280"/>
      <c r="DD178" s="15">
        <v>516</v>
      </c>
      <c r="DE178" s="280"/>
      <c r="DF178" s="280"/>
      <c r="DG178" s="280"/>
      <c r="DH178" s="280"/>
      <c r="DI178" s="15">
        <v>460</v>
      </c>
      <c r="DJ178" s="280"/>
      <c r="DK178" s="280"/>
      <c r="DL178" s="280"/>
      <c r="DM178" s="280"/>
      <c r="DN178" s="15">
        <v>509</v>
      </c>
      <c r="DO178" s="280"/>
      <c r="DP178" s="280"/>
      <c r="DQ178" s="280"/>
      <c r="DR178" s="280"/>
      <c r="DS178" s="15">
        <v>556</v>
      </c>
      <c r="DT178" s="280"/>
      <c r="DU178" s="280"/>
      <c r="DV178" s="280"/>
      <c r="DW178" s="280"/>
      <c r="DX178" s="15">
        <v>671</v>
      </c>
      <c r="DY178" s="280"/>
      <c r="DZ178" s="280"/>
      <c r="EA178" s="280"/>
      <c r="EB178" s="280"/>
    </row>
    <row r="179" spans="1:132" s="516" customFormat="1" x14ac:dyDescent="0.2">
      <c r="A179" s="515" t="s">
        <v>422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21"/>
      <c r="BV179" s="18"/>
      <c r="BW179" s="21"/>
      <c r="BX179" s="18"/>
      <c r="BY179" s="21"/>
      <c r="BZ179" s="18"/>
      <c r="CA179" s="21"/>
      <c r="CB179" s="18"/>
      <c r="CC179" s="21"/>
      <c r="CD179" s="18"/>
      <c r="CE179" s="21"/>
      <c r="CF179" s="18"/>
      <c r="CG179" s="21"/>
      <c r="CH179" s="18"/>
      <c r="CI179" s="21"/>
      <c r="CJ179" s="520">
        <f>((CJ176-CJ177)/(CJ176))</f>
        <v>0.83578292820802713</v>
      </c>
      <c r="CK179" s="462"/>
      <c r="CL179" s="462"/>
      <c r="CM179" s="462"/>
      <c r="CN179" s="462"/>
      <c r="CO179" s="520">
        <f>((CO176-CO177)/(CO176))</f>
        <v>0.79416428797970184</v>
      </c>
      <c r="CP179" s="462"/>
      <c r="CQ179" s="462"/>
      <c r="CR179" s="462"/>
      <c r="CS179" s="462"/>
      <c r="CT179" s="520">
        <f>((CT176-CT177)/(CT176))</f>
        <v>0.81598984771573602</v>
      </c>
      <c r="CU179" s="462"/>
      <c r="CV179" s="462"/>
      <c r="CW179" s="462"/>
      <c r="CX179" s="462"/>
      <c r="CY179" s="520">
        <f>((CY176-CY177)/(CY176))</f>
        <v>0.76923076923076927</v>
      </c>
      <c r="CZ179" s="462"/>
      <c r="DA179" s="462"/>
      <c r="DB179" s="462"/>
      <c r="DC179" s="462"/>
      <c r="DD179" s="520">
        <f>((DD176-DD177)/(DD176))</f>
        <v>0.76480051480051481</v>
      </c>
      <c r="DE179" s="462"/>
      <c r="DF179" s="462"/>
      <c r="DG179" s="462"/>
      <c r="DH179" s="462"/>
      <c r="DI179" s="520">
        <f>((DI176-DI177)/(DI176))</f>
        <v>0.79680651221039445</v>
      </c>
      <c r="DJ179" s="462"/>
      <c r="DK179" s="462"/>
      <c r="DL179" s="462"/>
      <c r="DM179" s="462"/>
      <c r="DN179" s="520">
        <f>((DN176-DN177)/(DN176))</f>
        <v>0.78616532721010335</v>
      </c>
      <c r="DO179" s="462"/>
      <c r="DP179" s="462"/>
      <c r="DQ179" s="462"/>
      <c r="DR179" s="462"/>
      <c r="DS179" s="520">
        <f>((DS176-DS177)/(DS176))</f>
        <v>0.77621283255086071</v>
      </c>
      <c r="DT179" s="462"/>
      <c r="DU179" s="462"/>
      <c r="DV179" s="462"/>
      <c r="DW179" s="462"/>
      <c r="DX179" s="520">
        <f>((DX176-DX177)/(DX176))</f>
        <v>0.7837354781054513</v>
      </c>
      <c r="DY179" s="462"/>
      <c r="DZ179" s="462"/>
      <c r="EA179" s="462"/>
      <c r="EB179" s="462"/>
    </row>
    <row r="180" spans="1:132" s="505" customFormat="1" x14ac:dyDescent="0.2">
      <c r="A180" s="422" t="s">
        <v>423</v>
      </c>
      <c r="B180" s="593">
        <f>((B177-B178)/(B177))</f>
        <v>0.46894409937888198</v>
      </c>
      <c r="C180" s="593"/>
      <c r="D180" s="593">
        <f>((D177-D178)/(D177))</f>
        <v>0.46444849589790338</v>
      </c>
      <c r="E180" s="593"/>
      <c r="F180" s="593">
        <f>((F177-F178)/(F177))</f>
        <v>0.33841028081865776</v>
      </c>
      <c r="G180" s="593"/>
      <c r="H180" s="594">
        <f>((H177-H178)/(H177))</f>
        <v>0.31302876480541453</v>
      </c>
      <c r="I180" s="594"/>
      <c r="J180" s="594">
        <f>((J177-J178)/(J177))</f>
        <v>0.18552695483244294</v>
      </c>
      <c r="K180" s="594"/>
      <c r="L180" s="594">
        <f>((L177-L178)/(L177))</f>
        <v>0.22258064516129034</v>
      </c>
      <c r="M180" s="594"/>
      <c r="N180" s="594">
        <f>((N177-N178)/(N177))</f>
        <v>0.17116724738675959</v>
      </c>
      <c r="O180" s="594"/>
      <c r="P180" s="589">
        <f>((P177-P178)/(P177))</f>
        <v>0.15425735013363878</v>
      </c>
      <c r="Q180" s="589"/>
      <c r="R180" s="589">
        <f>((R177-R178)/(R177))</f>
        <v>0.1324448146605581</v>
      </c>
      <c r="S180" s="589"/>
      <c r="T180" s="589">
        <f>((T177-T178)/(T177))</f>
        <v>0.22007958371594735</v>
      </c>
      <c r="U180" s="589"/>
      <c r="V180" s="589">
        <f>((V177-V178)/(V177))</f>
        <v>0.13166368515205726</v>
      </c>
      <c r="W180" s="589"/>
      <c r="X180" s="589">
        <f>((X177-X178)/(X177))</f>
        <v>0.10588235294117647</v>
      </c>
      <c r="Y180" s="589"/>
      <c r="Z180" s="589">
        <f>((Z177-Z178)/(Z177))</f>
        <v>0.12210051546391752</v>
      </c>
      <c r="AA180" s="589"/>
      <c r="AB180" s="589">
        <f>((AB177-AB178)/(AB177))</f>
        <v>0.10336283185840708</v>
      </c>
      <c r="AC180" s="589"/>
      <c r="AD180" s="589">
        <f>((AD177-AD178)/(AD177))</f>
        <v>0.10497688332880065</v>
      </c>
      <c r="AE180" s="589"/>
      <c r="AF180" s="589">
        <f>((AF177-AF178)/(AF177))</f>
        <v>0.21735131820968731</v>
      </c>
      <c r="AG180" s="589"/>
      <c r="AH180" s="589">
        <f>((AH177-AH178)/(AH177))</f>
        <v>0.13550295857988165</v>
      </c>
      <c r="AI180" s="589"/>
      <c r="AJ180" s="589">
        <f>((AJ177-AJ178)/(AJ177))</f>
        <v>0.11732186732186732</v>
      </c>
      <c r="AK180" s="589"/>
      <c r="AL180" s="589">
        <f>((AL177-AL178)/(AL177))</f>
        <v>0.15716353111432707</v>
      </c>
      <c r="AM180" s="589"/>
      <c r="AN180" s="589">
        <f>((AN177-AN178)/(AN177))</f>
        <v>0.15854563442987879</v>
      </c>
      <c r="AO180" s="589"/>
      <c r="AP180" s="589">
        <f>((AP177-AP178)/(AP177))</f>
        <v>0.1641232363950475</v>
      </c>
      <c r="AQ180" s="589"/>
      <c r="AR180" s="589">
        <f>((AR177-AR178)/(AR177))</f>
        <v>6.3705583756345177E-2</v>
      </c>
      <c r="AS180" s="589"/>
      <c r="AT180" s="589">
        <f>((AT177-AT178)/(AT177))</f>
        <v>8.5894857799482902E-2</v>
      </c>
      <c r="AU180" s="589"/>
      <c r="AV180" s="589">
        <f>((AV177-AV178)/(AV177))</f>
        <v>2.7423469387755101E-2</v>
      </c>
      <c r="AW180" s="589"/>
      <c r="AX180" s="589">
        <f>((AX177-AX178)/(AX177))</f>
        <v>0</v>
      </c>
      <c r="AY180" s="589"/>
      <c r="AZ180" s="589">
        <f>((AZ177-AZ178)/(AZ177))</f>
        <v>1.2857142857142857E-2</v>
      </c>
      <c r="BA180" s="589"/>
      <c r="BB180" s="589">
        <f>((BB177-BB178)/(BB177))</f>
        <v>2.6750142287990893E-2</v>
      </c>
      <c r="BC180" s="589"/>
      <c r="BD180" s="589">
        <f>((BD177-BD178)/(BD177))</f>
        <v>0</v>
      </c>
      <c r="BE180" s="589"/>
      <c r="BF180" s="589">
        <f>((BF177-BF178)/(BF177))</f>
        <v>1.8970189701897018E-2</v>
      </c>
      <c r="BG180" s="589"/>
      <c r="BH180" s="589">
        <f>((BH177-BH178)/(BH177))</f>
        <v>3.2352941176470589E-3</v>
      </c>
      <c r="BI180" s="589"/>
      <c r="BJ180" s="589">
        <f>((BJ177-BJ178)/(BJ177))</f>
        <v>2.1224489795918369E-2</v>
      </c>
      <c r="BK180" s="589"/>
      <c r="BL180" s="589">
        <f>((BL177-BL178)/(BL177))</f>
        <v>3.0512820512820511E-2</v>
      </c>
      <c r="BM180" s="589"/>
      <c r="BN180" s="589">
        <f>((BN177-BN178)/(BN177))</f>
        <v>1.0784578053383662E-2</v>
      </c>
      <c r="BO180" s="589"/>
      <c r="BP180" s="589">
        <f>((BP177-BP178)/(BP177))</f>
        <v>2.4199288256227757E-2</v>
      </c>
      <c r="BQ180" s="589"/>
      <c r="BR180" s="589">
        <f>((BR177-BR178)/(BR177))</f>
        <v>5.1884357253484767E-2</v>
      </c>
      <c r="BS180" s="589"/>
      <c r="BT180" s="589">
        <f>((BT177-BT178)/(BT177))</f>
        <v>4.1549834310476673E-2</v>
      </c>
      <c r="BU180" s="589"/>
      <c r="BV180" s="589">
        <f>((BV177-BV178)/(BV177))</f>
        <v>0.1575</v>
      </c>
      <c r="BW180" s="589"/>
      <c r="BX180" s="589">
        <f>((BX177-BX178)/(BX177))</f>
        <v>3.1650339110776186E-2</v>
      </c>
      <c r="BY180" s="589"/>
      <c r="BZ180" s="589">
        <f>((BZ177-BZ178)/(BZ177))</f>
        <v>2.8295042321644499E-2</v>
      </c>
      <c r="CA180" s="589"/>
      <c r="CB180" s="589">
        <f>((CB177-CB178)/(CB177))</f>
        <v>4.4776119402985072E-2</v>
      </c>
      <c r="CC180" s="589"/>
      <c r="CD180" s="589">
        <f>((CD177-CD178)/(CD177))</f>
        <v>5.4225696140693697E-2</v>
      </c>
      <c r="CE180" s="589"/>
      <c r="CF180" s="589">
        <f>((CF177-CF178)/(CF177))</f>
        <v>4.4032444959443799E-2</v>
      </c>
      <c r="CG180" s="589"/>
      <c r="CH180" s="589">
        <f>((CH177-CH178)/(CH177))</f>
        <v>1.5166104959075589E-2</v>
      </c>
      <c r="CI180" s="589"/>
      <c r="CJ180" s="520">
        <f>((CJ177-CJ178)/(CJ177))</f>
        <v>0.35283993115318418</v>
      </c>
      <c r="CK180" s="462"/>
      <c r="CL180" s="462"/>
      <c r="CM180" s="462"/>
      <c r="CN180" s="462"/>
      <c r="CO180" s="520">
        <f>((CO177-CO178)/(CO177))</f>
        <v>0.34206471494607088</v>
      </c>
      <c r="CP180" s="462"/>
      <c r="CQ180" s="462"/>
      <c r="CR180" s="462"/>
      <c r="CS180" s="462"/>
      <c r="CT180" s="520">
        <f>((CT177-CT178)/(CT177))</f>
        <v>0.3724137931034483</v>
      </c>
      <c r="CU180" s="462"/>
      <c r="CV180" s="462"/>
      <c r="CW180" s="462"/>
      <c r="CX180" s="462"/>
      <c r="CY180" s="520">
        <f>((CY177-CY178)/(CY177))</f>
        <v>0.38816738816738816</v>
      </c>
      <c r="CZ180" s="462"/>
      <c r="DA180" s="462"/>
      <c r="DB180" s="462"/>
      <c r="DC180" s="462"/>
      <c r="DD180" s="520">
        <f>((DD177-DD178)/(DD177))</f>
        <v>0.29411764705882354</v>
      </c>
      <c r="DE180" s="462"/>
      <c r="DF180" s="462"/>
      <c r="DG180" s="462"/>
      <c r="DH180" s="462"/>
      <c r="DI180" s="520">
        <f>((DI177-DI178)/(DI177))</f>
        <v>0.29121725731895226</v>
      </c>
      <c r="DJ180" s="462"/>
      <c r="DK180" s="462"/>
      <c r="DL180" s="462"/>
      <c r="DM180" s="462"/>
      <c r="DN180" s="520">
        <f>((DN177-DN178)/(DN177))</f>
        <v>0.31677852348993291</v>
      </c>
      <c r="DO180" s="462"/>
      <c r="DP180" s="462"/>
      <c r="DQ180" s="462"/>
      <c r="DR180" s="462"/>
      <c r="DS180" s="520">
        <f>((DS177-DS178)/(DS177))</f>
        <v>0.22237762237762237</v>
      </c>
      <c r="DT180" s="462"/>
      <c r="DU180" s="462"/>
      <c r="DV180" s="462"/>
      <c r="DW180" s="462"/>
      <c r="DX180" s="520">
        <f>((DX177-DX178)/(DX177))</f>
        <v>7.575757575757576E-2</v>
      </c>
      <c r="DY180" s="462"/>
      <c r="DZ180" s="462"/>
      <c r="EA180" s="462"/>
      <c r="EB180" s="462"/>
    </row>
    <row r="181" spans="1:132" s="516" customFormat="1" x14ac:dyDescent="0.2">
      <c r="A181" s="515" t="s">
        <v>424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21"/>
      <c r="BV181" s="18"/>
      <c r="BW181" s="21"/>
      <c r="BX181" s="18"/>
      <c r="BY181" s="21"/>
      <c r="BZ181" s="18"/>
      <c r="CA181" s="21"/>
      <c r="CB181" s="18"/>
      <c r="CC181" s="21"/>
      <c r="CD181" s="18"/>
      <c r="CE181" s="21"/>
      <c r="CF181" s="18"/>
      <c r="CG181" s="21"/>
      <c r="CH181" s="18"/>
      <c r="CI181" s="21"/>
      <c r="CJ181" s="15">
        <v>1979</v>
      </c>
      <c r="CK181" s="280"/>
      <c r="CL181" s="280"/>
      <c r="CM181" s="280"/>
      <c r="CN181" s="280"/>
      <c r="CO181" s="15">
        <v>1540</v>
      </c>
      <c r="CP181" s="280"/>
      <c r="CQ181" s="280"/>
      <c r="CR181" s="280"/>
      <c r="CS181" s="280"/>
      <c r="CT181" s="15">
        <v>1541</v>
      </c>
      <c r="CU181" s="280"/>
      <c r="CV181" s="280"/>
      <c r="CW181" s="280"/>
      <c r="CX181" s="280"/>
      <c r="CY181" s="15">
        <v>1603</v>
      </c>
      <c r="CZ181" s="280"/>
      <c r="DA181" s="280"/>
      <c r="DB181" s="280"/>
      <c r="DC181" s="280"/>
      <c r="DD181" s="15">
        <v>1520</v>
      </c>
      <c r="DE181" s="280"/>
      <c r="DF181" s="280"/>
      <c r="DG181" s="280"/>
      <c r="DH181" s="280"/>
      <c r="DI181" s="15">
        <v>1611</v>
      </c>
      <c r="DJ181" s="280"/>
      <c r="DK181" s="280"/>
      <c r="DL181" s="280"/>
      <c r="DM181" s="280"/>
      <c r="DN181" s="15">
        <v>1659</v>
      </c>
      <c r="DO181" s="280"/>
      <c r="DP181" s="280"/>
      <c r="DQ181" s="280"/>
      <c r="DR181" s="280"/>
      <c r="DS181" s="15">
        <v>1511</v>
      </c>
      <c r="DT181" s="280"/>
      <c r="DU181" s="280"/>
      <c r="DV181" s="280"/>
      <c r="DW181" s="280"/>
      <c r="DX181" s="15">
        <v>1561</v>
      </c>
      <c r="DY181" s="280"/>
      <c r="DZ181" s="280"/>
      <c r="EA181" s="280"/>
      <c r="EB181" s="280"/>
    </row>
    <row r="182" spans="1:132" s="516" customFormat="1" x14ac:dyDescent="0.2">
      <c r="A182" s="515" t="s">
        <v>425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21"/>
      <c r="BV182" s="18"/>
      <c r="BW182" s="21"/>
      <c r="BX182" s="18"/>
      <c r="BY182" s="21"/>
      <c r="BZ182" s="18"/>
      <c r="CA182" s="21"/>
      <c r="CB182" s="18"/>
      <c r="CC182" s="21"/>
      <c r="CD182" s="18"/>
      <c r="CE182" s="21"/>
      <c r="CF182" s="18"/>
      <c r="CG182" s="21"/>
      <c r="CH182" s="18"/>
      <c r="CI182" s="21"/>
      <c r="CJ182" s="15">
        <v>112</v>
      </c>
      <c r="CK182" s="280"/>
      <c r="CL182" s="280"/>
      <c r="CM182" s="280"/>
      <c r="CN182" s="280"/>
      <c r="CO182" s="15">
        <v>121</v>
      </c>
      <c r="CP182" s="280"/>
      <c r="CQ182" s="280"/>
      <c r="CR182" s="280"/>
      <c r="CS182" s="280"/>
      <c r="CT182" s="15">
        <v>103</v>
      </c>
      <c r="CU182" s="280"/>
      <c r="CV182" s="280"/>
      <c r="CW182" s="280"/>
      <c r="CX182" s="280"/>
      <c r="CY182" s="15">
        <v>80</v>
      </c>
      <c r="CZ182" s="280"/>
      <c r="DA182" s="280"/>
      <c r="DB182" s="280"/>
      <c r="DC182" s="280"/>
      <c r="DD182" s="15">
        <v>94</v>
      </c>
      <c r="DE182" s="280"/>
      <c r="DF182" s="280"/>
      <c r="DG182" s="280"/>
      <c r="DH182" s="280"/>
      <c r="DI182" s="15">
        <v>108</v>
      </c>
      <c r="DJ182" s="280"/>
      <c r="DK182" s="280"/>
      <c r="DL182" s="280"/>
      <c r="DM182" s="280"/>
      <c r="DN182" s="15">
        <v>124</v>
      </c>
      <c r="DO182" s="280"/>
      <c r="DP182" s="280"/>
      <c r="DQ182" s="280"/>
      <c r="DR182" s="280"/>
      <c r="DS182" s="15">
        <v>113</v>
      </c>
      <c r="DT182" s="280"/>
      <c r="DU182" s="280"/>
      <c r="DV182" s="280"/>
      <c r="DW182" s="280"/>
      <c r="DX182" s="15">
        <v>133</v>
      </c>
      <c r="DY182" s="280"/>
      <c r="DZ182" s="280"/>
      <c r="EA182" s="280"/>
      <c r="EB182" s="280"/>
    </row>
    <row r="183" spans="1:132" s="516" customFormat="1" x14ac:dyDescent="0.2">
      <c r="A183" s="515" t="s">
        <v>426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21"/>
      <c r="BV183" s="18"/>
      <c r="BW183" s="21"/>
      <c r="BX183" s="18"/>
      <c r="BY183" s="21"/>
      <c r="BZ183" s="18"/>
      <c r="CA183" s="21"/>
      <c r="CB183" s="18"/>
      <c r="CC183" s="21"/>
      <c r="CD183" s="18"/>
      <c r="CE183" s="21"/>
      <c r="CF183" s="18"/>
      <c r="CG183" s="21"/>
      <c r="CH183" s="18"/>
      <c r="CI183" s="21"/>
      <c r="CJ183" s="15">
        <v>108</v>
      </c>
      <c r="CK183" s="280"/>
      <c r="CL183" s="280"/>
      <c r="CM183" s="280"/>
      <c r="CN183" s="280"/>
      <c r="CO183" s="15">
        <v>112</v>
      </c>
      <c r="CP183" s="280"/>
      <c r="CQ183" s="280"/>
      <c r="CR183" s="280"/>
      <c r="CS183" s="280"/>
      <c r="CT183" s="15">
        <v>89</v>
      </c>
      <c r="CU183" s="280"/>
      <c r="CV183" s="280"/>
      <c r="CW183" s="280"/>
      <c r="CX183" s="280"/>
      <c r="CY183" s="15">
        <v>70</v>
      </c>
      <c r="CZ183" s="280"/>
      <c r="DA183" s="280"/>
      <c r="DB183" s="280"/>
      <c r="DC183" s="280"/>
      <c r="DD183" s="15">
        <v>87</v>
      </c>
      <c r="DE183" s="280"/>
      <c r="DF183" s="280"/>
      <c r="DG183" s="280"/>
      <c r="DH183" s="280"/>
      <c r="DI183" s="15">
        <v>107</v>
      </c>
      <c r="DJ183" s="280"/>
      <c r="DK183" s="280"/>
      <c r="DL183" s="280"/>
      <c r="DM183" s="280"/>
      <c r="DN183" s="15">
        <v>107</v>
      </c>
      <c r="DO183" s="280"/>
      <c r="DP183" s="280"/>
      <c r="DQ183" s="280"/>
      <c r="DR183" s="280"/>
      <c r="DS183" s="15">
        <v>107</v>
      </c>
      <c r="DT183" s="280"/>
      <c r="DU183" s="280"/>
      <c r="DV183" s="280"/>
      <c r="DW183" s="280"/>
      <c r="DX183" s="15">
        <v>110</v>
      </c>
      <c r="DY183" s="280"/>
      <c r="DZ183" s="280"/>
      <c r="EA183" s="280"/>
      <c r="EB183" s="280"/>
    </row>
    <row r="184" spans="1:132" s="516" customFormat="1" x14ac:dyDescent="0.2">
      <c r="A184" s="515" t="s">
        <v>427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21"/>
      <c r="BV184" s="18"/>
      <c r="BW184" s="21"/>
      <c r="BX184" s="18"/>
      <c r="BY184" s="21"/>
      <c r="BZ184" s="18"/>
      <c r="CA184" s="21"/>
      <c r="CB184" s="18"/>
      <c r="CC184" s="21"/>
      <c r="CD184" s="18"/>
      <c r="CE184" s="21"/>
      <c r="CF184" s="18"/>
      <c r="CG184" s="21"/>
      <c r="CH184" s="18"/>
      <c r="CI184" s="21"/>
      <c r="CJ184" s="520">
        <f>((CJ181-CJ182)/(CJ181))</f>
        <v>0.9434057604850935</v>
      </c>
      <c r="CK184" s="462"/>
      <c r="CL184" s="462"/>
      <c r="CM184" s="462"/>
      <c r="CN184" s="462"/>
      <c r="CO184" s="520">
        <f>((CO181-CO182)/(CO181))</f>
        <v>0.92142857142857137</v>
      </c>
      <c r="CP184" s="462"/>
      <c r="CQ184" s="462"/>
      <c r="CR184" s="462"/>
      <c r="CS184" s="462"/>
      <c r="CT184" s="520">
        <f>((CT181-CT182)/(CT181))</f>
        <v>0.93316028552887731</v>
      </c>
      <c r="CU184" s="462"/>
      <c r="CV184" s="462"/>
      <c r="CW184" s="462"/>
      <c r="CX184" s="462"/>
      <c r="CY184" s="520">
        <f>((CY181-CY182)/(CY181))</f>
        <v>0.95009357454772303</v>
      </c>
      <c r="CZ184" s="462"/>
      <c r="DA184" s="462"/>
      <c r="DB184" s="462"/>
      <c r="DC184" s="462"/>
      <c r="DD184" s="520">
        <f>((DD181-DD182)/(DD181))</f>
        <v>0.93815789473684208</v>
      </c>
      <c r="DE184" s="462"/>
      <c r="DF184" s="462"/>
      <c r="DG184" s="462"/>
      <c r="DH184" s="462"/>
      <c r="DI184" s="520">
        <f>((DI181-DI182)/(DI181))</f>
        <v>0.93296089385474856</v>
      </c>
      <c r="DJ184" s="462"/>
      <c r="DK184" s="462"/>
      <c r="DL184" s="462"/>
      <c r="DM184" s="462"/>
      <c r="DN184" s="520">
        <f>((DN181-DN182)/(DN181))</f>
        <v>0.92525617842073538</v>
      </c>
      <c r="DO184" s="462"/>
      <c r="DP184" s="462"/>
      <c r="DQ184" s="462"/>
      <c r="DR184" s="462"/>
      <c r="DS184" s="520">
        <f>((DS181-DS182)/(DS181))</f>
        <v>0.92521508934480479</v>
      </c>
      <c r="DT184" s="462"/>
      <c r="DU184" s="462"/>
      <c r="DV184" s="462"/>
      <c r="DW184" s="462"/>
      <c r="DX184" s="520">
        <f>((DX181-DX182)/(DX181))</f>
        <v>0.91479820627802688</v>
      </c>
      <c r="DY184" s="462"/>
      <c r="DZ184" s="462"/>
      <c r="EA184" s="462"/>
      <c r="EB184" s="462"/>
    </row>
    <row r="185" spans="1:132" s="516" customFormat="1" x14ac:dyDescent="0.2">
      <c r="A185" s="515" t="s">
        <v>428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21"/>
      <c r="BV185" s="18"/>
      <c r="BW185" s="21"/>
      <c r="BX185" s="18"/>
      <c r="BY185" s="21"/>
      <c r="BZ185" s="18"/>
      <c r="CA185" s="21"/>
      <c r="CB185" s="18"/>
      <c r="CC185" s="21"/>
      <c r="CD185" s="18"/>
      <c r="CE185" s="21"/>
      <c r="CF185" s="18"/>
      <c r="CG185" s="21"/>
      <c r="CH185" s="18"/>
      <c r="CI185" s="21"/>
      <c r="CJ185" s="520">
        <f>((CJ182-CJ183)/(CJ182))</f>
        <v>3.5714285714285712E-2</v>
      </c>
      <c r="CK185" s="462"/>
      <c r="CL185" s="462"/>
      <c r="CM185" s="462"/>
      <c r="CN185" s="462"/>
      <c r="CO185" s="520">
        <f>((CO182-CO183)/(CO182))</f>
        <v>7.43801652892562E-2</v>
      </c>
      <c r="CP185" s="462"/>
      <c r="CQ185" s="462"/>
      <c r="CR185" s="462"/>
      <c r="CS185" s="462"/>
      <c r="CT185" s="520">
        <f>((CT182-CT183)/(CT182))</f>
        <v>0.13592233009708737</v>
      </c>
      <c r="CU185" s="462"/>
      <c r="CV185" s="462"/>
      <c r="CW185" s="462"/>
      <c r="CX185" s="462"/>
      <c r="CY185" s="520">
        <f>((CY182-CY183)/(CY182))</f>
        <v>0.125</v>
      </c>
      <c r="CZ185" s="462"/>
      <c r="DA185" s="462"/>
      <c r="DB185" s="462"/>
      <c r="DC185" s="462"/>
      <c r="DD185" s="520">
        <f>((DD182-DD183)/(DD182))</f>
        <v>7.4468085106382975E-2</v>
      </c>
      <c r="DE185" s="462"/>
      <c r="DF185" s="462"/>
      <c r="DG185" s="462"/>
      <c r="DH185" s="462"/>
      <c r="DI185" s="520">
        <f>((DI182-DI183)/(DI182))</f>
        <v>9.2592592592592587E-3</v>
      </c>
      <c r="DJ185" s="462"/>
      <c r="DK185" s="462"/>
      <c r="DL185" s="462"/>
      <c r="DM185" s="462"/>
      <c r="DN185" s="520">
        <f>((DN182-DN183)/(DN182))</f>
        <v>0.13709677419354838</v>
      </c>
      <c r="DO185" s="462"/>
      <c r="DP185" s="462"/>
      <c r="DQ185" s="462"/>
      <c r="DR185" s="462"/>
      <c r="DS185" s="520">
        <f>((DS182-DS183)/(DS182))</f>
        <v>5.3097345132743362E-2</v>
      </c>
      <c r="DT185" s="462"/>
      <c r="DU185" s="462"/>
      <c r="DV185" s="462"/>
      <c r="DW185" s="462"/>
      <c r="DX185" s="520">
        <f>((DX182-DX183)/(DX182))</f>
        <v>0.17293233082706766</v>
      </c>
      <c r="DY185" s="462"/>
      <c r="DZ185" s="462"/>
      <c r="EA185" s="462"/>
      <c r="EB185" s="462"/>
    </row>
    <row r="186" spans="1:132" s="516" customFormat="1" x14ac:dyDescent="0.2">
      <c r="A186" s="515" t="s">
        <v>429</v>
      </c>
      <c r="B186" s="597">
        <v>2000</v>
      </c>
      <c r="C186" s="597"/>
      <c r="D186" s="597">
        <v>2000</v>
      </c>
      <c r="E186" s="597"/>
      <c r="F186" s="597">
        <v>2000</v>
      </c>
      <c r="G186" s="597"/>
      <c r="H186" s="597">
        <v>2100</v>
      </c>
      <c r="I186" s="597"/>
      <c r="J186" s="597">
        <v>2996</v>
      </c>
      <c r="K186" s="597"/>
      <c r="L186" s="597">
        <v>2867</v>
      </c>
      <c r="M186" s="597"/>
      <c r="N186" s="597">
        <v>2672</v>
      </c>
      <c r="O186" s="597"/>
      <c r="P186" s="597">
        <v>2730</v>
      </c>
      <c r="Q186" s="597"/>
      <c r="R186" s="597">
        <v>2920</v>
      </c>
      <c r="S186" s="597"/>
      <c r="T186" s="597">
        <v>3270</v>
      </c>
      <c r="U186" s="597"/>
      <c r="V186" s="597">
        <v>2920</v>
      </c>
      <c r="W186" s="597"/>
      <c r="X186" s="595">
        <v>2920</v>
      </c>
      <c r="Y186" s="595"/>
      <c r="Z186" s="595">
        <v>2900</v>
      </c>
      <c r="AA186" s="595"/>
      <c r="AB186" s="595">
        <v>2900</v>
      </c>
      <c r="AC186" s="595"/>
      <c r="AD186" s="595">
        <v>4200</v>
      </c>
      <c r="AE186" s="595"/>
      <c r="AF186" s="595">
        <v>4200</v>
      </c>
      <c r="AG186" s="595"/>
      <c r="AH186" s="595">
        <v>4200</v>
      </c>
      <c r="AI186" s="595"/>
      <c r="AJ186" s="595">
        <v>4200</v>
      </c>
      <c r="AK186" s="595"/>
      <c r="AL186" s="595">
        <v>4200</v>
      </c>
      <c r="AM186" s="595"/>
      <c r="AN186" s="595">
        <v>4200</v>
      </c>
      <c r="AO186" s="595"/>
      <c r="AP186" s="595">
        <v>4200</v>
      </c>
      <c r="AQ186" s="595"/>
      <c r="AR186" s="595">
        <v>5000</v>
      </c>
      <c r="AS186" s="595"/>
      <c r="AT186" s="595">
        <v>4200</v>
      </c>
      <c r="AU186" s="595"/>
      <c r="AV186" s="595">
        <v>4200</v>
      </c>
      <c r="AW186" s="595"/>
      <c r="AX186" s="595">
        <v>4200</v>
      </c>
      <c r="AY186" s="595"/>
      <c r="AZ186" s="595">
        <v>4200</v>
      </c>
      <c r="BA186" s="595"/>
      <c r="BB186" s="595">
        <v>4200</v>
      </c>
      <c r="BC186" s="595"/>
      <c r="BD186" s="595">
        <v>4200</v>
      </c>
      <c r="BE186" s="595"/>
      <c r="BF186" s="595">
        <v>4200</v>
      </c>
      <c r="BG186" s="595"/>
      <c r="BH186" s="595">
        <v>4000</v>
      </c>
      <c r="BI186" s="595"/>
      <c r="BJ186" s="595">
        <v>4000</v>
      </c>
      <c r="BK186" s="595"/>
      <c r="BL186" s="595">
        <v>4200</v>
      </c>
      <c r="BM186" s="595"/>
      <c r="BN186" s="595">
        <v>4200</v>
      </c>
      <c r="BO186" s="595"/>
      <c r="BP186" s="595">
        <v>5000</v>
      </c>
      <c r="BQ186" s="595"/>
      <c r="BR186" s="595">
        <v>4200</v>
      </c>
      <c r="BS186" s="595"/>
      <c r="BT186" s="595">
        <v>5040</v>
      </c>
      <c r="BU186" s="596"/>
      <c r="BV186" s="595">
        <v>5293</v>
      </c>
      <c r="BW186" s="596"/>
      <c r="BX186" s="595">
        <v>4964</v>
      </c>
      <c r="BY186" s="596"/>
      <c r="BZ186" s="595">
        <v>5195</v>
      </c>
      <c r="CA186" s="596"/>
      <c r="CB186" s="595">
        <v>5026</v>
      </c>
      <c r="CC186" s="596"/>
      <c r="CD186" s="595">
        <v>5168</v>
      </c>
      <c r="CE186" s="596"/>
      <c r="CF186" s="595">
        <v>5168</v>
      </c>
      <c r="CG186" s="596"/>
      <c r="CH186" s="595">
        <v>5401</v>
      </c>
      <c r="CI186" s="596"/>
      <c r="CJ186" s="15">
        <v>5293</v>
      </c>
      <c r="CK186" s="280"/>
      <c r="CL186" s="280"/>
      <c r="CM186" s="280"/>
      <c r="CN186" s="280"/>
      <c r="CO186" s="15">
        <v>4964</v>
      </c>
      <c r="CP186" s="280"/>
      <c r="CQ186" s="280"/>
      <c r="CR186" s="280"/>
      <c r="CS186" s="280"/>
      <c r="CT186" s="15">
        <v>5195</v>
      </c>
      <c r="CU186" s="280"/>
      <c r="CV186" s="280"/>
      <c r="CW186" s="280"/>
      <c r="CX186" s="280"/>
      <c r="CY186" s="15">
        <v>5026</v>
      </c>
      <c r="CZ186" s="280"/>
      <c r="DA186" s="280"/>
      <c r="DB186" s="280"/>
      <c r="DC186" s="280"/>
      <c r="DD186" s="15">
        <v>5168</v>
      </c>
      <c r="DE186" s="280"/>
      <c r="DF186" s="280"/>
      <c r="DG186" s="280"/>
      <c r="DH186" s="280"/>
      <c r="DI186" s="15">
        <v>5168</v>
      </c>
      <c r="DJ186" s="280"/>
      <c r="DK186" s="280"/>
      <c r="DL186" s="280"/>
      <c r="DM186" s="280"/>
      <c r="DN186" s="15">
        <v>5401</v>
      </c>
      <c r="DO186" s="280"/>
      <c r="DP186" s="280"/>
      <c r="DQ186" s="280"/>
      <c r="DR186" s="280"/>
      <c r="DS186" s="15">
        <v>5288</v>
      </c>
      <c r="DT186" s="280"/>
      <c r="DU186" s="280"/>
      <c r="DV186" s="280"/>
      <c r="DW186" s="280"/>
      <c r="DX186" s="15">
        <v>5202</v>
      </c>
      <c r="DY186" s="280"/>
      <c r="DZ186" s="280"/>
      <c r="EA186" s="280"/>
      <c r="EB186" s="280"/>
    </row>
    <row r="187" spans="1:132" s="516" customFormat="1" x14ac:dyDescent="0.2">
      <c r="A187" s="517" t="s">
        <v>430</v>
      </c>
      <c r="B187" s="602">
        <v>2000</v>
      </c>
      <c r="C187" s="602"/>
      <c r="D187" s="602">
        <v>2000</v>
      </c>
      <c r="E187" s="602"/>
      <c r="F187" s="602">
        <v>2000</v>
      </c>
      <c r="G187" s="602"/>
      <c r="H187" s="602">
        <v>2100</v>
      </c>
      <c r="I187" s="602"/>
      <c r="J187" s="602">
        <v>2996</v>
      </c>
      <c r="K187" s="602"/>
      <c r="L187" s="602">
        <v>2867</v>
      </c>
      <c r="M187" s="602"/>
      <c r="N187" s="602">
        <v>2672</v>
      </c>
      <c r="O187" s="602"/>
      <c r="P187" s="597">
        <v>2730</v>
      </c>
      <c r="Q187" s="597"/>
      <c r="R187" s="597">
        <v>2920</v>
      </c>
      <c r="S187" s="597"/>
      <c r="T187" s="597">
        <v>2920</v>
      </c>
      <c r="U187" s="597"/>
      <c r="V187" s="597">
        <v>2920</v>
      </c>
      <c r="W187" s="597"/>
      <c r="X187" s="597">
        <v>2920</v>
      </c>
      <c r="Y187" s="597"/>
      <c r="Z187" s="598">
        <v>2900</v>
      </c>
      <c r="AA187" s="598"/>
      <c r="AB187" s="597">
        <v>2900</v>
      </c>
      <c r="AC187" s="597"/>
      <c r="AD187" s="598">
        <v>3067</v>
      </c>
      <c r="AE187" s="598"/>
      <c r="AF187" s="595">
        <v>2652</v>
      </c>
      <c r="AG187" s="595"/>
      <c r="AH187" s="598">
        <v>3336</v>
      </c>
      <c r="AI187" s="598"/>
      <c r="AJ187" s="597">
        <v>3438</v>
      </c>
      <c r="AK187" s="597"/>
      <c r="AL187" s="595">
        <v>3176</v>
      </c>
      <c r="AM187" s="595"/>
      <c r="AN187" s="595">
        <v>3704</v>
      </c>
      <c r="AO187" s="595"/>
      <c r="AP187" s="595">
        <v>3254</v>
      </c>
      <c r="AQ187" s="595"/>
      <c r="AR187" s="598">
        <v>4881</v>
      </c>
      <c r="AS187" s="598"/>
      <c r="AT187" s="598">
        <v>3406</v>
      </c>
      <c r="AU187" s="598"/>
      <c r="AV187" s="595">
        <v>4200</v>
      </c>
      <c r="AW187" s="595"/>
      <c r="AX187" s="595">
        <v>4200</v>
      </c>
      <c r="AY187" s="595"/>
      <c r="AZ187" s="595">
        <v>4200</v>
      </c>
      <c r="BA187" s="595"/>
      <c r="BB187" s="595">
        <v>4200</v>
      </c>
      <c r="BC187" s="595"/>
      <c r="BD187" s="595">
        <v>4200</v>
      </c>
      <c r="BE187" s="595"/>
      <c r="BF187" s="595">
        <v>4200</v>
      </c>
      <c r="BG187" s="595"/>
      <c r="BH187" s="595">
        <v>3838</v>
      </c>
      <c r="BI187" s="595"/>
      <c r="BJ187" s="595">
        <v>3988</v>
      </c>
      <c r="BK187" s="595"/>
      <c r="BL187" s="595">
        <v>3999</v>
      </c>
      <c r="BM187" s="595"/>
      <c r="BN187" s="595">
        <v>3896</v>
      </c>
      <c r="BO187" s="595"/>
      <c r="BP187" s="595">
        <v>4319</v>
      </c>
      <c r="BQ187" s="595"/>
      <c r="BR187" s="595">
        <v>3792</v>
      </c>
      <c r="BS187" s="595"/>
      <c r="BT187" s="595">
        <v>3741</v>
      </c>
      <c r="BU187" s="596"/>
      <c r="BV187" s="595">
        <v>3515</v>
      </c>
      <c r="BW187" s="596"/>
      <c r="BX187" s="595">
        <v>3172</v>
      </c>
      <c r="BY187" s="596"/>
      <c r="BZ187" s="595">
        <v>3050</v>
      </c>
      <c r="CA187" s="596"/>
      <c r="CB187" s="595">
        <v>3181</v>
      </c>
      <c r="CC187" s="596"/>
      <c r="CD187" s="595">
        <v>3279</v>
      </c>
      <c r="CE187" s="596"/>
      <c r="CF187" s="595">
        <v>3264</v>
      </c>
      <c r="CG187" s="595"/>
      <c r="CH187" s="595">
        <v>3234</v>
      </c>
      <c r="CI187" s="596"/>
      <c r="CJ187" s="15">
        <v>3515</v>
      </c>
      <c r="CK187" s="280"/>
      <c r="CL187" s="280"/>
      <c r="CM187" s="280"/>
      <c r="CN187" s="280"/>
      <c r="CO187" s="15">
        <v>3172</v>
      </c>
      <c r="CP187" s="280"/>
      <c r="CQ187" s="280"/>
      <c r="CR187" s="280"/>
      <c r="CS187" s="280"/>
      <c r="CT187" s="15">
        <v>3050</v>
      </c>
      <c r="CU187" s="280"/>
      <c r="CV187" s="280"/>
      <c r="CW187" s="280"/>
      <c r="CX187" s="280"/>
      <c r="CY187" s="15">
        <v>3181</v>
      </c>
      <c r="CZ187" s="280"/>
      <c r="DA187" s="280"/>
      <c r="DB187" s="280"/>
      <c r="DC187" s="280"/>
      <c r="DD187" s="15">
        <v>3279</v>
      </c>
      <c r="DE187" s="280"/>
      <c r="DF187" s="280"/>
      <c r="DG187" s="280"/>
      <c r="DH187" s="280"/>
      <c r="DI187" s="15">
        <v>3264</v>
      </c>
      <c r="DJ187" s="280"/>
      <c r="DK187" s="280"/>
      <c r="DL187" s="280"/>
      <c r="DM187" s="280"/>
      <c r="DN187" s="15">
        <v>3234</v>
      </c>
      <c r="DO187" s="280"/>
      <c r="DP187" s="280"/>
      <c r="DQ187" s="280"/>
      <c r="DR187" s="280"/>
      <c r="DS187" s="15">
        <v>3493</v>
      </c>
      <c r="DT187" s="280"/>
      <c r="DU187" s="280"/>
      <c r="DV187" s="280"/>
      <c r="DW187" s="280"/>
      <c r="DX187" s="15">
        <v>3350</v>
      </c>
      <c r="DY187" s="280"/>
      <c r="DZ187" s="280"/>
      <c r="EA187" s="280"/>
      <c r="EB187" s="280"/>
    </row>
    <row r="188" spans="1:132" s="516" customFormat="1" x14ac:dyDescent="0.2">
      <c r="A188" s="518" t="s">
        <v>431</v>
      </c>
      <c r="B188" s="601">
        <v>467</v>
      </c>
      <c r="C188" s="601"/>
      <c r="D188" s="597">
        <v>1048</v>
      </c>
      <c r="E188" s="597"/>
      <c r="F188" s="601">
        <v>1532</v>
      </c>
      <c r="G188" s="601"/>
      <c r="H188" s="597">
        <v>1660</v>
      </c>
      <c r="I188" s="597"/>
      <c r="J188" s="597">
        <v>2750</v>
      </c>
      <c r="K188" s="597"/>
      <c r="L188" s="597">
        <v>2503</v>
      </c>
      <c r="M188" s="597"/>
      <c r="N188" s="597">
        <v>2585</v>
      </c>
      <c r="O188" s="597"/>
      <c r="P188" s="597">
        <v>2692</v>
      </c>
      <c r="Q188" s="597"/>
      <c r="R188" s="597">
        <v>2390</v>
      </c>
      <c r="S188" s="597"/>
      <c r="T188" s="597">
        <v>2776</v>
      </c>
      <c r="U188" s="597"/>
      <c r="V188" s="597">
        <v>2573</v>
      </c>
      <c r="W188" s="597"/>
      <c r="X188" s="595">
        <v>2914</v>
      </c>
      <c r="Y188" s="595"/>
      <c r="Z188" s="595">
        <v>2836</v>
      </c>
      <c r="AA188" s="595"/>
      <c r="AB188" s="595">
        <v>2535</v>
      </c>
      <c r="AC188" s="595"/>
      <c r="AD188" s="595">
        <v>3067</v>
      </c>
      <c r="AE188" s="595"/>
      <c r="AF188" s="595">
        <v>2652</v>
      </c>
      <c r="AG188" s="595"/>
      <c r="AH188" s="595">
        <v>3336</v>
      </c>
      <c r="AI188" s="595"/>
      <c r="AJ188" s="595">
        <v>3438</v>
      </c>
      <c r="AK188" s="595"/>
      <c r="AL188" s="595">
        <v>3176</v>
      </c>
      <c r="AM188" s="595"/>
      <c r="AN188" s="595">
        <v>3704</v>
      </c>
      <c r="AO188" s="595"/>
      <c r="AP188" s="595">
        <v>3254</v>
      </c>
      <c r="AQ188" s="595"/>
      <c r="AR188" s="595">
        <v>4881</v>
      </c>
      <c r="AS188" s="595"/>
      <c r="AT188" s="595">
        <v>3406</v>
      </c>
      <c r="AU188" s="595"/>
      <c r="AV188" s="595">
        <v>3396</v>
      </c>
      <c r="AW188" s="595"/>
      <c r="AX188" s="595">
        <v>4105</v>
      </c>
      <c r="AY188" s="595"/>
      <c r="AZ188" s="595">
        <v>3692</v>
      </c>
      <c r="BA188" s="595"/>
      <c r="BB188" s="595">
        <v>3488</v>
      </c>
      <c r="BC188" s="595"/>
      <c r="BD188" s="595">
        <v>3889</v>
      </c>
      <c r="BE188" s="595"/>
      <c r="BF188" s="595">
        <v>3874</v>
      </c>
      <c r="BG188" s="595"/>
      <c r="BH188" s="595">
        <v>3838</v>
      </c>
      <c r="BI188" s="595"/>
      <c r="BJ188" s="595">
        <v>3988</v>
      </c>
      <c r="BK188" s="595"/>
      <c r="BL188" s="595">
        <v>3999</v>
      </c>
      <c r="BM188" s="595"/>
      <c r="BN188" s="595">
        <v>3896</v>
      </c>
      <c r="BO188" s="595"/>
      <c r="BP188" s="595">
        <v>4319</v>
      </c>
      <c r="BQ188" s="595"/>
      <c r="BR188" s="595">
        <v>3792</v>
      </c>
      <c r="BS188" s="595"/>
      <c r="BT188" s="595">
        <v>3741</v>
      </c>
      <c r="BU188" s="596"/>
      <c r="BV188" s="595">
        <v>3515</v>
      </c>
      <c r="BW188" s="596"/>
      <c r="BX188" s="595">
        <v>3172</v>
      </c>
      <c r="BY188" s="596"/>
      <c r="BZ188" s="595">
        <v>3050</v>
      </c>
      <c r="CA188" s="596"/>
      <c r="CB188" s="595">
        <v>3181</v>
      </c>
      <c r="CC188" s="596"/>
      <c r="CD188" s="595">
        <v>3279</v>
      </c>
      <c r="CE188" s="596"/>
      <c r="CF188" s="595">
        <v>3264</v>
      </c>
      <c r="CG188" s="595"/>
      <c r="CH188" s="595">
        <v>3234</v>
      </c>
      <c r="CI188" s="596"/>
      <c r="CJ188" s="15">
        <v>3515</v>
      </c>
      <c r="CK188" s="280"/>
      <c r="CL188" s="280"/>
      <c r="CM188" s="280"/>
      <c r="CN188" s="280"/>
      <c r="CO188" s="15">
        <v>3172</v>
      </c>
      <c r="CP188" s="280"/>
      <c r="CQ188" s="280"/>
      <c r="CR188" s="280"/>
      <c r="CS188" s="280"/>
      <c r="CT188" s="15">
        <v>3050</v>
      </c>
      <c r="CU188" s="280"/>
      <c r="CV188" s="280"/>
      <c r="CW188" s="280"/>
      <c r="CX188" s="280"/>
      <c r="CY188" s="15">
        <v>3181</v>
      </c>
      <c r="CZ188" s="280"/>
      <c r="DA188" s="280"/>
      <c r="DB188" s="280"/>
      <c r="DC188" s="280"/>
      <c r="DD188" s="15">
        <v>3279</v>
      </c>
      <c r="DE188" s="280"/>
      <c r="DF188" s="280"/>
      <c r="DG188" s="280"/>
      <c r="DH188" s="280"/>
      <c r="DI188" s="15">
        <v>3264</v>
      </c>
      <c r="DJ188" s="280"/>
      <c r="DK188" s="280"/>
      <c r="DL188" s="280"/>
      <c r="DM188" s="280"/>
      <c r="DN188" s="15">
        <v>3234</v>
      </c>
      <c r="DO188" s="280"/>
      <c r="DP188" s="280"/>
      <c r="DQ188" s="280"/>
      <c r="DR188" s="280"/>
      <c r="DS188" s="15">
        <v>3493</v>
      </c>
      <c r="DT188" s="280"/>
      <c r="DU188" s="280"/>
      <c r="DV188" s="280"/>
      <c r="DW188" s="280"/>
      <c r="DX188" s="15">
        <v>3350</v>
      </c>
      <c r="DY188" s="280"/>
      <c r="DZ188" s="280"/>
      <c r="EA188" s="280"/>
      <c r="EB188" s="280"/>
    </row>
    <row r="189" spans="1:132" s="516" customFormat="1" x14ac:dyDescent="0.2">
      <c r="A189" s="515" t="s">
        <v>432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21"/>
      <c r="BV189" s="18"/>
      <c r="BW189" s="21"/>
      <c r="BX189" s="18"/>
      <c r="BY189" s="21"/>
      <c r="BZ189" s="18"/>
      <c r="CA189" s="21"/>
      <c r="CB189" s="18"/>
      <c r="CC189" s="21"/>
      <c r="CD189" s="18"/>
      <c r="CE189" s="21"/>
      <c r="CF189" s="18"/>
      <c r="CG189" s="21"/>
      <c r="CH189" s="18"/>
      <c r="CI189" s="21"/>
      <c r="CJ189" s="520">
        <f>((CJ186-CJ187)/(CJ186))</f>
        <v>0.3359153599093142</v>
      </c>
      <c r="CK189" s="462"/>
      <c r="CL189" s="462"/>
      <c r="CM189" s="462"/>
      <c r="CN189" s="462"/>
      <c r="CO189" s="520">
        <f>((CO186-CO187)/(CO186))</f>
        <v>0.36099919419822724</v>
      </c>
      <c r="CP189" s="462"/>
      <c r="CQ189" s="462"/>
      <c r="CR189" s="462"/>
      <c r="CS189" s="462"/>
      <c r="CT189" s="520">
        <f>((CT186-CT187)/(CT186))</f>
        <v>0.41289701636188642</v>
      </c>
      <c r="CU189" s="462"/>
      <c r="CV189" s="462"/>
      <c r="CW189" s="462"/>
      <c r="CX189" s="462"/>
      <c r="CY189" s="520">
        <f>((CY186-CY187)/(CY186))</f>
        <v>0.36709112614405093</v>
      </c>
      <c r="CZ189" s="462"/>
      <c r="DA189" s="462"/>
      <c r="DB189" s="462"/>
      <c r="DC189" s="462"/>
      <c r="DD189" s="520">
        <f>((DD186-DD187)/(DD186))</f>
        <v>0.36551857585139319</v>
      </c>
      <c r="DE189" s="462"/>
      <c r="DF189" s="462"/>
      <c r="DG189" s="462"/>
      <c r="DH189" s="462"/>
      <c r="DI189" s="520">
        <f>((DI186-DI187)/(DI186))</f>
        <v>0.36842105263157893</v>
      </c>
      <c r="DJ189" s="462"/>
      <c r="DK189" s="462"/>
      <c r="DL189" s="462"/>
      <c r="DM189" s="462"/>
      <c r="DN189" s="520">
        <f>((DN186-DN187)/(DN186))</f>
        <v>0.40122199592668023</v>
      </c>
      <c r="DO189" s="462"/>
      <c r="DP189" s="462"/>
      <c r="DQ189" s="462"/>
      <c r="DR189" s="462"/>
      <c r="DS189" s="520">
        <f>((DS186-DS187)/(DS186))</f>
        <v>0.33944780635400906</v>
      </c>
      <c r="DT189" s="462"/>
      <c r="DU189" s="462"/>
      <c r="DV189" s="462"/>
      <c r="DW189" s="462"/>
      <c r="DX189" s="520">
        <f>((DX186-DX187)/(DX186))</f>
        <v>0.35601691657054979</v>
      </c>
      <c r="DY189" s="462"/>
      <c r="DZ189" s="462"/>
      <c r="EA189" s="462"/>
      <c r="EB189" s="462"/>
    </row>
    <row r="190" spans="1:132" s="505" customFormat="1" ht="15" x14ac:dyDescent="0.25">
      <c r="A190" s="497" t="s">
        <v>433</v>
      </c>
      <c r="B190" s="599">
        <f>((B187-B188)/(B187))</f>
        <v>0.76649999999999996</v>
      </c>
      <c r="C190" s="599"/>
      <c r="D190" s="600">
        <f>((D187-D188)/(D187))</f>
        <v>0.47599999999999998</v>
      </c>
      <c r="E190" s="600"/>
      <c r="F190" s="600">
        <f>((F187-F188)/(F187))</f>
        <v>0.23400000000000001</v>
      </c>
      <c r="G190" s="600"/>
      <c r="H190" s="594">
        <f>((H187-H188)/(H187))</f>
        <v>0.20952380952380953</v>
      </c>
      <c r="I190" s="594"/>
      <c r="J190" s="594">
        <f>((J187-J188)/(J187))</f>
        <v>8.2109479305740987E-2</v>
      </c>
      <c r="K190" s="594"/>
      <c r="L190" s="594">
        <f>((L187-L188)/(L187))</f>
        <v>0.12696198116498081</v>
      </c>
      <c r="M190" s="594"/>
      <c r="N190" s="594">
        <f>((N187-N188)/(N187))</f>
        <v>3.2559880239520958E-2</v>
      </c>
      <c r="O190" s="594"/>
      <c r="P190" s="589">
        <f>((P187-P188)/(P187))</f>
        <v>1.391941391941392E-2</v>
      </c>
      <c r="Q190" s="589"/>
      <c r="R190" s="589">
        <f>((R187-R188)/(R187))</f>
        <v>0.1815068493150685</v>
      </c>
      <c r="S190" s="589"/>
      <c r="T190" s="589">
        <f>((T187-T188)/(T187))</f>
        <v>4.9315068493150684E-2</v>
      </c>
      <c r="U190" s="589"/>
      <c r="V190" s="589">
        <f>((V187-V188)/(V187))</f>
        <v>0.11883561643835616</v>
      </c>
      <c r="W190" s="589"/>
      <c r="X190" s="589">
        <f>((X187-X188)/(X187))</f>
        <v>2.054794520547945E-3</v>
      </c>
      <c r="Y190" s="589"/>
      <c r="Z190" s="589">
        <f>((Z187-Z188)/(Z187))</f>
        <v>2.2068965517241378E-2</v>
      </c>
      <c r="AA190" s="589"/>
      <c r="AB190" s="589">
        <f>((AB187-AB188)/(AB187))</f>
        <v>0.12586206896551724</v>
      </c>
      <c r="AC190" s="589"/>
      <c r="AD190" s="589">
        <f>((AD187-AD188)/(AD187))</f>
        <v>0</v>
      </c>
      <c r="AE190" s="589"/>
      <c r="AF190" s="589">
        <f>((AF187-AF188)/(AF187))</f>
        <v>0</v>
      </c>
      <c r="AG190" s="589"/>
      <c r="AH190" s="589">
        <f>((AH187-AH188)/(AH187))</f>
        <v>0</v>
      </c>
      <c r="AI190" s="589"/>
      <c r="AJ190" s="589">
        <f>((AJ187-AJ188)/(AJ187))</f>
        <v>0</v>
      </c>
      <c r="AK190" s="589"/>
      <c r="AL190" s="589">
        <f>((AL187-AL188)/(AL187))</f>
        <v>0</v>
      </c>
      <c r="AM190" s="589"/>
      <c r="AN190" s="589">
        <f>((AN187-AN188)/(AN187))</f>
        <v>0</v>
      </c>
      <c r="AO190" s="589"/>
      <c r="AP190" s="589">
        <f>((AP187-AP188)/(AP187))</f>
        <v>0</v>
      </c>
      <c r="AQ190" s="589"/>
      <c r="AR190" s="589">
        <f>((AR187-AR188)/(AR187))</f>
        <v>0</v>
      </c>
      <c r="AS190" s="589"/>
      <c r="AT190" s="589">
        <f>((AT187-AT188)/(AT187))</f>
        <v>0</v>
      </c>
      <c r="AU190" s="589"/>
      <c r="AV190" s="589">
        <f>((AV187-AV188)/(AV187))</f>
        <v>0.19142857142857142</v>
      </c>
      <c r="AW190" s="589"/>
      <c r="AX190" s="589">
        <f>((AX187-AX188)/(AX187))</f>
        <v>2.2619047619047618E-2</v>
      </c>
      <c r="AY190" s="589"/>
      <c r="AZ190" s="589">
        <f>((AZ187-AZ188)/(AZ187))</f>
        <v>0.12095238095238095</v>
      </c>
      <c r="BA190" s="589"/>
      <c r="BB190" s="589">
        <f>((BB187-BB188)/(BB187))</f>
        <v>0.16952380952380952</v>
      </c>
      <c r="BC190" s="589"/>
      <c r="BD190" s="589">
        <f>((BD187-BD188)/(BD187))</f>
        <v>7.4047619047619043E-2</v>
      </c>
      <c r="BE190" s="589"/>
      <c r="BF190" s="589">
        <f>((BF187-BF188)/(BF187))</f>
        <v>7.7619047619047615E-2</v>
      </c>
      <c r="BG190" s="589"/>
      <c r="BH190" s="589">
        <f>((BH187-BH188)/(BH187))</f>
        <v>0</v>
      </c>
      <c r="BI190" s="589"/>
      <c r="BJ190" s="589">
        <f>((BJ187-BJ188)/(BJ187))</f>
        <v>0</v>
      </c>
      <c r="BK190" s="589"/>
      <c r="BL190" s="589">
        <f>((BL187-BL188)/(BL187))</f>
        <v>0</v>
      </c>
      <c r="BM190" s="589"/>
      <c r="BN190" s="589">
        <f>((BN187-BN188)/(BN187))</f>
        <v>0</v>
      </c>
      <c r="BO190" s="589"/>
      <c r="BP190" s="589">
        <f>((BP187-BP188)/(BP187))</f>
        <v>0</v>
      </c>
      <c r="BQ190" s="589"/>
      <c r="BR190" s="589">
        <f>((BR187-BR188)/(BR187))</f>
        <v>0</v>
      </c>
      <c r="BS190" s="589"/>
      <c r="BT190" s="589">
        <f>((BT187-BT188)/(BT187))</f>
        <v>0</v>
      </c>
      <c r="BU190" s="589"/>
      <c r="BV190" s="589">
        <f>((BV187-BV188)/(BV187))</f>
        <v>0</v>
      </c>
      <c r="BW190" s="589"/>
      <c r="BX190" s="589">
        <f>((BX187-BX188)/(BX187))</f>
        <v>0</v>
      </c>
      <c r="BY190" s="589"/>
      <c r="BZ190" s="589">
        <f>((BZ187-BZ188)/(BZ187))</f>
        <v>0</v>
      </c>
      <c r="CA190" s="589"/>
      <c r="CB190" s="589">
        <f>((CB187-CB188)/(CB187))</f>
        <v>0</v>
      </c>
      <c r="CC190" s="589"/>
      <c r="CD190" s="589">
        <f>((CD187-CD188)/(CD187))</f>
        <v>0</v>
      </c>
      <c r="CE190" s="589"/>
      <c r="CF190" s="589">
        <f>((CF187-CF188)/(CF187))</f>
        <v>0</v>
      </c>
      <c r="CG190" s="589"/>
      <c r="CH190" s="589">
        <f>((CH187-CH188)/(CH187))</f>
        <v>0</v>
      </c>
      <c r="CI190" s="589"/>
      <c r="CJ190" s="520">
        <f>((CJ187-CJ188)/(CJ187))</f>
        <v>0</v>
      </c>
      <c r="CK190" s="462"/>
      <c r="CL190" s="462"/>
      <c r="CM190" s="462"/>
      <c r="CN190" s="462"/>
      <c r="CO190" s="520">
        <f>((CO187-CO188)/(CO187))</f>
        <v>0</v>
      </c>
      <c r="CP190" s="462"/>
      <c r="CQ190" s="462"/>
      <c r="CR190" s="462"/>
      <c r="CS190" s="462"/>
      <c r="CT190" s="520">
        <f>((CT187-CT188)/(CT187))</f>
        <v>0</v>
      </c>
      <c r="CU190" s="462"/>
      <c r="CV190" s="462"/>
      <c r="CW190" s="462"/>
      <c r="CX190" s="462"/>
      <c r="CY190" s="520">
        <f>((CY187-CY188)/(CY187))</f>
        <v>0</v>
      </c>
      <c r="CZ190" s="462"/>
      <c r="DA190" s="462"/>
      <c r="DB190" s="462"/>
      <c r="DC190" s="462"/>
      <c r="DD190" s="520">
        <f>((DD187-DD188)/(DD187))</f>
        <v>0</v>
      </c>
      <c r="DE190" s="462"/>
      <c r="DF190" s="462"/>
      <c r="DG190" s="462"/>
      <c r="DH190" s="462"/>
      <c r="DI190" s="520">
        <f>((DI187-DI188)/(DI187))</f>
        <v>0</v>
      </c>
      <c r="DJ190" s="462"/>
      <c r="DK190" s="462"/>
      <c r="DL190" s="462"/>
      <c r="DM190" s="462"/>
      <c r="DN190" s="520">
        <f>((DN187-DN188)/(DN187))</f>
        <v>0</v>
      </c>
      <c r="DO190" s="462"/>
      <c r="DP190" s="462"/>
      <c r="DQ190" s="462"/>
      <c r="DR190" s="462"/>
      <c r="DS190" s="520">
        <f>((DS187-DS188)/(DS187))</f>
        <v>0</v>
      </c>
      <c r="DT190" s="462"/>
      <c r="DU190" s="462"/>
      <c r="DV190" s="462"/>
      <c r="DW190" s="462"/>
      <c r="DX190" s="520">
        <f>((DX187-DX188)/(DX187))</f>
        <v>0</v>
      </c>
      <c r="DY190" s="462"/>
      <c r="DZ190" s="462"/>
      <c r="EA190" s="462"/>
      <c r="EB190" s="462"/>
    </row>
    <row r="191" spans="1:132" s="431" customFormat="1" x14ac:dyDescent="0.2">
      <c r="A191" s="422" t="s">
        <v>434</v>
      </c>
      <c r="B191" s="593">
        <f>((B176+B186)-(B177+B187))/(B176+B186)</f>
        <v>0.33497757847533632</v>
      </c>
      <c r="C191" s="593"/>
      <c r="D191" s="593">
        <f>((D176+D186)-(D177+D187))/(D176+D186)</f>
        <v>0.15443548387096775</v>
      </c>
      <c r="E191" s="593"/>
      <c r="F191" s="593">
        <f>((F176+F186)-(F177+F187))/(F176+F186)</f>
        <v>2.2407628128724672E-2</v>
      </c>
      <c r="G191" s="593"/>
      <c r="H191" s="589">
        <f>((H176+H186)-(H177+H187))/(H176+H186)</f>
        <v>0.11575342465753424</v>
      </c>
      <c r="I191" s="589"/>
      <c r="J191" s="589">
        <f>((J176+J186)-(J177+J187))/(J176+J186)</f>
        <v>9.9893162393162399E-2</v>
      </c>
      <c r="K191" s="589"/>
      <c r="L191" s="589">
        <f>((L176+L186)-(L177+L187))/(L176+L186)</f>
        <v>4.2759407069555305E-2</v>
      </c>
      <c r="M191" s="589"/>
      <c r="N191" s="589">
        <f>((N176+N186)-(N177+N187))/(N176+N186)</f>
        <v>9.7383720930232565E-2</v>
      </c>
      <c r="O191" s="589"/>
      <c r="P191" s="589">
        <f>((P176+P186)-(P177+P187))/(P176+P186)</f>
        <v>0.14702599266464678</v>
      </c>
      <c r="Q191" s="589"/>
      <c r="R191" s="589">
        <f>((R176+R186)-(R177+R187))/(R176+R186)</f>
        <v>0.15926686680360247</v>
      </c>
      <c r="S191" s="589"/>
      <c r="T191" s="589">
        <f>((T176+T186)-(T177+T187))/(T176+T186)</f>
        <v>4.9615975422427037E-2</v>
      </c>
      <c r="U191" s="589"/>
      <c r="V191" s="589">
        <f>((V176+V186)-(V177+V187))/(V176+V186)</f>
        <v>2.8887000849617671E-2</v>
      </c>
      <c r="W191" s="589"/>
      <c r="X191" s="589">
        <f>((X176+X186)-(X177+X187))/(X176+X186)</f>
        <v>2.6637627743340594E-2</v>
      </c>
      <c r="Y191" s="589"/>
      <c r="Z191" s="589">
        <f>((Z176+Z186)-(Z177+Z187))/(Z176+Z186)</f>
        <v>5.9602649006622521E-3</v>
      </c>
      <c r="AA191" s="589"/>
      <c r="AB191" s="589">
        <f>((AB176+AB186)-(AB177+AB187))/(AB176+AB186)</f>
        <v>9.5155709342560554E-3</v>
      </c>
      <c r="AC191" s="589"/>
      <c r="AD191" s="589">
        <f>((AD176+AD186)-(AD177+AD187))/(AD176+AD186)</f>
        <v>0.10163847076062342</v>
      </c>
      <c r="AE191" s="589"/>
      <c r="AF191" s="589">
        <f>((AF176+AF186)-(AF177+AF187))/(AF176+AF186)</f>
        <v>0.13815214223258526</v>
      </c>
      <c r="AG191" s="589"/>
      <c r="AH191" s="589">
        <f>((AH176+AH186)-(AH177+AH187))/(AH176+AH186)</f>
        <v>8.8985349972870317E-2</v>
      </c>
      <c r="AI191" s="589"/>
      <c r="AJ191" s="589">
        <f>((AJ176+AJ186)-(AJ177+AJ187))/(AJ176+AJ186)</f>
        <v>0.14168483138863958</v>
      </c>
      <c r="AK191" s="589"/>
      <c r="AL191" s="589">
        <f>((AL176+AL186)-(AL177+AL187))/(AL176+AL186)</f>
        <v>0.15517900369473819</v>
      </c>
      <c r="AM191" s="589"/>
      <c r="AN191" s="589">
        <f>((AN176+AN186)-(AN177+AN187))/(AN176+AN186)</f>
        <v>4.8513878653893394E-2</v>
      </c>
      <c r="AO191" s="589"/>
      <c r="AP191" s="589">
        <f>((AP176+AP186)-(AP177+AP187))/(AP176+AP186)</f>
        <v>8.2264665757162347E-2</v>
      </c>
      <c r="AQ191" s="589"/>
      <c r="AR191" s="589">
        <f>((AR176+AR186)-(AR177+AR187))/(AR176+AR186)</f>
        <v>2.0215483727646338E-2</v>
      </c>
      <c r="AS191" s="589"/>
      <c r="AT191" s="589">
        <f>((AT176+AT186)-(AT177+AT187))/(AT176+AT186)</f>
        <v>0.14648655347626718</v>
      </c>
      <c r="AU191" s="589"/>
      <c r="AV191" s="589">
        <f>((AV176+AV186)-(AV177+AV187))/(AV176+AV186)</f>
        <v>5.4517334708080942E-2</v>
      </c>
      <c r="AW191" s="589"/>
      <c r="AX191" s="589">
        <f>((AX176+AX186)-(AX177+AX187))/(AX176+AX186)</f>
        <v>6.9138906348208675E-3</v>
      </c>
      <c r="AY191" s="589"/>
      <c r="AZ191" s="589">
        <f>((AZ176+AZ186)-(AZ177+AZ187))/(AZ176+AZ186)</f>
        <v>9.9009900990099011E-3</v>
      </c>
      <c r="BA191" s="589"/>
      <c r="BB191" s="589">
        <f>((BB176+BB186)-(BB177+BB187))/(BB176+BB186)</f>
        <v>3.8739669421487604E-3</v>
      </c>
      <c r="BC191" s="589"/>
      <c r="BD191" s="589">
        <f>((BD176+BD186)-(BD177+BD187))/(BD176+BD186)</f>
        <v>4.5569620253164559E-3</v>
      </c>
      <c r="BE191" s="589"/>
      <c r="BF191" s="589">
        <f>((BF176+BF186)-(BF177+BF187))/(BF176+BF186)</f>
        <v>7.5471698113207548E-3</v>
      </c>
      <c r="BG191" s="589"/>
      <c r="BH191" s="589">
        <f>((BH176+BH186)-(BH177+BH187))/(BH176+BH186)</f>
        <v>3.1576130586031578E-2</v>
      </c>
      <c r="BI191" s="589"/>
      <c r="BJ191" s="589">
        <f>((BJ176+BJ186)-(BJ177+BJ187))/(BJ176+BJ186)</f>
        <v>3.7674243375612204E-2</v>
      </c>
      <c r="BK191" s="589"/>
      <c r="BL191" s="589">
        <f>((BL176+BL186)-(BL177+BL187))/(BL176+BL186)</f>
        <v>2.9726077877410637E-2</v>
      </c>
      <c r="BM191" s="589"/>
      <c r="BN191" s="589">
        <f>((BN176+BN186)-(BN177+BN187))/(BN176+BN186)</f>
        <v>4.3035107587768968E-2</v>
      </c>
      <c r="BO191" s="589"/>
      <c r="BP191" s="589">
        <f>((BP176+BP186)-(BP177+BP187))/(BP176+BP186)</f>
        <v>6.4049133581925863E-2</v>
      </c>
      <c r="BQ191" s="589"/>
      <c r="BR191" s="589">
        <f>((BR176+BR186)-(BR177+BR187))/(BR176+BR186)</f>
        <v>0.11539349180706208</v>
      </c>
      <c r="BS191" s="589"/>
      <c r="BT191" s="589">
        <f>((BT176+BT186)-(BT177+BT187))/(BT176+BT186)</f>
        <v>0.2193134358765407</v>
      </c>
      <c r="BU191" s="589"/>
      <c r="BV191" s="589">
        <f>((BV176+BV186)-(BV177+BV187))/(BV176+BV186)</f>
        <v>0.24690770694576594</v>
      </c>
      <c r="BW191" s="589"/>
      <c r="BX191" s="589">
        <f>((BX176+BX186)-(BX177+BX187))/(BX176+BX186)</f>
        <v>0.25929377653515584</v>
      </c>
      <c r="BY191" s="589"/>
      <c r="BZ191" s="589">
        <f>((BZ176+BZ186)-(BZ177+BZ187))/(BZ176+BZ186)</f>
        <v>0.27409577692463122</v>
      </c>
      <c r="CA191" s="589"/>
      <c r="CB191" s="589">
        <f>((CB176+CB186)-(CB177+CB187))/(CB176+CB186)</f>
        <v>0.23847591362126247</v>
      </c>
      <c r="CC191" s="589"/>
      <c r="CD191" s="589">
        <f>((CD176+CD186)-(CD177+CD187))/(CD176+CD186)</f>
        <v>0.24734585545120458</v>
      </c>
      <c r="CE191" s="589"/>
      <c r="CF191" s="589">
        <f>((CF176+CF186)-(CF177+CF187))/(CF176+CF186)</f>
        <v>0.24004812995086733</v>
      </c>
      <c r="CG191" s="589"/>
      <c r="CH191" s="589">
        <f>((CH176+CH186)-(CH177+CH187))/(CH176+CH186)</f>
        <v>0.29931714719271624</v>
      </c>
      <c r="CI191" s="589"/>
      <c r="CJ191" s="427">
        <f>((CJ176+CJ181+CJ186)-(CJ177+CJ182+CJ187))/(CJ176+CJ181+CJ186)</f>
        <v>0.61073080481036079</v>
      </c>
      <c r="CK191" s="462"/>
      <c r="CL191" s="462"/>
      <c r="CM191" s="462"/>
      <c r="CN191" s="462"/>
      <c r="CO191" s="427">
        <f>((CO176+CO181+CO186)-(CO177+CO182+CO187))/(CO176+CO181+CO186)</f>
        <v>0.59179869524697115</v>
      </c>
      <c r="CP191" s="462"/>
      <c r="CQ191" s="462"/>
      <c r="CR191" s="462"/>
      <c r="CS191" s="462"/>
      <c r="CT191" s="427">
        <f>((CT176+CT181+CT186)-(CT177+CT182+CT187))/(CT176+CT181+CT186)</f>
        <v>0.62247168284789645</v>
      </c>
      <c r="CU191" s="462"/>
      <c r="CV191" s="462"/>
      <c r="CW191" s="462"/>
      <c r="CX191" s="462"/>
      <c r="CY191" s="427">
        <f>((CY176+CY181+CY186)-(CY177+CY182+CY187))/(CY176+CY181+CY186)</f>
        <v>0.58949335548172754</v>
      </c>
      <c r="CZ191" s="462"/>
      <c r="DA191" s="462"/>
      <c r="DB191" s="462"/>
      <c r="DC191" s="462"/>
      <c r="DD191" s="427">
        <f>((DD176+DD181+DD186)-(DD177+DD182+DD187))/(DD176+DD181+DD186)</f>
        <v>0.58105349122090644</v>
      </c>
      <c r="DE191" s="462"/>
      <c r="DF191" s="462"/>
      <c r="DG191" s="462"/>
      <c r="DH191" s="462"/>
      <c r="DI191" s="427">
        <f>((DI176+DI181+DI186)-(DI177+DI182+DI187))/(DI176+DI181+DI186)</f>
        <v>0.59681139075503864</v>
      </c>
      <c r="DJ191" s="462"/>
      <c r="DK191" s="462"/>
      <c r="DL191" s="462"/>
      <c r="DM191" s="462"/>
      <c r="DN191" s="427">
        <f>((DN176+DN181+DN186)-(DN177+DN182+DN187))/(DN176+DN181+DN186)</f>
        <v>0.61086874051593321</v>
      </c>
      <c r="DO191" s="462"/>
      <c r="DP191" s="462"/>
      <c r="DQ191" s="462"/>
      <c r="DR191" s="462"/>
      <c r="DS191" s="427">
        <f>((DS176+DS181+DS186)-(DS177+DS182+DS187))/(DS176+DS181+DS186)</f>
        <v>0.56764058435061038</v>
      </c>
      <c r="DT191" s="462"/>
      <c r="DU191" s="462"/>
      <c r="DV191" s="462"/>
      <c r="DW191" s="462"/>
      <c r="DX191" s="427">
        <f>((DX176+DX181+DX186)-(DX177+DX182+DX187))/(DX176+DX181+DX186)</f>
        <v>0.58409090909090911</v>
      </c>
      <c r="DY191" s="462"/>
      <c r="DZ191" s="462"/>
      <c r="EA191" s="462"/>
      <c r="EB191" s="462"/>
    </row>
    <row r="192" spans="1:132" s="516" customFormat="1" x14ac:dyDescent="0.2">
      <c r="A192" s="515" t="s">
        <v>435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21"/>
      <c r="BV192" s="18"/>
      <c r="BW192" s="21"/>
      <c r="BX192" s="18"/>
      <c r="BY192" s="21"/>
      <c r="BZ192" s="18"/>
      <c r="CA192" s="21"/>
      <c r="CB192" s="18"/>
      <c r="CC192" s="21"/>
      <c r="CD192" s="18"/>
      <c r="CE192" s="21"/>
      <c r="CF192" s="18"/>
      <c r="CG192" s="21"/>
      <c r="CH192" s="18"/>
      <c r="CI192" s="21"/>
      <c r="CJ192" s="427">
        <f>((CJ177+CJ182+CJ187)-(CJ178+CJ183+CJ188))/(CJ177+CJ182+CJ187)</f>
        <v>4.9667300380228138E-2</v>
      </c>
      <c r="CK192" s="462"/>
      <c r="CL192" s="462"/>
      <c r="CM192" s="462"/>
      <c r="CN192" s="462"/>
      <c r="CO192" s="427">
        <f>((CO177+CO182+CO187)-(CO178+CO183+CO188))/(CO177+CO182+CO187)</f>
        <v>5.8599695585996953E-2</v>
      </c>
      <c r="CP192" s="462"/>
      <c r="CQ192" s="462"/>
      <c r="CR192" s="462"/>
      <c r="CS192" s="462"/>
      <c r="CT192" s="427">
        <f>((CT177+CT182+CT187)-(CT178+CT183+CT188))/(CT177+CT182+CT187)</f>
        <v>6.1612643986070185E-2</v>
      </c>
      <c r="CU192" s="462"/>
      <c r="CV192" s="462"/>
      <c r="CW192" s="462"/>
      <c r="CX192" s="462"/>
      <c r="CY192" s="427">
        <f>((CY177+CY182+CY187)-(CY178+CY183+CY188))/(CY177+CY182+CY187)</f>
        <v>7.0561456752655544E-2</v>
      </c>
      <c r="CZ192" s="462"/>
      <c r="DA192" s="462"/>
      <c r="DB192" s="462"/>
      <c r="DC192" s="462"/>
      <c r="DD192" s="427">
        <f>((DD177+DD182+DD187)-(DD178+DD183+DD188))/(DD177+DD182+DD187)</f>
        <v>5.4093567251461985E-2</v>
      </c>
      <c r="DE192" s="462"/>
      <c r="DF192" s="462"/>
      <c r="DG192" s="462"/>
      <c r="DH192" s="462"/>
      <c r="DI192" s="427">
        <f>((DI177+DI182+DI187)-(DI178+DI183+DI188))/(DI177+DI182+DI187)</f>
        <v>4.7251927381248449E-2</v>
      </c>
      <c r="DJ192" s="462"/>
      <c r="DK192" s="462"/>
      <c r="DL192" s="462"/>
      <c r="DM192" s="462"/>
      <c r="DN192" s="427">
        <f>((DN177+DN182+DN187)-(DN178+DN183+DN188))/(DN177+DN182+DN187)</f>
        <v>6.1662198391420911E-2</v>
      </c>
      <c r="DO192" s="462"/>
      <c r="DP192" s="462"/>
      <c r="DQ192" s="462"/>
      <c r="DR192" s="462"/>
      <c r="DS192" s="427">
        <f>((DS177+DS182+DS187)-(DS178+DS183+DS188))/(DS177+DS182+DS187)</f>
        <v>3.8185605183985186E-2</v>
      </c>
      <c r="DT192" s="462"/>
      <c r="DU192" s="462"/>
      <c r="DV192" s="462"/>
      <c r="DW192" s="462"/>
      <c r="DX192" s="427">
        <f>((DX177+DX182+DX187)-(DX178+DX183+DX188))/(DX177+DX182+DX187)</f>
        <v>1.8531717747683536E-2</v>
      </c>
      <c r="DY192" s="462"/>
      <c r="DZ192" s="462"/>
      <c r="EA192" s="462"/>
      <c r="EB192" s="462"/>
    </row>
    <row r="193" spans="1:132" s="514" customFormat="1" x14ac:dyDescent="0.2">
      <c r="A193" s="317"/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0"/>
      <c r="N193" s="440"/>
      <c r="O193" s="440"/>
      <c r="P193" s="440"/>
      <c r="Q193" s="440"/>
      <c r="R193" s="440"/>
      <c r="S193" s="440"/>
      <c r="T193" s="440"/>
      <c r="U193" s="440"/>
      <c r="V193" s="440"/>
      <c r="W193" s="440"/>
      <c r="X193" s="440"/>
      <c r="Y193" s="440"/>
      <c r="Z193" s="440"/>
      <c r="AA193" s="440"/>
      <c r="AB193" s="440"/>
      <c r="AC193" s="440"/>
      <c r="AD193" s="440"/>
      <c r="AE193" s="440"/>
      <c r="AF193" s="440"/>
      <c r="AG193" s="440"/>
      <c r="AH193" s="440"/>
      <c r="AI193" s="440"/>
      <c r="AJ193" s="440"/>
      <c r="AK193" s="440"/>
      <c r="AL193" s="440"/>
      <c r="AM193" s="440"/>
      <c r="AN193" s="440"/>
      <c r="AO193" s="440"/>
      <c r="AP193" s="440"/>
      <c r="AQ193" s="440"/>
      <c r="AR193" s="440"/>
      <c r="AS193" s="440"/>
      <c r="AT193" s="440"/>
      <c r="AU193" s="440"/>
      <c r="AV193" s="440"/>
      <c r="AW193" s="440"/>
      <c r="AX193" s="440"/>
      <c r="AY193" s="440"/>
      <c r="AZ193" s="440"/>
      <c r="BA193" s="440"/>
      <c r="BB193" s="440"/>
      <c r="BC193" s="440"/>
      <c r="BD193" s="440"/>
      <c r="BE193" s="440"/>
      <c r="BF193" s="440"/>
      <c r="BG193" s="440"/>
      <c r="BH193" s="440"/>
      <c r="BI193" s="440"/>
      <c r="BJ193" s="440"/>
      <c r="BK193" s="440"/>
      <c r="BL193" s="440"/>
      <c r="BM193" s="440"/>
      <c r="BN193" s="440"/>
      <c r="BO193" s="440"/>
      <c r="BP193" s="440"/>
      <c r="BQ193" s="440"/>
      <c r="BR193" s="440"/>
      <c r="BS193" s="440"/>
      <c r="BT193" s="440"/>
      <c r="BU193" s="440"/>
      <c r="BV193" s="440"/>
      <c r="BW193" s="440"/>
      <c r="BX193" s="440"/>
      <c r="BY193" s="440"/>
      <c r="BZ193" s="440"/>
      <c r="CA193" s="440"/>
      <c r="CB193" s="440"/>
      <c r="CC193" s="440"/>
      <c r="CD193" s="440"/>
      <c r="CE193" s="440"/>
      <c r="CF193" s="440"/>
      <c r="CG193" s="440"/>
      <c r="CH193" s="440"/>
      <c r="CI193" s="440"/>
      <c r="CJ193" s="440"/>
      <c r="CK193" s="440"/>
      <c r="CL193" s="440"/>
      <c r="CM193" s="440"/>
      <c r="CN193" s="440"/>
      <c r="CO193" s="440"/>
      <c r="CP193" s="440"/>
      <c r="CQ193" s="440"/>
      <c r="CR193" s="440"/>
      <c r="CS193" s="440"/>
      <c r="CT193" s="440"/>
      <c r="CU193" s="440"/>
      <c r="CV193" s="440"/>
      <c r="CW193" s="440"/>
      <c r="CX193" s="440"/>
      <c r="CY193" s="440"/>
      <c r="CZ193" s="440"/>
      <c r="DA193" s="440"/>
      <c r="DB193" s="440"/>
      <c r="DC193" s="440"/>
      <c r="DD193" s="440"/>
      <c r="DE193" s="440"/>
      <c r="DF193" s="440"/>
      <c r="DG193" s="440"/>
      <c r="DH193" s="440"/>
      <c r="DI193" s="440"/>
      <c r="DJ193" s="440"/>
      <c r="DK193" s="440"/>
      <c r="DL193" s="440"/>
      <c r="DM193" s="440"/>
      <c r="DN193" s="440"/>
      <c r="DO193" s="440"/>
      <c r="DP193" s="440"/>
      <c r="DQ193" s="440"/>
      <c r="DR193" s="440"/>
      <c r="DS193" s="440"/>
      <c r="DT193" s="440"/>
      <c r="DU193" s="440"/>
      <c r="DV193" s="440"/>
      <c r="DW193" s="440"/>
      <c r="DX193" s="440"/>
      <c r="DY193" s="440"/>
      <c r="DZ193" s="440"/>
      <c r="EA193" s="440"/>
      <c r="EB193" s="440"/>
    </row>
    <row r="194" spans="1:132" x14ac:dyDescent="0.2">
      <c r="A194" s="416" t="s">
        <v>436</v>
      </c>
      <c r="B194" s="417"/>
      <c r="C194" s="417"/>
      <c r="D194" s="417"/>
      <c r="E194" s="417"/>
      <c r="F194" s="417"/>
      <c r="G194" s="417"/>
      <c r="H194" s="417"/>
      <c r="I194" s="417"/>
      <c r="J194" s="418"/>
      <c r="K194" s="418"/>
      <c r="L194" s="417"/>
      <c r="M194" s="417"/>
      <c r="N194" s="417"/>
      <c r="O194" s="417"/>
      <c r="P194" s="417"/>
      <c r="Q194" s="417"/>
      <c r="R194" s="417"/>
      <c r="S194" s="417"/>
      <c r="T194" s="417"/>
      <c r="U194" s="417"/>
      <c r="V194" s="418"/>
      <c r="W194" s="418"/>
      <c r="X194" s="417"/>
      <c r="Y194" s="417"/>
      <c r="Z194" s="418"/>
      <c r="AA194" s="418"/>
      <c r="AB194" s="418"/>
      <c r="AC194" s="418"/>
      <c r="AD194" s="418"/>
      <c r="AE194" s="418"/>
      <c r="AF194" s="417"/>
      <c r="AG194" s="417"/>
      <c r="AH194" s="418"/>
      <c r="AI194" s="418"/>
      <c r="AJ194" s="417"/>
      <c r="AK194" s="417"/>
      <c r="AL194" s="417"/>
      <c r="AM194" s="417"/>
      <c r="AN194" s="590"/>
      <c r="AO194" s="590"/>
      <c r="AP194" s="417"/>
      <c r="AQ194" s="417"/>
      <c r="AR194" s="418"/>
      <c r="AS194" s="418"/>
      <c r="AT194" s="418"/>
      <c r="AU194" s="418"/>
      <c r="AV194" s="417"/>
      <c r="AW194" s="417"/>
      <c r="AX194" s="417"/>
      <c r="AY194" s="417"/>
      <c r="AZ194" s="417"/>
      <c r="BA194" s="417"/>
      <c r="BB194" s="418"/>
      <c r="BC194" s="418"/>
      <c r="BD194" s="418"/>
      <c r="BE194" s="418"/>
      <c r="BF194" s="418"/>
      <c r="BG194" s="418"/>
      <c r="BH194" s="418"/>
      <c r="BI194" s="418"/>
      <c r="BJ194" s="418"/>
      <c r="BK194" s="418"/>
      <c r="BL194" s="418"/>
      <c r="BM194" s="418"/>
      <c r="BN194" s="418"/>
      <c r="BO194" s="418"/>
      <c r="BP194" s="418"/>
      <c r="BQ194" s="418"/>
      <c r="BR194" s="418"/>
      <c r="BS194" s="418"/>
      <c r="BT194" s="418"/>
      <c r="BU194" s="418"/>
      <c r="BV194" s="418"/>
      <c r="BW194" s="418"/>
      <c r="BX194" s="418"/>
      <c r="BY194" s="418"/>
      <c r="BZ194" s="418"/>
      <c r="CA194" s="418"/>
      <c r="CB194" s="418"/>
      <c r="CC194" s="418"/>
      <c r="CD194" s="418"/>
      <c r="CE194" s="418"/>
      <c r="CF194" s="418"/>
      <c r="CG194" s="418"/>
      <c r="CH194" s="418"/>
      <c r="CI194" s="418"/>
      <c r="CJ194" s="418"/>
      <c r="CK194" s="418"/>
      <c r="CL194" s="418"/>
      <c r="CM194" s="418"/>
      <c r="CN194" s="442"/>
      <c r="CO194" s="418"/>
      <c r="CP194" s="418"/>
      <c r="CQ194" s="418"/>
      <c r="CR194" s="418"/>
      <c r="CS194" s="442"/>
      <c r="CT194" s="418"/>
      <c r="CU194" s="418"/>
      <c r="CV194" s="418"/>
      <c r="CW194" s="418"/>
      <c r="CX194" s="442"/>
      <c r="CY194" s="418"/>
      <c r="CZ194" s="418"/>
      <c r="DA194" s="418"/>
      <c r="DB194" s="418"/>
      <c r="DC194" s="442"/>
      <c r="DD194" s="418"/>
      <c r="DE194" s="418"/>
      <c r="DF194" s="418"/>
      <c r="DG194" s="418"/>
      <c r="DH194" s="442"/>
      <c r="DI194" s="418"/>
      <c r="DJ194" s="418"/>
      <c r="DK194" s="418"/>
      <c r="DL194" s="418"/>
      <c r="DM194" s="442"/>
      <c r="DN194" s="418"/>
      <c r="DO194" s="418"/>
      <c r="DP194" s="418"/>
      <c r="DQ194" s="418"/>
      <c r="DR194" s="442"/>
      <c r="DS194" s="418"/>
      <c r="DT194" s="418"/>
      <c r="DU194" s="418"/>
      <c r="DV194" s="418"/>
      <c r="DW194" s="442"/>
      <c r="DX194" s="418"/>
      <c r="DY194" s="418"/>
      <c r="DZ194" s="418"/>
      <c r="EA194" s="418"/>
      <c r="EB194" s="442"/>
    </row>
    <row r="195" spans="1:132" x14ac:dyDescent="0.2">
      <c r="A195" s="591" t="s">
        <v>437</v>
      </c>
      <c r="B195" s="584"/>
      <c r="C195" s="585"/>
      <c r="D195" s="584"/>
      <c r="E195" s="585"/>
      <c r="F195" s="584"/>
      <c r="G195" s="585"/>
      <c r="H195" s="584"/>
      <c r="I195" s="585"/>
      <c r="J195" s="584"/>
      <c r="K195" s="585"/>
      <c r="L195" s="584"/>
      <c r="M195" s="585"/>
      <c r="N195" s="584"/>
      <c r="O195" s="585"/>
      <c r="P195" s="584"/>
      <c r="Q195" s="585"/>
      <c r="R195" s="584"/>
      <c r="S195" s="585"/>
      <c r="T195" s="584"/>
      <c r="U195" s="585"/>
      <c r="V195" s="584"/>
      <c r="W195" s="585"/>
      <c r="X195" s="584"/>
      <c r="Y195" s="585"/>
      <c r="Z195" s="584"/>
      <c r="AA195" s="585"/>
      <c r="AB195" s="584"/>
      <c r="AC195" s="585"/>
      <c r="AD195" s="584"/>
      <c r="AE195" s="585"/>
      <c r="AF195" s="584"/>
      <c r="AG195" s="585"/>
      <c r="AH195" s="584"/>
      <c r="AI195" s="585"/>
      <c r="AJ195" s="584"/>
      <c r="AK195" s="585"/>
      <c r="AL195" s="584"/>
      <c r="AM195" s="585"/>
      <c r="AN195" s="584"/>
      <c r="AO195" s="585"/>
      <c r="AP195" s="584"/>
      <c r="AQ195" s="585"/>
      <c r="AR195" s="584"/>
      <c r="AS195" s="585"/>
      <c r="AT195" s="584"/>
      <c r="AU195" s="585"/>
      <c r="AV195" s="584"/>
      <c r="AW195" s="585"/>
      <c r="AX195" s="584"/>
      <c r="AY195" s="585"/>
      <c r="AZ195" s="584"/>
      <c r="BA195" s="585"/>
      <c r="BB195" s="584"/>
      <c r="BC195" s="585"/>
      <c r="BD195" s="584"/>
      <c r="BE195" s="585"/>
      <c r="BF195" s="584"/>
      <c r="BG195" s="585"/>
      <c r="BH195" s="584"/>
      <c r="BI195" s="585"/>
      <c r="BJ195" s="584"/>
      <c r="BK195" s="585"/>
      <c r="BL195" s="584"/>
      <c r="BM195" s="585"/>
      <c r="BN195" s="584"/>
      <c r="BO195" s="585"/>
      <c r="BP195" s="584"/>
      <c r="BQ195" s="585"/>
      <c r="BR195" s="584"/>
      <c r="BS195" s="585"/>
      <c r="BT195" s="584"/>
      <c r="BU195" s="585"/>
      <c r="BV195" s="584"/>
      <c r="BW195" s="585"/>
      <c r="BX195" s="584"/>
      <c r="BY195" s="585"/>
      <c r="BZ195" s="584"/>
      <c r="CA195" s="585"/>
      <c r="CB195" s="584"/>
      <c r="CC195" s="585"/>
      <c r="CD195" s="584"/>
      <c r="CE195" s="585"/>
      <c r="CF195" s="584"/>
      <c r="CG195" s="585"/>
      <c r="CH195" s="584"/>
      <c r="CI195" s="585"/>
      <c r="CJ195" s="586">
        <f>CJ11</f>
        <v>45658</v>
      </c>
      <c r="CK195" s="587"/>
      <c r="CL195" s="587"/>
      <c r="CM195" s="587"/>
      <c r="CN195" s="588"/>
      <c r="CO195" s="586">
        <f>CO11</f>
        <v>45689</v>
      </c>
      <c r="CP195" s="587"/>
      <c r="CQ195" s="587"/>
      <c r="CR195" s="587"/>
      <c r="CS195" s="588"/>
      <c r="CT195" s="586">
        <f>CT11</f>
        <v>45717</v>
      </c>
      <c r="CU195" s="587"/>
      <c r="CV195" s="587"/>
      <c r="CW195" s="587"/>
      <c r="CX195" s="588"/>
      <c r="CY195" s="586">
        <f>CY11</f>
        <v>45748</v>
      </c>
      <c r="CZ195" s="587"/>
      <c r="DA195" s="587"/>
      <c r="DB195" s="587"/>
      <c r="DC195" s="588"/>
      <c r="DD195" s="586">
        <f>DD11</f>
        <v>45778</v>
      </c>
      <c r="DE195" s="587"/>
      <c r="DF195" s="587"/>
      <c r="DG195" s="587"/>
      <c r="DH195" s="588"/>
      <c r="DI195" s="586">
        <f>DI11</f>
        <v>45809</v>
      </c>
      <c r="DJ195" s="587"/>
      <c r="DK195" s="587"/>
      <c r="DL195" s="587"/>
      <c r="DM195" s="588"/>
      <c r="DN195" s="586">
        <f>DN11</f>
        <v>45839</v>
      </c>
      <c r="DO195" s="587"/>
      <c r="DP195" s="587"/>
      <c r="DQ195" s="587"/>
      <c r="DR195" s="588"/>
      <c r="DS195" s="586">
        <f>DS175</f>
        <v>45870</v>
      </c>
      <c r="DT195" s="587"/>
      <c r="DU195" s="587"/>
      <c r="DV195" s="587"/>
      <c r="DW195" s="588"/>
      <c r="DX195" s="586">
        <f>DX$11</f>
        <v>45901</v>
      </c>
      <c r="DY195" s="587"/>
      <c r="DZ195" s="587"/>
      <c r="EA195" s="587"/>
      <c r="EB195" s="588"/>
    </row>
    <row r="196" spans="1:132" x14ac:dyDescent="0.2">
      <c r="A196" s="592"/>
      <c r="B196" s="584"/>
      <c r="C196" s="585"/>
      <c r="D196" s="584"/>
      <c r="E196" s="585"/>
      <c r="F196" s="584"/>
      <c r="G196" s="585"/>
      <c r="H196" s="584"/>
      <c r="I196" s="585"/>
      <c r="J196" s="584"/>
      <c r="K196" s="585"/>
      <c r="L196" s="584"/>
      <c r="M196" s="585"/>
      <c r="N196" s="584"/>
      <c r="O196" s="585"/>
      <c r="P196" s="584"/>
      <c r="Q196" s="585"/>
      <c r="R196" s="584"/>
      <c r="S196" s="585"/>
      <c r="T196" s="584"/>
      <c r="U196" s="585"/>
      <c r="V196" s="584"/>
      <c r="W196" s="585"/>
      <c r="X196" s="584"/>
      <c r="Y196" s="585"/>
      <c r="Z196" s="584"/>
      <c r="AA196" s="585"/>
      <c r="AB196" s="584"/>
      <c r="AC196" s="585"/>
      <c r="AD196" s="584"/>
      <c r="AE196" s="585"/>
      <c r="AF196" s="584"/>
      <c r="AG196" s="585"/>
      <c r="AH196" s="584"/>
      <c r="AI196" s="585"/>
      <c r="AJ196" s="584"/>
      <c r="AK196" s="585"/>
      <c r="AL196" s="584"/>
      <c r="AM196" s="585"/>
      <c r="AN196" s="584"/>
      <c r="AO196" s="585"/>
      <c r="AP196" s="584"/>
      <c r="AQ196" s="585"/>
      <c r="AR196" s="584"/>
      <c r="AS196" s="585"/>
      <c r="AT196" s="584"/>
      <c r="AU196" s="585"/>
      <c r="AV196" s="584"/>
      <c r="AW196" s="585"/>
      <c r="AX196" s="584"/>
      <c r="AY196" s="585"/>
      <c r="AZ196" s="584"/>
      <c r="BA196" s="585"/>
      <c r="BB196" s="584"/>
      <c r="BC196" s="585"/>
      <c r="BD196" s="584"/>
      <c r="BE196" s="585"/>
      <c r="BF196" s="584"/>
      <c r="BG196" s="585"/>
      <c r="BH196" s="584"/>
      <c r="BI196" s="585"/>
      <c r="BJ196" s="584"/>
      <c r="BK196" s="585"/>
      <c r="BL196" s="584"/>
      <c r="BM196" s="585"/>
      <c r="BN196" s="584"/>
      <c r="BO196" s="585"/>
      <c r="BP196" s="584"/>
      <c r="BQ196" s="585"/>
      <c r="BR196" s="584"/>
      <c r="BS196" s="585"/>
      <c r="BT196" s="584"/>
      <c r="BU196" s="585"/>
      <c r="BV196" s="584"/>
      <c r="BW196" s="585"/>
      <c r="BX196" s="584"/>
      <c r="BY196" s="585"/>
      <c r="BZ196" s="584"/>
      <c r="CA196" s="585"/>
      <c r="CB196" s="584"/>
      <c r="CC196" s="585"/>
      <c r="CD196" s="584"/>
      <c r="CE196" s="585"/>
      <c r="CF196" s="584"/>
      <c r="CG196" s="585"/>
      <c r="CH196" s="584"/>
      <c r="CI196" s="585"/>
      <c r="CJ196" s="420" t="s">
        <v>438</v>
      </c>
      <c r="CK196" s="420" t="s">
        <v>439</v>
      </c>
      <c r="CL196" s="420" t="s">
        <v>440</v>
      </c>
      <c r="CM196" s="420" t="s">
        <v>441</v>
      </c>
      <c r="CN196" s="420" t="s">
        <v>442</v>
      </c>
      <c r="CO196" s="420" t="s">
        <v>438</v>
      </c>
      <c r="CP196" s="420" t="s">
        <v>439</v>
      </c>
      <c r="CQ196" s="420" t="s">
        <v>440</v>
      </c>
      <c r="CR196" s="420" t="s">
        <v>441</v>
      </c>
      <c r="CS196" s="420" t="s">
        <v>442</v>
      </c>
      <c r="CT196" s="420" t="s">
        <v>438</v>
      </c>
      <c r="CU196" s="420" t="s">
        <v>439</v>
      </c>
      <c r="CV196" s="420" t="s">
        <v>440</v>
      </c>
      <c r="CW196" s="420" t="s">
        <v>441</v>
      </c>
      <c r="CX196" s="420" t="s">
        <v>442</v>
      </c>
      <c r="CY196" s="420" t="s">
        <v>438</v>
      </c>
      <c r="CZ196" s="420" t="s">
        <v>439</v>
      </c>
      <c r="DA196" s="420" t="s">
        <v>440</v>
      </c>
      <c r="DB196" s="420" t="s">
        <v>441</v>
      </c>
      <c r="DC196" s="420" t="s">
        <v>442</v>
      </c>
      <c r="DD196" s="420" t="s">
        <v>438</v>
      </c>
      <c r="DE196" s="420" t="s">
        <v>439</v>
      </c>
      <c r="DF196" s="420" t="s">
        <v>440</v>
      </c>
      <c r="DG196" s="420" t="s">
        <v>441</v>
      </c>
      <c r="DH196" s="420" t="s">
        <v>442</v>
      </c>
      <c r="DI196" s="420" t="s">
        <v>438</v>
      </c>
      <c r="DJ196" s="420" t="s">
        <v>439</v>
      </c>
      <c r="DK196" s="420" t="s">
        <v>440</v>
      </c>
      <c r="DL196" s="420" t="s">
        <v>441</v>
      </c>
      <c r="DM196" s="420" t="s">
        <v>442</v>
      </c>
      <c r="DN196" s="420" t="s">
        <v>438</v>
      </c>
      <c r="DO196" s="420" t="s">
        <v>439</v>
      </c>
      <c r="DP196" s="420" t="s">
        <v>440</v>
      </c>
      <c r="DQ196" s="420" t="s">
        <v>441</v>
      </c>
      <c r="DR196" s="420" t="s">
        <v>442</v>
      </c>
      <c r="DS196" s="420" t="s">
        <v>438</v>
      </c>
      <c r="DT196" s="420" t="s">
        <v>439</v>
      </c>
      <c r="DU196" s="420" t="s">
        <v>440</v>
      </c>
      <c r="DV196" s="420" t="s">
        <v>441</v>
      </c>
      <c r="DW196" s="420" t="s">
        <v>442</v>
      </c>
      <c r="DX196" s="420" t="s">
        <v>438</v>
      </c>
      <c r="DY196" s="420" t="s">
        <v>439</v>
      </c>
      <c r="DZ196" s="420" t="s">
        <v>440</v>
      </c>
      <c r="EA196" s="420" t="s">
        <v>441</v>
      </c>
      <c r="EB196" s="420" t="s">
        <v>442</v>
      </c>
    </row>
    <row r="197" spans="1:132" s="516" customFormat="1" ht="14.25" x14ac:dyDescent="0.2">
      <c r="A197" s="515" t="s">
        <v>111</v>
      </c>
      <c r="B197" s="575"/>
      <c r="C197" s="576"/>
      <c r="D197" s="575"/>
      <c r="E197" s="576"/>
      <c r="F197" s="575"/>
      <c r="G197" s="576"/>
      <c r="H197" s="575"/>
      <c r="I197" s="576"/>
      <c r="J197" s="575"/>
      <c r="K197" s="576"/>
      <c r="L197" s="575"/>
      <c r="M197" s="576"/>
      <c r="N197" s="575"/>
      <c r="O197" s="576"/>
      <c r="P197" s="575"/>
      <c r="Q197" s="576"/>
      <c r="R197" s="575"/>
      <c r="S197" s="576"/>
      <c r="T197" s="575"/>
      <c r="U197" s="576"/>
      <c r="V197" s="575"/>
      <c r="W197" s="576"/>
      <c r="X197" s="565"/>
      <c r="Y197" s="574"/>
      <c r="Z197" s="565"/>
      <c r="AA197" s="574"/>
      <c r="AB197" s="565"/>
      <c r="AC197" s="574"/>
      <c r="AD197" s="565"/>
      <c r="AE197" s="574"/>
      <c r="AF197" s="565"/>
      <c r="AG197" s="574"/>
      <c r="AH197" s="565"/>
      <c r="AI197" s="574"/>
      <c r="AJ197" s="565"/>
      <c r="AK197" s="574"/>
      <c r="AL197" s="565"/>
      <c r="AM197" s="574"/>
      <c r="AN197" s="565"/>
      <c r="AO197" s="574"/>
      <c r="AP197" s="565"/>
      <c r="AQ197" s="574"/>
      <c r="AR197" s="565"/>
      <c r="AS197" s="574"/>
      <c r="AT197" s="565"/>
      <c r="AU197" s="574"/>
      <c r="AV197" s="565"/>
      <c r="AW197" s="574"/>
      <c r="AX197" s="565"/>
      <c r="AY197" s="574"/>
      <c r="AZ197" s="565"/>
      <c r="BA197" s="574"/>
      <c r="BB197" s="565"/>
      <c r="BC197" s="574"/>
      <c r="BD197" s="565"/>
      <c r="BE197" s="574"/>
      <c r="BF197" s="565"/>
      <c r="BG197" s="574"/>
      <c r="BH197" s="565"/>
      <c r="BI197" s="574"/>
      <c r="BJ197" s="565"/>
      <c r="BK197" s="574"/>
      <c r="BL197" s="565"/>
      <c r="BM197" s="574"/>
      <c r="BN197" s="565"/>
      <c r="BO197" s="574"/>
      <c r="BP197" s="565"/>
      <c r="BQ197" s="574"/>
      <c r="BR197" s="565"/>
      <c r="BS197" s="574"/>
      <c r="BT197" s="565"/>
      <c r="BU197" s="573"/>
      <c r="BV197" s="565"/>
      <c r="BW197" s="573"/>
      <c r="BX197" s="565"/>
      <c r="BY197" s="573"/>
      <c r="BZ197" s="565"/>
      <c r="CA197" s="573"/>
      <c r="CB197" s="565"/>
      <c r="CC197" s="573"/>
      <c r="CD197" s="565"/>
      <c r="CE197" s="573"/>
      <c r="CF197" s="565"/>
      <c r="CG197" s="573"/>
      <c r="CH197" s="565"/>
      <c r="CI197" s="566"/>
      <c r="CJ197" s="61">
        <v>0</v>
      </c>
      <c r="CK197" s="521">
        <v>0</v>
      </c>
      <c r="CL197" s="427">
        <f t="shared" ref="CL197:CL213" si="44">IFERROR(((CJ197-CK197)/CJ197),0)</f>
        <v>0</v>
      </c>
      <c r="CM197" s="61">
        <v>0</v>
      </c>
      <c r="CN197" s="427">
        <f t="shared" ref="CN197:CN213" si="45">IFERROR(((CK197-CM197)/CK197),0)</f>
        <v>0</v>
      </c>
      <c r="CO197" s="61">
        <v>0</v>
      </c>
      <c r="CP197" s="521">
        <v>0</v>
      </c>
      <c r="CQ197" s="427">
        <f t="shared" ref="CQ197:CQ213" si="46">IFERROR(((CO197-CP197)/CO197),0)</f>
        <v>0</v>
      </c>
      <c r="CR197" s="61">
        <v>0</v>
      </c>
      <c r="CS197" s="427">
        <f t="shared" ref="CS197:CS213" si="47">IFERROR(((CP197-CR197)/CP197),0)</f>
        <v>0</v>
      </c>
      <c r="CT197" s="61">
        <v>0</v>
      </c>
      <c r="CU197" s="521">
        <v>0</v>
      </c>
      <c r="CV197" s="427">
        <f t="shared" ref="CV197:CV213" si="48">IFERROR(((CT197-CU197)/CT197),0)</f>
        <v>0</v>
      </c>
      <c r="CW197" s="61">
        <v>0</v>
      </c>
      <c r="CX197" s="427">
        <f t="shared" ref="CX197:CX213" si="49">IFERROR(((CU197-CW197)/CU197),0)</f>
        <v>0</v>
      </c>
      <c r="CY197" s="61">
        <v>0</v>
      </c>
      <c r="CZ197" s="521">
        <v>0</v>
      </c>
      <c r="DA197" s="427">
        <f t="shared" ref="DA197:DA213" si="50">IFERROR(((CY197-CZ197)/CY197),0)</f>
        <v>0</v>
      </c>
      <c r="DB197" s="61">
        <v>0</v>
      </c>
      <c r="DC197" s="427">
        <f t="shared" ref="DC197:DC213" si="51">IFERROR(((CZ197-DB197)/CZ197),0)</f>
        <v>0</v>
      </c>
      <c r="DD197" s="61">
        <v>0</v>
      </c>
      <c r="DE197" s="521">
        <v>0</v>
      </c>
      <c r="DF197" s="427">
        <f t="shared" ref="DF197:DF213" si="52">IFERROR(((DD197-DE197)/DD197),0)</f>
        <v>0</v>
      </c>
      <c r="DG197" s="61">
        <v>0</v>
      </c>
      <c r="DH197" s="427">
        <f t="shared" ref="DH197:DH213" si="53">IFERROR(((DE197-DG197)/DE197),0)</f>
        <v>0</v>
      </c>
      <c r="DI197" s="521">
        <v>0</v>
      </c>
      <c r="DJ197" s="521">
        <v>0</v>
      </c>
      <c r="DK197" s="427">
        <f t="shared" ref="DK197:DK213" si="54">IFERROR(((DI197-DJ197)/DI197),0)</f>
        <v>0</v>
      </c>
      <c r="DL197" s="61">
        <v>0</v>
      </c>
      <c r="DM197" s="427">
        <f t="shared" ref="DM197:DM213" si="55">IFERROR(((DJ197-DL197)/DJ197),0)</f>
        <v>0</v>
      </c>
      <c r="DN197" s="61">
        <v>0</v>
      </c>
      <c r="DO197" s="521">
        <v>0</v>
      </c>
      <c r="DP197" s="427">
        <f t="shared" ref="DP197:DP213" si="56">IFERROR(((DN197-DO197)/DN197),0)</f>
        <v>0</v>
      </c>
      <c r="DQ197" s="61">
        <v>0</v>
      </c>
      <c r="DR197" s="427">
        <f t="shared" ref="DR197:DR213" si="57">IFERROR(((DO197-DQ197)/DO197),0)</f>
        <v>0</v>
      </c>
      <c r="DS197" s="15">
        <v>0</v>
      </c>
      <c r="DT197" s="15">
        <v>0</v>
      </c>
      <c r="DU197" s="427">
        <f t="shared" ref="DU197:DU212" si="58">IFERROR(((DS197-DT197)/DS197),0)</f>
        <v>0</v>
      </c>
      <c r="DV197" s="522">
        <v>0</v>
      </c>
      <c r="DW197" s="427">
        <f t="shared" ref="DW197:DW212" si="59">IFERROR(((DT197-DV197)/DT197),0)</f>
        <v>0</v>
      </c>
      <c r="DX197" s="15">
        <v>0</v>
      </c>
      <c r="DY197" s="15">
        <v>0</v>
      </c>
      <c r="DZ197" s="427">
        <f t="shared" ref="DZ197:DZ212" si="60">IFERROR(((DX197-DY197)/DX197),0)</f>
        <v>0</v>
      </c>
      <c r="EA197" s="522">
        <v>0</v>
      </c>
      <c r="EB197" s="427">
        <f t="shared" ref="EB197:EB212" si="61">IFERROR(((DY197-EA197)/DY197),0)</f>
        <v>0</v>
      </c>
    </row>
    <row r="198" spans="1:132" s="516" customFormat="1" ht="14.25" x14ac:dyDescent="0.2">
      <c r="A198" s="517" t="s">
        <v>112</v>
      </c>
      <c r="B198" s="581"/>
      <c r="C198" s="582"/>
      <c r="D198" s="581"/>
      <c r="E198" s="582"/>
      <c r="F198" s="581"/>
      <c r="G198" s="582"/>
      <c r="H198" s="581"/>
      <c r="I198" s="582"/>
      <c r="J198" s="581"/>
      <c r="K198" s="582"/>
      <c r="L198" s="581"/>
      <c r="M198" s="582"/>
      <c r="N198" s="581"/>
      <c r="O198" s="582"/>
      <c r="P198" s="575"/>
      <c r="Q198" s="576"/>
      <c r="R198" s="575"/>
      <c r="S198" s="576"/>
      <c r="T198" s="575"/>
      <c r="U198" s="576"/>
      <c r="V198" s="575"/>
      <c r="W198" s="576"/>
      <c r="X198" s="575"/>
      <c r="Y198" s="576"/>
      <c r="Z198" s="575"/>
      <c r="AA198" s="576"/>
      <c r="AB198" s="575"/>
      <c r="AC198" s="576"/>
      <c r="AD198" s="575"/>
      <c r="AE198" s="576"/>
      <c r="AF198" s="575"/>
      <c r="AG198" s="576"/>
      <c r="AH198" s="575"/>
      <c r="AI198" s="576"/>
      <c r="AJ198" s="575"/>
      <c r="AK198" s="576"/>
      <c r="AL198" s="575"/>
      <c r="AM198" s="576"/>
      <c r="AN198" s="575"/>
      <c r="AO198" s="576"/>
      <c r="AP198" s="575"/>
      <c r="AQ198" s="576"/>
      <c r="AR198" s="575"/>
      <c r="AS198" s="576"/>
      <c r="AT198" s="575"/>
      <c r="AU198" s="576"/>
      <c r="AV198" s="565"/>
      <c r="AW198" s="574"/>
      <c r="AX198" s="565"/>
      <c r="AY198" s="574"/>
      <c r="AZ198" s="565"/>
      <c r="BA198" s="574"/>
      <c r="BB198" s="565"/>
      <c r="BC198" s="574"/>
      <c r="BD198" s="565"/>
      <c r="BE198" s="574"/>
      <c r="BF198" s="565"/>
      <c r="BG198" s="574"/>
      <c r="BH198" s="565"/>
      <c r="BI198" s="574"/>
      <c r="BJ198" s="565"/>
      <c r="BK198" s="574"/>
      <c r="BL198" s="565"/>
      <c r="BM198" s="574"/>
      <c r="BN198" s="565"/>
      <c r="BO198" s="574"/>
      <c r="BP198" s="565"/>
      <c r="BQ198" s="574"/>
      <c r="BR198" s="565"/>
      <c r="BS198" s="574"/>
      <c r="BT198" s="565"/>
      <c r="BU198" s="574"/>
      <c r="BV198" s="565"/>
      <c r="BW198" s="574"/>
      <c r="BX198" s="565"/>
      <c r="BY198" s="574"/>
      <c r="BZ198" s="565"/>
      <c r="CA198" s="573"/>
      <c r="CB198" s="565"/>
      <c r="CC198" s="573"/>
      <c r="CD198" s="565"/>
      <c r="CE198" s="573"/>
      <c r="CF198" s="565"/>
      <c r="CG198" s="574"/>
      <c r="CH198" s="565"/>
      <c r="CI198" s="583"/>
      <c r="CJ198" s="523">
        <v>30</v>
      </c>
      <c r="CK198" s="524">
        <v>30</v>
      </c>
      <c r="CL198" s="427">
        <f t="shared" si="44"/>
        <v>0</v>
      </c>
      <c r="CM198" s="523">
        <v>18</v>
      </c>
      <c r="CN198" s="427">
        <f t="shared" si="45"/>
        <v>0.4</v>
      </c>
      <c r="CO198" s="523">
        <v>30</v>
      </c>
      <c r="CP198" s="524">
        <v>29</v>
      </c>
      <c r="CQ198" s="427">
        <f t="shared" si="46"/>
        <v>3.3333333333333333E-2</v>
      </c>
      <c r="CR198" s="523">
        <v>18</v>
      </c>
      <c r="CS198" s="427">
        <f t="shared" si="47"/>
        <v>0.37931034482758619</v>
      </c>
      <c r="CT198" s="523">
        <v>35</v>
      </c>
      <c r="CU198" s="524">
        <v>34</v>
      </c>
      <c r="CV198" s="427">
        <f t="shared" si="48"/>
        <v>2.8571428571428571E-2</v>
      </c>
      <c r="CW198" s="523">
        <v>20</v>
      </c>
      <c r="CX198" s="427">
        <f t="shared" si="49"/>
        <v>0.41176470588235292</v>
      </c>
      <c r="CY198" s="523">
        <v>35</v>
      </c>
      <c r="CZ198" s="524">
        <v>32</v>
      </c>
      <c r="DA198" s="427">
        <f t="shared" si="50"/>
        <v>8.5714285714285715E-2</v>
      </c>
      <c r="DB198" s="523">
        <v>18</v>
      </c>
      <c r="DC198" s="427">
        <f t="shared" si="51"/>
        <v>0.4375</v>
      </c>
      <c r="DD198" s="523">
        <v>35</v>
      </c>
      <c r="DE198" s="524">
        <v>33</v>
      </c>
      <c r="DF198" s="427">
        <f t="shared" si="52"/>
        <v>5.7142857142857141E-2</v>
      </c>
      <c r="DG198" s="523">
        <v>20</v>
      </c>
      <c r="DH198" s="427">
        <f t="shared" si="53"/>
        <v>0.39393939393939392</v>
      </c>
      <c r="DI198" s="524">
        <v>35</v>
      </c>
      <c r="DJ198" s="524">
        <v>35</v>
      </c>
      <c r="DK198" s="427">
        <f t="shared" si="54"/>
        <v>0</v>
      </c>
      <c r="DL198" s="523">
        <v>18</v>
      </c>
      <c r="DM198" s="427">
        <f t="shared" si="55"/>
        <v>0.48571428571428571</v>
      </c>
      <c r="DN198" s="523">
        <v>35</v>
      </c>
      <c r="DO198" s="524">
        <v>32</v>
      </c>
      <c r="DP198" s="427">
        <f t="shared" si="56"/>
        <v>8.5714285714285715E-2</v>
      </c>
      <c r="DQ198" s="523">
        <v>20</v>
      </c>
      <c r="DR198" s="427">
        <f t="shared" si="57"/>
        <v>0.375</v>
      </c>
      <c r="DS198" s="15">
        <v>35</v>
      </c>
      <c r="DT198" s="15">
        <v>35</v>
      </c>
      <c r="DU198" s="427">
        <f t="shared" si="58"/>
        <v>0</v>
      </c>
      <c r="DV198" s="522">
        <v>20</v>
      </c>
      <c r="DW198" s="427">
        <f t="shared" si="59"/>
        <v>0.42857142857142855</v>
      </c>
      <c r="DX198" s="15">
        <v>30</v>
      </c>
      <c r="DY198" s="15">
        <v>30</v>
      </c>
      <c r="DZ198" s="427">
        <f t="shared" si="60"/>
        <v>0</v>
      </c>
      <c r="EA198" s="522">
        <v>20</v>
      </c>
      <c r="EB198" s="427">
        <f t="shared" si="61"/>
        <v>0.33333333333333331</v>
      </c>
    </row>
    <row r="199" spans="1:132" s="516" customFormat="1" ht="14.25" x14ac:dyDescent="0.2">
      <c r="A199" s="518" t="s">
        <v>443</v>
      </c>
      <c r="B199" s="577"/>
      <c r="C199" s="578"/>
      <c r="D199" s="575"/>
      <c r="E199" s="576"/>
      <c r="F199" s="577"/>
      <c r="G199" s="578"/>
      <c r="H199" s="575"/>
      <c r="I199" s="576"/>
      <c r="J199" s="575"/>
      <c r="K199" s="576"/>
      <c r="L199" s="575"/>
      <c r="M199" s="576"/>
      <c r="N199" s="575"/>
      <c r="O199" s="576"/>
      <c r="P199" s="575"/>
      <c r="Q199" s="576"/>
      <c r="R199" s="575"/>
      <c r="S199" s="576"/>
      <c r="T199" s="575"/>
      <c r="U199" s="576"/>
      <c r="V199" s="575"/>
      <c r="W199" s="576"/>
      <c r="X199" s="565"/>
      <c r="Y199" s="574"/>
      <c r="Z199" s="565"/>
      <c r="AA199" s="574"/>
      <c r="AB199" s="565"/>
      <c r="AC199" s="574"/>
      <c r="AD199" s="565"/>
      <c r="AE199" s="574"/>
      <c r="AF199" s="565"/>
      <c r="AG199" s="574"/>
      <c r="AH199" s="565"/>
      <c r="AI199" s="574"/>
      <c r="AJ199" s="565"/>
      <c r="AK199" s="574"/>
      <c r="AL199" s="565"/>
      <c r="AM199" s="574"/>
      <c r="AN199" s="565"/>
      <c r="AO199" s="574"/>
      <c r="AP199" s="565"/>
      <c r="AQ199" s="574"/>
      <c r="AR199" s="565"/>
      <c r="AS199" s="574"/>
      <c r="AT199" s="565"/>
      <c r="AU199" s="574"/>
      <c r="AV199" s="565"/>
      <c r="AW199" s="574"/>
      <c r="AX199" s="565"/>
      <c r="AY199" s="574"/>
      <c r="AZ199" s="565"/>
      <c r="BA199" s="574"/>
      <c r="BB199" s="565"/>
      <c r="BC199" s="574"/>
      <c r="BD199" s="565"/>
      <c r="BE199" s="574"/>
      <c r="BF199" s="565"/>
      <c r="BG199" s="574"/>
      <c r="BH199" s="565"/>
      <c r="BI199" s="574"/>
      <c r="BJ199" s="565"/>
      <c r="BK199" s="574"/>
      <c r="BL199" s="565"/>
      <c r="BM199" s="574"/>
      <c r="BN199" s="565"/>
      <c r="BO199" s="574"/>
      <c r="BP199" s="565"/>
      <c r="BQ199" s="574"/>
      <c r="BR199" s="565"/>
      <c r="BS199" s="574"/>
      <c r="BT199" s="565"/>
      <c r="BU199" s="573"/>
      <c r="BV199" s="565"/>
      <c r="BW199" s="573"/>
      <c r="BX199" s="565"/>
      <c r="BY199" s="573"/>
      <c r="BZ199" s="565"/>
      <c r="CA199" s="573"/>
      <c r="CB199" s="565"/>
      <c r="CC199" s="573"/>
      <c r="CD199" s="565"/>
      <c r="CE199" s="573"/>
      <c r="CF199" s="565"/>
      <c r="CG199" s="574"/>
      <c r="CH199" s="565"/>
      <c r="CI199" s="566"/>
      <c r="CJ199" s="523">
        <v>5</v>
      </c>
      <c r="CK199" s="524">
        <v>0</v>
      </c>
      <c r="CL199" s="427">
        <f t="shared" si="44"/>
        <v>1</v>
      </c>
      <c r="CM199" s="523">
        <v>0</v>
      </c>
      <c r="CN199" s="427">
        <f t="shared" si="45"/>
        <v>0</v>
      </c>
      <c r="CO199" s="523">
        <v>5</v>
      </c>
      <c r="CP199" s="524">
        <v>5</v>
      </c>
      <c r="CQ199" s="427">
        <f t="shared" si="46"/>
        <v>0</v>
      </c>
      <c r="CR199" s="523">
        <v>5</v>
      </c>
      <c r="CS199" s="427">
        <f t="shared" si="47"/>
        <v>0</v>
      </c>
      <c r="CT199" s="523">
        <v>5</v>
      </c>
      <c r="CU199" s="524">
        <v>3</v>
      </c>
      <c r="CV199" s="427">
        <f t="shared" si="48"/>
        <v>0.4</v>
      </c>
      <c r="CW199" s="523">
        <v>9</v>
      </c>
      <c r="CX199" s="427">
        <f t="shared" si="49"/>
        <v>-2</v>
      </c>
      <c r="CY199" s="523">
        <v>5</v>
      </c>
      <c r="CZ199" s="524">
        <v>0</v>
      </c>
      <c r="DA199" s="427">
        <f t="shared" si="50"/>
        <v>1</v>
      </c>
      <c r="DB199" s="523">
        <v>9</v>
      </c>
      <c r="DC199" s="427">
        <f t="shared" si="51"/>
        <v>0</v>
      </c>
      <c r="DD199" s="523">
        <v>5</v>
      </c>
      <c r="DE199" s="524">
        <v>3</v>
      </c>
      <c r="DF199" s="427">
        <f t="shared" si="52"/>
        <v>0.4</v>
      </c>
      <c r="DG199" s="523">
        <v>8</v>
      </c>
      <c r="DH199" s="427">
        <f t="shared" si="53"/>
        <v>-1.6666666666666667</v>
      </c>
      <c r="DI199" s="524">
        <v>5</v>
      </c>
      <c r="DJ199" s="524">
        <v>1</v>
      </c>
      <c r="DK199" s="427">
        <f t="shared" si="54"/>
        <v>0.8</v>
      </c>
      <c r="DL199" s="523">
        <v>7</v>
      </c>
      <c r="DM199" s="427">
        <f t="shared" si="55"/>
        <v>-6</v>
      </c>
      <c r="DN199" s="523">
        <v>5</v>
      </c>
      <c r="DO199" s="524">
        <v>1</v>
      </c>
      <c r="DP199" s="427">
        <f t="shared" si="56"/>
        <v>0.8</v>
      </c>
      <c r="DQ199" s="523">
        <v>7</v>
      </c>
      <c r="DR199" s="427">
        <f t="shared" si="57"/>
        <v>-6</v>
      </c>
      <c r="DS199" s="15">
        <v>5</v>
      </c>
      <c r="DT199" s="15">
        <v>5</v>
      </c>
      <c r="DU199" s="427">
        <f t="shared" si="58"/>
        <v>0</v>
      </c>
      <c r="DV199" s="522">
        <v>8</v>
      </c>
      <c r="DW199" s="427">
        <f t="shared" si="59"/>
        <v>-0.6</v>
      </c>
      <c r="DX199" s="15">
        <v>5</v>
      </c>
      <c r="DY199" s="15">
        <v>1</v>
      </c>
      <c r="DZ199" s="427">
        <f t="shared" si="60"/>
        <v>0.8</v>
      </c>
      <c r="EA199" s="522">
        <v>6</v>
      </c>
      <c r="EB199" s="427">
        <f t="shared" si="61"/>
        <v>-5</v>
      </c>
    </row>
    <row r="200" spans="1:132" s="516" customFormat="1" ht="14.25" x14ac:dyDescent="0.2">
      <c r="A200" s="515" t="s">
        <v>444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21"/>
      <c r="BV200" s="18"/>
      <c r="BW200" s="21"/>
      <c r="BX200" s="18"/>
      <c r="BY200" s="21"/>
      <c r="BZ200" s="18"/>
      <c r="CA200" s="21"/>
      <c r="CB200" s="18"/>
      <c r="CC200" s="21"/>
      <c r="CD200" s="18"/>
      <c r="CE200" s="21"/>
      <c r="CF200" s="18"/>
      <c r="CG200" s="21"/>
      <c r="CH200" s="18"/>
      <c r="CI200" s="21"/>
      <c r="CJ200" s="523">
        <v>114</v>
      </c>
      <c r="CK200" s="524">
        <v>84</v>
      </c>
      <c r="CL200" s="427">
        <f t="shared" si="44"/>
        <v>0.26315789473684209</v>
      </c>
      <c r="CM200" s="523">
        <v>35</v>
      </c>
      <c r="CN200" s="427">
        <f t="shared" si="45"/>
        <v>0.58333333333333337</v>
      </c>
      <c r="CO200" s="523">
        <v>108</v>
      </c>
      <c r="CP200" s="524">
        <v>78</v>
      </c>
      <c r="CQ200" s="427">
        <f t="shared" si="46"/>
        <v>0.27777777777777779</v>
      </c>
      <c r="CR200" s="523">
        <v>36</v>
      </c>
      <c r="CS200" s="427">
        <f t="shared" si="47"/>
        <v>0.53846153846153844</v>
      </c>
      <c r="CT200" s="523">
        <v>114</v>
      </c>
      <c r="CU200" s="524">
        <v>91</v>
      </c>
      <c r="CV200" s="427">
        <f t="shared" si="48"/>
        <v>0.20175438596491227</v>
      </c>
      <c r="CW200" s="523">
        <v>41</v>
      </c>
      <c r="CX200" s="427">
        <f t="shared" si="49"/>
        <v>0.5494505494505495</v>
      </c>
      <c r="CY200" s="523">
        <v>114</v>
      </c>
      <c r="CZ200" s="524">
        <v>100</v>
      </c>
      <c r="DA200" s="427">
        <f t="shared" si="50"/>
        <v>0.12280701754385964</v>
      </c>
      <c r="DB200" s="523">
        <v>42</v>
      </c>
      <c r="DC200" s="427">
        <f t="shared" si="51"/>
        <v>0.57999999999999996</v>
      </c>
      <c r="DD200" s="523">
        <v>96</v>
      </c>
      <c r="DE200" s="524">
        <v>89</v>
      </c>
      <c r="DF200" s="427">
        <f t="shared" si="52"/>
        <v>7.2916666666666671E-2</v>
      </c>
      <c r="DG200" s="523">
        <v>44</v>
      </c>
      <c r="DH200" s="427">
        <f t="shared" si="53"/>
        <v>0.5056179775280899</v>
      </c>
      <c r="DI200" s="524">
        <v>96</v>
      </c>
      <c r="DJ200" s="524">
        <v>92</v>
      </c>
      <c r="DK200" s="427">
        <f t="shared" si="54"/>
        <v>4.1666666666666664E-2</v>
      </c>
      <c r="DL200" s="523">
        <v>47</v>
      </c>
      <c r="DM200" s="427">
        <f t="shared" si="55"/>
        <v>0.4891304347826087</v>
      </c>
      <c r="DN200" s="523">
        <v>95</v>
      </c>
      <c r="DO200" s="524">
        <v>82</v>
      </c>
      <c r="DP200" s="427">
        <f t="shared" si="56"/>
        <v>0.1368421052631579</v>
      </c>
      <c r="DQ200" s="523">
        <v>43</v>
      </c>
      <c r="DR200" s="427">
        <f t="shared" si="57"/>
        <v>0.47560975609756095</v>
      </c>
      <c r="DS200" s="15">
        <v>80</v>
      </c>
      <c r="DT200" s="15">
        <v>75</v>
      </c>
      <c r="DU200" s="427">
        <f t="shared" si="58"/>
        <v>6.25E-2</v>
      </c>
      <c r="DV200" s="522">
        <v>49</v>
      </c>
      <c r="DW200" s="427">
        <f t="shared" si="59"/>
        <v>0.34666666666666668</v>
      </c>
      <c r="DX200" s="15">
        <v>126</v>
      </c>
      <c r="DY200" s="15">
        <v>120</v>
      </c>
      <c r="DZ200" s="427">
        <f t="shared" si="60"/>
        <v>4.7619047619047616E-2</v>
      </c>
      <c r="EA200" s="522">
        <v>73</v>
      </c>
      <c r="EB200" s="427">
        <f t="shared" si="61"/>
        <v>0.39166666666666666</v>
      </c>
    </row>
    <row r="201" spans="1:132" s="505" customFormat="1" ht="14.25" x14ac:dyDescent="0.2">
      <c r="A201" s="422" t="s">
        <v>115</v>
      </c>
      <c r="B201" s="563"/>
      <c r="C201" s="564"/>
      <c r="D201" s="563"/>
      <c r="E201" s="564"/>
      <c r="F201" s="563"/>
      <c r="G201" s="564"/>
      <c r="H201" s="571"/>
      <c r="I201" s="572"/>
      <c r="J201" s="571"/>
      <c r="K201" s="572"/>
      <c r="L201" s="571"/>
      <c r="M201" s="572"/>
      <c r="N201" s="571"/>
      <c r="O201" s="572"/>
      <c r="P201" s="558"/>
      <c r="Q201" s="562"/>
      <c r="R201" s="558"/>
      <c r="S201" s="562"/>
      <c r="T201" s="558"/>
      <c r="U201" s="562"/>
      <c r="V201" s="558"/>
      <c r="W201" s="562"/>
      <c r="X201" s="558"/>
      <c r="Y201" s="562"/>
      <c r="Z201" s="558"/>
      <c r="AA201" s="562"/>
      <c r="AB201" s="558"/>
      <c r="AC201" s="562"/>
      <c r="AD201" s="558"/>
      <c r="AE201" s="562"/>
      <c r="AF201" s="558"/>
      <c r="AG201" s="562"/>
      <c r="AH201" s="558"/>
      <c r="AI201" s="562"/>
      <c r="AJ201" s="558"/>
      <c r="AK201" s="562"/>
      <c r="AL201" s="558"/>
      <c r="AM201" s="562"/>
      <c r="AN201" s="558"/>
      <c r="AO201" s="562"/>
      <c r="AP201" s="558"/>
      <c r="AQ201" s="562"/>
      <c r="AR201" s="558"/>
      <c r="AS201" s="562"/>
      <c r="AT201" s="558"/>
      <c r="AU201" s="562"/>
      <c r="AV201" s="558"/>
      <c r="AW201" s="562"/>
      <c r="AX201" s="558"/>
      <c r="AY201" s="562"/>
      <c r="AZ201" s="558"/>
      <c r="BA201" s="562"/>
      <c r="BB201" s="558"/>
      <c r="BC201" s="562"/>
      <c r="BD201" s="558"/>
      <c r="BE201" s="562"/>
      <c r="BF201" s="558"/>
      <c r="BG201" s="562"/>
      <c r="BH201" s="558"/>
      <c r="BI201" s="562"/>
      <c r="BJ201" s="558"/>
      <c r="BK201" s="562"/>
      <c r="BL201" s="558"/>
      <c r="BM201" s="562"/>
      <c r="BN201" s="558"/>
      <c r="BO201" s="562"/>
      <c r="BP201" s="558"/>
      <c r="BQ201" s="562"/>
      <c r="BR201" s="558"/>
      <c r="BS201" s="562"/>
      <c r="BT201" s="558"/>
      <c r="BU201" s="562"/>
      <c r="BV201" s="558"/>
      <c r="BW201" s="562"/>
      <c r="BX201" s="558"/>
      <c r="BY201" s="562"/>
      <c r="BZ201" s="558"/>
      <c r="CA201" s="562"/>
      <c r="CB201" s="558"/>
      <c r="CC201" s="562"/>
      <c r="CD201" s="558"/>
      <c r="CE201" s="562"/>
      <c r="CF201" s="558"/>
      <c r="CG201" s="562"/>
      <c r="CH201" s="558"/>
      <c r="CI201" s="559"/>
      <c r="CJ201" s="523">
        <v>200</v>
      </c>
      <c r="CK201" s="524">
        <v>166</v>
      </c>
      <c r="CL201" s="520">
        <f t="shared" si="44"/>
        <v>0.17</v>
      </c>
      <c r="CM201" s="523">
        <v>118</v>
      </c>
      <c r="CN201" s="520">
        <f t="shared" si="45"/>
        <v>0.28915662650602408</v>
      </c>
      <c r="CO201" s="523">
        <v>200</v>
      </c>
      <c r="CP201" s="524">
        <v>181</v>
      </c>
      <c r="CQ201" s="520">
        <f t="shared" si="46"/>
        <v>9.5000000000000001E-2</v>
      </c>
      <c r="CR201" s="523">
        <v>126</v>
      </c>
      <c r="CS201" s="520">
        <f t="shared" si="47"/>
        <v>0.30386740331491713</v>
      </c>
      <c r="CT201" s="523">
        <v>270</v>
      </c>
      <c r="CU201" s="524">
        <v>240</v>
      </c>
      <c r="CV201" s="520">
        <f t="shared" si="48"/>
        <v>0.1111111111111111</v>
      </c>
      <c r="CW201" s="523">
        <v>149</v>
      </c>
      <c r="CX201" s="520">
        <f t="shared" si="49"/>
        <v>0.37916666666666665</v>
      </c>
      <c r="CY201" s="523">
        <v>176</v>
      </c>
      <c r="CZ201" s="524">
        <v>160</v>
      </c>
      <c r="DA201" s="520">
        <f t="shared" si="50"/>
        <v>9.0909090909090912E-2</v>
      </c>
      <c r="DB201" s="523">
        <v>146</v>
      </c>
      <c r="DC201" s="520">
        <f t="shared" si="51"/>
        <v>8.7499999999999994E-2</v>
      </c>
      <c r="DD201" s="523">
        <v>176</v>
      </c>
      <c r="DE201" s="524">
        <v>150</v>
      </c>
      <c r="DF201" s="520">
        <f t="shared" si="52"/>
        <v>0.14772727272727273</v>
      </c>
      <c r="DG201" s="523">
        <v>118</v>
      </c>
      <c r="DH201" s="520">
        <f t="shared" si="53"/>
        <v>0.21333333333333335</v>
      </c>
      <c r="DI201" s="524">
        <v>162</v>
      </c>
      <c r="DJ201" s="524">
        <v>143</v>
      </c>
      <c r="DK201" s="520">
        <f t="shared" si="54"/>
        <v>0.11728395061728394</v>
      </c>
      <c r="DL201" s="523">
        <v>94</v>
      </c>
      <c r="DM201" s="520">
        <f t="shared" si="55"/>
        <v>0.34265734265734266</v>
      </c>
      <c r="DN201" s="523">
        <v>162</v>
      </c>
      <c r="DO201" s="524">
        <v>140</v>
      </c>
      <c r="DP201" s="520">
        <f t="shared" si="56"/>
        <v>0.13580246913580246</v>
      </c>
      <c r="DQ201" s="523">
        <v>105</v>
      </c>
      <c r="DR201" s="520">
        <f t="shared" si="57"/>
        <v>0.25</v>
      </c>
      <c r="DS201" s="519">
        <v>160</v>
      </c>
      <c r="DT201" s="519">
        <v>153</v>
      </c>
      <c r="DU201" s="520">
        <f t="shared" si="58"/>
        <v>4.3749999999999997E-2</v>
      </c>
      <c r="DV201" s="525">
        <v>118</v>
      </c>
      <c r="DW201" s="520">
        <f t="shared" si="59"/>
        <v>0.22875816993464052</v>
      </c>
      <c r="DX201" s="519">
        <v>189</v>
      </c>
      <c r="DY201" s="519">
        <v>176</v>
      </c>
      <c r="DZ201" s="520">
        <f t="shared" si="60"/>
        <v>6.8783068783068779E-2</v>
      </c>
      <c r="EA201" s="525">
        <v>97</v>
      </c>
      <c r="EB201" s="520">
        <f t="shared" si="61"/>
        <v>0.44886363636363635</v>
      </c>
    </row>
    <row r="202" spans="1:132" s="516" customFormat="1" ht="14.25" x14ac:dyDescent="0.2">
      <c r="A202" s="515" t="s">
        <v>117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21"/>
      <c r="BV202" s="18"/>
      <c r="BW202" s="21"/>
      <c r="BX202" s="18"/>
      <c r="BY202" s="21"/>
      <c r="BZ202" s="18"/>
      <c r="CA202" s="21"/>
      <c r="CB202" s="18"/>
      <c r="CC202" s="21"/>
      <c r="CD202" s="18"/>
      <c r="CE202" s="21"/>
      <c r="CF202" s="18"/>
      <c r="CG202" s="21"/>
      <c r="CH202" s="18"/>
      <c r="CI202" s="21"/>
      <c r="CJ202" s="523">
        <v>87</v>
      </c>
      <c r="CK202" s="524">
        <v>32</v>
      </c>
      <c r="CL202" s="427">
        <f t="shared" si="44"/>
        <v>0.63218390804597702</v>
      </c>
      <c r="CM202" s="523">
        <v>20</v>
      </c>
      <c r="CN202" s="427">
        <f t="shared" si="45"/>
        <v>0.375</v>
      </c>
      <c r="CO202" s="523">
        <v>40</v>
      </c>
      <c r="CP202" s="524">
        <v>19</v>
      </c>
      <c r="CQ202" s="427">
        <f t="shared" si="46"/>
        <v>0.52500000000000002</v>
      </c>
      <c r="CR202" s="523">
        <v>18</v>
      </c>
      <c r="CS202" s="427">
        <f t="shared" si="47"/>
        <v>5.2631578947368418E-2</v>
      </c>
      <c r="CT202" s="523">
        <v>42</v>
      </c>
      <c r="CU202" s="524">
        <v>4</v>
      </c>
      <c r="CV202" s="427">
        <f t="shared" si="48"/>
        <v>0.90476190476190477</v>
      </c>
      <c r="CW202" s="523">
        <v>20</v>
      </c>
      <c r="CX202" s="427">
        <f t="shared" si="49"/>
        <v>-4</v>
      </c>
      <c r="CY202" s="523">
        <v>40</v>
      </c>
      <c r="CZ202" s="524">
        <v>12</v>
      </c>
      <c r="DA202" s="427">
        <f t="shared" si="50"/>
        <v>0.7</v>
      </c>
      <c r="DB202" s="523">
        <v>4</v>
      </c>
      <c r="DC202" s="427">
        <f t="shared" si="51"/>
        <v>0.66666666666666663</v>
      </c>
      <c r="DD202" s="523">
        <v>42</v>
      </c>
      <c r="DE202" s="524">
        <v>27</v>
      </c>
      <c r="DF202" s="427">
        <f t="shared" si="52"/>
        <v>0.35714285714285715</v>
      </c>
      <c r="DG202" s="523">
        <v>18</v>
      </c>
      <c r="DH202" s="427">
        <f t="shared" si="53"/>
        <v>0.33333333333333331</v>
      </c>
      <c r="DI202" s="524">
        <v>40</v>
      </c>
      <c r="DJ202" s="524">
        <v>10</v>
      </c>
      <c r="DK202" s="427">
        <f t="shared" si="54"/>
        <v>0.75</v>
      </c>
      <c r="DL202" s="523">
        <v>8</v>
      </c>
      <c r="DM202" s="427">
        <f t="shared" si="55"/>
        <v>0.2</v>
      </c>
      <c r="DN202" s="523">
        <v>44</v>
      </c>
      <c r="DO202" s="524">
        <v>5</v>
      </c>
      <c r="DP202" s="427">
        <f t="shared" si="56"/>
        <v>0.88636363636363635</v>
      </c>
      <c r="DQ202" s="523">
        <v>5</v>
      </c>
      <c r="DR202" s="427">
        <f t="shared" si="57"/>
        <v>0</v>
      </c>
      <c r="DS202" s="15">
        <v>42</v>
      </c>
      <c r="DT202" s="15">
        <v>0</v>
      </c>
      <c r="DU202" s="427">
        <f t="shared" si="58"/>
        <v>1</v>
      </c>
      <c r="DV202" s="522">
        <v>0</v>
      </c>
      <c r="DW202" s="427">
        <f t="shared" si="59"/>
        <v>0</v>
      </c>
      <c r="DX202" s="15">
        <v>28</v>
      </c>
      <c r="DY202" s="15">
        <v>1</v>
      </c>
      <c r="DZ202" s="427">
        <f t="shared" si="60"/>
        <v>0.9642857142857143</v>
      </c>
      <c r="EA202" s="522">
        <v>0</v>
      </c>
      <c r="EB202" s="427">
        <f t="shared" si="61"/>
        <v>1</v>
      </c>
    </row>
    <row r="203" spans="1:132" s="516" customFormat="1" ht="14.25" x14ac:dyDescent="0.2">
      <c r="A203" s="515" t="s">
        <v>445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21"/>
      <c r="BV203" s="18"/>
      <c r="BW203" s="21"/>
      <c r="BX203" s="18"/>
      <c r="BY203" s="21"/>
      <c r="BZ203" s="18"/>
      <c r="CA203" s="21"/>
      <c r="CB203" s="18"/>
      <c r="CC203" s="21"/>
      <c r="CD203" s="18"/>
      <c r="CE203" s="21"/>
      <c r="CF203" s="18"/>
      <c r="CG203" s="21"/>
      <c r="CH203" s="18"/>
      <c r="CI203" s="21"/>
      <c r="CJ203" s="523">
        <v>171</v>
      </c>
      <c r="CK203" s="524">
        <v>143</v>
      </c>
      <c r="CL203" s="427">
        <f t="shared" si="44"/>
        <v>0.16374269005847952</v>
      </c>
      <c r="CM203" s="523">
        <v>75</v>
      </c>
      <c r="CN203" s="427">
        <f t="shared" si="45"/>
        <v>0.47552447552447552</v>
      </c>
      <c r="CO203" s="523">
        <v>162</v>
      </c>
      <c r="CP203" s="524">
        <v>145</v>
      </c>
      <c r="CQ203" s="427">
        <f t="shared" si="46"/>
        <v>0.10493827160493827</v>
      </c>
      <c r="CR203" s="523">
        <v>56</v>
      </c>
      <c r="CS203" s="427">
        <f t="shared" si="47"/>
        <v>0.61379310344827587</v>
      </c>
      <c r="CT203" s="523">
        <v>171</v>
      </c>
      <c r="CU203" s="524">
        <v>152</v>
      </c>
      <c r="CV203" s="427">
        <f t="shared" si="48"/>
        <v>0.1111111111111111</v>
      </c>
      <c r="CW203" s="523">
        <v>78</v>
      </c>
      <c r="CX203" s="427">
        <f t="shared" si="49"/>
        <v>0.48684210526315791</v>
      </c>
      <c r="CY203" s="523">
        <v>171</v>
      </c>
      <c r="CZ203" s="524">
        <v>159</v>
      </c>
      <c r="DA203" s="427">
        <f t="shared" si="50"/>
        <v>7.0175438596491224E-2</v>
      </c>
      <c r="DB203" s="523">
        <v>71</v>
      </c>
      <c r="DC203" s="427">
        <f t="shared" si="51"/>
        <v>0.55345911949685533</v>
      </c>
      <c r="DD203" s="523">
        <v>144</v>
      </c>
      <c r="DE203" s="524">
        <v>131</v>
      </c>
      <c r="DF203" s="427">
        <f t="shared" si="52"/>
        <v>9.0277777777777776E-2</v>
      </c>
      <c r="DG203" s="523">
        <v>64</v>
      </c>
      <c r="DH203" s="427">
        <f t="shared" si="53"/>
        <v>0.51145038167938928</v>
      </c>
      <c r="DI203" s="524">
        <v>144</v>
      </c>
      <c r="DJ203" s="524">
        <v>126</v>
      </c>
      <c r="DK203" s="427">
        <f t="shared" si="54"/>
        <v>0.125</v>
      </c>
      <c r="DL203" s="523">
        <v>60</v>
      </c>
      <c r="DM203" s="427">
        <f t="shared" si="55"/>
        <v>0.52380952380952384</v>
      </c>
      <c r="DN203" s="523">
        <v>152</v>
      </c>
      <c r="DO203" s="524">
        <v>141</v>
      </c>
      <c r="DP203" s="427">
        <f t="shared" si="56"/>
        <v>7.2368421052631582E-2</v>
      </c>
      <c r="DQ203" s="523">
        <v>94</v>
      </c>
      <c r="DR203" s="427">
        <f t="shared" si="57"/>
        <v>0.33333333333333331</v>
      </c>
      <c r="DS203" s="15">
        <v>128</v>
      </c>
      <c r="DT203" s="15">
        <v>125</v>
      </c>
      <c r="DU203" s="427">
        <f t="shared" si="58"/>
        <v>2.34375E-2</v>
      </c>
      <c r="DV203" s="522">
        <v>59</v>
      </c>
      <c r="DW203" s="427">
        <f t="shared" si="59"/>
        <v>0.52800000000000002</v>
      </c>
      <c r="DX203" s="15">
        <v>144</v>
      </c>
      <c r="DY203" s="15">
        <v>143</v>
      </c>
      <c r="DZ203" s="427">
        <f t="shared" si="60"/>
        <v>6.9444444444444441E-3</v>
      </c>
      <c r="EA203" s="522">
        <v>77</v>
      </c>
      <c r="EB203" s="427">
        <f t="shared" si="61"/>
        <v>0.46153846153846156</v>
      </c>
    </row>
    <row r="204" spans="1:132" s="516" customFormat="1" ht="14.25" x14ac:dyDescent="0.2">
      <c r="A204" s="515" t="s">
        <v>119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21"/>
      <c r="BV204" s="18"/>
      <c r="BW204" s="21"/>
      <c r="BX204" s="18"/>
      <c r="BY204" s="21"/>
      <c r="BZ204" s="18"/>
      <c r="CA204" s="21"/>
      <c r="CB204" s="18"/>
      <c r="CC204" s="21"/>
      <c r="CD204" s="18"/>
      <c r="CE204" s="21"/>
      <c r="CF204" s="18"/>
      <c r="CG204" s="21"/>
      <c r="CH204" s="18"/>
      <c r="CI204" s="21"/>
      <c r="CJ204" s="523">
        <v>18</v>
      </c>
      <c r="CK204" s="524">
        <v>5</v>
      </c>
      <c r="CL204" s="427">
        <f t="shared" si="44"/>
        <v>0.72222222222222221</v>
      </c>
      <c r="CM204" s="523">
        <v>1</v>
      </c>
      <c r="CN204" s="427">
        <f t="shared" si="45"/>
        <v>0.8</v>
      </c>
      <c r="CO204" s="523">
        <v>16</v>
      </c>
      <c r="CP204" s="524">
        <v>6</v>
      </c>
      <c r="CQ204" s="427">
        <f t="shared" si="46"/>
        <v>0.625</v>
      </c>
      <c r="CR204" s="523">
        <v>0</v>
      </c>
      <c r="CS204" s="427">
        <f t="shared" si="47"/>
        <v>1</v>
      </c>
      <c r="CT204" s="523">
        <v>16</v>
      </c>
      <c r="CU204" s="524">
        <v>0</v>
      </c>
      <c r="CV204" s="427">
        <f t="shared" si="48"/>
        <v>1</v>
      </c>
      <c r="CW204" s="523">
        <v>0</v>
      </c>
      <c r="CX204" s="427">
        <f t="shared" si="49"/>
        <v>0</v>
      </c>
      <c r="CY204" s="523">
        <v>18</v>
      </c>
      <c r="CZ204" s="524">
        <v>5</v>
      </c>
      <c r="DA204" s="427">
        <f t="shared" si="50"/>
        <v>0.72222222222222221</v>
      </c>
      <c r="DB204" s="523">
        <v>5</v>
      </c>
      <c r="DC204" s="427">
        <f t="shared" si="51"/>
        <v>0</v>
      </c>
      <c r="DD204" s="523">
        <v>12</v>
      </c>
      <c r="DE204" s="524">
        <v>7</v>
      </c>
      <c r="DF204" s="427">
        <f t="shared" si="52"/>
        <v>0.41666666666666669</v>
      </c>
      <c r="DG204" s="523">
        <v>4</v>
      </c>
      <c r="DH204" s="427">
        <f t="shared" si="53"/>
        <v>0.42857142857142855</v>
      </c>
      <c r="DI204" s="524">
        <v>12</v>
      </c>
      <c r="DJ204" s="524">
        <v>6</v>
      </c>
      <c r="DK204" s="427">
        <f t="shared" si="54"/>
        <v>0.5</v>
      </c>
      <c r="DL204" s="523">
        <v>3</v>
      </c>
      <c r="DM204" s="427">
        <f t="shared" si="55"/>
        <v>0.5</v>
      </c>
      <c r="DN204" s="523">
        <v>10</v>
      </c>
      <c r="DO204" s="524">
        <v>4</v>
      </c>
      <c r="DP204" s="427">
        <f t="shared" si="56"/>
        <v>0.6</v>
      </c>
      <c r="DQ204" s="523">
        <v>2</v>
      </c>
      <c r="DR204" s="427">
        <f t="shared" si="57"/>
        <v>0.5</v>
      </c>
      <c r="DS204" s="15">
        <v>10</v>
      </c>
      <c r="DT204" s="15">
        <v>6</v>
      </c>
      <c r="DU204" s="427">
        <f t="shared" si="58"/>
        <v>0.4</v>
      </c>
      <c r="DV204" s="522">
        <v>2</v>
      </c>
      <c r="DW204" s="427">
        <f t="shared" si="59"/>
        <v>0.66666666666666663</v>
      </c>
      <c r="DX204" s="15">
        <v>15</v>
      </c>
      <c r="DY204" s="15">
        <v>8</v>
      </c>
      <c r="DZ204" s="427">
        <f t="shared" si="60"/>
        <v>0.46666666666666667</v>
      </c>
      <c r="EA204" s="522">
        <v>5</v>
      </c>
      <c r="EB204" s="427">
        <f t="shared" si="61"/>
        <v>0.375</v>
      </c>
    </row>
    <row r="205" spans="1:132" s="516" customFormat="1" ht="14.25" x14ac:dyDescent="0.2">
      <c r="A205" s="515" t="s">
        <v>121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21"/>
      <c r="BV205" s="18"/>
      <c r="BW205" s="21"/>
      <c r="BX205" s="18"/>
      <c r="BY205" s="21"/>
      <c r="BZ205" s="18"/>
      <c r="CA205" s="21"/>
      <c r="CB205" s="18"/>
      <c r="CC205" s="21"/>
      <c r="CD205" s="18"/>
      <c r="CE205" s="21"/>
      <c r="CF205" s="18"/>
      <c r="CG205" s="21"/>
      <c r="CH205" s="18"/>
      <c r="CI205" s="21"/>
      <c r="CJ205" s="523">
        <v>52</v>
      </c>
      <c r="CK205" s="524">
        <v>29</v>
      </c>
      <c r="CL205" s="427">
        <f t="shared" si="44"/>
        <v>0.44230769230769229</v>
      </c>
      <c r="CM205" s="523">
        <v>7</v>
      </c>
      <c r="CN205" s="427">
        <f t="shared" si="45"/>
        <v>0.75862068965517238</v>
      </c>
      <c r="CO205" s="523">
        <v>48</v>
      </c>
      <c r="CP205" s="524">
        <v>34</v>
      </c>
      <c r="CQ205" s="427">
        <f t="shared" si="46"/>
        <v>0.29166666666666669</v>
      </c>
      <c r="CR205" s="523">
        <v>18</v>
      </c>
      <c r="CS205" s="427">
        <f t="shared" si="47"/>
        <v>0.47058823529411764</v>
      </c>
      <c r="CT205" s="523">
        <v>52</v>
      </c>
      <c r="CU205" s="524">
        <v>33</v>
      </c>
      <c r="CV205" s="427">
        <f t="shared" si="48"/>
        <v>0.36538461538461536</v>
      </c>
      <c r="CW205" s="523">
        <v>16</v>
      </c>
      <c r="CX205" s="427">
        <f t="shared" si="49"/>
        <v>0.51515151515151514</v>
      </c>
      <c r="CY205" s="523">
        <v>48</v>
      </c>
      <c r="CZ205" s="524">
        <v>34</v>
      </c>
      <c r="DA205" s="427">
        <f t="shared" si="50"/>
        <v>0.29166666666666669</v>
      </c>
      <c r="DB205" s="523">
        <v>8</v>
      </c>
      <c r="DC205" s="427">
        <f t="shared" si="51"/>
        <v>0.76470588235294112</v>
      </c>
      <c r="DD205" s="523">
        <v>52</v>
      </c>
      <c r="DE205" s="524">
        <v>44</v>
      </c>
      <c r="DF205" s="427">
        <f t="shared" si="52"/>
        <v>0.15384615384615385</v>
      </c>
      <c r="DG205" s="523">
        <v>20</v>
      </c>
      <c r="DH205" s="427">
        <f t="shared" si="53"/>
        <v>0.54545454545454541</v>
      </c>
      <c r="DI205" s="524">
        <v>40</v>
      </c>
      <c r="DJ205" s="524">
        <v>32</v>
      </c>
      <c r="DK205" s="427">
        <f t="shared" si="54"/>
        <v>0.2</v>
      </c>
      <c r="DL205" s="523">
        <v>20</v>
      </c>
      <c r="DM205" s="427">
        <f t="shared" si="55"/>
        <v>0.375</v>
      </c>
      <c r="DN205" s="523">
        <v>44</v>
      </c>
      <c r="DO205" s="524">
        <v>38</v>
      </c>
      <c r="DP205" s="427">
        <f t="shared" si="56"/>
        <v>0.13636363636363635</v>
      </c>
      <c r="DQ205" s="523">
        <v>20</v>
      </c>
      <c r="DR205" s="427">
        <f t="shared" si="57"/>
        <v>0.47368421052631576</v>
      </c>
      <c r="DS205" s="15">
        <v>42</v>
      </c>
      <c r="DT205" s="15">
        <v>40</v>
      </c>
      <c r="DU205" s="427">
        <f t="shared" si="58"/>
        <v>4.7619047619047616E-2</v>
      </c>
      <c r="DV205" s="522">
        <v>20</v>
      </c>
      <c r="DW205" s="427">
        <f t="shared" si="59"/>
        <v>0.5</v>
      </c>
      <c r="DX205" s="15">
        <v>28</v>
      </c>
      <c r="DY205" s="15">
        <v>27</v>
      </c>
      <c r="DZ205" s="427">
        <f t="shared" si="60"/>
        <v>3.5714285714285712E-2</v>
      </c>
      <c r="EA205" s="522">
        <v>19</v>
      </c>
      <c r="EB205" s="427">
        <f t="shared" si="61"/>
        <v>0.29629629629629628</v>
      </c>
    </row>
    <row r="206" spans="1:132" s="516" customFormat="1" ht="14.25" x14ac:dyDescent="0.2">
      <c r="A206" s="515" t="s">
        <v>122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21"/>
      <c r="BV206" s="18"/>
      <c r="BW206" s="21"/>
      <c r="BX206" s="18"/>
      <c r="BY206" s="21"/>
      <c r="BZ206" s="18"/>
      <c r="CA206" s="21"/>
      <c r="CB206" s="18"/>
      <c r="CC206" s="21"/>
      <c r="CD206" s="18"/>
      <c r="CE206" s="21"/>
      <c r="CF206" s="18"/>
      <c r="CG206" s="21"/>
      <c r="CH206" s="18"/>
      <c r="CI206" s="21"/>
      <c r="CJ206" s="523">
        <v>52</v>
      </c>
      <c r="CK206" s="524">
        <v>46</v>
      </c>
      <c r="CL206" s="427">
        <f t="shared" si="44"/>
        <v>0.11538461538461539</v>
      </c>
      <c r="CM206" s="523">
        <v>19</v>
      </c>
      <c r="CN206" s="427">
        <f t="shared" si="45"/>
        <v>0.58695652173913049</v>
      </c>
      <c r="CO206" s="523">
        <v>48</v>
      </c>
      <c r="CP206" s="524">
        <v>40</v>
      </c>
      <c r="CQ206" s="427">
        <f t="shared" si="46"/>
        <v>0.16666666666666666</v>
      </c>
      <c r="CR206" s="523">
        <v>18</v>
      </c>
      <c r="CS206" s="427">
        <f t="shared" si="47"/>
        <v>0.55000000000000004</v>
      </c>
      <c r="CT206" s="523">
        <v>52</v>
      </c>
      <c r="CU206" s="524">
        <v>43</v>
      </c>
      <c r="CV206" s="427">
        <f t="shared" si="48"/>
        <v>0.17307692307692307</v>
      </c>
      <c r="CW206" s="523">
        <v>20</v>
      </c>
      <c r="CX206" s="427">
        <f t="shared" si="49"/>
        <v>0.53488372093023251</v>
      </c>
      <c r="CY206" s="523">
        <v>48</v>
      </c>
      <c r="CZ206" s="524">
        <v>33</v>
      </c>
      <c r="DA206" s="427">
        <f t="shared" si="50"/>
        <v>0.3125</v>
      </c>
      <c r="DB206" s="523">
        <v>20</v>
      </c>
      <c r="DC206" s="427">
        <f t="shared" si="51"/>
        <v>0.39393939393939392</v>
      </c>
      <c r="DD206" s="523">
        <v>52</v>
      </c>
      <c r="DE206" s="524">
        <v>45</v>
      </c>
      <c r="DF206" s="427">
        <f t="shared" si="52"/>
        <v>0.13461538461538461</v>
      </c>
      <c r="DG206" s="523">
        <v>20</v>
      </c>
      <c r="DH206" s="427">
        <f t="shared" si="53"/>
        <v>0.55555555555555558</v>
      </c>
      <c r="DI206" s="524">
        <v>40</v>
      </c>
      <c r="DJ206" s="524">
        <v>35</v>
      </c>
      <c r="DK206" s="427">
        <f t="shared" si="54"/>
        <v>0.125</v>
      </c>
      <c r="DL206" s="523">
        <v>20</v>
      </c>
      <c r="DM206" s="427">
        <f t="shared" si="55"/>
        <v>0.42857142857142855</v>
      </c>
      <c r="DN206" s="523">
        <v>44</v>
      </c>
      <c r="DO206" s="524">
        <v>41</v>
      </c>
      <c r="DP206" s="427">
        <f t="shared" si="56"/>
        <v>6.8181818181818177E-2</v>
      </c>
      <c r="DQ206" s="523">
        <v>20</v>
      </c>
      <c r="DR206" s="427">
        <f t="shared" si="57"/>
        <v>0.51219512195121952</v>
      </c>
      <c r="DS206" s="15">
        <v>42</v>
      </c>
      <c r="DT206" s="15">
        <v>40</v>
      </c>
      <c r="DU206" s="427">
        <f t="shared" si="58"/>
        <v>4.7619047619047616E-2</v>
      </c>
      <c r="DV206" s="522">
        <v>20</v>
      </c>
      <c r="DW206" s="427">
        <f t="shared" si="59"/>
        <v>0.5</v>
      </c>
      <c r="DX206" s="15">
        <v>28</v>
      </c>
      <c r="DY206" s="15">
        <v>26</v>
      </c>
      <c r="DZ206" s="427">
        <f t="shared" si="60"/>
        <v>7.1428571428571425E-2</v>
      </c>
      <c r="EA206" s="522">
        <v>20</v>
      </c>
      <c r="EB206" s="427">
        <f t="shared" si="61"/>
        <v>0.23076923076923078</v>
      </c>
    </row>
    <row r="207" spans="1:132" s="516" customFormat="1" ht="14.25" x14ac:dyDescent="0.2">
      <c r="A207" s="515" t="s">
        <v>446</v>
      </c>
      <c r="B207" s="575"/>
      <c r="C207" s="576"/>
      <c r="D207" s="575"/>
      <c r="E207" s="576"/>
      <c r="F207" s="575"/>
      <c r="G207" s="576"/>
      <c r="H207" s="575"/>
      <c r="I207" s="576"/>
      <c r="J207" s="575"/>
      <c r="K207" s="576"/>
      <c r="L207" s="575"/>
      <c r="M207" s="576"/>
      <c r="N207" s="575"/>
      <c r="O207" s="576"/>
      <c r="P207" s="575"/>
      <c r="Q207" s="576"/>
      <c r="R207" s="575"/>
      <c r="S207" s="576"/>
      <c r="T207" s="575"/>
      <c r="U207" s="576"/>
      <c r="V207" s="575"/>
      <c r="W207" s="576"/>
      <c r="X207" s="565"/>
      <c r="Y207" s="574"/>
      <c r="Z207" s="565"/>
      <c r="AA207" s="574"/>
      <c r="AB207" s="565"/>
      <c r="AC207" s="574"/>
      <c r="AD207" s="565"/>
      <c r="AE207" s="574"/>
      <c r="AF207" s="565"/>
      <c r="AG207" s="574"/>
      <c r="AH207" s="565"/>
      <c r="AI207" s="574"/>
      <c r="AJ207" s="565"/>
      <c r="AK207" s="574"/>
      <c r="AL207" s="565"/>
      <c r="AM207" s="574"/>
      <c r="AN207" s="565"/>
      <c r="AO207" s="574"/>
      <c r="AP207" s="565"/>
      <c r="AQ207" s="574"/>
      <c r="AR207" s="565"/>
      <c r="AS207" s="574"/>
      <c r="AT207" s="565"/>
      <c r="AU207" s="574"/>
      <c r="AV207" s="565"/>
      <c r="AW207" s="574"/>
      <c r="AX207" s="565"/>
      <c r="AY207" s="574"/>
      <c r="AZ207" s="565"/>
      <c r="BA207" s="574"/>
      <c r="BB207" s="565"/>
      <c r="BC207" s="574"/>
      <c r="BD207" s="565"/>
      <c r="BE207" s="574"/>
      <c r="BF207" s="565"/>
      <c r="BG207" s="574"/>
      <c r="BH207" s="565"/>
      <c r="BI207" s="574"/>
      <c r="BJ207" s="565"/>
      <c r="BK207" s="574"/>
      <c r="BL207" s="565"/>
      <c r="BM207" s="574"/>
      <c r="BN207" s="565"/>
      <c r="BO207" s="574"/>
      <c r="BP207" s="565"/>
      <c r="BQ207" s="574"/>
      <c r="BR207" s="565"/>
      <c r="BS207" s="574"/>
      <c r="BT207" s="565"/>
      <c r="BU207" s="573"/>
      <c r="BV207" s="565"/>
      <c r="BW207" s="573"/>
      <c r="BX207" s="565"/>
      <c r="BY207" s="573"/>
      <c r="BZ207" s="565"/>
      <c r="CA207" s="573"/>
      <c r="CB207" s="565"/>
      <c r="CC207" s="573"/>
      <c r="CD207" s="565"/>
      <c r="CE207" s="573"/>
      <c r="CF207" s="565"/>
      <c r="CG207" s="573"/>
      <c r="CH207" s="565"/>
      <c r="CI207" s="566"/>
      <c r="CJ207" s="523">
        <v>120</v>
      </c>
      <c r="CK207" s="524">
        <v>54</v>
      </c>
      <c r="CL207" s="427">
        <f t="shared" si="44"/>
        <v>0.55000000000000004</v>
      </c>
      <c r="CM207" s="523">
        <v>36</v>
      </c>
      <c r="CN207" s="427">
        <f t="shared" si="45"/>
        <v>0.33333333333333331</v>
      </c>
      <c r="CO207" s="523">
        <v>120</v>
      </c>
      <c r="CP207" s="524">
        <v>36</v>
      </c>
      <c r="CQ207" s="427">
        <f t="shared" si="46"/>
        <v>0.7</v>
      </c>
      <c r="CR207" s="523">
        <v>30</v>
      </c>
      <c r="CS207" s="427">
        <f t="shared" si="47"/>
        <v>0.16666666666666666</v>
      </c>
      <c r="CT207" s="523">
        <v>180</v>
      </c>
      <c r="CU207" s="524">
        <v>69</v>
      </c>
      <c r="CV207" s="427">
        <f t="shared" si="48"/>
        <v>0.6166666666666667</v>
      </c>
      <c r="CW207" s="523">
        <v>57</v>
      </c>
      <c r="CX207" s="427">
        <f t="shared" si="49"/>
        <v>0.17391304347826086</v>
      </c>
      <c r="CY207" s="523">
        <v>160</v>
      </c>
      <c r="CZ207" s="524">
        <v>99</v>
      </c>
      <c r="DA207" s="427">
        <f t="shared" si="50"/>
        <v>0.38124999999999998</v>
      </c>
      <c r="DB207" s="523">
        <v>50</v>
      </c>
      <c r="DC207" s="427">
        <f t="shared" si="51"/>
        <v>0.49494949494949497</v>
      </c>
      <c r="DD207" s="523">
        <v>160</v>
      </c>
      <c r="DE207" s="524">
        <v>68</v>
      </c>
      <c r="DF207" s="427">
        <f t="shared" si="52"/>
        <v>0.57499999999999996</v>
      </c>
      <c r="DG207" s="523">
        <v>50</v>
      </c>
      <c r="DH207" s="427">
        <f t="shared" si="53"/>
        <v>0.26470588235294118</v>
      </c>
      <c r="DI207" s="524">
        <v>90</v>
      </c>
      <c r="DJ207" s="524">
        <v>87</v>
      </c>
      <c r="DK207" s="427">
        <f t="shared" si="54"/>
        <v>3.3333333333333333E-2</v>
      </c>
      <c r="DL207" s="523">
        <v>61</v>
      </c>
      <c r="DM207" s="427">
        <f t="shared" si="55"/>
        <v>0.2988505747126437</v>
      </c>
      <c r="DN207" s="523">
        <v>90</v>
      </c>
      <c r="DO207" s="524">
        <v>88</v>
      </c>
      <c r="DP207" s="427">
        <f t="shared" si="56"/>
        <v>2.2222222222222223E-2</v>
      </c>
      <c r="DQ207" s="523">
        <v>57</v>
      </c>
      <c r="DR207" s="427">
        <f t="shared" si="57"/>
        <v>0.35227272727272729</v>
      </c>
      <c r="DS207" s="15">
        <v>80</v>
      </c>
      <c r="DT207" s="15">
        <v>74</v>
      </c>
      <c r="DU207" s="427">
        <f t="shared" si="58"/>
        <v>7.4999999999999997E-2</v>
      </c>
      <c r="DV207" s="522">
        <v>50</v>
      </c>
      <c r="DW207" s="427">
        <f t="shared" si="59"/>
        <v>0.32432432432432434</v>
      </c>
      <c r="DX207" s="15">
        <v>80</v>
      </c>
      <c r="DY207" s="15">
        <v>79</v>
      </c>
      <c r="DZ207" s="427">
        <f t="shared" si="60"/>
        <v>1.2500000000000001E-2</v>
      </c>
      <c r="EA207" s="522">
        <v>50</v>
      </c>
      <c r="EB207" s="427">
        <f t="shared" si="61"/>
        <v>0.36708860759493672</v>
      </c>
    </row>
    <row r="208" spans="1:132" s="516" customFormat="1" ht="14.25" x14ac:dyDescent="0.2">
      <c r="A208" s="517" t="s">
        <v>447</v>
      </c>
      <c r="B208" s="581"/>
      <c r="C208" s="582"/>
      <c r="D208" s="581"/>
      <c r="E208" s="582"/>
      <c r="F208" s="581"/>
      <c r="G208" s="582"/>
      <c r="H208" s="581"/>
      <c r="I208" s="582"/>
      <c r="J208" s="581"/>
      <c r="K208" s="582"/>
      <c r="L208" s="581"/>
      <c r="M208" s="582"/>
      <c r="N208" s="581"/>
      <c r="O208" s="582"/>
      <c r="P208" s="575"/>
      <c r="Q208" s="576"/>
      <c r="R208" s="575"/>
      <c r="S208" s="576"/>
      <c r="T208" s="575"/>
      <c r="U208" s="576"/>
      <c r="V208" s="575"/>
      <c r="W208" s="576"/>
      <c r="X208" s="575"/>
      <c r="Y208" s="576"/>
      <c r="Z208" s="579"/>
      <c r="AA208" s="580"/>
      <c r="AB208" s="575"/>
      <c r="AC208" s="576"/>
      <c r="AD208" s="579"/>
      <c r="AE208" s="580"/>
      <c r="AF208" s="565"/>
      <c r="AG208" s="574"/>
      <c r="AH208" s="579"/>
      <c r="AI208" s="580"/>
      <c r="AJ208" s="575"/>
      <c r="AK208" s="576"/>
      <c r="AL208" s="565"/>
      <c r="AM208" s="574"/>
      <c r="AN208" s="565"/>
      <c r="AO208" s="574"/>
      <c r="AP208" s="565"/>
      <c r="AQ208" s="574"/>
      <c r="AR208" s="579"/>
      <c r="AS208" s="580"/>
      <c r="AT208" s="579"/>
      <c r="AU208" s="580"/>
      <c r="AV208" s="565"/>
      <c r="AW208" s="574"/>
      <c r="AX208" s="565"/>
      <c r="AY208" s="574"/>
      <c r="AZ208" s="565"/>
      <c r="BA208" s="574"/>
      <c r="BB208" s="565"/>
      <c r="BC208" s="574"/>
      <c r="BD208" s="565"/>
      <c r="BE208" s="574"/>
      <c r="BF208" s="565"/>
      <c r="BG208" s="574"/>
      <c r="BH208" s="565"/>
      <c r="BI208" s="574"/>
      <c r="BJ208" s="565"/>
      <c r="BK208" s="574"/>
      <c r="BL208" s="565"/>
      <c r="BM208" s="574"/>
      <c r="BN208" s="565"/>
      <c r="BO208" s="574"/>
      <c r="BP208" s="565"/>
      <c r="BQ208" s="574"/>
      <c r="BR208" s="565"/>
      <c r="BS208" s="574"/>
      <c r="BT208" s="565"/>
      <c r="BU208" s="573"/>
      <c r="BV208" s="565"/>
      <c r="BW208" s="573"/>
      <c r="BX208" s="565"/>
      <c r="BY208" s="573"/>
      <c r="BZ208" s="565"/>
      <c r="CA208" s="573"/>
      <c r="CB208" s="565"/>
      <c r="CC208" s="573"/>
      <c r="CD208" s="565"/>
      <c r="CE208" s="573"/>
      <c r="CF208" s="565"/>
      <c r="CG208" s="574"/>
      <c r="CH208" s="565"/>
      <c r="CI208" s="566"/>
      <c r="CJ208" s="523">
        <v>45</v>
      </c>
      <c r="CK208" s="524">
        <v>24</v>
      </c>
      <c r="CL208" s="427">
        <f t="shared" si="44"/>
        <v>0.46666666666666667</v>
      </c>
      <c r="CM208" s="523">
        <v>18</v>
      </c>
      <c r="CN208" s="427">
        <f t="shared" si="45"/>
        <v>0.25</v>
      </c>
      <c r="CO208" s="523">
        <v>40</v>
      </c>
      <c r="CP208" s="524">
        <v>38</v>
      </c>
      <c r="CQ208" s="427">
        <f t="shared" si="46"/>
        <v>0.05</v>
      </c>
      <c r="CR208" s="523">
        <v>15</v>
      </c>
      <c r="CS208" s="427">
        <f t="shared" si="47"/>
        <v>0.60526315789473684</v>
      </c>
      <c r="CT208" s="523">
        <v>45</v>
      </c>
      <c r="CU208" s="524">
        <v>44</v>
      </c>
      <c r="CV208" s="427">
        <f t="shared" si="48"/>
        <v>2.2222222222222223E-2</v>
      </c>
      <c r="CW208" s="523">
        <v>42</v>
      </c>
      <c r="CX208" s="427">
        <f t="shared" si="49"/>
        <v>4.5454545454545456E-2</v>
      </c>
      <c r="CY208" s="523">
        <v>15</v>
      </c>
      <c r="CZ208" s="524">
        <v>15</v>
      </c>
      <c r="DA208" s="427">
        <f t="shared" si="50"/>
        <v>0</v>
      </c>
      <c r="DB208" s="523">
        <v>10</v>
      </c>
      <c r="DC208" s="427">
        <f t="shared" si="51"/>
        <v>0.33333333333333331</v>
      </c>
      <c r="DD208" s="523">
        <v>40</v>
      </c>
      <c r="DE208" s="524">
        <v>33</v>
      </c>
      <c r="DF208" s="427">
        <f t="shared" si="52"/>
        <v>0.17499999999999999</v>
      </c>
      <c r="DG208" s="523">
        <v>14</v>
      </c>
      <c r="DH208" s="427">
        <f t="shared" si="53"/>
        <v>0.5757575757575758</v>
      </c>
      <c r="DI208" s="524">
        <v>25</v>
      </c>
      <c r="DJ208" s="524">
        <v>23</v>
      </c>
      <c r="DK208" s="427">
        <f t="shared" si="54"/>
        <v>0.08</v>
      </c>
      <c r="DL208" s="523">
        <v>14</v>
      </c>
      <c r="DM208" s="427">
        <f t="shared" si="55"/>
        <v>0.39130434782608697</v>
      </c>
      <c r="DN208" s="523">
        <v>20</v>
      </c>
      <c r="DO208" s="524">
        <v>17</v>
      </c>
      <c r="DP208" s="427">
        <f t="shared" si="56"/>
        <v>0.15</v>
      </c>
      <c r="DQ208" s="523">
        <v>11</v>
      </c>
      <c r="DR208" s="427">
        <f t="shared" si="57"/>
        <v>0.35294117647058826</v>
      </c>
      <c r="DS208" s="15">
        <v>20</v>
      </c>
      <c r="DT208" s="15">
        <v>9</v>
      </c>
      <c r="DU208" s="427">
        <f t="shared" si="58"/>
        <v>0.55000000000000004</v>
      </c>
      <c r="DV208" s="522">
        <v>6</v>
      </c>
      <c r="DW208" s="427">
        <f t="shared" si="59"/>
        <v>0.33333333333333331</v>
      </c>
      <c r="DX208" s="15">
        <v>25</v>
      </c>
      <c r="DY208" s="15">
        <v>18</v>
      </c>
      <c r="DZ208" s="427">
        <f t="shared" si="60"/>
        <v>0.28000000000000003</v>
      </c>
      <c r="EA208" s="522">
        <v>9</v>
      </c>
      <c r="EB208" s="427">
        <f t="shared" si="61"/>
        <v>0.5</v>
      </c>
    </row>
    <row r="209" spans="1:132" s="516" customFormat="1" ht="14.25" x14ac:dyDescent="0.2">
      <c r="A209" s="518" t="s">
        <v>125</v>
      </c>
      <c r="B209" s="577"/>
      <c r="C209" s="578"/>
      <c r="D209" s="575"/>
      <c r="E209" s="576"/>
      <c r="F209" s="577"/>
      <c r="G209" s="578"/>
      <c r="H209" s="575"/>
      <c r="I209" s="576"/>
      <c r="J209" s="575"/>
      <c r="K209" s="576"/>
      <c r="L209" s="575"/>
      <c r="M209" s="576"/>
      <c r="N209" s="575"/>
      <c r="O209" s="576"/>
      <c r="P209" s="575"/>
      <c r="Q209" s="576"/>
      <c r="R209" s="575"/>
      <c r="S209" s="576"/>
      <c r="T209" s="575"/>
      <c r="U209" s="576"/>
      <c r="V209" s="575"/>
      <c r="W209" s="576"/>
      <c r="X209" s="565"/>
      <c r="Y209" s="574"/>
      <c r="Z209" s="565"/>
      <c r="AA209" s="574"/>
      <c r="AB209" s="565"/>
      <c r="AC209" s="574"/>
      <c r="AD209" s="565"/>
      <c r="AE209" s="574"/>
      <c r="AF209" s="565"/>
      <c r="AG209" s="574"/>
      <c r="AH209" s="565"/>
      <c r="AI209" s="574"/>
      <c r="AJ209" s="565"/>
      <c r="AK209" s="574"/>
      <c r="AL209" s="565"/>
      <c r="AM209" s="574"/>
      <c r="AN209" s="565"/>
      <c r="AO209" s="574"/>
      <c r="AP209" s="565"/>
      <c r="AQ209" s="574"/>
      <c r="AR209" s="565"/>
      <c r="AS209" s="574"/>
      <c r="AT209" s="565"/>
      <c r="AU209" s="574"/>
      <c r="AV209" s="565"/>
      <c r="AW209" s="574"/>
      <c r="AX209" s="565"/>
      <c r="AY209" s="574"/>
      <c r="AZ209" s="565"/>
      <c r="BA209" s="574"/>
      <c r="BB209" s="565"/>
      <c r="BC209" s="574"/>
      <c r="BD209" s="565"/>
      <c r="BE209" s="574"/>
      <c r="BF209" s="565"/>
      <c r="BG209" s="574"/>
      <c r="BH209" s="565"/>
      <c r="BI209" s="574"/>
      <c r="BJ209" s="565"/>
      <c r="BK209" s="574"/>
      <c r="BL209" s="565"/>
      <c r="BM209" s="574"/>
      <c r="BN209" s="565"/>
      <c r="BO209" s="574"/>
      <c r="BP209" s="565"/>
      <c r="BQ209" s="574"/>
      <c r="BR209" s="565"/>
      <c r="BS209" s="574"/>
      <c r="BT209" s="565"/>
      <c r="BU209" s="573"/>
      <c r="BV209" s="565"/>
      <c r="BW209" s="573"/>
      <c r="BX209" s="565"/>
      <c r="BY209" s="573"/>
      <c r="BZ209" s="565"/>
      <c r="CA209" s="573"/>
      <c r="CB209" s="565"/>
      <c r="CC209" s="573"/>
      <c r="CD209" s="565"/>
      <c r="CE209" s="573"/>
      <c r="CF209" s="565"/>
      <c r="CG209" s="574"/>
      <c r="CH209" s="565"/>
      <c r="CI209" s="566"/>
      <c r="CJ209" s="523">
        <v>704</v>
      </c>
      <c r="CK209" s="524">
        <v>488</v>
      </c>
      <c r="CL209" s="427">
        <f t="shared" si="44"/>
        <v>0.30681818181818182</v>
      </c>
      <c r="CM209" s="523">
        <v>390</v>
      </c>
      <c r="CN209" s="427">
        <f t="shared" si="45"/>
        <v>0.20081967213114754</v>
      </c>
      <c r="CO209" s="523">
        <v>640</v>
      </c>
      <c r="CP209" s="524">
        <v>560</v>
      </c>
      <c r="CQ209" s="427">
        <f t="shared" si="46"/>
        <v>0.125</v>
      </c>
      <c r="CR209" s="523">
        <v>410</v>
      </c>
      <c r="CS209" s="427">
        <f t="shared" si="47"/>
        <v>0.26785714285714285</v>
      </c>
      <c r="CT209" s="523">
        <v>714</v>
      </c>
      <c r="CU209" s="524">
        <v>597</v>
      </c>
      <c r="CV209" s="427">
        <f t="shared" si="48"/>
        <v>0.1638655462184874</v>
      </c>
      <c r="CW209" s="523">
        <v>426</v>
      </c>
      <c r="CX209" s="427">
        <f t="shared" si="49"/>
        <v>0.28643216080402012</v>
      </c>
      <c r="CY209" s="523">
        <v>660</v>
      </c>
      <c r="CZ209" s="524">
        <v>572</v>
      </c>
      <c r="DA209" s="427">
        <f t="shared" si="50"/>
        <v>0.13333333333333333</v>
      </c>
      <c r="DB209" s="523">
        <v>422</v>
      </c>
      <c r="DC209" s="427">
        <f t="shared" si="51"/>
        <v>0.26223776223776224</v>
      </c>
      <c r="DD209" s="523">
        <v>672</v>
      </c>
      <c r="DE209" s="524">
        <v>518</v>
      </c>
      <c r="DF209" s="427">
        <f t="shared" si="52"/>
        <v>0.22916666666666666</v>
      </c>
      <c r="DG209" s="523">
        <v>386</v>
      </c>
      <c r="DH209" s="427">
        <f t="shared" si="53"/>
        <v>0.25482625482625482</v>
      </c>
      <c r="DI209" s="524">
        <v>640</v>
      </c>
      <c r="DJ209" s="524">
        <v>634</v>
      </c>
      <c r="DK209" s="427">
        <f t="shared" si="54"/>
        <v>9.3749999999999997E-3</v>
      </c>
      <c r="DL209" s="523">
        <v>536</v>
      </c>
      <c r="DM209" s="427">
        <f t="shared" si="55"/>
        <v>0.15457413249211358</v>
      </c>
      <c r="DN209" s="523">
        <v>638</v>
      </c>
      <c r="DO209" s="524">
        <v>654</v>
      </c>
      <c r="DP209" s="427">
        <f t="shared" si="56"/>
        <v>-2.5078369905956112E-2</v>
      </c>
      <c r="DQ209" s="523">
        <v>473</v>
      </c>
      <c r="DR209" s="427">
        <f t="shared" si="57"/>
        <v>0.27675840978593275</v>
      </c>
      <c r="DS209" s="15">
        <v>609</v>
      </c>
      <c r="DT209" s="15">
        <v>602</v>
      </c>
      <c r="DU209" s="427">
        <f t="shared" si="58"/>
        <v>1.1494252873563218E-2</v>
      </c>
      <c r="DV209" s="522">
        <v>489</v>
      </c>
      <c r="DW209" s="427">
        <f t="shared" si="59"/>
        <v>0.1877076411960133</v>
      </c>
      <c r="DX209" s="15">
        <v>594</v>
      </c>
      <c r="DY209" s="15">
        <v>588</v>
      </c>
      <c r="DZ209" s="427">
        <f t="shared" si="60"/>
        <v>1.0101010101010102E-2</v>
      </c>
      <c r="EA209" s="522">
        <v>464</v>
      </c>
      <c r="EB209" s="427">
        <f t="shared" si="61"/>
        <v>0.21088435374149661</v>
      </c>
    </row>
    <row r="210" spans="1:132" s="516" customFormat="1" ht="14.25" x14ac:dyDescent="0.2">
      <c r="A210" s="515" t="s">
        <v>448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21"/>
      <c r="BV210" s="18"/>
      <c r="BW210" s="21"/>
      <c r="BX210" s="18"/>
      <c r="BY210" s="21"/>
      <c r="BZ210" s="18"/>
      <c r="CA210" s="21"/>
      <c r="CB210" s="18"/>
      <c r="CC210" s="21"/>
      <c r="CD210" s="18"/>
      <c r="CE210" s="21"/>
      <c r="CF210" s="18"/>
      <c r="CG210" s="21"/>
      <c r="CH210" s="18"/>
      <c r="CI210" s="21"/>
      <c r="CJ210" s="523">
        <v>770</v>
      </c>
      <c r="CK210" s="524">
        <v>258</v>
      </c>
      <c r="CL210" s="427">
        <f t="shared" si="44"/>
        <v>0.66493506493506493</v>
      </c>
      <c r="CM210" s="523">
        <v>217</v>
      </c>
      <c r="CN210" s="427">
        <f t="shared" si="45"/>
        <v>0.15891472868217055</v>
      </c>
      <c r="CO210" s="523">
        <v>700</v>
      </c>
      <c r="CP210" s="524">
        <v>475</v>
      </c>
      <c r="CQ210" s="427">
        <f t="shared" si="46"/>
        <v>0.32142857142857145</v>
      </c>
      <c r="CR210" s="523">
        <v>326</v>
      </c>
      <c r="CS210" s="427">
        <f t="shared" si="47"/>
        <v>0.31368421052631579</v>
      </c>
      <c r="CT210" s="523">
        <v>735</v>
      </c>
      <c r="CU210" s="524">
        <v>329</v>
      </c>
      <c r="CV210" s="427">
        <f t="shared" si="48"/>
        <v>0.55238095238095242</v>
      </c>
      <c r="CW210" s="523">
        <v>362</v>
      </c>
      <c r="CX210" s="427">
        <f t="shared" si="49"/>
        <v>-0.10030395136778116</v>
      </c>
      <c r="CY210" s="523">
        <v>400</v>
      </c>
      <c r="CZ210" s="524">
        <v>346</v>
      </c>
      <c r="DA210" s="427">
        <f t="shared" si="50"/>
        <v>0.13500000000000001</v>
      </c>
      <c r="DB210" s="523">
        <v>253</v>
      </c>
      <c r="DC210" s="427">
        <f t="shared" si="51"/>
        <v>0.26878612716763006</v>
      </c>
      <c r="DD210" s="523">
        <v>420</v>
      </c>
      <c r="DE210" s="524">
        <v>320</v>
      </c>
      <c r="DF210" s="427">
        <f t="shared" si="52"/>
        <v>0.23809523809523808</v>
      </c>
      <c r="DG210" s="523">
        <v>55</v>
      </c>
      <c r="DH210" s="427">
        <f t="shared" si="53"/>
        <v>0.828125</v>
      </c>
      <c r="DI210" s="524">
        <v>400</v>
      </c>
      <c r="DJ210" s="524">
        <v>302</v>
      </c>
      <c r="DK210" s="427">
        <f t="shared" si="54"/>
        <v>0.245</v>
      </c>
      <c r="DL210" s="523">
        <v>251</v>
      </c>
      <c r="DM210" s="427">
        <f t="shared" si="55"/>
        <v>0.16887417218543047</v>
      </c>
      <c r="DN210" s="523">
        <v>374</v>
      </c>
      <c r="DO210" s="524">
        <v>357</v>
      </c>
      <c r="DP210" s="427">
        <f t="shared" si="56"/>
        <v>4.5454545454545456E-2</v>
      </c>
      <c r="DQ210" s="523">
        <v>273</v>
      </c>
      <c r="DR210" s="427">
        <f t="shared" si="57"/>
        <v>0.23529411764705882</v>
      </c>
      <c r="DS210" s="15">
        <v>357</v>
      </c>
      <c r="DT210" s="15">
        <v>330</v>
      </c>
      <c r="DU210" s="427">
        <f t="shared" si="58"/>
        <v>7.5630252100840331E-2</v>
      </c>
      <c r="DV210" s="522">
        <v>261</v>
      </c>
      <c r="DW210" s="427">
        <f t="shared" si="59"/>
        <v>0.20909090909090908</v>
      </c>
      <c r="DX210" s="15">
        <v>550</v>
      </c>
      <c r="DY210" s="15">
        <v>542</v>
      </c>
      <c r="DZ210" s="427">
        <f t="shared" si="60"/>
        <v>1.4545454545454545E-2</v>
      </c>
      <c r="EA210" s="522">
        <v>347</v>
      </c>
      <c r="EB210" s="427">
        <f t="shared" si="61"/>
        <v>0.35977859778597787</v>
      </c>
    </row>
    <row r="211" spans="1:132" s="505" customFormat="1" ht="15" x14ac:dyDescent="0.25">
      <c r="A211" s="497" t="s">
        <v>127</v>
      </c>
      <c r="B211" s="567"/>
      <c r="C211" s="568"/>
      <c r="D211" s="569"/>
      <c r="E211" s="570"/>
      <c r="F211" s="569"/>
      <c r="G211" s="570"/>
      <c r="H211" s="571"/>
      <c r="I211" s="572"/>
      <c r="J211" s="571"/>
      <c r="K211" s="572"/>
      <c r="L211" s="571"/>
      <c r="M211" s="572"/>
      <c r="N211" s="571"/>
      <c r="O211" s="572"/>
      <c r="P211" s="558"/>
      <c r="Q211" s="562"/>
      <c r="R211" s="558"/>
      <c r="S211" s="562"/>
      <c r="T211" s="558"/>
      <c r="U211" s="562"/>
      <c r="V211" s="558"/>
      <c r="W211" s="562"/>
      <c r="X211" s="558"/>
      <c r="Y211" s="562"/>
      <c r="Z211" s="558"/>
      <c r="AA211" s="562"/>
      <c r="AB211" s="558"/>
      <c r="AC211" s="562"/>
      <c r="AD211" s="558"/>
      <c r="AE211" s="562"/>
      <c r="AF211" s="558"/>
      <c r="AG211" s="562"/>
      <c r="AH211" s="558"/>
      <c r="AI211" s="562"/>
      <c r="AJ211" s="558"/>
      <c r="AK211" s="562"/>
      <c r="AL211" s="558"/>
      <c r="AM211" s="562"/>
      <c r="AN211" s="558"/>
      <c r="AO211" s="562"/>
      <c r="AP211" s="558"/>
      <c r="AQ211" s="562"/>
      <c r="AR211" s="558"/>
      <c r="AS211" s="562"/>
      <c r="AT211" s="558"/>
      <c r="AU211" s="562"/>
      <c r="AV211" s="558"/>
      <c r="AW211" s="562"/>
      <c r="AX211" s="558"/>
      <c r="AY211" s="562"/>
      <c r="AZ211" s="558"/>
      <c r="BA211" s="562"/>
      <c r="BB211" s="558"/>
      <c r="BC211" s="562"/>
      <c r="BD211" s="558"/>
      <c r="BE211" s="562"/>
      <c r="BF211" s="558"/>
      <c r="BG211" s="562"/>
      <c r="BH211" s="558"/>
      <c r="BI211" s="562"/>
      <c r="BJ211" s="558"/>
      <c r="BK211" s="562"/>
      <c r="BL211" s="558"/>
      <c r="BM211" s="562"/>
      <c r="BN211" s="558"/>
      <c r="BO211" s="562"/>
      <c r="BP211" s="558"/>
      <c r="BQ211" s="562"/>
      <c r="BR211" s="558"/>
      <c r="BS211" s="562"/>
      <c r="BT211" s="558"/>
      <c r="BU211" s="562"/>
      <c r="BV211" s="558"/>
      <c r="BW211" s="562"/>
      <c r="BX211" s="558"/>
      <c r="BY211" s="562"/>
      <c r="BZ211" s="558"/>
      <c r="CA211" s="562"/>
      <c r="CB211" s="558"/>
      <c r="CC211" s="562"/>
      <c r="CD211" s="558"/>
      <c r="CE211" s="562"/>
      <c r="CF211" s="558"/>
      <c r="CG211" s="562"/>
      <c r="CH211" s="558"/>
      <c r="CI211" s="559"/>
      <c r="CJ211" s="523">
        <v>440</v>
      </c>
      <c r="CK211" s="524">
        <v>87</v>
      </c>
      <c r="CL211" s="520">
        <f t="shared" si="44"/>
        <v>0.80227272727272725</v>
      </c>
      <c r="CM211" s="523">
        <v>66</v>
      </c>
      <c r="CN211" s="520">
        <f t="shared" si="45"/>
        <v>0.2413793103448276</v>
      </c>
      <c r="CO211" s="523">
        <v>400</v>
      </c>
      <c r="CP211" s="524">
        <v>89</v>
      </c>
      <c r="CQ211" s="520">
        <f t="shared" si="46"/>
        <v>0.77749999999999997</v>
      </c>
      <c r="CR211" s="523">
        <v>70</v>
      </c>
      <c r="CS211" s="520">
        <f t="shared" si="47"/>
        <v>0.21348314606741572</v>
      </c>
      <c r="CT211" s="523">
        <v>420</v>
      </c>
      <c r="CU211" s="524">
        <v>140</v>
      </c>
      <c r="CV211" s="520">
        <f t="shared" si="48"/>
        <v>0.66666666666666663</v>
      </c>
      <c r="CW211" s="523">
        <v>54</v>
      </c>
      <c r="CX211" s="520">
        <f t="shared" si="49"/>
        <v>0.61428571428571432</v>
      </c>
      <c r="CY211" s="523">
        <v>240</v>
      </c>
      <c r="CZ211" s="524">
        <v>171</v>
      </c>
      <c r="DA211" s="520">
        <f t="shared" si="50"/>
        <v>0.28749999999999998</v>
      </c>
      <c r="DB211" s="523">
        <v>94</v>
      </c>
      <c r="DC211" s="520">
        <f t="shared" si="51"/>
        <v>0.45029239766081869</v>
      </c>
      <c r="DD211" s="523">
        <v>315</v>
      </c>
      <c r="DE211" s="524">
        <v>132</v>
      </c>
      <c r="DF211" s="520">
        <f t="shared" si="52"/>
        <v>0.580952380952381</v>
      </c>
      <c r="DG211" s="523">
        <v>74</v>
      </c>
      <c r="DH211" s="520">
        <f t="shared" si="53"/>
        <v>0.43939393939393939</v>
      </c>
      <c r="DI211" s="523">
        <v>300</v>
      </c>
      <c r="DJ211" s="524">
        <v>200</v>
      </c>
      <c r="DK211" s="520">
        <f t="shared" si="54"/>
        <v>0.33333333333333331</v>
      </c>
      <c r="DL211" s="523">
        <v>101</v>
      </c>
      <c r="DM211" s="520">
        <f t="shared" si="55"/>
        <v>0.495</v>
      </c>
      <c r="DN211" s="523">
        <v>264</v>
      </c>
      <c r="DO211" s="524">
        <v>232</v>
      </c>
      <c r="DP211" s="520">
        <f t="shared" si="56"/>
        <v>0.12121212121212122</v>
      </c>
      <c r="DQ211" s="523">
        <v>95</v>
      </c>
      <c r="DR211" s="520">
        <f t="shared" si="57"/>
        <v>0.59051724137931039</v>
      </c>
      <c r="DS211" s="519">
        <v>252</v>
      </c>
      <c r="DT211" s="519">
        <v>229</v>
      </c>
      <c r="DU211" s="520">
        <f t="shared" si="58"/>
        <v>9.1269841269841265E-2</v>
      </c>
      <c r="DV211" s="525">
        <v>121</v>
      </c>
      <c r="DW211" s="520">
        <f t="shared" si="59"/>
        <v>0.47161572052401746</v>
      </c>
      <c r="DX211" s="519">
        <v>330</v>
      </c>
      <c r="DY211" s="519">
        <v>279</v>
      </c>
      <c r="DZ211" s="520">
        <f t="shared" si="60"/>
        <v>0.15454545454545454</v>
      </c>
      <c r="EA211" s="525">
        <v>169</v>
      </c>
      <c r="EB211" s="520">
        <f t="shared" si="61"/>
        <v>0.3942652329749104</v>
      </c>
    </row>
    <row r="212" spans="1:132" s="431" customFormat="1" ht="14.25" x14ac:dyDescent="0.2">
      <c r="A212" s="422" t="s">
        <v>449</v>
      </c>
      <c r="B212" s="563"/>
      <c r="C212" s="564"/>
      <c r="D212" s="563"/>
      <c r="E212" s="564"/>
      <c r="F212" s="563"/>
      <c r="G212" s="564"/>
      <c r="H212" s="558"/>
      <c r="I212" s="562"/>
      <c r="J212" s="558"/>
      <c r="K212" s="562"/>
      <c r="L212" s="558"/>
      <c r="M212" s="562"/>
      <c r="N212" s="558"/>
      <c r="O212" s="562"/>
      <c r="P212" s="558"/>
      <c r="Q212" s="562"/>
      <c r="R212" s="558"/>
      <c r="S212" s="562"/>
      <c r="T212" s="558"/>
      <c r="U212" s="562"/>
      <c r="V212" s="558"/>
      <c r="W212" s="562"/>
      <c r="X212" s="558"/>
      <c r="Y212" s="562"/>
      <c r="Z212" s="558"/>
      <c r="AA212" s="562"/>
      <c r="AB212" s="558"/>
      <c r="AC212" s="562"/>
      <c r="AD212" s="558"/>
      <c r="AE212" s="562"/>
      <c r="AF212" s="558"/>
      <c r="AG212" s="562"/>
      <c r="AH212" s="558"/>
      <c r="AI212" s="562"/>
      <c r="AJ212" s="558"/>
      <c r="AK212" s="562"/>
      <c r="AL212" s="558"/>
      <c r="AM212" s="562"/>
      <c r="AN212" s="558"/>
      <c r="AO212" s="562"/>
      <c r="AP212" s="558"/>
      <c r="AQ212" s="562"/>
      <c r="AR212" s="558"/>
      <c r="AS212" s="562"/>
      <c r="AT212" s="558"/>
      <c r="AU212" s="562"/>
      <c r="AV212" s="558"/>
      <c r="AW212" s="562"/>
      <c r="AX212" s="558"/>
      <c r="AY212" s="562"/>
      <c r="AZ212" s="558"/>
      <c r="BA212" s="562"/>
      <c r="BB212" s="558"/>
      <c r="BC212" s="562"/>
      <c r="BD212" s="558"/>
      <c r="BE212" s="562"/>
      <c r="BF212" s="558"/>
      <c r="BG212" s="562"/>
      <c r="BH212" s="558"/>
      <c r="BI212" s="562"/>
      <c r="BJ212" s="558"/>
      <c r="BK212" s="562"/>
      <c r="BL212" s="558"/>
      <c r="BM212" s="562"/>
      <c r="BN212" s="558"/>
      <c r="BO212" s="562"/>
      <c r="BP212" s="558"/>
      <c r="BQ212" s="562"/>
      <c r="BR212" s="558"/>
      <c r="BS212" s="562"/>
      <c r="BT212" s="558"/>
      <c r="BU212" s="562"/>
      <c r="BV212" s="558"/>
      <c r="BW212" s="562"/>
      <c r="BX212" s="558"/>
      <c r="BY212" s="562"/>
      <c r="BZ212" s="558"/>
      <c r="CA212" s="562"/>
      <c r="CB212" s="558"/>
      <c r="CC212" s="562"/>
      <c r="CD212" s="558"/>
      <c r="CE212" s="562"/>
      <c r="CF212" s="558"/>
      <c r="CG212" s="562"/>
      <c r="CH212" s="558"/>
      <c r="CI212" s="559"/>
      <c r="CJ212" s="523">
        <v>160</v>
      </c>
      <c r="CK212" s="524">
        <v>153</v>
      </c>
      <c r="CL212" s="520">
        <f t="shared" si="44"/>
        <v>4.3749999999999997E-2</v>
      </c>
      <c r="CM212" s="523">
        <v>118</v>
      </c>
      <c r="CN212" s="520">
        <f t="shared" si="45"/>
        <v>0.22875816993464052</v>
      </c>
      <c r="CO212" s="523">
        <v>160</v>
      </c>
      <c r="CP212" s="524">
        <v>154</v>
      </c>
      <c r="CQ212" s="520">
        <f t="shared" si="46"/>
        <v>3.7499999999999999E-2</v>
      </c>
      <c r="CR212" s="523">
        <v>128</v>
      </c>
      <c r="CS212" s="520">
        <f t="shared" si="47"/>
        <v>0.16883116883116883</v>
      </c>
      <c r="CT212" s="523">
        <v>160</v>
      </c>
      <c r="CU212" s="524">
        <v>160</v>
      </c>
      <c r="CV212" s="520">
        <f t="shared" si="48"/>
        <v>0</v>
      </c>
      <c r="CW212" s="523">
        <v>132</v>
      </c>
      <c r="CX212" s="520">
        <f t="shared" si="49"/>
        <v>0.17499999999999999</v>
      </c>
      <c r="CY212" s="523">
        <v>180</v>
      </c>
      <c r="CZ212" s="524">
        <v>176</v>
      </c>
      <c r="DA212" s="520">
        <f t="shared" si="50"/>
        <v>2.2222222222222223E-2</v>
      </c>
      <c r="DB212" s="523">
        <v>121</v>
      </c>
      <c r="DC212" s="520">
        <f t="shared" si="51"/>
        <v>0.3125</v>
      </c>
      <c r="DD212" s="523">
        <v>192</v>
      </c>
      <c r="DE212" s="524">
        <v>186</v>
      </c>
      <c r="DF212" s="520">
        <f t="shared" si="52"/>
        <v>3.125E-2</v>
      </c>
      <c r="DG212" s="523">
        <v>126</v>
      </c>
      <c r="DH212" s="520">
        <f t="shared" si="53"/>
        <v>0.32258064516129031</v>
      </c>
      <c r="DI212" s="523">
        <v>192</v>
      </c>
      <c r="DJ212" s="524">
        <v>191</v>
      </c>
      <c r="DK212" s="520">
        <f t="shared" si="54"/>
        <v>5.208333333333333E-3</v>
      </c>
      <c r="DL212" s="523">
        <v>138</v>
      </c>
      <c r="DM212" s="520">
        <f t="shared" si="55"/>
        <v>0.27748691099476441</v>
      </c>
      <c r="DN212" s="523">
        <v>200</v>
      </c>
      <c r="DO212" s="524">
        <v>195</v>
      </c>
      <c r="DP212" s="520">
        <f t="shared" si="56"/>
        <v>2.5000000000000001E-2</v>
      </c>
      <c r="DQ212" s="523">
        <v>128</v>
      </c>
      <c r="DR212" s="520">
        <f t="shared" si="57"/>
        <v>0.34358974358974359</v>
      </c>
      <c r="DS212" s="519">
        <v>200</v>
      </c>
      <c r="DT212" s="519">
        <v>196</v>
      </c>
      <c r="DU212" s="520">
        <f t="shared" si="58"/>
        <v>0.02</v>
      </c>
      <c r="DV212" s="525">
        <v>137</v>
      </c>
      <c r="DW212" s="520">
        <f t="shared" si="59"/>
        <v>0.30102040816326531</v>
      </c>
      <c r="DX212" s="519">
        <v>200</v>
      </c>
      <c r="DY212" s="519">
        <v>195</v>
      </c>
      <c r="DZ212" s="520">
        <f t="shared" si="60"/>
        <v>2.5000000000000001E-2</v>
      </c>
      <c r="EA212" s="525">
        <v>141</v>
      </c>
      <c r="EB212" s="520">
        <f t="shared" si="61"/>
        <v>0.27692307692307694</v>
      </c>
    </row>
    <row r="213" spans="1:132" s="529" customFormat="1" x14ac:dyDescent="0.2">
      <c r="A213" s="526" t="s">
        <v>342</v>
      </c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527"/>
      <c r="BV213" s="19"/>
      <c r="BW213" s="527"/>
      <c r="BX213" s="19"/>
      <c r="BY213" s="527"/>
      <c r="BZ213" s="19"/>
      <c r="CA213" s="527"/>
      <c r="CB213" s="19"/>
      <c r="CC213" s="527"/>
      <c r="CD213" s="19"/>
      <c r="CE213" s="527"/>
      <c r="CF213" s="19"/>
      <c r="CG213" s="527"/>
      <c r="CH213" s="19"/>
      <c r="CI213" s="527"/>
      <c r="CJ213" s="528">
        <f>SUM(CJ197:CJ212)</f>
        <v>2968</v>
      </c>
      <c r="CK213" s="528">
        <f>SUM(CK197:CK212)</f>
        <v>1599</v>
      </c>
      <c r="CL213" s="491">
        <f t="shared" si="44"/>
        <v>0.4612533692722372</v>
      </c>
      <c r="CM213" s="528">
        <f>SUM(CM197:CM212)</f>
        <v>1138</v>
      </c>
      <c r="CN213" s="491">
        <f t="shared" si="45"/>
        <v>0.28830519074421512</v>
      </c>
      <c r="CO213" s="528">
        <f>SUM(CO197:CO212)</f>
        <v>2717</v>
      </c>
      <c r="CP213" s="528">
        <f>SUM(CP197:CP212)</f>
        <v>1889</v>
      </c>
      <c r="CQ213" s="491">
        <f t="shared" si="46"/>
        <v>0.30474788369525213</v>
      </c>
      <c r="CR213" s="528">
        <f>SUM(CR197:CR212)</f>
        <v>1274</v>
      </c>
      <c r="CS213" s="491">
        <f t="shared" si="47"/>
        <v>0.32556908417151931</v>
      </c>
      <c r="CT213" s="528">
        <f>SUM(CT197:CT212)</f>
        <v>3011</v>
      </c>
      <c r="CU213" s="528">
        <f>SUM(CU197:CU212)</f>
        <v>1939</v>
      </c>
      <c r="CV213" s="491">
        <f t="shared" si="48"/>
        <v>0.35602789770840254</v>
      </c>
      <c r="CW213" s="528">
        <f>SUM(CW197:CW212)</f>
        <v>1426</v>
      </c>
      <c r="CX213" s="491">
        <f t="shared" si="49"/>
        <v>0.26456936565239814</v>
      </c>
      <c r="CY213" s="528">
        <f>SUM(CY197:CY212)</f>
        <v>2310</v>
      </c>
      <c r="CZ213" s="528">
        <f>SUM(CZ197:CZ212)</f>
        <v>1914</v>
      </c>
      <c r="DA213" s="491">
        <f t="shared" si="50"/>
        <v>0.17142857142857143</v>
      </c>
      <c r="DB213" s="528">
        <f>SUM(DB197:DB212)</f>
        <v>1273</v>
      </c>
      <c r="DC213" s="491">
        <f t="shared" si="51"/>
        <v>0.33490073145245558</v>
      </c>
      <c r="DD213" s="528">
        <f>SUM(DD197:DD212)</f>
        <v>2413</v>
      </c>
      <c r="DE213" s="528">
        <f>SUM(DE197:DE212)</f>
        <v>1786</v>
      </c>
      <c r="DF213" s="491">
        <f t="shared" si="52"/>
        <v>0.25984251968503935</v>
      </c>
      <c r="DG213" s="528">
        <f>SUM(DG197:DG212)</f>
        <v>1021</v>
      </c>
      <c r="DH213" s="491">
        <f t="shared" si="53"/>
        <v>0.42833146696528557</v>
      </c>
      <c r="DI213" s="528">
        <f>SUM(DI197:DI212)</f>
        <v>2221</v>
      </c>
      <c r="DJ213" s="528">
        <f>SUM(DJ197:DJ212)</f>
        <v>1917</v>
      </c>
      <c r="DK213" s="491">
        <f t="shared" si="54"/>
        <v>0.13687528140477262</v>
      </c>
      <c r="DL213" s="528">
        <f>SUM(DL197:DL212)</f>
        <v>1378</v>
      </c>
      <c r="DM213" s="491">
        <f t="shared" si="55"/>
        <v>0.28116849243609809</v>
      </c>
      <c r="DN213" s="528">
        <f>SUM(DN197:DN212)</f>
        <v>2177</v>
      </c>
      <c r="DO213" s="528">
        <f>SUM(DO197:DO212)</f>
        <v>2027</v>
      </c>
      <c r="DP213" s="491">
        <f t="shared" si="56"/>
        <v>6.8902158934313271E-2</v>
      </c>
      <c r="DQ213" s="528">
        <f>SUM(DQ197:DQ212)</f>
        <v>1353</v>
      </c>
      <c r="DR213" s="491">
        <f t="shared" si="57"/>
        <v>0.33251110014800195</v>
      </c>
      <c r="DS213" s="528">
        <f>SUM(DS197:DS212)</f>
        <v>2062</v>
      </c>
      <c r="DT213" s="528">
        <f>SUM(DT197:DT212)</f>
        <v>1919</v>
      </c>
      <c r="DU213" s="491">
        <f>IFERROR(((DS213-DT213)/DS213),0)</f>
        <v>6.9350145489815718E-2</v>
      </c>
      <c r="DV213" s="528">
        <f>SUM(DV197:DV212)</f>
        <v>1360</v>
      </c>
      <c r="DW213" s="491">
        <f>IFERROR(((DT213-DV213)/DT213),0)</f>
        <v>0.29129755080771236</v>
      </c>
      <c r="DX213" s="528">
        <f>SUM(DX197:DX212)</f>
        <v>2372</v>
      </c>
      <c r="DY213" s="528">
        <f>SUM(DY197:DY212)</f>
        <v>2233</v>
      </c>
      <c r="DZ213" s="491">
        <f>IFERROR(((DX213-DY213)/DX213),0)</f>
        <v>5.8600337268128161E-2</v>
      </c>
      <c r="EA213" s="528">
        <f>SUM(EA197:EA212)</f>
        <v>1497</v>
      </c>
      <c r="EB213" s="491">
        <f>IFERROR(((DY213-EA213)/DY213),0)</f>
        <v>0.3296014330497089</v>
      </c>
    </row>
    <row r="214" spans="1:132" s="324" customFormat="1" x14ac:dyDescent="0.2">
      <c r="A214" s="560" t="s">
        <v>450</v>
      </c>
      <c r="B214" s="561"/>
      <c r="C214" s="561"/>
      <c r="D214" s="561"/>
      <c r="E214" s="561"/>
      <c r="F214" s="561"/>
      <c r="G214" s="561"/>
      <c r="H214" s="561"/>
      <c r="I214" s="561"/>
      <c r="J214" s="561"/>
      <c r="K214" s="561"/>
      <c r="L214" s="561"/>
      <c r="M214" s="561"/>
      <c r="N214" s="561"/>
      <c r="O214" s="561"/>
      <c r="P214" s="561"/>
      <c r="Q214" s="561"/>
      <c r="R214" s="561"/>
      <c r="S214" s="561"/>
      <c r="T214" s="561"/>
      <c r="U214" s="561"/>
      <c r="V214" s="561"/>
      <c r="W214" s="561"/>
      <c r="X214" s="561"/>
      <c r="Y214" s="561"/>
      <c r="Z214" s="561"/>
      <c r="AA214" s="561"/>
      <c r="AB214" s="561"/>
      <c r="AC214" s="561"/>
      <c r="AD214" s="561"/>
      <c r="AE214" s="561"/>
      <c r="AF214" s="561"/>
      <c r="AG214" s="561"/>
      <c r="AH214" s="561"/>
      <c r="AI214" s="561"/>
      <c r="AJ214" s="561"/>
      <c r="AK214" s="561"/>
      <c r="AL214" s="561"/>
      <c r="AM214" s="561"/>
      <c r="AN214" s="561"/>
      <c r="AO214" s="561"/>
      <c r="AP214" s="561"/>
      <c r="AQ214" s="561"/>
      <c r="AR214" s="561"/>
      <c r="AS214" s="561"/>
      <c r="AT214" s="561"/>
      <c r="AU214" s="561"/>
      <c r="AV214" s="561"/>
      <c r="AW214" s="561"/>
      <c r="AX214" s="561"/>
      <c r="AY214" s="561"/>
      <c r="AZ214" s="561"/>
      <c r="BA214" s="561"/>
      <c r="BB214" s="561"/>
      <c r="BC214" s="561"/>
      <c r="BD214" s="561"/>
      <c r="BE214" s="561"/>
      <c r="BF214" s="561"/>
      <c r="BG214" s="561"/>
      <c r="BH214" s="561"/>
      <c r="BI214" s="561"/>
      <c r="BJ214" s="561"/>
      <c r="BK214" s="561"/>
      <c r="BL214" s="561"/>
      <c r="BM214" s="561"/>
      <c r="BN214" s="561"/>
      <c r="BO214" s="561"/>
      <c r="BP214" s="561"/>
      <c r="BQ214" s="561"/>
      <c r="BR214" s="561"/>
      <c r="BS214" s="561"/>
      <c r="BT214" s="561"/>
      <c r="BU214" s="561"/>
      <c r="BV214" s="561"/>
      <c r="BW214" s="561"/>
      <c r="BX214" s="561"/>
      <c r="BY214" s="561"/>
      <c r="BZ214" s="561"/>
      <c r="CA214" s="561"/>
      <c r="CB214" s="561"/>
      <c r="CC214" s="561"/>
      <c r="CD214" s="561"/>
      <c r="CE214" s="561"/>
      <c r="CF214" s="561"/>
      <c r="CG214" s="561"/>
      <c r="CH214" s="561"/>
      <c r="CI214" s="561"/>
      <c r="CJ214" s="561"/>
      <c r="CK214" s="561"/>
      <c r="CL214" s="561"/>
      <c r="CM214" s="561"/>
      <c r="CN214" s="561"/>
      <c r="CO214" s="561"/>
      <c r="CP214" s="561"/>
      <c r="CQ214" s="561"/>
      <c r="CR214" s="561"/>
      <c r="CS214" s="561"/>
      <c r="CT214" s="561"/>
      <c r="CU214" s="561"/>
      <c r="CV214" s="561"/>
      <c r="CW214" s="561"/>
      <c r="CX214" s="561"/>
      <c r="CY214" s="561"/>
      <c r="CZ214" s="561"/>
      <c r="DA214" s="561"/>
      <c r="DB214" s="561"/>
      <c r="DC214" s="561"/>
      <c r="DD214" s="561"/>
      <c r="DE214" s="561"/>
      <c r="DF214" s="561"/>
      <c r="DG214" s="561"/>
      <c r="DH214" s="561"/>
      <c r="DI214" s="561"/>
      <c r="DJ214" s="561"/>
      <c r="DK214" s="561"/>
      <c r="DL214" s="561"/>
      <c r="DM214" s="561"/>
      <c r="DN214" s="561"/>
      <c r="DO214" s="561"/>
      <c r="DP214" s="561"/>
      <c r="DQ214" s="561"/>
      <c r="DR214" s="561"/>
      <c r="DS214" s="561"/>
      <c r="DT214" s="561"/>
      <c r="DU214" s="561"/>
      <c r="DV214" s="561"/>
      <c r="DW214" s="561"/>
      <c r="DX214" s="561"/>
      <c r="DY214" s="561"/>
      <c r="DZ214" s="561"/>
      <c r="EA214" s="561"/>
      <c r="EB214" s="561"/>
    </row>
    <row r="215" spans="1:132" s="324" customFormat="1" x14ac:dyDescent="0.2">
      <c r="A215" s="550"/>
      <c r="B215" s="551"/>
      <c r="C215" s="551"/>
      <c r="D215" s="551"/>
      <c r="E215" s="551"/>
      <c r="F215" s="551"/>
      <c r="G215" s="551"/>
      <c r="H215" s="551"/>
      <c r="I215" s="551"/>
      <c r="J215" s="551"/>
      <c r="K215" s="551"/>
      <c r="L215" s="551"/>
      <c r="M215" s="551"/>
      <c r="N215" s="551"/>
      <c r="O215" s="551"/>
      <c r="P215" s="551"/>
      <c r="Q215" s="551"/>
      <c r="R215" s="551"/>
      <c r="S215" s="551"/>
      <c r="T215" s="551"/>
      <c r="U215" s="551"/>
      <c r="V215" s="551"/>
      <c r="W215" s="551"/>
      <c r="X215" s="551"/>
      <c r="Y215" s="551"/>
      <c r="Z215" s="551"/>
      <c r="AA215" s="551"/>
      <c r="AB215" s="551"/>
      <c r="AC215" s="551"/>
      <c r="AD215" s="551"/>
      <c r="AE215" s="551"/>
      <c r="AF215" s="551"/>
      <c r="AG215" s="551"/>
      <c r="AH215" s="551"/>
      <c r="AI215" s="551"/>
      <c r="AJ215" s="551"/>
      <c r="AK215" s="551"/>
      <c r="AL215" s="551"/>
      <c r="AM215" s="551"/>
      <c r="AN215" s="551"/>
      <c r="AO215" s="551"/>
      <c r="AP215" s="551"/>
      <c r="AQ215" s="551"/>
      <c r="AR215" s="551"/>
      <c r="AS215" s="551"/>
      <c r="AT215" s="551"/>
      <c r="AU215" s="551"/>
      <c r="AV215" s="551"/>
      <c r="AW215" s="551"/>
      <c r="AX215" s="551"/>
      <c r="AY215" s="551"/>
      <c r="AZ215" s="551"/>
      <c r="BA215" s="551"/>
      <c r="BB215" s="551"/>
      <c r="BC215" s="551"/>
      <c r="BD215" s="551"/>
      <c r="BE215" s="551"/>
      <c r="BF215" s="551"/>
      <c r="BG215" s="551"/>
      <c r="BH215" s="551"/>
      <c r="BI215" s="551"/>
      <c r="BJ215" s="551"/>
      <c r="BK215" s="551"/>
      <c r="BL215" s="551"/>
      <c r="BM215" s="551"/>
      <c r="BN215" s="551"/>
      <c r="BO215" s="551"/>
      <c r="BP215" s="551"/>
      <c r="BQ215" s="551"/>
      <c r="BR215" s="551"/>
      <c r="BS215" s="551"/>
      <c r="BT215" s="551"/>
      <c r="BU215" s="551"/>
      <c r="BV215" s="551"/>
      <c r="BW215" s="551"/>
      <c r="BX215" s="551"/>
      <c r="BY215" s="551"/>
      <c r="BZ215" s="551"/>
      <c r="CA215" s="551"/>
      <c r="CB215" s="551"/>
      <c r="CC215" s="551"/>
      <c r="CD215" s="551"/>
      <c r="CE215" s="551"/>
      <c r="CF215" s="551"/>
      <c r="CG215" s="551"/>
      <c r="CH215" s="551"/>
      <c r="CI215" s="551"/>
      <c r="CJ215" s="551"/>
      <c r="CK215" s="551"/>
      <c r="CL215" s="551"/>
      <c r="CM215" s="551"/>
      <c r="CN215" s="551"/>
      <c r="CO215" s="551"/>
      <c r="CP215" s="551"/>
      <c r="CQ215" s="551"/>
      <c r="CR215" s="551"/>
      <c r="CS215" s="551"/>
      <c r="CT215" s="551"/>
      <c r="CU215" s="551"/>
      <c r="CV215" s="551"/>
      <c r="CW215" s="551"/>
      <c r="CX215" s="551"/>
      <c r="CY215" s="551"/>
      <c r="CZ215" s="551"/>
      <c r="DA215" s="551"/>
      <c r="DB215" s="551"/>
      <c r="DC215" s="551"/>
      <c r="DD215" s="551"/>
      <c r="DE215" s="551"/>
      <c r="DF215" s="551"/>
      <c r="DG215" s="551"/>
      <c r="DH215" s="551"/>
      <c r="DI215" s="551"/>
      <c r="DJ215" s="551"/>
      <c r="DK215" s="551"/>
      <c r="DL215" s="551"/>
      <c r="DM215" s="551"/>
      <c r="DN215" s="551"/>
      <c r="DO215" s="551"/>
      <c r="DP215" s="551"/>
      <c r="DQ215" s="551"/>
      <c r="DR215" s="551"/>
      <c r="DS215" s="551"/>
      <c r="DT215" s="551"/>
      <c r="DU215" s="551"/>
      <c r="DV215" s="551"/>
      <c r="DW215" s="551"/>
      <c r="DX215" s="551"/>
      <c r="DY215" s="551"/>
      <c r="DZ215" s="551"/>
      <c r="EA215" s="551"/>
      <c r="EB215" s="551"/>
    </row>
    <row r="216" spans="1:132" s="324" customFormat="1" x14ac:dyDescent="0.2">
      <c r="A216" s="550"/>
      <c r="B216" s="551"/>
      <c r="C216" s="551"/>
      <c r="D216" s="551"/>
      <c r="E216" s="551"/>
      <c r="F216" s="551"/>
      <c r="G216" s="551"/>
      <c r="H216" s="551"/>
      <c r="I216" s="551"/>
      <c r="J216" s="551"/>
      <c r="K216" s="551"/>
      <c r="L216" s="551"/>
      <c r="M216" s="551"/>
      <c r="N216" s="551"/>
      <c r="O216" s="551"/>
      <c r="P216" s="551"/>
      <c r="Q216" s="551"/>
      <c r="R216" s="551"/>
      <c r="S216" s="551"/>
      <c r="T216" s="551"/>
      <c r="U216" s="551"/>
      <c r="V216" s="551"/>
      <c r="W216" s="551"/>
      <c r="X216" s="551"/>
      <c r="Y216" s="551"/>
      <c r="Z216" s="551"/>
      <c r="AA216" s="551"/>
      <c r="AB216" s="551"/>
      <c r="AC216" s="551"/>
      <c r="AD216" s="551"/>
      <c r="AE216" s="551"/>
      <c r="AF216" s="551"/>
      <c r="AG216" s="551"/>
      <c r="AH216" s="551"/>
      <c r="AI216" s="551"/>
      <c r="AJ216" s="551"/>
      <c r="AK216" s="551"/>
      <c r="AL216" s="551"/>
      <c r="AM216" s="551"/>
      <c r="AN216" s="551"/>
      <c r="AO216" s="551"/>
      <c r="AP216" s="551"/>
      <c r="AQ216" s="551"/>
      <c r="AR216" s="551"/>
      <c r="AS216" s="551"/>
      <c r="AT216" s="551"/>
      <c r="AU216" s="551"/>
      <c r="AV216" s="551"/>
      <c r="AW216" s="551"/>
      <c r="AX216" s="551"/>
      <c r="AY216" s="551"/>
      <c r="AZ216" s="551"/>
      <c r="BA216" s="551"/>
      <c r="BB216" s="551"/>
      <c r="BC216" s="551"/>
      <c r="BD216" s="551"/>
      <c r="BE216" s="551"/>
      <c r="BF216" s="551"/>
      <c r="BG216" s="551"/>
      <c r="BH216" s="551"/>
      <c r="BI216" s="551"/>
      <c r="BJ216" s="551"/>
      <c r="BK216" s="551"/>
      <c r="BL216" s="551"/>
      <c r="BM216" s="551"/>
      <c r="BN216" s="551"/>
      <c r="BO216" s="551"/>
      <c r="BP216" s="551"/>
      <c r="BQ216" s="551"/>
      <c r="BR216" s="551"/>
      <c r="BS216" s="551"/>
      <c r="BT216" s="551"/>
      <c r="BU216" s="551"/>
      <c r="BV216" s="551"/>
      <c r="BW216" s="551"/>
      <c r="BX216" s="551"/>
      <c r="BY216" s="551"/>
      <c r="BZ216" s="551"/>
      <c r="CA216" s="551"/>
      <c r="CB216" s="551"/>
      <c r="CC216" s="551"/>
      <c r="CD216" s="551"/>
      <c r="CE216" s="551"/>
      <c r="CF216" s="551"/>
      <c r="CG216" s="551"/>
      <c r="CH216" s="551"/>
      <c r="CI216" s="551"/>
      <c r="CJ216" s="551"/>
      <c r="CK216" s="551"/>
      <c r="CL216" s="551"/>
      <c r="CM216" s="551"/>
      <c r="CN216" s="551"/>
      <c r="CO216" s="551"/>
      <c r="CP216" s="551"/>
      <c r="CQ216" s="551"/>
      <c r="CR216" s="551"/>
      <c r="CS216" s="551"/>
      <c r="CT216" s="551"/>
      <c r="CU216" s="551"/>
      <c r="CV216" s="551"/>
      <c r="CW216" s="551"/>
      <c r="CX216" s="551"/>
      <c r="CY216" s="551"/>
      <c r="CZ216" s="551"/>
      <c r="DA216" s="551"/>
      <c r="DB216" s="551"/>
      <c r="DC216" s="551"/>
      <c r="DD216" s="551"/>
      <c r="DE216" s="551"/>
      <c r="DF216" s="551"/>
      <c r="DG216" s="551"/>
      <c r="DH216" s="551"/>
      <c r="DI216" s="551"/>
      <c r="DJ216" s="551"/>
      <c r="DK216" s="551"/>
      <c r="DL216" s="551"/>
      <c r="DM216" s="551"/>
      <c r="DN216" s="551"/>
      <c r="DO216" s="551"/>
      <c r="DP216" s="551"/>
      <c r="DQ216" s="551"/>
      <c r="DR216" s="551"/>
      <c r="DS216" s="551"/>
      <c r="DT216" s="551"/>
      <c r="DU216" s="551"/>
      <c r="DV216" s="551"/>
      <c r="DW216" s="551"/>
      <c r="DX216" s="551"/>
      <c r="DY216" s="551"/>
      <c r="DZ216" s="551"/>
      <c r="EA216" s="551"/>
      <c r="EB216" s="551"/>
    </row>
    <row r="217" spans="1:132" s="324" customFormat="1" x14ac:dyDescent="0.2">
      <c r="A217" s="550"/>
      <c r="B217" s="551"/>
      <c r="C217" s="551"/>
      <c r="D217" s="551"/>
      <c r="E217" s="551"/>
      <c r="F217" s="551"/>
      <c r="G217" s="551"/>
      <c r="H217" s="551"/>
      <c r="I217" s="551"/>
      <c r="J217" s="551"/>
      <c r="K217" s="551"/>
      <c r="L217" s="551"/>
      <c r="M217" s="551"/>
      <c r="N217" s="551"/>
      <c r="O217" s="551"/>
      <c r="P217" s="551"/>
      <c r="Q217" s="551"/>
      <c r="R217" s="551"/>
      <c r="S217" s="551"/>
      <c r="T217" s="551"/>
      <c r="U217" s="551"/>
      <c r="V217" s="551"/>
      <c r="W217" s="551"/>
      <c r="X217" s="551"/>
      <c r="Y217" s="551"/>
      <c r="Z217" s="551"/>
      <c r="AA217" s="551"/>
      <c r="AB217" s="551"/>
      <c r="AC217" s="551"/>
      <c r="AD217" s="551"/>
      <c r="AE217" s="551"/>
      <c r="AF217" s="551"/>
      <c r="AG217" s="551"/>
      <c r="AH217" s="551"/>
      <c r="AI217" s="551"/>
      <c r="AJ217" s="551"/>
      <c r="AK217" s="551"/>
      <c r="AL217" s="551"/>
      <c r="AM217" s="551"/>
      <c r="AN217" s="551"/>
      <c r="AO217" s="551"/>
      <c r="AP217" s="551"/>
      <c r="AQ217" s="551"/>
      <c r="AR217" s="551"/>
      <c r="AS217" s="551"/>
      <c r="AT217" s="551"/>
      <c r="AU217" s="551"/>
      <c r="AV217" s="551"/>
      <c r="AW217" s="551"/>
      <c r="AX217" s="551"/>
      <c r="AY217" s="551"/>
      <c r="AZ217" s="551"/>
      <c r="BA217" s="551"/>
      <c r="BB217" s="551"/>
      <c r="BC217" s="551"/>
      <c r="BD217" s="551"/>
      <c r="BE217" s="551"/>
      <c r="BF217" s="551"/>
      <c r="BG217" s="551"/>
      <c r="BH217" s="551"/>
      <c r="BI217" s="551"/>
      <c r="BJ217" s="551"/>
      <c r="BK217" s="551"/>
      <c r="BL217" s="551"/>
      <c r="BM217" s="551"/>
      <c r="BN217" s="551"/>
      <c r="BO217" s="551"/>
      <c r="BP217" s="551"/>
      <c r="BQ217" s="551"/>
      <c r="BR217" s="551"/>
      <c r="BS217" s="551"/>
      <c r="BT217" s="551"/>
      <c r="BU217" s="551"/>
      <c r="BV217" s="551"/>
      <c r="BW217" s="551"/>
      <c r="BX217" s="551"/>
      <c r="BY217" s="551"/>
      <c r="BZ217" s="551"/>
      <c r="CA217" s="551"/>
      <c r="CB217" s="551"/>
      <c r="CC217" s="551"/>
      <c r="CD217" s="551"/>
      <c r="CE217" s="551"/>
      <c r="CF217" s="551"/>
      <c r="CG217" s="551"/>
      <c r="CH217" s="551"/>
      <c r="CI217" s="551"/>
      <c r="CJ217" s="551"/>
      <c r="CK217" s="551"/>
      <c r="CL217" s="551"/>
      <c r="CM217" s="551"/>
      <c r="CN217" s="551"/>
      <c r="CO217" s="551"/>
      <c r="CP217" s="551"/>
      <c r="CQ217" s="551"/>
      <c r="CR217" s="551"/>
      <c r="CS217" s="551"/>
      <c r="CT217" s="551"/>
      <c r="CU217" s="551"/>
      <c r="CV217" s="551"/>
      <c r="CW217" s="551"/>
      <c r="CX217" s="551"/>
      <c r="CY217" s="551"/>
      <c r="CZ217" s="551"/>
      <c r="DA217" s="551"/>
      <c r="DB217" s="551"/>
      <c r="DC217" s="551"/>
      <c r="DD217" s="551"/>
      <c r="DE217" s="551"/>
      <c r="DF217" s="551"/>
      <c r="DG217" s="551"/>
      <c r="DH217" s="551"/>
      <c r="DI217" s="551"/>
      <c r="DJ217" s="551"/>
      <c r="DK217" s="551"/>
      <c r="DL217" s="551"/>
      <c r="DM217" s="551"/>
      <c r="DN217" s="551"/>
      <c r="DO217" s="551"/>
      <c r="DP217" s="551"/>
      <c r="DQ217" s="551"/>
      <c r="DR217" s="551"/>
      <c r="DS217" s="551"/>
      <c r="DT217" s="551"/>
      <c r="DU217" s="551"/>
      <c r="DV217" s="551"/>
      <c r="DW217" s="551"/>
      <c r="DX217" s="551"/>
      <c r="DY217" s="551"/>
      <c r="DZ217" s="551"/>
      <c r="EA217" s="551"/>
      <c r="EB217" s="551"/>
    </row>
    <row r="218" spans="1:132" s="324" customFormat="1" x14ac:dyDescent="0.2">
      <c r="A218" s="538"/>
      <c r="B218" s="551"/>
      <c r="C218" s="551"/>
      <c r="D218" s="551"/>
      <c r="E218" s="551"/>
      <c r="F218" s="551"/>
      <c r="G218" s="551"/>
      <c r="H218" s="551"/>
      <c r="I218" s="551"/>
      <c r="J218" s="551"/>
      <c r="K218" s="551"/>
      <c r="L218" s="551"/>
      <c r="M218" s="551"/>
      <c r="N218" s="551"/>
      <c r="O218" s="551"/>
      <c r="P218" s="551"/>
      <c r="Q218" s="551"/>
      <c r="R218" s="551"/>
      <c r="S218" s="551"/>
      <c r="T218" s="551"/>
      <c r="U218" s="551"/>
      <c r="V218" s="551"/>
      <c r="W218" s="551"/>
      <c r="X218" s="551"/>
      <c r="Y218" s="551"/>
      <c r="Z218" s="551"/>
      <c r="AA218" s="551"/>
      <c r="AB218" s="551"/>
      <c r="AC218" s="551"/>
      <c r="AD218" s="551"/>
      <c r="AE218" s="551"/>
      <c r="AF218" s="551"/>
      <c r="AG218" s="551"/>
      <c r="AH218" s="551"/>
      <c r="AI218" s="551"/>
      <c r="AJ218" s="551"/>
      <c r="AK218" s="551"/>
      <c r="AL218" s="551"/>
      <c r="AM218" s="551"/>
      <c r="AN218" s="551"/>
      <c r="AO218" s="551"/>
      <c r="AP218" s="551"/>
      <c r="AQ218" s="551"/>
      <c r="AR218" s="551"/>
      <c r="AS218" s="551"/>
      <c r="AT218" s="551"/>
      <c r="AU218" s="551"/>
      <c r="AV218" s="551"/>
      <c r="AW218" s="551"/>
      <c r="AX218" s="551"/>
      <c r="AY218" s="551"/>
      <c r="AZ218" s="551"/>
      <c r="BA218" s="551"/>
      <c r="BB218" s="551"/>
      <c r="BC218" s="551"/>
      <c r="BD218" s="551"/>
      <c r="BE218" s="551"/>
      <c r="BF218" s="551"/>
      <c r="BG218" s="551"/>
      <c r="BH218" s="551"/>
      <c r="BI218" s="551"/>
      <c r="BJ218" s="551"/>
      <c r="BK218" s="551"/>
      <c r="BL218" s="551"/>
      <c r="BM218" s="551"/>
      <c r="BN218" s="551"/>
      <c r="BO218" s="551"/>
      <c r="BP218" s="551"/>
      <c r="BQ218" s="551"/>
      <c r="BR218" s="551"/>
      <c r="BS218" s="551"/>
      <c r="BT218" s="551"/>
      <c r="BU218" s="551"/>
      <c r="BV218" s="551"/>
      <c r="BW218" s="551"/>
      <c r="BX218" s="551"/>
      <c r="BY218" s="551"/>
      <c r="BZ218" s="551"/>
      <c r="CA218" s="551"/>
      <c r="CB218" s="551"/>
      <c r="CC218" s="551"/>
      <c r="CD218" s="551"/>
      <c r="CE218" s="551"/>
      <c r="CF218" s="551"/>
      <c r="CG218" s="551"/>
      <c r="CH218" s="551"/>
      <c r="CI218" s="551"/>
      <c r="CJ218" s="551"/>
      <c r="CK218" s="551"/>
      <c r="CL218" s="551"/>
      <c r="CM218" s="551"/>
      <c r="CN218" s="551"/>
      <c r="CO218" s="551"/>
      <c r="CP218" s="551"/>
      <c r="CQ218" s="551"/>
      <c r="CR218" s="551"/>
      <c r="CS218" s="551"/>
      <c r="CT218" s="551"/>
      <c r="CU218" s="551"/>
      <c r="CV218" s="551"/>
      <c r="CW218" s="551"/>
      <c r="CX218" s="551"/>
      <c r="CY218" s="551"/>
      <c r="CZ218" s="551"/>
      <c r="DA218" s="551"/>
      <c r="DB218" s="551"/>
      <c r="DC218" s="551"/>
      <c r="DD218" s="551"/>
      <c r="DE218" s="551"/>
      <c r="DF218" s="551"/>
      <c r="DG218" s="551"/>
      <c r="DH218" s="551"/>
      <c r="DI218" s="551"/>
      <c r="DJ218" s="551"/>
      <c r="DK218" s="551"/>
      <c r="DL218" s="551"/>
      <c r="DM218" s="551"/>
      <c r="DN218" s="551"/>
      <c r="DO218" s="551"/>
      <c r="DP218" s="551"/>
      <c r="DQ218" s="551"/>
      <c r="DR218" s="551"/>
      <c r="DS218" s="551"/>
      <c r="DT218" s="551"/>
      <c r="DU218" s="551"/>
      <c r="DV218" s="551"/>
      <c r="DW218" s="551"/>
      <c r="DX218" s="551"/>
      <c r="DY218" s="551"/>
      <c r="DZ218" s="551"/>
      <c r="EA218" s="551"/>
      <c r="EB218" s="551"/>
    </row>
    <row r="219" spans="1:132" s="324" customFormat="1" x14ac:dyDescent="0.2">
      <c r="A219" s="538"/>
      <c r="B219" s="551"/>
      <c r="C219" s="551"/>
      <c r="D219" s="551"/>
      <c r="E219" s="551"/>
      <c r="F219" s="551"/>
      <c r="G219" s="551"/>
      <c r="H219" s="551"/>
      <c r="I219" s="551"/>
      <c r="J219" s="551"/>
      <c r="K219" s="551"/>
      <c r="L219" s="551"/>
      <c r="M219" s="551"/>
      <c r="N219" s="551"/>
      <c r="O219" s="551"/>
      <c r="P219" s="551"/>
      <c r="Q219" s="551"/>
      <c r="R219" s="551"/>
      <c r="S219" s="551"/>
      <c r="T219" s="551"/>
      <c r="U219" s="551"/>
      <c r="V219" s="551"/>
      <c r="W219" s="551"/>
      <c r="X219" s="551"/>
      <c r="Y219" s="551"/>
      <c r="Z219" s="551"/>
      <c r="AA219" s="551"/>
      <c r="AB219" s="551"/>
      <c r="AC219" s="551"/>
      <c r="AD219" s="551"/>
      <c r="AE219" s="551"/>
      <c r="AF219" s="551"/>
      <c r="AG219" s="551"/>
      <c r="AH219" s="551"/>
      <c r="AI219" s="551"/>
      <c r="AJ219" s="551"/>
      <c r="AK219" s="551"/>
      <c r="AL219" s="551"/>
      <c r="AM219" s="551"/>
      <c r="AN219" s="551"/>
      <c r="AO219" s="551"/>
      <c r="AP219" s="551"/>
      <c r="AQ219" s="551"/>
      <c r="AR219" s="551"/>
      <c r="AS219" s="551"/>
      <c r="AT219" s="551"/>
      <c r="AU219" s="551"/>
      <c r="AV219" s="551"/>
      <c r="AW219" s="551"/>
      <c r="AX219" s="551"/>
      <c r="AY219" s="551"/>
      <c r="AZ219" s="551"/>
      <c r="BA219" s="551"/>
      <c r="BB219" s="551"/>
      <c r="BC219" s="551"/>
      <c r="BD219" s="551"/>
      <c r="BE219" s="551"/>
      <c r="BF219" s="551"/>
      <c r="BG219" s="551"/>
      <c r="BH219" s="551"/>
      <c r="BI219" s="551"/>
      <c r="BJ219" s="551"/>
      <c r="BK219" s="551"/>
      <c r="BL219" s="551"/>
      <c r="BM219" s="551"/>
      <c r="BN219" s="551"/>
      <c r="BO219" s="551"/>
      <c r="BP219" s="551"/>
      <c r="BQ219" s="551"/>
      <c r="BR219" s="551"/>
      <c r="BS219" s="551"/>
      <c r="BT219" s="551"/>
      <c r="BU219" s="551"/>
      <c r="BV219" s="551"/>
      <c r="BW219" s="551"/>
      <c r="BX219" s="551"/>
      <c r="BY219" s="551"/>
      <c r="BZ219" s="551"/>
      <c r="CA219" s="551"/>
      <c r="CB219" s="551"/>
      <c r="CC219" s="551"/>
      <c r="CD219" s="551"/>
      <c r="CE219" s="551"/>
      <c r="CF219" s="551"/>
      <c r="CG219" s="551"/>
      <c r="CH219" s="551"/>
      <c r="CI219" s="551"/>
      <c r="CJ219" s="551"/>
      <c r="CK219" s="551"/>
      <c r="CL219" s="551"/>
      <c r="CM219" s="551"/>
      <c r="CN219" s="551"/>
      <c r="CO219" s="551"/>
      <c r="CP219" s="551"/>
      <c r="CQ219" s="551"/>
      <c r="CR219" s="551"/>
      <c r="CS219" s="551"/>
      <c r="CT219" s="551"/>
      <c r="CU219" s="551"/>
      <c r="CV219" s="551"/>
      <c r="CW219" s="551"/>
      <c r="CX219" s="551"/>
      <c r="CY219" s="551"/>
      <c r="CZ219" s="551"/>
      <c r="DA219" s="551"/>
      <c r="DB219" s="551"/>
      <c r="DC219" s="551"/>
      <c r="DD219" s="551"/>
      <c r="DE219" s="551"/>
      <c r="DF219" s="551"/>
      <c r="DG219" s="551"/>
      <c r="DH219" s="551"/>
      <c r="DI219" s="551"/>
      <c r="DJ219" s="551"/>
      <c r="DK219" s="551"/>
      <c r="DL219" s="551"/>
      <c r="DM219" s="551"/>
      <c r="DN219" s="551"/>
      <c r="DO219" s="551"/>
      <c r="DP219" s="551"/>
      <c r="DQ219" s="551"/>
      <c r="DR219" s="551"/>
      <c r="DS219" s="551"/>
      <c r="DT219" s="551"/>
      <c r="DU219" s="551"/>
      <c r="DV219" s="551"/>
      <c r="DW219" s="551"/>
      <c r="DX219" s="551"/>
      <c r="DY219" s="551"/>
      <c r="DZ219" s="551"/>
      <c r="EA219" s="551"/>
      <c r="EB219" s="551"/>
    </row>
    <row r="220" spans="1:132" s="324" customFormat="1" x14ac:dyDescent="0.2">
      <c r="A220" s="538"/>
      <c r="B220" s="551"/>
      <c r="C220" s="551"/>
      <c r="D220" s="551"/>
      <c r="E220" s="551"/>
      <c r="F220" s="551"/>
      <c r="G220" s="551"/>
      <c r="H220" s="551"/>
      <c r="I220" s="551"/>
      <c r="J220" s="551"/>
      <c r="K220" s="551"/>
      <c r="L220" s="551"/>
      <c r="M220" s="551"/>
      <c r="N220" s="551"/>
      <c r="O220" s="551"/>
      <c r="P220" s="551"/>
      <c r="Q220" s="551"/>
      <c r="R220" s="551"/>
      <c r="S220" s="551"/>
      <c r="T220" s="551"/>
      <c r="U220" s="551"/>
      <c r="V220" s="551"/>
      <c r="W220" s="551"/>
      <c r="X220" s="551"/>
      <c r="Y220" s="551"/>
      <c r="Z220" s="551"/>
      <c r="AA220" s="551"/>
      <c r="AB220" s="551"/>
      <c r="AC220" s="551"/>
      <c r="AD220" s="551"/>
      <c r="AE220" s="551"/>
      <c r="AF220" s="551"/>
      <c r="AG220" s="551"/>
      <c r="AH220" s="551"/>
      <c r="AI220" s="551"/>
      <c r="AJ220" s="551"/>
      <c r="AK220" s="551"/>
      <c r="AL220" s="551"/>
      <c r="AM220" s="551"/>
      <c r="AN220" s="551"/>
      <c r="AO220" s="551"/>
      <c r="AP220" s="551"/>
      <c r="AQ220" s="551"/>
      <c r="AR220" s="551"/>
      <c r="AS220" s="551"/>
      <c r="AT220" s="551"/>
      <c r="AU220" s="551"/>
      <c r="AV220" s="551"/>
      <c r="AW220" s="551"/>
      <c r="AX220" s="551"/>
      <c r="AY220" s="551"/>
      <c r="AZ220" s="551"/>
      <c r="BA220" s="551"/>
      <c r="BB220" s="551"/>
      <c r="BC220" s="551"/>
      <c r="BD220" s="551"/>
      <c r="BE220" s="551"/>
      <c r="BF220" s="551"/>
      <c r="BG220" s="551"/>
      <c r="BH220" s="551"/>
      <c r="BI220" s="551"/>
      <c r="BJ220" s="551"/>
      <c r="BK220" s="551"/>
      <c r="BL220" s="551"/>
      <c r="BM220" s="551"/>
      <c r="BN220" s="551"/>
      <c r="BO220" s="551"/>
      <c r="BP220" s="551"/>
      <c r="BQ220" s="551"/>
      <c r="BR220" s="551"/>
      <c r="BS220" s="551"/>
      <c r="BT220" s="551"/>
      <c r="BU220" s="551"/>
      <c r="BV220" s="551"/>
      <c r="BW220" s="551"/>
      <c r="BX220" s="551"/>
      <c r="BY220" s="551"/>
      <c r="BZ220" s="551"/>
      <c r="CA220" s="551"/>
      <c r="CB220" s="551"/>
      <c r="CC220" s="551"/>
      <c r="CD220" s="551"/>
      <c r="CE220" s="551"/>
      <c r="CF220" s="551"/>
      <c r="CG220" s="551"/>
      <c r="CH220" s="551"/>
      <c r="CI220" s="551"/>
      <c r="CJ220" s="551"/>
      <c r="CK220" s="551"/>
      <c r="CL220" s="551"/>
      <c r="CM220" s="551"/>
      <c r="CN220" s="551"/>
      <c r="CO220" s="551"/>
      <c r="CP220" s="551"/>
      <c r="CQ220" s="551"/>
      <c r="CR220" s="551"/>
      <c r="CS220" s="551"/>
      <c r="CT220" s="551"/>
      <c r="CU220" s="551"/>
      <c r="CV220" s="551"/>
      <c r="CW220" s="551"/>
      <c r="CX220" s="551"/>
      <c r="CY220" s="551"/>
      <c r="CZ220" s="551"/>
      <c r="DA220" s="551"/>
      <c r="DB220" s="551"/>
      <c r="DC220" s="551"/>
      <c r="DD220" s="551"/>
      <c r="DE220" s="551"/>
      <c r="DF220" s="551"/>
      <c r="DG220" s="551"/>
      <c r="DH220" s="551"/>
      <c r="DI220" s="551"/>
      <c r="DJ220" s="551"/>
      <c r="DK220" s="551"/>
      <c r="DL220" s="551"/>
      <c r="DM220" s="551"/>
      <c r="DN220" s="551"/>
      <c r="DO220" s="551"/>
      <c r="DP220" s="551"/>
      <c r="DQ220" s="551"/>
      <c r="DR220" s="551"/>
      <c r="DS220" s="551"/>
      <c r="DT220" s="551"/>
      <c r="DU220" s="551"/>
      <c r="DV220" s="551"/>
      <c r="DW220" s="551"/>
      <c r="DX220" s="551"/>
      <c r="DY220" s="551"/>
      <c r="DZ220" s="551"/>
      <c r="EA220" s="551"/>
      <c r="EB220" s="551"/>
    </row>
  </sheetData>
  <mergeCells count="6112">
    <mergeCell ref="AN10:AO10"/>
    <mergeCell ref="DX10:DZ10"/>
    <mergeCell ref="B11:C11"/>
    <mergeCell ref="D11:E11"/>
    <mergeCell ref="F11:G11"/>
    <mergeCell ref="H11:I11"/>
    <mergeCell ref="J11:K11"/>
    <mergeCell ref="L11:M11"/>
    <mergeCell ref="N11:O11"/>
    <mergeCell ref="P11:Q11"/>
    <mergeCell ref="A1:AW6"/>
    <mergeCell ref="A7:EB7"/>
    <mergeCell ref="A8:Q8"/>
    <mergeCell ref="R8:BO8"/>
    <mergeCell ref="BP8:EB8"/>
    <mergeCell ref="A9:EB9"/>
    <mergeCell ref="CF11:CG11"/>
    <mergeCell ref="CH11:CI11"/>
    <mergeCell ref="B12:C12"/>
    <mergeCell ref="D12:E12"/>
    <mergeCell ref="F12:G12"/>
    <mergeCell ref="H12:I12"/>
    <mergeCell ref="J12:K12"/>
    <mergeCell ref="BN11:BO11"/>
    <mergeCell ref="BP11:BQ11"/>
    <mergeCell ref="BR11:BS11"/>
    <mergeCell ref="BX11:BY11"/>
    <mergeCell ref="BB11:BC11"/>
    <mergeCell ref="BD11:BE11"/>
    <mergeCell ref="BF11:BG11"/>
    <mergeCell ref="BH11:BI11"/>
    <mergeCell ref="BJ11:BK11"/>
    <mergeCell ref="BL11:BM11"/>
    <mergeCell ref="AT11:AU11"/>
    <mergeCell ref="AV11:AW11"/>
    <mergeCell ref="AX11:AY11"/>
    <mergeCell ref="AZ11:BA11"/>
    <mergeCell ref="BT11:BU11"/>
    <mergeCell ref="BV11:BW11"/>
    <mergeCell ref="AH11:AI11"/>
    <mergeCell ref="AJ11:AK11"/>
    <mergeCell ref="AL11:AM11"/>
    <mergeCell ref="AN11:AO11"/>
    <mergeCell ref="AP11:AQ11"/>
    <mergeCell ref="AR11:AS11"/>
    <mergeCell ref="R11:S11"/>
    <mergeCell ref="AR12:AS12"/>
    <mergeCell ref="AT12:AU12"/>
    <mergeCell ref="X12:Y12"/>
    <mergeCell ref="Z12:AA12"/>
    <mergeCell ref="L12:M12"/>
    <mergeCell ref="N12:O12"/>
    <mergeCell ref="P12:Q12"/>
    <mergeCell ref="R12:S12"/>
    <mergeCell ref="T12:U12"/>
    <mergeCell ref="V12:W12"/>
    <mergeCell ref="BZ11:CA11"/>
    <mergeCell ref="CB11:CC11"/>
    <mergeCell ref="CD11:CE11"/>
    <mergeCell ref="T11:U11"/>
    <mergeCell ref="V11:W11"/>
    <mergeCell ref="X11:Y11"/>
    <mergeCell ref="Z11:AA11"/>
    <mergeCell ref="AB11:AC11"/>
    <mergeCell ref="AD11:AE11"/>
    <mergeCell ref="AF11:AG11"/>
    <mergeCell ref="BZ12:CA12"/>
    <mergeCell ref="CB12:CC12"/>
    <mergeCell ref="CD12:CE12"/>
    <mergeCell ref="CF12:CG12"/>
    <mergeCell ref="CH12:CI12"/>
    <mergeCell ref="B13:C13"/>
    <mergeCell ref="D13:E13"/>
    <mergeCell ref="F13:G13"/>
    <mergeCell ref="H13:I13"/>
    <mergeCell ref="J13:K13"/>
    <mergeCell ref="BN12:BO12"/>
    <mergeCell ref="BP12:BQ12"/>
    <mergeCell ref="BR12:BS12"/>
    <mergeCell ref="BT12:BU12"/>
    <mergeCell ref="BV12:BW12"/>
    <mergeCell ref="BX12:BY12"/>
    <mergeCell ref="BB12:BC12"/>
    <mergeCell ref="BD12:BE12"/>
    <mergeCell ref="BF12:BG12"/>
    <mergeCell ref="BH12:BI12"/>
    <mergeCell ref="BJ12:BK12"/>
    <mergeCell ref="BL12:BM12"/>
    <mergeCell ref="CF13:CG13"/>
    <mergeCell ref="CH13:CI13"/>
    <mergeCell ref="AL13:AM13"/>
    <mergeCell ref="AN13:AO13"/>
    <mergeCell ref="AP13:AQ13"/>
    <mergeCell ref="AR13:AS13"/>
    <mergeCell ref="R13:S13"/>
    <mergeCell ref="CD13:CE13"/>
    <mergeCell ref="AB12:AC12"/>
    <mergeCell ref="AD12:AE12"/>
    <mergeCell ref="AF12:AG12"/>
    <mergeCell ref="AH12:AI12"/>
    <mergeCell ref="AJ12:AK12"/>
    <mergeCell ref="B14:C14"/>
    <mergeCell ref="D14:E14"/>
    <mergeCell ref="F14:G14"/>
    <mergeCell ref="H14:I14"/>
    <mergeCell ref="J14:K14"/>
    <mergeCell ref="L13:M13"/>
    <mergeCell ref="N13:O13"/>
    <mergeCell ref="P13:Q13"/>
    <mergeCell ref="BR13:BS13"/>
    <mergeCell ref="BT13:BU13"/>
    <mergeCell ref="BV13:BW13"/>
    <mergeCell ref="BX13:BY13"/>
    <mergeCell ref="AL12:AM12"/>
    <mergeCell ref="AN12:AO12"/>
    <mergeCell ref="AP12:AQ12"/>
    <mergeCell ref="AV12:AW12"/>
    <mergeCell ref="AX12:AY12"/>
    <mergeCell ref="AZ12:BA12"/>
    <mergeCell ref="BF13:BG13"/>
    <mergeCell ref="BH13:BI13"/>
    <mergeCell ref="BJ13:BK13"/>
    <mergeCell ref="BL13:BM13"/>
    <mergeCell ref="BN13:BO13"/>
    <mergeCell ref="BP13:BQ13"/>
    <mergeCell ref="AT13:AU13"/>
    <mergeCell ref="AV13:AW13"/>
    <mergeCell ref="AX13:AY13"/>
    <mergeCell ref="AZ13:BA13"/>
    <mergeCell ref="BB13:BC13"/>
    <mergeCell ref="BD13:BE13"/>
    <mergeCell ref="AH13:AI13"/>
    <mergeCell ref="AJ13:AK13"/>
    <mergeCell ref="AB14:AC14"/>
    <mergeCell ref="AD14:AE14"/>
    <mergeCell ref="AF14:AG14"/>
    <mergeCell ref="AH14:AI14"/>
    <mergeCell ref="AJ14:AK14"/>
    <mergeCell ref="L14:M14"/>
    <mergeCell ref="N14:O14"/>
    <mergeCell ref="P14:Q14"/>
    <mergeCell ref="R14:S14"/>
    <mergeCell ref="T14:U14"/>
    <mergeCell ref="V14:W14"/>
    <mergeCell ref="BZ13:CA13"/>
    <mergeCell ref="CB13:CC13"/>
    <mergeCell ref="T13:U13"/>
    <mergeCell ref="V13:W13"/>
    <mergeCell ref="X13:Y13"/>
    <mergeCell ref="Z13:AA13"/>
    <mergeCell ref="AB13:AC13"/>
    <mergeCell ref="AD13:AE13"/>
    <mergeCell ref="AF13:AG13"/>
    <mergeCell ref="BZ14:CA14"/>
    <mergeCell ref="CB14:CC14"/>
    <mergeCell ref="CD14:CE14"/>
    <mergeCell ref="CF14:CG14"/>
    <mergeCell ref="CH14:CI14"/>
    <mergeCell ref="B15:C15"/>
    <mergeCell ref="D15:E15"/>
    <mergeCell ref="F15:G15"/>
    <mergeCell ref="H15:I15"/>
    <mergeCell ref="J15:K15"/>
    <mergeCell ref="BN14:BO14"/>
    <mergeCell ref="BP14:BQ14"/>
    <mergeCell ref="BR14:BS14"/>
    <mergeCell ref="BT14:BU14"/>
    <mergeCell ref="BV14:BW14"/>
    <mergeCell ref="BX14:BY14"/>
    <mergeCell ref="BB14:BC14"/>
    <mergeCell ref="BD14:BE14"/>
    <mergeCell ref="BF14:BG14"/>
    <mergeCell ref="BH14:BI14"/>
    <mergeCell ref="BJ14:BK14"/>
    <mergeCell ref="BL14:BM14"/>
    <mergeCell ref="CF15:CG15"/>
    <mergeCell ref="CH15:CI15"/>
    <mergeCell ref="AL15:AM15"/>
    <mergeCell ref="AN15:AO15"/>
    <mergeCell ref="AP15:AQ15"/>
    <mergeCell ref="AR15:AS15"/>
    <mergeCell ref="R15:S15"/>
    <mergeCell ref="CD15:CE15"/>
    <mergeCell ref="AR14:AS14"/>
    <mergeCell ref="AT14:AU14"/>
    <mergeCell ref="X14:Y14"/>
    <mergeCell ref="Z14:AA14"/>
    <mergeCell ref="B16:C16"/>
    <mergeCell ref="D16:E16"/>
    <mergeCell ref="F16:G16"/>
    <mergeCell ref="H16:I16"/>
    <mergeCell ref="J16:K16"/>
    <mergeCell ref="L15:M15"/>
    <mergeCell ref="N15:O15"/>
    <mergeCell ref="P15:Q15"/>
    <mergeCell ref="BR15:BS15"/>
    <mergeCell ref="BT15:BU15"/>
    <mergeCell ref="BV15:BW15"/>
    <mergeCell ref="BX15:BY15"/>
    <mergeCell ref="AL14:AM14"/>
    <mergeCell ref="AN14:AO14"/>
    <mergeCell ref="AP14:AQ14"/>
    <mergeCell ref="AV14:AW14"/>
    <mergeCell ref="AX14:AY14"/>
    <mergeCell ref="AZ14:BA14"/>
    <mergeCell ref="BF15:BG15"/>
    <mergeCell ref="BH15:BI15"/>
    <mergeCell ref="BJ15:BK15"/>
    <mergeCell ref="BL15:BM15"/>
    <mergeCell ref="BN15:BO15"/>
    <mergeCell ref="BP15:BQ15"/>
    <mergeCell ref="AT15:AU15"/>
    <mergeCell ref="AV15:AW15"/>
    <mergeCell ref="AX15:AY15"/>
    <mergeCell ref="AZ15:BA15"/>
    <mergeCell ref="BB15:BC15"/>
    <mergeCell ref="BD15:BE15"/>
    <mergeCell ref="AH15:AI15"/>
    <mergeCell ref="AJ15:AK15"/>
    <mergeCell ref="AB16:AC16"/>
    <mergeCell ref="AD16:AE16"/>
    <mergeCell ref="AF16:AG16"/>
    <mergeCell ref="AH16:AI16"/>
    <mergeCell ref="AJ16:AK16"/>
    <mergeCell ref="L16:M16"/>
    <mergeCell ref="N16:O16"/>
    <mergeCell ref="P16:Q16"/>
    <mergeCell ref="R16:S16"/>
    <mergeCell ref="T16:U16"/>
    <mergeCell ref="V16:W16"/>
    <mergeCell ref="BZ15:CA15"/>
    <mergeCell ref="CB15:CC15"/>
    <mergeCell ref="T15:U15"/>
    <mergeCell ref="V15:W15"/>
    <mergeCell ref="X15:Y15"/>
    <mergeCell ref="Z15:AA15"/>
    <mergeCell ref="AB15:AC15"/>
    <mergeCell ref="AD15:AE15"/>
    <mergeCell ref="AF15:AG15"/>
    <mergeCell ref="BZ16:CA16"/>
    <mergeCell ref="CB16:CC16"/>
    <mergeCell ref="CD16:CE16"/>
    <mergeCell ref="CF16:CG16"/>
    <mergeCell ref="CH16:CI16"/>
    <mergeCell ref="B17:C17"/>
    <mergeCell ref="D17:E17"/>
    <mergeCell ref="F17:G17"/>
    <mergeCell ref="H17:I17"/>
    <mergeCell ref="J17:K17"/>
    <mergeCell ref="BN16:BO16"/>
    <mergeCell ref="BP16:BQ16"/>
    <mergeCell ref="BR16:BS16"/>
    <mergeCell ref="BT16:BU16"/>
    <mergeCell ref="BV16:BW16"/>
    <mergeCell ref="BX16:BY16"/>
    <mergeCell ref="BB16:BC16"/>
    <mergeCell ref="BD16:BE16"/>
    <mergeCell ref="BF16:BG16"/>
    <mergeCell ref="BH16:BI16"/>
    <mergeCell ref="BJ16:BK16"/>
    <mergeCell ref="BL16:BM16"/>
    <mergeCell ref="CF17:CG17"/>
    <mergeCell ref="CH17:CI17"/>
    <mergeCell ref="AL17:AM17"/>
    <mergeCell ref="AN17:AO17"/>
    <mergeCell ref="AP17:AQ17"/>
    <mergeCell ref="AR17:AS17"/>
    <mergeCell ref="R17:S17"/>
    <mergeCell ref="CD17:CE17"/>
    <mergeCell ref="AR16:AS16"/>
    <mergeCell ref="AT16:AU16"/>
    <mergeCell ref="X16:Y16"/>
    <mergeCell ref="Z16:AA16"/>
    <mergeCell ref="B18:C18"/>
    <mergeCell ref="D18:E18"/>
    <mergeCell ref="F18:G18"/>
    <mergeCell ref="H18:I18"/>
    <mergeCell ref="J18:K18"/>
    <mergeCell ref="L17:M17"/>
    <mergeCell ref="N17:O17"/>
    <mergeCell ref="P17:Q17"/>
    <mergeCell ref="BR17:BS17"/>
    <mergeCell ref="BT17:BU17"/>
    <mergeCell ref="BV17:BW17"/>
    <mergeCell ref="BX17:BY17"/>
    <mergeCell ref="AL16:AM16"/>
    <mergeCell ref="AN16:AO16"/>
    <mergeCell ref="AP16:AQ16"/>
    <mergeCell ref="AV16:AW16"/>
    <mergeCell ref="AX16:AY16"/>
    <mergeCell ref="AZ16:BA16"/>
    <mergeCell ref="BF17:BG17"/>
    <mergeCell ref="BH17:BI17"/>
    <mergeCell ref="BJ17:BK17"/>
    <mergeCell ref="BL17:BM17"/>
    <mergeCell ref="BN17:BO17"/>
    <mergeCell ref="BP17:BQ17"/>
    <mergeCell ref="AT17:AU17"/>
    <mergeCell ref="AV17:AW17"/>
    <mergeCell ref="AX17:AY17"/>
    <mergeCell ref="AZ17:BA17"/>
    <mergeCell ref="BB17:BC17"/>
    <mergeCell ref="BD17:BE17"/>
    <mergeCell ref="AH17:AI17"/>
    <mergeCell ref="AJ17:AK17"/>
    <mergeCell ref="AB18:AC18"/>
    <mergeCell ref="AD18:AE18"/>
    <mergeCell ref="AF18:AG18"/>
    <mergeCell ref="AH18:AI18"/>
    <mergeCell ref="AJ18:AK18"/>
    <mergeCell ref="L18:M18"/>
    <mergeCell ref="N18:O18"/>
    <mergeCell ref="P18:Q18"/>
    <mergeCell ref="R18:S18"/>
    <mergeCell ref="T18:U18"/>
    <mergeCell ref="V18:W18"/>
    <mergeCell ref="BZ17:CA17"/>
    <mergeCell ref="CB17:CC17"/>
    <mergeCell ref="T17:U17"/>
    <mergeCell ref="V17:W17"/>
    <mergeCell ref="X17:Y17"/>
    <mergeCell ref="Z17:AA17"/>
    <mergeCell ref="AB17:AC17"/>
    <mergeCell ref="AD17:AE17"/>
    <mergeCell ref="AF17:AG17"/>
    <mergeCell ref="BZ18:CA18"/>
    <mergeCell ref="CB18:CC18"/>
    <mergeCell ref="CD18:CE18"/>
    <mergeCell ref="CF18:CG18"/>
    <mergeCell ref="CH18:CI18"/>
    <mergeCell ref="B19:C19"/>
    <mergeCell ref="D19:E19"/>
    <mergeCell ref="F19:G19"/>
    <mergeCell ref="H19:I19"/>
    <mergeCell ref="J19:K19"/>
    <mergeCell ref="BN18:BO18"/>
    <mergeCell ref="BP18:BQ18"/>
    <mergeCell ref="BR18:BS18"/>
    <mergeCell ref="BT18:BU18"/>
    <mergeCell ref="BV18:BW18"/>
    <mergeCell ref="BX18:BY18"/>
    <mergeCell ref="BB18:BC18"/>
    <mergeCell ref="BD18:BE18"/>
    <mergeCell ref="BF18:BG18"/>
    <mergeCell ref="BH18:BI18"/>
    <mergeCell ref="BJ18:BK18"/>
    <mergeCell ref="BL18:BM18"/>
    <mergeCell ref="CF19:CG19"/>
    <mergeCell ref="CH19:CI19"/>
    <mergeCell ref="AL19:AM19"/>
    <mergeCell ref="AN19:AO19"/>
    <mergeCell ref="AP19:AQ19"/>
    <mergeCell ref="AR19:AS19"/>
    <mergeCell ref="R19:S19"/>
    <mergeCell ref="CD19:CE19"/>
    <mergeCell ref="AR18:AS18"/>
    <mergeCell ref="AT18:AU18"/>
    <mergeCell ref="X18:Y18"/>
    <mergeCell ref="Z18:AA18"/>
    <mergeCell ref="B20:C20"/>
    <mergeCell ref="D20:E20"/>
    <mergeCell ref="F20:G20"/>
    <mergeCell ref="H20:I20"/>
    <mergeCell ref="J20:K20"/>
    <mergeCell ref="L19:M19"/>
    <mergeCell ref="N19:O19"/>
    <mergeCell ref="P19:Q19"/>
    <mergeCell ref="BR19:BS19"/>
    <mergeCell ref="BT19:BU19"/>
    <mergeCell ref="BV19:BW19"/>
    <mergeCell ref="BX19:BY19"/>
    <mergeCell ref="AL18:AM18"/>
    <mergeCell ref="AN18:AO18"/>
    <mergeCell ref="AP18:AQ18"/>
    <mergeCell ref="AV18:AW18"/>
    <mergeCell ref="AX18:AY18"/>
    <mergeCell ref="AZ18:BA18"/>
    <mergeCell ref="BF19:BG19"/>
    <mergeCell ref="BH19:BI19"/>
    <mergeCell ref="BJ19:BK19"/>
    <mergeCell ref="BL19:BM19"/>
    <mergeCell ref="BN19:BO19"/>
    <mergeCell ref="BP19:BQ19"/>
    <mergeCell ref="AT19:AU19"/>
    <mergeCell ref="AV19:AW19"/>
    <mergeCell ref="AX19:AY19"/>
    <mergeCell ref="AZ19:BA19"/>
    <mergeCell ref="BB19:BC19"/>
    <mergeCell ref="BD19:BE19"/>
    <mergeCell ref="AH19:AI19"/>
    <mergeCell ref="AJ19:AK19"/>
    <mergeCell ref="AB20:AC20"/>
    <mergeCell ref="AD20:AE20"/>
    <mergeCell ref="AF20:AG20"/>
    <mergeCell ref="AH20:AI20"/>
    <mergeCell ref="AJ20:AK20"/>
    <mergeCell ref="L20:M20"/>
    <mergeCell ref="N20:O20"/>
    <mergeCell ref="P20:Q20"/>
    <mergeCell ref="R20:S20"/>
    <mergeCell ref="T20:U20"/>
    <mergeCell ref="V20:W20"/>
    <mergeCell ref="BZ19:CA19"/>
    <mergeCell ref="CB19:CC19"/>
    <mergeCell ref="T19:U19"/>
    <mergeCell ref="V19:W19"/>
    <mergeCell ref="X19:Y19"/>
    <mergeCell ref="Z19:AA19"/>
    <mergeCell ref="AB19:AC19"/>
    <mergeCell ref="AD19:AE19"/>
    <mergeCell ref="AF19:AG19"/>
    <mergeCell ref="BZ20:CA20"/>
    <mergeCell ref="CB20:CC20"/>
    <mergeCell ref="CD20:CE20"/>
    <mergeCell ref="CF20:CG20"/>
    <mergeCell ref="CH20:CI20"/>
    <mergeCell ref="B21:C21"/>
    <mergeCell ref="D21:E21"/>
    <mergeCell ref="F21:G21"/>
    <mergeCell ref="H21:I21"/>
    <mergeCell ref="J21:K21"/>
    <mergeCell ref="BN20:BO20"/>
    <mergeCell ref="BP20:BQ20"/>
    <mergeCell ref="BR20:BS20"/>
    <mergeCell ref="BT20:BU20"/>
    <mergeCell ref="BV20:BW20"/>
    <mergeCell ref="BX20:BY20"/>
    <mergeCell ref="BB20:BC20"/>
    <mergeCell ref="BD20:BE20"/>
    <mergeCell ref="BF20:BG20"/>
    <mergeCell ref="BH20:BI20"/>
    <mergeCell ref="BJ20:BK20"/>
    <mergeCell ref="BL20:BM20"/>
    <mergeCell ref="CF21:CG21"/>
    <mergeCell ref="CH21:CI21"/>
    <mergeCell ref="AL21:AM21"/>
    <mergeCell ref="AN21:AO21"/>
    <mergeCell ref="AP21:AQ21"/>
    <mergeCell ref="AR21:AS21"/>
    <mergeCell ref="R21:S21"/>
    <mergeCell ref="CD21:CE21"/>
    <mergeCell ref="AR20:AS20"/>
    <mergeCell ref="AT20:AU20"/>
    <mergeCell ref="X20:Y20"/>
    <mergeCell ref="Z20:AA20"/>
    <mergeCell ref="B22:C22"/>
    <mergeCell ref="D22:E22"/>
    <mergeCell ref="F22:G22"/>
    <mergeCell ref="H22:I22"/>
    <mergeCell ref="J22:K22"/>
    <mergeCell ref="L21:M21"/>
    <mergeCell ref="N21:O21"/>
    <mergeCell ref="P21:Q21"/>
    <mergeCell ref="BR21:BS21"/>
    <mergeCell ref="BT21:BU21"/>
    <mergeCell ref="BV21:BW21"/>
    <mergeCell ref="BX21:BY21"/>
    <mergeCell ref="AL20:AM20"/>
    <mergeCell ref="AN20:AO20"/>
    <mergeCell ref="AP20:AQ20"/>
    <mergeCell ref="AV20:AW20"/>
    <mergeCell ref="AX20:AY20"/>
    <mergeCell ref="AZ20:BA20"/>
    <mergeCell ref="BF21:BG21"/>
    <mergeCell ref="BH21:BI21"/>
    <mergeCell ref="BJ21:BK21"/>
    <mergeCell ref="BL21:BM21"/>
    <mergeCell ref="BN21:BO21"/>
    <mergeCell ref="BP21:BQ21"/>
    <mergeCell ref="AT21:AU21"/>
    <mergeCell ref="AV21:AW21"/>
    <mergeCell ref="AX21:AY21"/>
    <mergeCell ref="AZ21:BA21"/>
    <mergeCell ref="BB21:BC21"/>
    <mergeCell ref="BD21:BE21"/>
    <mergeCell ref="AH21:AI21"/>
    <mergeCell ref="AJ21:AK21"/>
    <mergeCell ref="AB22:AC22"/>
    <mergeCell ref="AD22:AE22"/>
    <mergeCell ref="AF22:AG22"/>
    <mergeCell ref="AH22:AI22"/>
    <mergeCell ref="AJ22:AK22"/>
    <mergeCell ref="L22:M22"/>
    <mergeCell ref="N22:O22"/>
    <mergeCell ref="P22:Q22"/>
    <mergeCell ref="R22:S22"/>
    <mergeCell ref="T22:U22"/>
    <mergeCell ref="V22:W22"/>
    <mergeCell ref="BZ21:CA21"/>
    <mergeCell ref="CB21:CC21"/>
    <mergeCell ref="T21:U21"/>
    <mergeCell ref="V21:W21"/>
    <mergeCell ref="X21:Y21"/>
    <mergeCell ref="Z21:AA21"/>
    <mergeCell ref="AB21:AC21"/>
    <mergeCell ref="AD21:AE21"/>
    <mergeCell ref="AF21:AG21"/>
    <mergeCell ref="BZ22:CA22"/>
    <mergeCell ref="CB22:CC22"/>
    <mergeCell ref="CD22:CE22"/>
    <mergeCell ref="CF22:CG22"/>
    <mergeCell ref="CH22:CI22"/>
    <mergeCell ref="B23:C23"/>
    <mergeCell ref="D23:E23"/>
    <mergeCell ref="F23:G23"/>
    <mergeCell ref="H23:I23"/>
    <mergeCell ref="J23:K23"/>
    <mergeCell ref="BN22:BO22"/>
    <mergeCell ref="BP22:BQ22"/>
    <mergeCell ref="BR22:BS22"/>
    <mergeCell ref="BT22:BU22"/>
    <mergeCell ref="BV22:BW22"/>
    <mergeCell ref="BX22:BY22"/>
    <mergeCell ref="BB22:BC22"/>
    <mergeCell ref="BD22:BE22"/>
    <mergeCell ref="BF22:BG22"/>
    <mergeCell ref="BH22:BI22"/>
    <mergeCell ref="BJ22:BK22"/>
    <mergeCell ref="BL22:BM22"/>
    <mergeCell ref="CF23:CG23"/>
    <mergeCell ref="CH23:CI23"/>
    <mergeCell ref="AL23:AM23"/>
    <mergeCell ref="AN23:AO23"/>
    <mergeCell ref="AP23:AQ23"/>
    <mergeCell ref="AR23:AS23"/>
    <mergeCell ref="R23:S23"/>
    <mergeCell ref="CD23:CE23"/>
    <mergeCell ref="AR22:AS22"/>
    <mergeCell ref="AT22:AU22"/>
    <mergeCell ref="X22:Y22"/>
    <mergeCell ref="Z22:AA22"/>
    <mergeCell ref="B25:C25"/>
    <mergeCell ref="D25:E25"/>
    <mergeCell ref="F25:G25"/>
    <mergeCell ref="H25:I25"/>
    <mergeCell ref="J25:K25"/>
    <mergeCell ref="L23:M23"/>
    <mergeCell ref="N23:O23"/>
    <mergeCell ref="P23:Q23"/>
    <mergeCell ref="BR23:BS23"/>
    <mergeCell ref="BT23:BU23"/>
    <mergeCell ref="BV23:BW23"/>
    <mergeCell ref="BX23:BY23"/>
    <mergeCell ref="AL22:AM22"/>
    <mergeCell ref="AN22:AO22"/>
    <mergeCell ref="AP22:AQ22"/>
    <mergeCell ref="AV22:AW22"/>
    <mergeCell ref="AX22:AY22"/>
    <mergeCell ref="AZ22:BA22"/>
    <mergeCell ref="BF23:BG23"/>
    <mergeCell ref="BH23:BI23"/>
    <mergeCell ref="BJ23:BK23"/>
    <mergeCell ref="BL23:BM23"/>
    <mergeCell ref="BN23:BO23"/>
    <mergeCell ref="BP23:BQ23"/>
    <mergeCell ref="AT23:AU23"/>
    <mergeCell ref="AV23:AW23"/>
    <mergeCell ref="AX23:AY23"/>
    <mergeCell ref="AZ23:BA23"/>
    <mergeCell ref="BB23:BC23"/>
    <mergeCell ref="BD23:BE23"/>
    <mergeCell ref="AH23:AI23"/>
    <mergeCell ref="AJ23:AK23"/>
    <mergeCell ref="AR25:AS25"/>
    <mergeCell ref="AT25:AU25"/>
    <mergeCell ref="X25:Y25"/>
    <mergeCell ref="Z25:AA25"/>
    <mergeCell ref="AB25:AC25"/>
    <mergeCell ref="AD25:AE25"/>
    <mergeCell ref="AF25:AG25"/>
    <mergeCell ref="AH25:AI25"/>
    <mergeCell ref="AJ25:AK25"/>
    <mergeCell ref="L25:M25"/>
    <mergeCell ref="N25:O25"/>
    <mergeCell ref="P25:Q25"/>
    <mergeCell ref="R25:S25"/>
    <mergeCell ref="T25:U25"/>
    <mergeCell ref="V25:W25"/>
    <mergeCell ref="BZ23:CA23"/>
    <mergeCell ref="CB23:CC23"/>
    <mergeCell ref="T23:U23"/>
    <mergeCell ref="V23:W23"/>
    <mergeCell ref="X23:Y23"/>
    <mergeCell ref="Z23:AA23"/>
    <mergeCell ref="AB23:AC23"/>
    <mergeCell ref="AD23:AE23"/>
    <mergeCell ref="AF23:AG23"/>
    <mergeCell ref="CF25:CG25"/>
    <mergeCell ref="CH25:CI25"/>
    <mergeCell ref="AN27:AO27"/>
    <mergeCell ref="B28:C28"/>
    <mergeCell ref="D28:E28"/>
    <mergeCell ref="F28:G28"/>
    <mergeCell ref="H28:I28"/>
    <mergeCell ref="J28:K28"/>
    <mergeCell ref="L28:M28"/>
    <mergeCell ref="N28:O28"/>
    <mergeCell ref="BT25:BU25"/>
    <mergeCell ref="BV25:BW25"/>
    <mergeCell ref="BX25:BY25"/>
    <mergeCell ref="BZ25:CA25"/>
    <mergeCell ref="CB25:CC25"/>
    <mergeCell ref="CD25:CE25"/>
    <mergeCell ref="BH25:BI25"/>
    <mergeCell ref="BJ25:BK25"/>
    <mergeCell ref="BL25:BM25"/>
    <mergeCell ref="BN25:BO25"/>
    <mergeCell ref="BP25:BQ25"/>
    <mergeCell ref="BR25:BS25"/>
    <mergeCell ref="AV25:AW25"/>
    <mergeCell ref="AX25:AY25"/>
    <mergeCell ref="AZ25:BA25"/>
    <mergeCell ref="BB25:BC25"/>
    <mergeCell ref="BD25:BE25"/>
    <mergeCell ref="BF25:BG25"/>
    <mergeCell ref="AL25:AM25"/>
    <mergeCell ref="AN25:AO25"/>
    <mergeCell ref="AP25:AQ25"/>
    <mergeCell ref="AN28:AO28"/>
    <mergeCell ref="AP28:AQ28"/>
    <mergeCell ref="AR28:AS28"/>
    <mergeCell ref="AT28:AU28"/>
    <mergeCell ref="AV28:AW28"/>
    <mergeCell ref="AX28:AY28"/>
    <mergeCell ref="AB28:AC28"/>
    <mergeCell ref="AD28:AE28"/>
    <mergeCell ref="AF28:AG28"/>
    <mergeCell ref="AH28:AI28"/>
    <mergeCell ref="AJ28:AK28"/>
    <mergeCell ref="AL28:AM28"/>
    <mergeCell ref="P28:Q28"/>
    <mergeCell ref="R28:S28"/>
    <mergeCell ref="T28:U28"/>
    <mergeCell ref="V28:W28"/>
    <mergeCell ref="X28:Y28"/>
    <mergeCell ref="Z28:AA28"/>
    <mergeCell ref="BX28:BY28"/>
    <mergeCell ref="BZ28:CA28"/>
    <mergeCell ref="CB28:CC28"/>
    <mergeCell ref="CD28:CE28"/>
    <mergeCell ref="CF28:CG28"/>
    <mergeCell ref="CH28:CI28"/>
    <mergeCell ref="BL28:BM28"/>
    <mergeCell ref="BN28:BO28"/>
    <mergeCell ref="BP28:BQ28"/>
    <mergeCell ref="BR28:BS28"/>
    <mergeCell ref="BT28:BU28"/>
    <mergeCell ref="BV28:BW28"/>
    <mergeCell ref="AZ28:BA28"/>
    <mergeCell ref="BB28:BC28"/>
    <mergeCell ref="BD28:BE28"/>
    <mergeCell ref="BF28:BG28"/>
    <mergeCell ref="BH28:BI28"/>
    <mergeCell ref="BJ28:BK28"/>
    <mergeCell ref="AV29:AW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P29:Q29"/>
    <mergeCell ref="R29:S29"/>
    <mergeCell ref="T29:U29"/>
    <mergeCell ref="V29:W29"/>
    <mergeCell ref="X29:Y29"/>
    <mergeCell ref="AT29:AU29"/>
    <mergeCell ref="N30:O30"/>
    <mergeCell ref="P30:Q30"/>
    <mergeCell ref="R30:S30"/>
    <mergeCell ref="B29:C29"/>
    <mergeCell ref="D29:E29"/>
    <mergeCell ref="F29:G29"/>
    <mergeCell ref="H29:I29"/>
    <mergeCell ref="J29:K29"/>
    <mergeCell ref="L29:M29"/>
    <mergeCell ref="N29:O29"/>
    <mergeCell ref="CB29:CC29"/>
    <mergeCell ref="CD29:CE29"/>
    <mergeCell ref="CF29:CG29"/>
    <mergeCell ref="CH29:CI29"/>
    <mergeCell ref="B30:C30"/>
    <mergeCell ref="D30:E30"/>
    <mergeCell ref="F30:G30"/>
    <mergeCell ref="H30:I30"/>
    <mergeCell ref="J30:K30"/>
    <mergeCell ref="L30:M30"/>
    <mergeCell ref="BP29:BQ29"/>
    <mergeCell ref="BR29:BS29"/>
    <mergeCell ref="BT29:BU29"/>
    <mergeCell ref="BV29:BW29"/>
    <mergeCell ref="BX29:BY29"/>
    <mergeCell ref="BZ29:CA29"/>
    <mergeCell ref="BP30:BQ30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L30:BM30"/>
    <mergeCell ref="AP29:AQ29"/>
    <mergeCell ref="AR29:AS29"/>
    <mergeCell ref="CH30:CI30"/>
    <mergeCell ref="B31:C31"/>
    <mergeCell ref="D31:E31"/>
    <mergeCell ref="F31:G31"/>
    <mergeCell ref="H31:I31"/>
    <mergeCell ref="J31:K31"/>
    <mergeCell ref="L31:M31"/>
    <mergeCell ref="BB30:BC30"/>
    <mergeCell ref="BR30:BS30"/>
    <mergeCell ref="BT30:BU30"/>
    <mergeCell ref="BV30:BW30"/>
    <mergeCell ref="BX30:BY30"/>
    <mergeCell ref="BZ30:CA30"/>
    <mergeCell ref="BD30:BE30"/>
    <mergeCell ref="BF30:BG30"/>
    <mergeCell ref="BH30:BI30"/>
    <mergeCell ref="BJ30:BK30"/>
    <mergeCell ref="AJ30:AK30"/>
    <mergeCell ref="AL30:AM30"/>
    <mergeCell ref="AN30:AO30"/>
    <mergeCell ref="AP30:AQ30"/>
    <mergeCell ref="BN30:BO30"/>
    <mergeCell ref="AR30:AS30"/>
    <mergeCell ref="AT30:AU30"/>
    <mergeCell ref="AV30:AW30"/>
    <mergeCell ref="AX30:AY30"/>
    <mergeCell ref="AZ30:BA30"/>
    <mergeCell ref="T30:U30"/>
    <mergeCell ref="AT31:AU31"/>
    <mergeCell ref="AV31:AW31"/>
    <mergeCell ref="Z31:AA31"/>
    <mergeCell ref="AB31:AC31"/>
    <mergeCell ref="AD31:AE31"/>
    <mergeCell ref="AF31:AG31"/>
    <mergeCell ref="AH31:AI31"/>
    <mergeCell ref="AJ31:AK31"/>
    <mergeCell ref="AL31:AM31"/>
    <mergeCell ref="N31:O31"/>
    <mergeCell ref="P31:Q31"/>
    <mergeCell ref="R31:S31"/>
    <mergeCell ref="T31:U31"/>
    <mergeCell ref="V31:W31"/>
    <mergeCell ref="X31:Y31"/>
    <mergeCell ref="CB30:CC30"/>
    <mergeCell ref="CD30:CE30"/>
    <mergeCell ref="CF30:CG30"/>
    <mergeCell ref="V30:W30"/>
    <mergeCell ref="X30:Y30"/>
    <mergeCell ref="Z30:AA30"/>
    <mergeCell ref="AB30:AC30"/>
    <mergeCell ref="AD30:AE30"/>
    <mergeCell ref="AF30:AG30"/>
    <mergeCell ref="AH30:AI30"/>
    <mergeCell ref="CB31:CC31"/>
    <mergeCell ref="CD31:CE31"/>
    <mergeCell ref="CF31:CG31"/>
    <mergeCell ref="CH31:CI31"/>
    <mergeCell ref="B32:C32"/>
    <mergeCell ref="D32:E32"/>
    <mergeCell ref="F32:G32"/>
    <mergeCell ref="H32:I32"/>
    <mergeCell ref="J32:K32"/>
    <mergeCell ref="L32:M32"/>
    <mergeCell ref="BP31:BQ31"/>
    <mergeCell ref="BR31:BS31"/>
    <mergeCell ref="BT31:BU31"/>
    <mergeCell ref="BV31:BW31"/>
    <mergeCell ref="BX31:BY31"/>
    <mergeCell ref="BZ31:CA31"/>
    <mergeCell ref="BD31:BE31"/>
    <mergeCell ref="BF31:BG31"/>
    <mergeCell ref="BH31:BI31"/>
    <mergeCell ref="BJ31:BK31"/>
    <mergeCell ref="BL31:BM31"/>
    <mergeCell ref="BN31:BO31"/>
    <mergeCell ref="CH32:CI32"/>
    <mergeCell ref="AL32:AM32"/>
    <mergeCell ref="B33:C33"/>
    <mergeCell ref="D33:E33"/>
    <mergeCell ref="F33:G33"/>
    <mergeCell ref="H33:I33"/>
    <mergeCell ref="J33:K33"/>
    <mergeCell ref="L33:M33"/>
    <mergeCell ref="N32:O32"/>
    <mergeCell ref="P32:Q32"/>
    <mergeCell ref="R32:S32"/>
    <mergeCell ref="BT32:BU32"/>
    <mergeCell ref="BV32:BW32"/>
    <mergeCell ref="BX32:BY32"/>
    <mergeCell ref="BZ32:CA32"/>
    <mergeCell ref="AN31:AO31"/>
    <mergeCell ref="AP31:AQ31"/>
    <mergeCell ref="AR31:AS31"/>
    <mergeCell ref="AX31:AY31"/>
    <mergeCell ref="AZ31:BA31"/>
    <mergeCell ref="BB31:BC31"/>
    <mergeCell ref="BH32:BI32"/>
    <mergeCell ref="BJ32:BK32"/>
    <mergeCell ref="BL32:BM32"/>
    <mergeCell ref="BN32:BO32"/>
    <mergeCell ref="BP32:BQ32"/>
    <mergeCell ref="BR32:BS32"/>
    <mergeCell ref="AV32:AW32"/>
    <mergeCell ref="AX32:AY32"/>
    <mergeCell ref="AZ32:BA32"/>
    <mergeCell ref="BB32:BC32"/>
    <mergeCell ref="BD32:BE32"/>
    <mergeCell ref="BF32:BG32"/>
    <mergeCell ref="AJ32:AK32"/>
    <mergeCell ref="AN32:AO32"/>
    <mergeCell ref="AP32:AQ32"/>
    <mergeCell ref="AR32:AS32"/>
    <mergeCell ref="AT32:AU32"/>
    <mergeCell ref="T32:U32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AL33:AM33"/>
    <mergeCell ref="N33:O33"/>
    <mergeCell ref="P33:Q33"/>
    <mergeCell ref="R33:S33"/>
    <mergeCell ref="T33:U33"/>
    <mergeCell ref="V33:W33"/>
    <mergeCell ref="X33:Y33"/>
    <mergeCell ref="CB32:CC32"/>
    <mergeCell ref="CD32:CE32"/>
    <mergeCell ref="CF32:CG32"/>
    <mergeCell ref="V32:W32"/>
    <mergeCell ref="X32:Y32"/>
    <mergeCell ref="Z32:AA32"/>
    <mergeCell ref="AB32:AC32"/>
    <mergeCell ref="AD32:AE32"/>
    <mergeCell ref="AF32:AG32"/>
    <mergeCell ref="AH32:AI32"/>
    <mergeCell ref="CB33:CC33"/>
    <mergeCell ref="CD33:CE33"/>
    <mergeCell ref="CF33:CG33"/>
    <mergeCell ref="CH33:CI33"/>
    <mergeCell ref="B34:C34"/>
    <mergeCell ref="D34:E34"/>
    <mergeCell ref="F34:G34"/>
    <mergeCell ref="H34:I34"/>
    <mergeCell ref="J34:K34"/>
    <mergeCell ref="L34:M34"/>
    <mergeCell ref="BP33:BQ33"/>
    <mergeCell ref="BR33:BS33"/>
    <mergeCell ref="BT33:BU33"/>
    <mergeCell ref="BV33:BW33"/>
    <mergeCell ref="BX33:BY33"/>
    <mergeCell ref="BZ33:CA33"/>
    <mergeCell ref="BD33:BE33"/>
    <mergeCell ref="BF33:BG33"/>
    <mergeCell ref="BH33:BI33"/>
    <mergeCell ref="BJ33:BK33"/>
    <mergeCell ref="BL33:BM33"/>
    <mergeCell ref="BN33:BO33"/>
    <mergeCell ref="CH34:CI34"/>
    <mergeCell ref="B35:C35"/>
    <mergeCell ref="D35:E35"/>
    <mergeCell ref="F35:G35"/>
    <mergeCell ref="H35:I35"/>
    <mergeCell ref="J35:K35"/>
    <mergeCell ref="L35:M35"/>
    <mergeCell ref="N34:O34"/>
    <mergeCell ref="P34:Q34"/>
    <mergeCell ref="R34:S34"/>
    <mergeCell ref="BT34:BU34"/>
    <mergeCell ref="BV34:BW34"/>
    <mergeCell ref="BX34:BY34"/>
    <mergeCell ref="BZ34:CA34"/>
    <mergeCell ref="AN33:AO33"/>
    <mergeCell ref="AP33:AQ33"/>
    <mergeCell ref="AR33:AS33"/>
    <mergeCell ref="AX33:AY33"/>
    <mergeCell ref="AZ33:BA33"/>
    <mergeCell ref="BB33:BC33"/>
    <mergeCell ref="BH34:BI34"/>
    <mergeCell ref="BJ34:BK34"/>
    <mergeCell ref="BL34:BM34"/>
    <mergeCell ref="BN34:BO34"/>
    <mergeCell ref="BP34:BQ34"/>
    <mergeCell ref="BR34:BS34"/>
    <mergeCell ref="AV34:AW34"/>
    <mergeCell ref="AX34:AY34"/>
    <mergeCell ref="AZ34:BA34"/>
    <mergeCell ref="BB34:BC34"/>
    <mergeCell ref="BD34:BE34"/>
    <mergeCell ref="BF34:BG34"/>
    <mergeCell ref="AJ34:AK34"/>
    <mergeCell ref="AL34:AM34"/>
    <mergeCell ref="AN34:AO34"/>
    <mergeCell ref="AP34:AQ34"/>
    <mergeCell ref="AR34:AS34"/>
    <mergeCell ref="AT34:AU34"/>
    <mergeCell ref="T34:U34"/>
    <mergeCell ref="AT35:AU35"/>
    <mergeCell ref="AV35:AW35"/>
    <mergeCell ref="Z35:AA35"/>
    <mergeCell ref="AB35:AC35"/>
    <mergeCell ref="AD35:AE35"/>
    <mergeCell ref="AF35:AG35"/>
    <mergeCell ref="AH35:AI35"/>
    <mergeCell ref="AJ35:AK35"/>
    <mergeCell ref="AL35:AM35"/>
    <mergeCell ref="N35:O35"/>
    <mergeCell ref="P35:Q35"/>
    <mergeCell ref="R35:S35"/>
    <mergeCell ref="T35:U35"/>
    <mergeCell ref="V35:W35"/>
    <mergeCell ref="X35:Y35"/>
    <mergeCell ref="CB34:CC34"/>
    <mergeCell ref="CD34:CE34"/>
    <mergeCell ref="CF34:CG34"/>
    <mergeCell ref="V34:W34"/>
    <mergeCell ref="X34:Y34"/>
    <mergeCell ref="Z34:AA34"/>
    <mergeCell ref="AB34:AC34"/>
    <mergeCell ref="AD34:AE34"/>
    <mergeCell ref="AF34:AG34"/>
    <mergeCell ref="AH34:AI34"/>
    <mergeCell ref="CB35:CC35"/>
    <mergeCell ref="CD35:CE35"/>
    <mergeCell ref="CF35:CG35"/>
    <mergeCell ref="CH35:CI35"/>
    <mergeCell ref="B36:C36"/>
    <mergeCell ref="D36:E36"/>
    <mergeCell ref="F36:G36"/>
    <mergeCell ref="H36:I36"/>
    <mergeCell ref="J36:K36"/>
    <mergeCell ref="L36:M36"/>
    <mergeCell ref="BP35:BQ35"/>
    <mergeCell ref="BR35:BS35"/>
    <mergeCell ref="BT35:BU35"/>
    <mergeCell ref="BV35:BW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H36:CI36"/>
    <mergeCell ref="B37:C37"/>
    <mergeCell ref="D37:E37"/>
    <mergeCell ref="F37:G37"/>
    <mergeCell ref="H37:I37"/>
    <mergeCell ref="J37:K37"/>
    <mergeCell ref="L37:M37"/>
    <mergeCell ref="N36:O36"/>
    <mergeCell ref="P36:Q36"/>
    <mergeCell ref="R36:S36"/>
    <mergeCell ref="BT36:BU36"/>
    <mergeCell ref="BV36:BW36"/>
    <mergeCell ref="BX36:BY36"/>
    <mergeCell ref="BZ36:CA36"/>
    <mergeCell ref="AN35:AO35"/>
    <mergeCell ref="AP35:AQ35"/>
    <mergeCell ref="AR35:AS35"/>
    <mergeCell ref="AX35:AY35"/>
    <mergeCell ref="AZ35:BA35"/>
    <mergeCell ref="BB35:BC35"/>
    <mergeCell ref="BH36:BI36"/>
    <mergeCell ref="BJ36:BK36"/>
    <mergeCell ref="BL36:BM36"/>
    <mergeCell ref="BN36:BO36"/>
    <mergeCell ref="BP36:BQ36"/>
    <mergeCell ref="BR36:BS36"/>
    <mergeCell ref="AV36:AW36"/>
    <mergeCell ref="AX36:AY36"/>
    <mergeCell ref="AZ36:BA36"/>
    <mergeCell ref="BB36:BC36"/>
    <mergeCell ref="BD36:BE36"/>
    <mergeCell ref="BF36:BG36"/>
    <mergeCell ref="AJ36:AK36"/>
    <mergeCell ref="AL36:AM36"/>
    <mergeCell ref="AN36:AO36"/>
    <mergeCell ref="AP36:AQ36"/>
    <mergeCell ref="AR36:AS36"/>
    <mergeCell ref="AT36:AU36"/>
    <mergeCell ref="T36:U36"/>
    <mergeCell ref="AT37:AU37"/>
    <mergeCell ref="AV37:AW37"/>
    <mergeCell ref="Z37:AA37"/>
    <mergeCell ref="AB37:AC37"/>
    <mergeCell ref="AD37:AE37"/>
    <mergeCell ref="AF37:AG37"/>
    <mergeCell ref="AH37:AI37"/>
    <mergeCell ref="AJ37:AK37"/>
    <mergeCell ref="AL37:AM37"/>
    <mergeCell ref="N37:O37"/>
    <mergeCell ref="P37:Q37"/>
    <mergeCell ref="R37:S37"/>
    <mergeCell ref="T37:U37"/>
    <mergeCell ref="V37:W37"/>
    <mergeCell ref="X37:Y37"/>
    <mergeCell ref="CB36:CC36"/>
    <mergeCell ref="CD36:CE36"/>
    <mergeCell ref="CF36:CG36"/>
    <mergeCell ref="V36:W36"/>
    <mergeCell ref="X36:Y36"/>
    <mergeCell ref="Z36:AA36"/>
    <mergeCell ref="AB36:AC36"/>
    <mergeCell ref="AD36:AE36"/>
    <mergeCell ref="AF36:AG36"/>
    <mergeCell ref="AH36:AI36"/>
    <mergeCell ref="CB37:CC37"/>
    <mergeCell ref="CD37:CE37"/>
    <mergeCell ref="CF37:CG37"/>
    <mergeCell ref="CH37:CI37"/>
    <mergeCell ref="B38:C38"/>
    <mergeCell ref="D38:E38"/>
    <mergeCell ref="F38:G38"/>
    <mergeCell ref="H38:I38"/>
    <mergeCell ref="J38:K38"/>
    <mergeCell ref="L38:M38"/>
    <mergeCell ref="BP37:BQ37"/>
    <mergeCell ref="BR37:BS37"/>
    <mergeCell ref="BT37:BU37"/>
    <mergeCell ref="BV37:BW37"/>
    <mergeCell ref="BX37:BY37"/>
    <mergeCell ref="BZ37:CA37"/>
    <mergeCell ref="BD37:BE37"/>
    <mergeCell ref="BF37:BG37"/>
    <mergeCell ref="BH37:BI37"/>
    <mergeCell ref="BJ37:BK37"/>
    <mergeCell ref="BL37:BM37"/>
    <mergeCell ref="BN37:BO37"/>
    <mergeCell ref="CH38:CI38"/>
    <mergeCell ref="B40:C40"/>
    <mergeCell ref="D40:E40"/>
    <mergeCell ref="F40:G40"/>
    <mergeCell ref="H40:I40"/>
    <mergeCell ref="J40:K40"/>
    <mergeCell ref="L40:M40"/>
    <mergeCell ref="N38:O38"/>
    <mergeCell ref="P38:Q38"/>
    <mergeCell ref="R38:S38"/>
    <mergeCell ref="BT38:BU38"/>
    <mergeCell ref="BV38:BW38"/>
    <mergeCell ref="BX38:BY38"/>
    <mergeCell ref="BZ38:CA38"/>
    <mergeCell ref="AN37:AO37"/>
    <mergeCell ref="AP37:AQ37"/>
    <mergeCell ref="AR37:AS37"/>
    <mergeCell ref="AX37:AY37"/>
    <mergeCell ref="AZ37:BA37"/>
    <mergeCell ref="BB37:BC37"/>
    <mergeCell ref="BH38:BI38"/>
    <mergeCell ref="BJ38:BK38"/>
    <mergeCell ref="BL38:BM38"/>
    <mergeCell ref="BN38:BO38"/>
    <mergeCell ref="BP38:BQ38"/>
    <mergeCell ref="BR38:BS38"/>
    <mergeCell ref="AV38:AW38"/>
    <mergeCell ref="AX38:AY38"/>
    <mergeCell ref="AZ38:BA38"/>
    <mergeCell ref="BB38:BC38"/>
    <mergeCell ref="BD38:BE38"/>
    <mergeCell ref="BF38:BG38"/>
    <mergeCell ref="AJ38:AK38"/>
    <mergeCell ref="AL38:AM38"/>
    <mergeCell ref="AN38:AO38"/>
    <mergeCell ref="AP38:AQ38"/>
    <mergeCell ref="AR38:AS38"/>
    <mergeCell ref="AT38:AU38"/>
    <mergeCell ref="T38:U38"/>
    <mergeCell ref="AT40:AU40"/>
    <mergeCell ref="AV40:AW40"/>
    <mergeCell ref="Z40:AA40"/>
    <mergeCell ref="AB40:AC40"/>
    <mergeCell ref="AD40:AE40"/>
    <mergeCell ref="AF40:AG40"/>
    <mergeCell ref="AH40:AI40"/>
    <mergeCell ref="AJ40:AK40"/>
    <mergeCell ref="AL40:AM40"/>
    <mergeCell ref="N40:O40"/>
    <mergeCell ref="P40:Q40"/>
    <mergeCell ref="R40:S40"/>
    <mergeCell ref="T40:U40"/>
    <mergeCell ref="V40:W40"/>
    <mergeCell ref="X40:Y40"/>
    <mergeCell ref="CB38:CC38"/>
    <mergeCell ref="CD38:CE38"/>
    <mergeCell ref="CF38:CG38"/>
    <mergeCell ref="V38:W38"/>
    <mergeCell ref="X38:Y38"/>
    <mergeCell ref="Z38:AA38"/>
    <mergeCell ref="AB38:AC38"/>
    <mergeCell ref="AD38:AE38"/>
    <mergeCell ref="AF38:AG38"/>
    <mergeCell ref="AH38:AI38"/>
    <mergeCell ref="CB40:CC40"/>
    <mergeCell ref="CD40:CE40"/>
    <mergeCell ref="CF40:CG40"/>
    <mergeCell ref="CH40:CI40"/>
    <mergeCell ref="AN42:AO42"/>
    <mergeCell ref="B43:C43"/>
    <mergeCell ref="D43:E43"/>
    <mergeCell ref="F43:G43"/>
    <mergeCell ref="H43:I43"/>
    <mergeCell ref="J43:K43"/>
    <mergeCell ref="BP40:BQ40"/>
    <mergeCell ref="BR40:BS40"/>
    <mergeCell ref="BT40:BU40"/>
    <mergeCell ref="BV40:BW40"/>
    <mergeCell ref="BX40:BY40"/>
    <mergeCell ref="BZ40:CA40"/>
    <mergeCell ref="BD40:BE40"/>
    <mergeCell ref="BF40:BG40"/>
    <mergeCell ref="BH40:BI40"/>
    <mergeCell ref="BJ40:BK40"/>
    <mergeCell ref="BL40:BM40"/>
    <mergeCell ref="BN40:BO40"/>
    <mergeCell ref="CF43:CG43"/>
    <mergeCell ref="CH43:CI43"/>
    <mergeCell ref="B44:C44"/>
    <mergeCell ref="D44:E44"/>
    <mergeCell ref="F44:G44"/>
    <mergeCell ref="H44:I44"/>
    <mergeCell ref="J44:K44"/>
    <mergeCell ref="L43:M43"/>
    <mergeCell ref="N43:O43"/>
    <mergeCell ref="P43:Q43"/>
    <mergeCell ref="BR43:BS43"/>
    <mergeCell ref="BT43:BU43"/>
    <mergeCell ref="BV43:BW43"/>
    <mergeCell ref="BX43:BY43"/>
    <mergeCell ref="AN40:AO40"/>
    <mergeCell ref="AP40:AQ40"/>
    <mergeCell ref="AR40:AS40"/>
    <mergeCell ref="AX40:AY40"/>
    <mergeCell ref="AZ40:BA40"/>
    <mergeCell ref="BB40:BC40"/>
    <mergeCell ref="BF43:BG43"/>
    <mergeCell ref="BH43:BI43"/>
    <mergeCell ref="BJ43:BK43"/>
    <mergeCell ref="BL43:BM43"/>
    <mergeCell ref="BN43:BO43"/>
    <mergeCell ref="BP43:BQ43"/>
    <mergeCell ref="AT43:AU43"/>
    <mergeCell ref="AV43:AW43"/>
    <mergeCell ref="AX43:AY43"/>
    <mergeCell ref="AZ43:BA43"/>
    <mergeCell ref="BB43:BC43"/>
    <mergeCell ref="BD43:BE43"/>
    <mergeCell ref="AH43:AI43"/>
    <mergeCell ref="AJ43:AK43"/>
    <mergeCell ref="AL43:AM43"/>
    <mergeCell ref="AN43:AO43"/>
    <mergeCell ref="AP43:AQ43"/>
    <mergeCell ref="AR43:AS43"/>
    <mergeCell ref="R43:S43"/>
    <mergeCell ref="AR44:AS44"/>
    <mergeCell ref="AT44:AU44"/>
    <mergeCell ref="X44:Y44"/>
    <mergeCell ref="Z44:AA44"/>
    <mergeCell ref="AB44:AC44"/>
    <mergeCell ref="AD44:AE44"/>
    <mergeCell ref="AF44:AG44"/>
    <mergeCell ref="AH44:AI44"/>
    <mergeCell ref="AJ44:AK44"/>
    <mergeCell ref="L44:M44"/>
    <mergeCell ref="N44:O44"/>
    <mergeCell ref="P44:Q44"/>
    <mergeCell ref="R44:S44"/>
    <mergeCell ref="T44:U44"/>
    <mergeCell ref="V44:W44"/>
    <mergeCell ref="BZ43:CA43"/>
    <mergeCell ref="CB43:CC43"/>
    <mergeCell ref="CD43:CE43"/>
    <mergeCell ref="T43:U43"/>
    <mergeCell ref="V43:W43"/>
    <mergeCell ref="X43:Y43"/>
    <mergeCell ref="Z43:AA43"/>
    <mergeCell ref="AB43:AC43"/>
    <mergeCell ref="AD43:AE43"/>
    <mergeCell ref="AF43:AG43"/>
    <mergeCell ref="BZ44:CA44"/>
    <mergeCell ref="CB44:CC44"/>
    <mergeCell ref="CD44:CE44"/>
    <mergeCell ref="CF44:CG44"/>
    <mergeCell ref="CH44:CI44"/>
    <mergeCell ref="B45:C45"/>
    <mergeCell ref="D45:E45"/>
    <mergeCell ref="F45:G45"/>
    <mergeCell ref="H45:I45"/>
    <mergeCell ref="J45:K45"/>
    <mergeCell ref="BN44:BO44"/>
    <mergeCell ref="BP44:BQ44"/>
    <mergeCell ref="BR44:BS44"/>
    <mergeCell ref="BT44:BU44"/>
    <mergeCell ref="BV44:BW44"/>
    <mergeCell ref="BX44:BY44"/>
    <mergeCell ref="BB44:BC44"/>
    <mergeCell ref="BD44:BE44"/>
    <mergeCell ref="BF44:BG44"/>
    <mergeCell ref="BH44:BI44"/>
    <mergeCell ref="BJ44:BK44"/>
    <mergeCell ref="BL44:BM44"/>
    <mergeCell ref="CF45:CG45"/>
    <mergeCell ref="CH45:CI45"/>
    <mergeCell ref="B46:C46"/>
    <mergeCell ref="D46:E46"/>
    <mergeCell ref="F46:G46"/>
    <mergeCell ref="H46:I46"/>
    <mergeCell ref="J46:K46"/>
    <mergeCell ref="L45:M45"/>
    <mergeCell ref="N45:O45"/>
    <mergeCell ref="P45:Q45"/>
    <mergeCell ref="BR45:BS45"/>
    <mergeCell ref="BT45:BU45"/>
    <mergeCell ref="BV45:BW45"/>
    <mergeCell ref="BX45:BY45"/>
    <mergeCell ref="AL44:AM44"/>
    <mergeCell ref="AN44:AO44"/>
    <mergeCell ref="AP44:AQ44"/>
    <mergeCell ref="AV44:AW44"/>
    <mergeCell ref="AX44:AY44"/>
    <mergeCell ref="AZ44:BA44"/>
    <mergeCell ref="BF45:BG45"/>
    <mergeCell ref="BH45:BI45"/>
    <mergeCell ref="BJ45:BK45"/>
    <mergeCell ref="BL45:BM45"/>
    <mergeCell ref="BN45:BO45"/>
    <mergeCell ref="BP45:BQ45"/>
    <mergeCell ref="AT45:AU45"/>
    <mergeCell ref="AV45:AW45"/>
    <mergeCell ref="AX45:AY45"/>
    <mergeCell ref="AZ45:BA45"/>
    <mergeCell ref="BB45:BC45"/>
    <mergeCell ref="BD45:BE45"/>
    <mergeCell ref="AH45:AI45"/>
    <mergeCell ref="AJ45:AK45"/>
    <mergeCell ref="AL45:AM45"/>
    <mergeCell ref="AN45:AO45"/>
    <mergeCell ref="AP45:AQ45"/>
    <mergeCell ref="AR45:AS45"/>
    <mergeCell ref="R45:S45"/>
    <mergeCell ref="AR46:AS46"/>
    <mergeCell ref="AT46:AU46"/>
    <mergeCell ref="X46:Y46"/>
    <mergeCell ref="Z46:AA46"/>
    <mergeCell ref="AB46:AC46"/>
    <mergeCell ref="AD46:AE46"/>
    <mergeCell ref="AF46:AG46"/>
    <mergeCell ref="AH46:AI46"/>
    <mergeCell ref="AJ46:AK46"/>
    <mergeCell ref="L46:M46"/>
    <mergeCell ref="N46:O46"/>
    <mergeCell ref="P46:Q46"/>
    <mergeCell ref="R46:S46"/>
    <mergeCell ref="T46:U46"/>
    <mergeCell ref="V46:W46"/>
    <mergeCell ref="BZ45:CA45"/>
    <mergeCell ref="CB45:CC45"/>
    <mergeCell ref="CD45:CE45"/>
    <mergeCell ref="T45:U45"/>
    <mergeCell ref="V45:W45"/>
    <mergeCell ref="X45:Y45"/>
    <mergeCell ref="Z45:AA45"/>
    <mergeCell ref="AB45:AC45"/>
    <mergeCell ref="AD45:AE45"/>
    <mergeCell ref="AF45:AG45"/>
    <mergeCell ref="BZ46:CA46"/>
    <mergeCell ref="CB46:CC46"/>
    <mergeCell ref="CD46:CE46"/>
    <mergeCell ref="CF46:CG46"/>
    <mergeCell ref="CH46:CI46"/>
    <mergeCell ref="B47:C47"/>
    <mergeCell ref="D47:E47"/>
    <mergeCell ref="F47:G47"/>
    <mergeCell ref="H47:I47"/>
    <mergeCell ref="J47:K47"/>
    <mergeCell ref="BN46:BO46"/>
    <mergeCell ref="BP46:BQ46"/>
    <mergeCell ref="BR46:BS46"/>
    <mergeCell ref="BT46:BU46"/>
    <mergeCell ref="BV46:BW46"/>
    <mergeCell ref="BX46:BY46"/>
    <mergeCell ref="BB46:BC46"/>
    <mergeCell ref="BD46:BE46"/>
    <mergeCell ref="BF46:BG46"/>
    <mergeCell ref="BH46:BI46"/>
    <mergeCell ref="BJ46:BK46"/>
    <mergeCell ref="BL46:BM46"/>
    <mergeCell ref="CF47:CG47"/>
    <mergeCell ref="CH47:CI47"/>
    <mergeCell ref="B48:C48"/>
    <mergeCell ref="D48:E48"/>
    <mergeCell ref="F48:G48"/>
    <mergeCell ref="H48:I48"/>
    <mergeCell ref="J48:K48"/>
    <mergeCell ref="L47:M47"/>
    <mergeCell ref="N47:O47"/>
    <mergeCell ref="P47:Q47"/>
    <mergeCell ref="BR47:BS47"/>
    <mergeCell ref="BT47:BU47"/>
    <mergeCell ref="BV47:BW47"/>
    <mergeCell ref="BX47:BY47"/>
    <mergeCell ref="AL46:AM46"/>
    <mergeCell ref="AN46:AO46"/>
    <mergeCell ref="AP46:AQ46"/>
    <mergeCell ref="AV46:AW46"/>
    <mergeCell ref="AX46:AY46"/>
    <mergeCell ref="AZ46:BA46"/>
    <mergeCell ref="BF47:BG47"/>
    <mergeCell ref="BH47:BI47"/>
    <mergeCell ref="BJ47:BK47"/>
    <mergeCell ref="BL47:BM47"/>
    <mergeCell ref="BN47:BO47"/>
    <mergeCell ref="BP47:BQ47"/>
    <mergeCell ref="AT47:AU47"/>
    <mergeCell ref="AV47:AW47"/>
    <mergeCell ref="AX47:AY47"/>
    <mergeCell ref="AZ47:BA47"/>
    <mergeCell ref="BB47:BC47"/>
    <mergeCell ref="BD47:BE47"/>
    <mergeCell ref="AH47:AI47"/>
    <mergeCell ref="AJ47:AK47"/>
    <mergeCell ref="AL47:AM47"/>
    <mergeCell ref="AN47:AO47"/>
    <mergeCell ref="AP47:AQ47"/>
    <mergeCell ref="AR47:AS47"/>
    <mergeCell ref="R47:S47"/>
    <mergeCell ref="AR48:AS48"/>
    <mergeCell ref="AT48:AU48"/>
    <mergeCell ref="X48:Y48"/>
    <mergeCell ref="Z48:AA48"/>
    <mergeCell ref="AB48:AC48"/>
    <mergeCell ref="AD48:AE48"/>
    <mergeCell ref="AF48:AG48"/>
    <mergeCell ref="AH48:AI48"/>
    <mergeCell ref="AJ48:AK48"/>
    <mergeCell ref="L48:M48"/>
    <mergeCell ref="N48:O48"/>
    <mergeCell ref="P48:Q48"/>
    <mergeCell ref="R48:S48"/>
    <mergeCell ref="T48:U48"/>
    <mergeCell ref="V48:W48"/>
    <mergeCell ref="BZ47:CA47"/>
    <mergeCell ref="CB47:CC47"/>
    <mergeCell ref="CD47:CE47"/>
    <mergeCell ref="T47:U47"/>
    <mergeCell ref="V47:W47"/>
    <mergeCell ref="X47:Y47"/>
    <mergeCell ref="Z47:AA47"/>
    <mergeCell ref="AB47:AC47"/>
    <mergeCell ref="AD47:AE47"/>
    <mergeCell ref="AF47:AG47"/>
    <mergeCell ref="BZ48:CA48"/>
    <mergeCell ref="CB48:CC48"/>
    <mergeCell ref="CD48:CE48"/>
    <mergeCell ref="CF48:CG48"/>
    <mergeCell ref="CH48:CI48"/>
    <mergeCell ref="B49:C49"/>
    <mergeCell ref="D49:E49"/>
    <mergeCell ref="F49:G49"/>
    <mergeCell ref="H49:I49"/>
    <mergeCell ref="J49:K49"/>
    <mergeCell ref="BN48:BO48"/>
    <mergeCell ref="BP48:BQ48"/>
    <mergeCell ref="BR48:BS48"/>
    <mergeCell ref="BT48:BU48"/>
    <mergeCell ref="BV48:BW48"/>
    <mergeCell ref="BX48:BY48"/>
    <mergeCell ref="BB48:BC48"/>
    <mergeCell ref="BD48:BE48"/>
    <mergeCell ref="BF48:BG48"/>
    <mergeCell ref="BH48:BI48"/>
    <mergeCell ref="BJ48:BK48"/>
    <mergeCell ref="BL48:BM48"/>
    <mergeCell ref="CF49:CG49"/>
    <mergeCell ref="CH49:CI49"/>
    <mergeCell ref="B50:C50"/>
    <mergeCell ref="D50:E50"/>
    <mergeCell ref="F50:G50"/>
    <mergeCell ref="H50:I50"/>
    <mergeCell ref="J50:K50"/>
    <mergeCell ref="L49:M49"/>
    <mergeCell ref="N49:O49"/>
    <mergeCell ref="P49:Q49"/>
    <mergeCell ref="BR49:BS49"/>
    <mergeCell ref="BT49:BU49"/>
    <mergeCell ref="BV49:BW49"/>
    <mergeCell ref="BX49:BY49"/>
    <mergeCell ref="AL48:AM48"/>
    <mergeCell ref="AN48:AO48"/>
    <mergeCell ref="AP48:AQ48"/>
    <mergeCell ref="AV48:AW48"/>
    <mergeCell ref="AX48:AY48"/>
    <mergeCell ref="AZ48:BA48"/>
    <mergeCell ref="BF49:BG49"/>
    <mergeCell ref="BH49:BI49"/>
    <mergeCell ref="BJ49:BK49"/>
    <mergeCell ref="BL49:BM49"/>
    <mergeCell ref="BN49:BO49"/>
    <mergeCell ref="BP49:BQ49"/>
    <mergeCell ref="AT49:AU49"/>
    <mergeCell ref="AV49:AW49"/>
    <mergeCell ref="AX49:AY49"/>
    <mergeCell ref="AZ49:BA49"/>
    <mergeCell ref="BB49:BC49"/>
    <mergeCell ref="BD49:BE49"/>
    <mergeCell ref="AH49:AI49"/>
    <mergeCell ref="AJ49:AK49"/>
    <mergeCell ref="AL49:AM49"/>
    <mergeCell ref="AN49:AO49"/>
    <mergeCell ref="AP49:AQ49"/>
    <mergeCell ref="AR49:AS49"/>
    <mergeCell ref="R49:S49"/>
    <mergeCell ref="AR50:AS50"/>
    <mergeCell ref="AT50:AU50"/>
    <mergeCell ref="X50:Y50"/>
    <mergeCell ref="Z50:AA50"/>
    <mergeCell ref="AB50:AC50"/>
    <mergeCell ref="AD50:AE50"/>
    <mergeCell ref="AF50:AG50"/>
    <mergeCell ref="AH50:AI50"/>
    <mergeCell ref="AJ50:AK50"/>
    <mergeCell ref="L50:M50"/>
    <mergeCell ref="N50:O50"/>
    <mergeCell ref="P50:Q50"/>
    <mergeCell ref="R50:S50"/>
    <mergeCell ref="T50:U50"/>
    <mergeCell ref="V50:W50"/>
    <mergeCell ref="BZ49:CA49"/>
    <mergeCell ref="CB49:CC49"/>
    <mergeCell ref="CD49:CE49"/>
    <mergeCell ref="T49:U49"/>
    <mergeCell ref="V49:W49"/>
    <mergeCell ref="X49:Y49"/>
    <mergeCell ref="Z49:AA49"/>
    <mergeCell ref="AB49:AC49"/>
    <mergeCell ref="AD49:AE49"/>
    <mergeCell ref="AF49:AG49"/>
    <mergeCell ref="BZ50:CA50"/>
    <mergeCell ref="CB50:CC50"/>
    <mergeCell ref="CD50:CE50"/>
    <mergeCell ref="CF50:CG50"/>
    <mergeCell ref="CH50:CI50"/>
    <mergeCell ref="B51:C51"/>
    <mergeCell ref="D51:E51"/>
    <mergeCell ref="F51:G51"/>
    <mergeCell ref="H51:I51"/>
    <mergeCell ref="J51:K51"/>
    <mergeCell ref="BN50:BO50"/>
    <mergeCell ref="BP50:BQ50"/>
    <mergeCell ref="BR50:BS50"/>
    <mergeCell ref="BT50:BU50"/>
    <mergeCell ref="BV50:BW50"/>
    <mergeCell ref="BX50:BY50"/>
    <mergeCell ref="BB50:BC50"/>
    <mergeCell ref="BD50:BE50"/>
    <mergeCell ref="BF50:BG50"/>
    <mergeCell ref="BH50:BI50"/>
    <mergeCell ref="BJ50:BK50"/>
    <mergeCell ref="BL50:BM50"/>
    <mergeCell ref="CF51:CG51"/>
    <mergeCell ref="CH51:CI51"/>
    <mergeCell ref="B52:C52"/>
    <mergeCell ref="D52:E52"/>
    <mergeCell ref="F52:G52"/>
    <mergeCell ref="H52:I52"/>
    <mergeCell ref="J52:K52"/>
    <mergeCell ref="L51:M51"/>
    <mergeCell ref="N51:O51"/>
    <mergeCell ref="P51:Q51"/>
    <mergeCell ref="BR51:BS51"/>
    <mergeCell ref="BT51:BU51"/>
    <mergeCell ref="BV51:BW51"/>
    <mergeCell ref="BX51:BY51"/>
    <mergeCell ref="AL50:AM50"/>
    <mergeCell ref="AN50:AO50"/>
    <mergeCell ref="AP50:AQ50"/>
    <mergeCell ref="AV50:AW50"/>
    <mergeCell ref="AX50:AY50"/>
    <mergeCell ref="AZ50:BA50"/>
    <mergeCell ref="BF51:BG51"/>
    <mergeCell ref="BH51:BI51"/>
    <mergeCell ref="BJ51:BK51"/>
    <mergeCell ref="BL51:BM51"/>
    <mergeCell ref="BN51:BO51"/>
    <mergeCell ref="BP51:BQ51"/>
    <mergeCell ref="AT51:AU51"/>
    <mergeCell ref="AV51:AW51"/>
    <mergeCell ref="AX51:AY51"/>
    <mergeCell ref="AZ51:BA51"/>
    <mergeCell ref="BB51:BC51"/>
    <mergeCell ref="BD51:BE51"/>
    <mergeCell ref="AH51:AI51"/>
    <mergeCell ref="AJ51:AK51"/>
    <mergeCell ref="AL51:AM51"/>
    <mergeCell ref="AN51:AO51"/>
    <mergeCell ref="AP51:AQ51"/>
    <mergeCell ref="AR51:AS51"/>
    <mergeCell ref="R51:S51"/>
    <mergeCell ref="AR52:AS52"/>
    <mergeCell ref="AT52:AU52"/>
    <mergeCell ref="X52:Y52"/>
    <mergeCell ref="Z52:AA52"/>
    <mergeCell ref="AB52:AC52"/>
    <mergeCell ref="AD52:AE52"/>
    <mergeCell ref="AF52:AG52"/>
    <mergeCell ref="AH52:AI52"/>
    <mergeCell ref="AJ52:AK52"/>
    <mergeCell ref="L52:M52"/>
    <mergeCell ref="N52:O52"/>
    <mergeCell ref="P52:Q52"/>
    <mergeCell ref="R52:S52"/>
    <mergeCell ref="T52:U52"/>
    <mergeCell ref="V52:W52"/>
    <mergeCell ref="BZ51:CA51"/>
    <mergeCell ref="CB51:CC51"/>
    <mergeCell ref="CD51:CE51"/>
    <mergeCell ref="T51:U51"/>
    <mergeCell ref="V51:W51"/>
    <mergeCell ref="X51:Y51"/>
    <mergeCell ref="Z51:AA51"/>
    <mergeCell ref="AB51:AC51"/>
    <mergeCell ref="AD51:AE51"/>
    <mergeCell ref="AF51:AG51"/>
    <mergeCell ref="BZ52:CA52"/>
    <mergeCell ref="CB52:CC52"/>
    <mergeCell ref="CD52:CE52"/>
    <mergeCell ref="CF52:CG52"/>
    <mergeCell ref="CH52:CI52"/>
    <mergeCell ref="B53:C53"/>
    <mergeCell ref="D53:E53"/>
    <mergeCell ref="F53:G53"/>
    <mergeCell ref="H53:I53"/>
    <mergeCell ref="J53:K53"/>
    <mergeCell ref="BN52:BO52"/>
    <mergeCell ref="BP52:BQ52"/>
    <mergeCell ref="BR52:BS52"/>
    <mergeCell ref="BT52:BU52"/>
    <mergeCell ref="BV52:BW52"/>
    <mergeCell ref="BX52:BY52"/>
    <mergeCell ref="BB52:BC52"/>
    <mergeCell ref="BD52:BE52"/>
    <mergeCell ref="BF52:BG52"/>
    <mergeCell ref="BH52:BI52"/>
    <mergeCell ref="BJ52:BK52"/>
    <mergeCell ref="BL52:BM52"/>
    <mergeCell ref="CF53:CG53"/>
    <mergeCell ref="CH53:CI53"/>
    <mergeCell ref="B54:C54"/>
    <mergeCell ref="D54:E54"/>
    <mergeCell ref="F54:G54"/>
    <mergeCell ref="H54:I54"/>
    <mergeCell ref="J54:K54"/>
    <mergeCell ref="L53:M53"/>
    <mergeCell ref="N53:O53"/>
    <mergeCell ref="P53:Q53"/>
    <mergeCell ref="BR53:BS53"/>
    <mergeCell ref="BT53:BU53"/>
    <mergeCell ref="BV53:BW53"/>
    <mergeCell ref="BX53:BY53"/>
    <mergeCell ref="AL52:AM52"/>
    <mergeCell ref="AN52:AO52"/>
    <mergeCell ref="AP52:AQ52"/>
    <mergeCell ref="AV52:AW52"/>
    <mergeCell ref="AX52:AY52"/>
    <mergeCell ref="AZ52:BA52"/>
    <mergeCell ref="BF53:BG53"/>
    <mergeCell ref="BH53:BI53"/>
    <mergeCell ref="BJ53:BK53"/>
    <mergeCell ref="BL53:BM53"/>
    <mergeCell ref="BN53:BO53"/>
    <mergeCell ref="BP53:BQ53"/>
    <mergeCell ref="AT53:AU53"/>
    <mergeCell ref="AV53:AW53"/>
    <mergeCell ref="AX53:AY53"/>
    <mergeCell ref="AZ53:BA53"/>
    <mergeCell ref="BB53:BC53"/>
    <mergeCell ref="BD53:BE53"/>
    <mergeCell ref="AH53:AI53"/>
    <mergeCell ref="AJ53:AK53"/>
    <mergeCell ref="AL53:AM53"/>
    <mergeCell ref="AN53:AO53"/>
    <mergeCell ref="AP53:AQ53"/>
    <mergeCell ref="AR53:AS53"/>
    <mergeCell ref="R53:S53"/>
    <mergeCell ref="AR54:AS54"/>
    <mergeCell ref="AT54:AU54"/>
    <mergeCell ref="X54:Y54"/>
    <mergeCell ref="Z54:AA54"/>
    <mergeCell ref="AB54:AC54"/>
    <mergeCell ref="AD54:AE54"/>
    <mergeCell ref="AF54:AG54"/>
    <mergeCell ref="AH54:AI54"/>
    <mergeCell ref="AJ54:AK54"/>
    <mergeCell ref="L54:M54"/>
    <mergeCell ref="N54:O54"/>
    <mergeCell ref="P54:Q54"/>
    <mergeCell ref="R54:S54"/>
    <mergeCell ref="T54:U54"/>
    <mergeCell ref="V54:W54"/>
    <mergeCell ref="BZ53:CA53"/>
    <mergeCell ref="CB53:CC53"/>
    <mergeCell ref="CD53:CE53"/>
    <mergeCell ref="T53:U53"/>
    <mergeCell ref="V53:W53"/>
    <mergeCell ref="X53:Y53"/>
    <mergeCell ref="Z53:AA53"/>
    <mergeCell ref="AB53:AC53"/>
    <mergeCell ref="AD53:AE53"/>
    <mergeCell ref="AF53:AG53"/>
    <mergeCell ref="BZ54:CA54"/>
    <mergeCell ref="CB54:CC54"/>
    <mergeCell ref="CD54:CE54"/>
    <mergeCell ref="CF54:CG54"/>
    <mergeCell ref="CH54:CI54"/>
    <mergeCell ref="B55:C55"/>
    <mergeCell ref="D55:E55"/>
    <mergeCell ref="F55:G55"/>
    <mergeCell ref="H55:I55"/>
    <mergeCell ref="J55:K55"/>
    <mergeCell ref="BN54:BO54"/>
    <mergeCell ref="BP54:BQ54"/>
    <mergeCell ref="BR54:BS54"/>
    <mergeCell ref="BT54:BU54"/>
    <mergeCell ref="BV54:BW54"/>
    <mergeCell ref="BX54:BY54"/>
    <mergeCell ref="BB54:BC54"/>
    <mergeCell ref="BD54:BE54"/>
    <mergeCell ref="BF54:BG54"/>
    <mergeCell ref="BH54:BI54"/>
    <mergeCell ref="BJ54:BK54"/>
    <mergeCell ref="BL54:BM54"/>
    <mergeCell ref="CF55:CG55"/>
    <mergeCell ref="CH55:CI55"/>
    <mergeCell ref="B57:C57"/>
    <mergeCell ref="D57:E57"/>
    <mergeCell ref="F57:G57"/>
    <mergeCell ref="H57:I57"/>
    <mergeCell ref="J57:K57"/>
    <mergeCell ref="L55:M55"/>
    <mergeCell ref="N55:O55"/>
    <mergeCell ref="P55:Q55"/>
    <mergeCell ref="BR55:BS55"/>
    <mergeCell ref="BT55:BU55"/>
    <mergeCell ref="BV55:BW55"/>
    <mergeCell ref="BX55:BY55"/>
    <mergeCell ref="AL54:AM54"/>
    <mergeCell ref="AN54:AO54"/>
    <mergeCell ref="AP54:AQ54"/>
    <mergeCell ref="AV54:AW54"/>
    <mergeCell ref="AX54:AY54"/>
    <mergeCell ref="AZ54:BA54"/>
    <mergeCell ref="BF55:BG55"/>
    <mergeCell ref="BH55:BI55"/>
    <mergeCell ref="BJ55:BK55"/>
    <mergeCell ref="BL55:BM55"/>
    <mergeCell ref="BN55:BO55"/>
    <mergeCell ref="BP55:BQ55"/>
    <mergeCell ref="AT55:AU55"/>
    <mergeCell ref="AV55:AW55"/>
    <mergeCell ref="AX55:AY55"/>
    <mergeCell ref="AZ55:BA55"/>
    <mergeCell ref="BB55:BC55"/>
    <mergeCell ref="BD55:BE55"/>
    <mergeCell ref="AH55:AI55"/>
    <mergeCell ref="AJ55:AK55"/>
    <mergeCell ref="AL55:AM55"/>
    <mergeCell ref="AN55:AO55"/>
    <mergeCell ref="AP55:AQ55"/>
    <mergeCell ref="AR55:AS55"/>
    <mergeCell ref="R55:S55"/>
    <mergeCell ref="AR57:AS57"/>
    <mergeCell ref="AT57:AU57"/>
    <mergeCell ref="X57:Y57"/>
    <mergeCell ref="Z57:AA57"/>
    <mergeCell ref="AB57:AC57"/>
    <mergeCell ref="AD57:AE57"/>
    <mergeCell ref="AF57:AG57"/>
    <mergeCell ref="AH57:AI57"/>
    <mergeCell ref="AJ57:AK57"/>
    <mergeCell ref="L57:M57"/>
    <mergeCell ref="N57:O57"/>
    <mergeCell ref="P57:Q57"/>
    <mergeCell ref="R57:S57"/>
    <mergeCell ref="T57:U57"/>
    <mergeCell ref="V57:W57"/>
    <mergeCell ref="BZ55:CA55"/>
    <mergeCell ref="CB55:CC55"/>
    <mergeCell ref="CD55:CE55"/>
    <mergeCell ref="T55:U55"/>
    <mergeCell ref="V55:W55"/>
    <mergeCell ref="X55:Y55"/>
    <mergeCell ref="Z55:AA55"/>
    <mergeCell ref="AB55:AC55"/>
    <mergeCell ref="AD55:AE55"/>
    <mergeCell ref="AF55:AG55"/>
    <mergeCell ref="CF57:CG57"/>
    <mergeCell ref="CH57:CI57"/>
    <mergeCell ref="AN59:AO59"/>
    <mergeCell ref="B60:C60"/>
    <mergeCell ref="D60:E60"/>
    <mergeCell ref="F60:G60"/>
    <mergeCell ref="H60:I60"/>
    <mergeCell ref="J60:K60"/>
    <mergeCell ref="L60:M60"/>
    <mergeCell ref="N60:O60"/>
    <mergeCell ref="BT57:BU57"/>
    <mergeCell ref="BV57:BW57"/>
    <mergeCell ref="BX57:BY57"/>
    <mergeCell ref="BZ57:CA57"/>
    <mergeCell ref="CB57:CC57"/>
    <mergeCell ref="CD57:CE57"/>
    <mergeCell ref="BH57:BI57"/>
    <mergeCell ref="BJ57:BK57"/>
    <mergeCell ref="BL57:BM57"/>
    <mergeCell ref="BN57:BO57"/>
    <mergeCell ref="BP57:BQ57"/>
    <mergeCell ref="BR57:BS57"/>
    <mergeCell ref="BN61:BO61"/>
    <mergeCell ref="BP61:BQ61"/>
    <mergeCell ref="BR61:BS61"/>
    <mergeCell ref="AV57:AW57"/>
    <mergeCell ref="AX57:AY57"/>
    <mergeCell ref="AZ57:BA57"/>
    <mergeCell ref="BB57:BC57"/>
    <mergeCell ref="BD57:BE57"/>
    <mergeCell ref="BF57:BG57"/>
    <mergeCell ref="AL57:AM57"/>
    <mergeCell ref="AN57:AO57"/>
    <mergeCell ref="AP57:AQ57"/>
    <mergeCell ref="CH60:CI60"/>
    <mergeCell ref="BL60:BM60"/>
    <mergeCell ref="BN60:BO60"/>
    <mergeCell ref="BP60:BQ60"/>
    <mergeCell ref="BR60:BS60"/>
    <mergeCell ref="BT60:BU60"/>
    <mergeCell ref="BV60:BW60"/>
    <mergeCell ref="AZ60:BA60"/>
    <mergeCell ref="BB60:BC60"/>
    <mergeCell ref="BD60:BE60"/>
    <mergeCell ref="BF60:BG60"/>
    <mergeCell ref="BH60:BI60"/>
    <mergeCell ref="BJ60:BK60"/>
    <mergeCell ref="AN60:AO60"/>
    <mergeCell ref="AP60:AQ60"/>
    <mergeCell ref="AR60:AS60"/>
    <mergeCell ref="AT60:AU60"/>
    <mergeCell ref="AV60:AW60"/>
    <mergeCell ref="AX60:AY60"/>
    <mergeCell ref="BX60:BY60"/>
    <mergeCell ref="BZ60:CA60"/>
    <mergeCell ref="CB60:CC60"/>
    <mergeCell ref="CD60:CE60"/>
    <mergeCell ref="CF60:CG60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X60:Y60"/>
    <mergeCell ref="Z60:AA60"/>
    <mergeCell ref="AV61:AW61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CH61:CI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BV61:BW61"/>
    <mergeCell ref="BX61:BY61"/>
    <mergeCell ref="BZ61:CA61"/>
    <mergeCell ref="CB61:CC61"/>
    <mergeCell ref="CD61:CE61"/>
    <mergeCell ref="CF61:CG61"/>
    <mergeCell ref="BJ61:BK61"/>
    <mergeCell ref="BL61:BM61"/>
    <mergeCell ref="AZ62:BA62"/>
    <mergeCell ref="BB62:BC62"/>
    <mergeCell ref="BT61:BU61"/>
    <mergeCell ref="AX61:AY61"/>
    <mergeCell ref="AZ61:BA61"/>
    <mergeCell ref="BB61:BC61"/>
    <mergeCell ref="BD61:BE61"/>
    <mergeCell ref="BF61:BG61"/>
    <mergeCell ref="BH61:BI61"/>
    <mergeCell ref="AL61:AM61"/>
    <mergeCell ref="AN61:AO61"/>
    <mergeCell ref="AP61:AQ61"/>
    <mergeCell ref="AR61:AS61"/>
    <mergeCell ref="AT61:AU61"/>
    <mergeCell ref="BF62:BG62"/>
    <mergeCell ref="CB62:CC62"/>
    <mergeCell ref="CD62:CE62"/>
    <mergeCell ref="CF62:CG62"/>
    <mergeCell ref="CH62:CI62"/>
    <mergeCell ref="B63:C63"/>
    <mergeCell ref="D63:E63"/>
    <mergeCell ref="F63:G63"/>
    <mergeCell ref="H63:I63"/>
    <mergeCell ref="J63:K63"/>
    <mergeCell ref="L63:M63"/>
    <mergeCell ref="BP62:BQ62"/>
    <mergeCell ref="BR62:BS62"/>
    <mergeCell ref="BT62:BU62"/>
    <mergeCell ref="BV62:BW62"/>
    <mergeCell ref="BX62:BY62"/>
    <mergeCell ref="BZ62:CA62"/>
    <mergeCell ref="BH62:BI62"/>
    <mergeCell ref="BJ62:BK62"/>
    <mergeCell ref="BL62:BM62"/>
    <mergeCell ref="BN62:BO62"/>
    <mergeCell ref="AR62:AS62"/>
    <mergeCell ref="AT62:AU62"/>
    <mergeCell ref="AV62:AW62"/>
    <mergeCell ref="AX62:AY62"/>
    <mergeCell ref="AF62:AG62"/>
    <mergeCell ref="AH62:AI62"/>
    <mergeCell ref="AJ62:AK62"/>
    <mergeCell ref="AL62:AM62"/>
    <mergeCell ref="AN62:AO62"/>
    <mergeCell ref="AP62:AQ62"/>
    <mergeCell ref="T62:U62"/>
    <mergeCell ref="AP63:AQ63"/>
    <mergeCell ref="AR63:AS63"/>
    <mergeCell ref="AT63:AU63"/>
    <mergeCell ref="AV63:AW63"/>
    <mergeCell ref="Z63:AA63"/>
    <mergeCell ref="AB63:AC63"/>
    <mergeCell ref="AD63:AE63"/>
    <mergeCell ref="AF63:AG63"/>
    <mergeCell ref="AH63:AI63"/>
    <mergeCell ref="AJ63:AK63"/>
    <mergeCell ref="N63:O63"/>
    <mergeCell ref="P63:Q63"/>
    <mergeCell ref="R63:S63"/>
    <mergeCell ref="T63:U63"/>
    <mergeCell ref="V63:W63"/>
    <mergeCell ref="X63:Y63"/>
    <mergeCell ref="BD62:BE62"/>
    <mergeCell ref="V62:W62"/>
    <mergeCell ref="X62:Y62"/>
    <mergeCell ref="Z62:AA62"/>
    <mergeCell ref="AB62:AC62"/>
    <mergeCell ref="AD62:AE62"/>
    <mergeCell ref="CH63:CI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BV63:BW63"/>
    <mergeCell ref="BX63:BY63"/>
    <mergeCell ref="BZ63:CA63"/>
    <mergeCell ref="CB63:CC63"/>
    <mergeCell ref="CD63:CE63"/>
    <mergeCell ref="CF63:CG63"/>
    <mergeCell ref="BJ63:BK63"/>
    <mergeCell ref="BL63:BM63"/>
    <mergeCell ref="AZ64:BA64"/>
    <mergeCell ref="BB64:BC64"/>
    <mergeCell ref="BN63:BO63"/>
    <mergeCell ref="BP63:BQ63"/>
    <mergeCell ref="BR63:BS63"/>
    <mergeCell ref="BT63:BU63"/>
    <mergeCell ref="AX63:AY63"/>
    <mergeCell ref="AZ63:BA63"/>
    <mergeCell ref="BB63:BC63"/>
    <mergeCell ref="BD63:BE63"/>
    <mergeCell ref="BF63:BG63"/>
    <mergeCell ref="BH63:BI63"/>
    <mergeCell ref="AL63:AM63"/>
    <mergeCell ref="AN63:AO63"/>
    <mergeCell ref="BF64:BG64"/>
    <mergeCell ref="CB64:CC64"/>
    <mergeCell ref="CD64:CE64"/>
    <mergeCell ref="CF64:CG64"/>
    <mergeCell ref="CH64:CI64"/>
    <mergeCell ref="B65:C65"/>
    <mergeCell ref="D65:E65"/>
    <mergeCell ref="F65:G65"/>
    <mergeCell ref="H65:I65"/>
    <mergeCell ref="J65:K65"/>
    <mergeCell ref="L65:M65"/>
    <mergeCell ref="BP64:BQ64"/>
    <mergeCell ref="BR64:BS64"/>
    <mergeCell ref="BT64:BU64"/>
    <mergeCell ref="BV64:BW64"/>
    <mergeCell ref="BX64:BY64"/>
    <mergeCell ref="BZ64:CA64"/>
    <mergeCell ref="BH64:BI64"/>
    <mergeCell ref="BJ64:BK64"/>
    <mergeCell ref="BL64:BM64"/>
    <mergeCell ref="BN64:BO64"/>
    <mergeCell ref="AR64:AS64"/>
    <mergeCell ref="AT64:AU64"/>
    <mergeCell ref="AV64:AW64"/>
    <mergeCell ref="AX64:AY64"/>
    <mergeCell ref="AF64:AG64"/>
    <mergeCell ref="AH64:AI64"/>
    <mergeCell ref="AJ64:AK64"/>
    <mergeCell ref="AL64:AM64"/>
    <mergeCell ref="AN64:AO64"/>
    <mergeCell ref="AP64:AQ64"/>
    <mergeCell ref="T64:U64"/>
    <mergeCell ref="AP65:AQ65"/>
    <mergeCell ref="AR65:AS65"/>
    <mergeCell ref="AT65:AU65"/>
    <mergeCell ref="AV65:AW65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BD64:BE64"/>
    <mergeCell ref="V64:W64"/>
    <mergeCell ref="X64:Y64"/>
    <mergeCell ref="Z64:AA64"/>
    <mergeCell ref="AB64:AC64"/>
    <mergeCell ref="AD64:AE64"/>
    <mergeCell ref="CH65:CI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BV65:BW65"/>
    <mergeCell ref="BX65:BY65"/>
    <mergeCell ref="BZ65:CA65"/>
    <mergeCell ref="CB65:CC65"/>
    <mergeCell ref="CD65:CE65"/>
    <mergeCell ref="CF65:CG65"/>
    <mergeCell ref="BJ65:BK65"/>
    <mergeCell ref="BL65:BM65"/>
    <mergeCell ref="AZ66:BA66"/>
    <mergeCell ref="BB66:BC66"/>
    <mergeCell ref="BN65:BO65"/>
    <mergeCell ref="BP65:BQ65"/>
    <mergeCell ref="BR65:BS65"/>
    <mergeCell ref="BT65:BU65"/>
    <mergeCell ref="AX65:AY65"/>
    <mergeCell ref="AZ65:BA65"/>
    <mergeCell ref="BB65:BC65"/>
    <mergeCell ref="BD65:BE65"/>
    <mergeCell ref="BF65:BG65"/>
    <mergeCell ref="BH65:BI65"/>
    <mergeCell ref="AL65:AM65"/>
    <mergeCell ref="AN65:AO65"/>
    <mergeCell ref="BF66:BG66"/>
    <mergeCell ref="CB66:CC66"/>
    <mergeCell ref="CD66:CE66"/>
    <mergeCell ref="CF66:CG66"/>
    <mergeCell ref="CH66:CI66"/>
    <mergeCell ref="B67:C67"/>
    <mergeCell ref="D67:E67"/>
    <mergeCell ref="F67:G67"/>
    <mergeCell ref="H67:I67"/>
    <mergeCell ref="J67:K67"/>
    <mergeCell ref="L67:M67"/>
    <mergeCell ref="BP66:BQ66"/>
    <mergeCell ref="BR66:BS66"/>
    <mergeCell ref="BT66:BU66"/>
    <mergeCell ref="BV66:BW66"/>
    <mergeCell ref="BX66:BY66"/>
    <mergeCell ref="BZ66:CA66"/>
    <mergeCell ref="BH66:BI66"/>
    <mergeCell ref="BJ66:BK66"/>
    <mergeCell ref="BL66:BM66"/>
    <mergeCell ref="BN66:BO66"/>
    <mergeCell ref="AR66:AS66"/>
    <mergeCell ref="AT66:AU66"/>
    <mergeCell ref="AV66:AW66"/>
    <mergeCell ref="AX66:AY66"/>
    <mergeCell ref="AF66:AG66"/>
    <mergeCell ref="AH66:AI66"/>
    <mergeCell ref="AJ66:AK66"/>
    <mergeCell ref="AL66:AM66"/>
    <mergeCell ref="AN66:AO66"/>
    <mergeCell ref="AP66:AQ66"/>
    <mergeCell ref="T66:U66"/>
    <mergeCell ref="AP67:AQ67"/>
    <mergeCell ref="AR67:AS67"/>
    <mergeCell ref="AT67:AU67"/>
    <mergeCell ref="AV67:AW67"/>
    <mergeCell ref="Z67:AA67"/>
    <mergeCell ref="AB67:AC67"/>
    <mergeCell ref="AD67:AE67"/>
    <mergeCell ref="AF67:AG67"/>
    <mergeCell ref="AH67:AI67"/>
    <mergeCell ref="AJ67:AK67"/>
    <mergeCell ref="N67:O67"/>
    <mergeCell ref="P67:Q67"/>
    <mergeCell ref="R67:S67"/>
    <mergeCell ref="T67:U67"/>
    <mergeCell ref="V67:W67"/>
    <mergeCell ref="X67:Y67"/>
    <mergeCell ref="BD66:BE66"/>
    <mergeCell ref="V66:W66"/>
    <mergeCell ref="X66:Y66"/>
    <mergeCell ref="Z66:AA66"/>
    <mergeCell ref="AB66:AC66"/>
    <mergeCell ref="AD66:AE66"/>
    <mergeCell ref="CH67:CI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BV67:BW67"/>
    <mergeCell ref="BX67:BY67"/>
    <mergeCell ref="BZ67:CA67"/>
    <mergeCell ref="CB67:CC67"/>
    <mergeCell ref="CD67:CE67"/>
    <mergeCell ref="CF67:CG67"/>
    <mergeCell ref="BJ67:BK67"/>
    <mergeCell ref="BL67:BM67"/>
    <mergeCell ref="AZ68:BA68"/>
    <mergeCell ref="BB68:BC68"/>
    <mergeCell ref="BN67:BO67"/>
    <mergeCell ref="BP67:BQ67"/>
    <mergeCell ref="BR67:BS67"/>
    <mergeCell ref="BT67:BU67"/>
    <mergeCell ref="AX67:AY67"/>
    <mergeCell ref="AZ67:BA67"/>
    <mergeCell ref="BB67:BC67"/>
    <mergeCell ref="BD67:BE67"/>
    <mergeCell ref="BF67:BG67"/>
    <mergeCell ref="BH67:BI67"/>
    <mergeCell ref="AL67:AM67"/>
    <mergeCell ref="AN67:AO67"/>
    <mergeCell ref="BF68:BG68"/>
    <mergeCell ref="CB68:CC68"/>
    <mergeCell ref="CD68:CE68"/>
    <mergeCell ref="CF68:CG68"/>
    <mergeCell ref="CH68:CI68"/>
    <mergeCell ref="B69:C69"/>
    <mergeCell ref="D69:E69"/>
    <mergeCell ref="F69:G69"/>
    <mergeCell ref="H69:I69"/>
    <mergeCell ref="J69:K69"/>
    <mergeCell ref="L69:M69"/>
    <mergeCell ref="BP68:BQ68"/>
    <mergeCell ref="BR68:BS68"/>
    <mergeCell ref="BT68:BU68"/>
    <mergeCell ref="BV68:BW68"/>
    <mergeCell ref="BX68:BY68"/>
    <mergeCell ref="BZ68:CA68"/>
    <mergeCell ref="BH68:BI68"/>
    <mergeCell ref="BJ68:BK68"/>
    <mergeCell ref="BL68:BM68"/>
    <mergeCell ref="BN68:BO68"/>
    <mergeCell ref="AR68:AS68"/>
    <mergeCell ref="AT68:AU68"/>
    <mergeCell ref="AV68:AW68"/>
    <mergeCell ref="AX68:AY68"/>
    <mergeCell ref="AF68:AG68"/>
    <mergeCell ref="AH68:AI68"/>
    <mergeCell ref="AJ68:AK68"/>
    <mergeCell ref="AL68:AM68"/>
    <mergeCell ref="AN68:AO68"/>
    <mergeCell ref="AP68:AQ68"/>
    <mergeCell ref="T68:U68"/>
    <mergeCell ref="AP69:AQ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N69:O69"/>
    <mergeCell ref="P69:Q69"/>
    <mergeCell ref="R69:S69"/>
    <mergeCell ref="T69:U69"/>
    <mergeCell ref="V69:W69"/>
    <mergeCell ref="X69:Y69"/>
    <mergeCell ref="BD68:BE68"/>
    <mergeCell ref="V68:W68"/>
    <mergeCell ref="X68:Y68"/>
    <mergeCell ref="Z68:AA68"/>
    <mergeCell ref="AB68:AC68"/>
    <mergeCell ref="AD68:AE68"/>
    <mergeCell ref="CH69:CI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BV69:BW69"/>
    <mergeCell ref="BX69:BY69"/>
    <mergeCell ref="BZ69:CA69"/>
    <mergeCell ref="CB69:CC69"/>
    <mergeCell ref="CD69:CE69"/>
    <mergeCell ref="CF69:CG69"/>
    <mergeCell ref="BJ69:BK69"/>
    <mergeCell ref="BL69:BM69"/>
    <mergeCell ref="AZ70:BA70"/>
    <mergeCell ref="BB70:BC70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AL69:AM69"/>
    <mergeCell ref="AN69:AO69"/>
    <mergeCell ref="BF70:BG70"/>
    <mergeCell ref="CB70:CC70"/>
    <mergeCell ref="CD70:CE70"/>
    <mergeCell ref="CF70:CG70"/>
    <mergeCell ref="CH70:CI70"/>
    <mergeCell ref="B71:C71"/>
    <mergeCell ref="D71:E71"/>
    <mergeCell ref="F71:G71"/>
    <mergeCell ref="H71:I71"/>
    <mergeCell ref="J71:K71"/>
    <mergeCell ref="L71:M71"/>
    <mergeCell ref="BP70:BQ70"/>
    <mergeCell ref="BR70:BS70"/>
    <mergeCell ref="BT70:BU70"/>
    <mergeCell ref="BV70:BW70"/>
    <mergeCell ref="BX70:BY70"/>
    <mergeCell ref="BZ70:CA70"/>
    <mergeCell ref="BH70:BI70"/>
    <mergeCell ref="BJ70:BK70"/>
    <mergeCell ref="BL70:BM70"/>
    <mergeCell ref="BN70:BO70"/>
    <mergeCell ref="AR70:AS70"/>
    <mergeCell ref="AT70:AU70"/>
    <mergeCell ref="AV70:AW70"/>
    <mergeCell ref="AX70:AY70"/>
    <mergeCell ref="AF70:AG70"/>
    <mergeCell ref="AH70:AI70"/>
    <mergeCell ref="AJ70:AK70"/>
    <mergeCell ref="AL70:AM70"/>
    <mergeCell ref="AN70:AO70"/>
    <mergeCell ref="AP70:AQ70"/>
    <mergeCell ref="T70:U70"/>
    <mergeCell ref="AP71:AQ71"/>
    <mergeCell ref="AR71:AS71"/>
    <mergeCell ref="AT71:AU71"/>
    <mergeCell ref="AV71:AW71"/>
    <mergeCell ref="Z71:AA71"/>
    <mergeCell ref="AB71:AC71"/>
    <mergeCell ref="AD71:AE71"/>
    <mergeCell ref="AF71:AG71"/>
    <mergeCell ref="AH71:AI71"/>
    <mergeCell ref="AJ71:AK71"/>
    <mergeCell ref="N71:O71"/>
    <mergeCell ref="P71:Q71"/>
    <mergeCell ref="R71:S71"/>
    <mergeCell ref="T71:U71"/>
    <mergeCell ref="V71:W71"/>
    <mergeCell ref="X71:Y71"/>
    <mergeCell ref="BD70:BE70"/>
    <mergeCell ref="V70:W70"/>
    <mergeCell ref="X70:Y70"/>
    <mergeCell ref="Z70:AA70"/>
    <mergeCell ref="AB70:AC70"/>
    <mergeCell ref="AD70:AE70"/>
    <mergeCell ref="CH71:CI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BV71:BW71"/>
    <mergeCell ref="BX71:BY71"/>
    <mergeCell ref="BZ71:CA71"/>
    <mergeCell ref="CB71:CC71"/>
    <mergeCell ref="CD71:CE71"/>
    <mergeCell ref="CF71:CG71"/>
    <mergeCell ref="BJ71:BK71"/>
    <mergeCell ref="BL71:BM71"/>
    <mergeCell ref="AZ72:BA72"/>
    <mergeCell ref="BB72:BC72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AL71:AM71"/>
    <mergeCell ref="AN71:AO71"/>
    <mergeCell ref="BF72:BG72"/>
    <mergeCell ref="CB72:CC72"/>
    <mergeCell ref="CD72:CE72"/>
    <mergeCell ref="CF72:CG72"/>
    <mergeCell ref="CH72:CI72"/>
    <mergeCell ref="B74:C74"/>
    <mergeCell ref="D74:E74"/>
    <mergeCell ref="F74:G74"/>
    <mergeCell ref="H74:I74"/>
    <mergeCell ref="J74:K74"/>
    <mergeCell ref="L74:M74"/>
    <mergeCell ref="BP72:BQ72"/>
    <mergeCell ref="BR72:BS72"/>
    <mergeCell ref="BT72:BU72"/>
    <mergeCell ref="BV72:BW72"/>
    <mergeCell ref="BX72:BY72"/>
    <mergeCell ref="BZ72:CA72"/>
    <mergeCell ref="BH72:BI72"/>
    <mergeCell ref="BJ72:BK72"/>
    <mergeCell ref="BL72:BM72"/>
    <mergeCell ref="BN72:BO72"/>
    <mergeCell ref="AR72:AS72"/>
    <mergeCell ref="AT72:AU72"/>
    <mergeCell ref="AV72:AW72"/>
    <mergeCell ref="AX72:AY72"/>
    <mergeCell ref="AF72:AG72"/>
    <mergeCell ref="AH72:AI72"/>
    <mergeCell ref="AJ72:AK72"/>
    <mergeCell ref="AL72:AM72"/>
    <mergeCell ref="AN72:AO72"/>
    <mergeCell ref="AP72:AQ72"/>
    <mergeCell ref="T72:U72"/>
    <mergeCell ref="AP74:AQ74"/>
    <mergeCell ref="AR74:AS74"/>
    <mergeCell ref="AT74:AU74"/>
    <mergeCell ref="AV74:AW74"/>
    <mergeCell ref="Z74:AA74"/>
    <mergeCell ref="AB74:AC74"/>
    <mergeCell ref="AD74:AE74"/>
    <mergeCell ref="AF74:AG74"/>
    <mergeCell ref="AH74:AI74"/>
    <mergeCell ref="AJ74:AK74"/>
    <mergeCell ref="N74:O74"/>
    <mergeCell ref="P74:Q74"/>
    <mergeCell ref="R74:S74"/>
    <mergeCell ref="T74:U74"/>
    <mergeCell ref="V74:W74"/>
    <mergeCell ref="X74:Y74"/>
    <mergeCell ref="BD72:BE72"/>
    <mergeCell ref="V72:W72"/>
    <mergeCell ref="X72:Y72"/>
    <mergeCell ref="Z72:AA72"/>
    <mergeCell ref="AB72:AC72"/>
    <mergeCell ref="AD72:AE72"/>
    <mergeCell ref="CH74:CI74"/>
    <mergeCell ref="AN76:AO76"/>
    <mergeCell ref="B77:C77"/>
    <mergeCell ref="D77:E77"/>
    <mergeCell ref="F77:G77"/>
    <mergeCell ref="H77:I77"/>
    <mergeCell ref="J77:K77"/>
    <mergeCell ref="L77:M77"/>
    <mergeCell ref="N77:O77"/>
    <mergeCell ref="P77:Q77"/>
    <mergeCell ref="BV74:BW74"/>
    <mergeCell ref="BX74:BY74"/>
    <mergeCell ref="BZ74:CA74"/>
    <mergeCell ref="CB74:CC74"/>
    <mergeCell ref="CD74:CE74"/>
    <mergeCell ref="CF74:CG74"/>
    <mergeCell ref="BJ74:BK74"/>
    <mergeCell ref="BL74:BM74"/>
    <mergeCell ref="AX77:AY77"/>
    <mergeCell ref="AZ77:BA77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AL74:AM74"/>
    <mergeCell ref="AN74:AO74"/>
    <mergeCell ref="BD77:BE77"/>
    <mergeCell ref="BZ77:CA77"/>
    <mergeCell ref="CB77:CC77"/>
    <mergeCell ref="CD77:CE77"/>
    <mergeCell ref="CF77:CG77"/>
    <mergeCell ref="CH77:CI77"/>
    <mergeCell ref="B78:C78"/>
    <mergeCell ref="D78:E78"/>
    <mergeCell ref="F78:G78"/>
    <mergeCell ref="H78:I78"/>
    <mergeCell ref="J78:K78"/>
    <mergeCell ref="BN77:BO77"/>
    <mergeCell ref="BP77:BQ77"/>
    <mergeCell ref="BR77:BS77"/>
    <mergeCell ref="BT77:BU77"/>
    <mergeCell ref="BV77:BW77"/>
    <mergeCell ref="BX77:BY77"/>
    <mergeCell ref="BF77:BG77"/>
    <mergeCell ref="BH77:BI77"/>
    <mergeCell ref="BJ77:BK77"/>
    <mergeCell ref="BL77:BM77"/>
    <mergeCell ref="AP77:AQ77"/>
    <mergeCell ref="AR77:AS77"/>
    <mergeCell ref="AT77:AU77"/>
    <mergeCell ref="AV77:AW77"/>
    <mergeCell ref="AD77:AE77"/>
    <mergeCell ref="AF77:AG77"/>
    <mergeCell ref="AH77:AI77"/>
    <mergeCell ref="AJ77:AK77"/>
    <mergeCell ref="AL77:AM77"/>
    <mergeCell ref="AN77:AO77"/>
    <mergeCell ref="R77:S77"/>
    <mergeCell ref="AN78:AO78"/>
    <mergeCell ref="AP78:AQ78"/>
    <mergeCell ref="AR78:AS78"/>
    <mergeCell ref="AT78:AU78"/>
    <mergeCell ref="X78:Y78"/>
    <mergeCell ref="Z78:AA78"/>
    <mergeCell ref="AB78:AC78"/>
    <mergeCell ref="AD78:AE78"/>
    <mergeCell ref="AF78:AG78"/>
    <mergeCell ref="AH78:AI78"/>
    <mergeCell ref="L78:M78"/>
    <mergeCell ref="N78:O78"/>
    <mergeCell ref="P78:Q78"/>
    <mergeCell ref="R78:S78"/>
    <mergeCell ref="T78:U78"/>
    <mergeCell ref="V78:W78"/>
    <mergeCell ref="BB77:BC77"/>
    <mergeCell ref="T77:U77"/>
    <mergeCell ref="V77:W77"/>
    <mergeCell ref="X77:Y77"/>
    <mergeCell ref="Z77:AA77"/>
    <mergeCell ref="AB77:AC77"/>
    <mergeCell ref="CF78:CG78"/>
    <mergeCell ref="CH78:CI78"/>
    <mergeCell ref="B79:C79"/>
    <mergeCell ref="D79:E79"/>
    <mergeCell ref="F79:G79"/>
    <mergeCell ref="H79:I79"/>
    <mergeCell ref="J79:K79"/>
    <mergeCell ref="L79:M79"/>
    <mergeCell ref="N79:O79"/>
    <mergeCell ref="P79:Q79"/>
    <mergeCell ref="BT78:BU78"/>
    <mergeCell ref="BV78:BW78"/>
    <mergeCell ref="BX78:BY78"/>
    <mergeCell ref="BZ78:CA78"/>
    <mergeCell ref="CB78:CC78"/>
    <mergeCell ref="CD78:CE78"/>
    <mergeCell ref="BH78:BI78"/>
    <mergeCell ref="BJ78:BK78"/>
    <mergeCell ref="AX79:AY79"/>
    <mergeCell ref="AZ79:BA79"/>
    <mergeCell ref="BL78:BM78"/>
    <mergeCell ref="BN78:BO78"/>
    <mergeCell ref="BP78:BQ78"/>
    <mergeCell ref="BR78:BS78"/>
    <mergeCell ref="AV78:AW78"/>
    <mergeCell ref="AX78:AY78"/>
    <mergeCell ref="AZ78:BA78"/>
    <mergeCell ref="BB78:BC78"/>
    <mergeCell ref="BD78:BE78"/>
    <mergeCell ref="BF78:BG78"/>
    <mergeCell ref="AJ78:AK78"/>
    <mergeCell ref="AL78:AM78"/>
    <mergeCell ref="BD79:BE79"/>
    <mergeCell ref="BZ79:CA79"/>
    <mergeCell ref="CB79:CC79"/>
    <mergeCell ref="CD79:CE79"/>
    <mergeCell ref="CF79:CG79"/>
    <mergeCell ref="CH79:CI79"/>
    <mergeCell ref="B80:C80"/>
    <mergeCell ref="D80:E80"/>
    <mergeCell ref="F80:G80"/>
    <mergeCell ref="H80:I80"/>
    <mergeCell ref="J80:K80"/>
    <mergeCell ref="BN79:BO79"/>
    <mergeCell ref="BP79:BQ79"/>
    <mergeCell ref="BR79:BS79"/>
    <mergeCell ref="BT79:BU79"/>
    <mergeCell ref="BV79:BW79"/>
    <mergeCell ref="BX79:BY79"/>
    <mergeCell ref="BF79:BG79"/>
    <mergeCell ref="BH79:BI79"/>
    <mergeCell ref="BJ79:BK79"/>
    <mergeCell ref="BL79:BM79"/>
    <mergeCell ref="AP79:AQ79"/>
    <mergeCell ref="AR79:AS79"/>
    <mergeCell ref="AT79:AU79"/>
    <mergeCell ref="AV79:AW79"/>
    <mergeCell ref="AD79:AE79"/>
    <mergeCell ref="AF79:AG79"/>
    <mergeCell ref="AH79:AI79"/>
    <mergeCell ref="AJ79:AK79"/>
    <mergeCell ref="AL79:AM79"/>
    <mergeCell ref="AN79:AO79"/>
    <mergeCell ref="R79:S79"/>
    <mergeCell ref="AN80:AO80"/>
    <mergeCell ref="AP80:AQ80"/>
    <mergeCell ref="AR80:AS80"/>
    <mergeCell ref="AT80:AU80"/>
    <mergeCell ref="X80:Y80"/>
    <mergeCell ref="Z80:AA80"/>
    <mergeCell ref="AB80:AC80"/>
    <mergeCell ref="AD80:AE80"/>
    <mergeCell ref="AF80:AG80"/>
    <mergeCell ref="AH80:AI80"/>
    <mergeCell ref="L80:M80"/>
    <mergeCell ref="N80:O80"/>
    <mergeCell ref="P80:Q80"/>
    <mergeCell ref="R80:S80"/>
    <mergeCell ref="T80:U80"/>
    <mergeCell ref="V80:W80"/>
    <mergeCell ref="BB79:BC79"/>
    <mergeCell ref="T79:U79"/>
    <mergeCell ref="V79:W79"/>
    <mergeCell ref="X79:Y79"/>
    <mergeCell ref="Z79:AA79"/>
    <mergeCell ref="AB79:AC79"/>
    <mergeCell ref="CF80:CG80"/>
    <mergeCell ref="CH80:CI80"/>
    <mergeCell ref="B81:C81"/>
    <mergeCell ref="D81:E81"/>
    <mergeCell ref="F81:G81"/>
    <mergeCell ref="H81:I81"/>
    <mergeCell ref="J81:K81"/>
    <mergeCell ref="L81:M81"/>
    <mergeCell ref="N81:O81"/>
    <mergeCell ref="P81:Q81"/>
    <mergeCell ref="BT80:BU80"/>
    <mergeCell ref="BV80:BW80"/>
    <mergeCell ref="BX80:BY80"/>
    <mergeCell ref="BZ80:CA80"/>
    <mergeCell ref="CB80:CC80"/>
    <mergeCell ref="CD80:CE80"/>
    <mergeCell ref="BH80:BI80"/>
    <mergeCell ref="BJ80:BK80"/>
    <mergeCell ref="AX81:AY81"/>
    <mergeCell ref="AZ81:BA81"/>
    <mergeCell ref="BL80:BM80"/>
    <mergeCell ref="BN80:BO80"/>
    <mergeCell ref="BP80:BQ80"/>
    <mergeCell ref="BR80:BS80"/>
    <mergeCell ref="AV80:AW80"/>
    <mergeCell ref="AX80:AY80"/>
    <mergeCell ref="AZ80:BA80"/>
    <mergeCell ref="BB80:BC80"/>
    <mergeCell ref="BD80:BE80"/>
    <mergeCell ref="BF80:BG80"/>
    <mergeCell ref="AJ80:AK80"/>
    <mergeCell ref="AL80:AM80"/>
    <mergeCell ref="BD81:BE81"/>
    <mergeCell ref="BZ81:CA81"/>
    <mergeCell ref="CB81:CC81"/>
    <mergeCell ref="CD81:CE81"/>
    <mergeCell ref="CF81:CG81"/>
    <mergeCell ref="CH81:CI81"/>
    <mergeCell ref="B82:C82"/>
    <mergeCell ref="D82:E82"/>
    <mergeCell ref="F82:G82"/>
    <mergeCell ref="H82:I82"/>
    <mergeCell ref="J82:K82"/>
    <mergeCell ref="BN81:BO81"/>
    <mergeCell ref="BP81:BQ81"/>
    <mergeCell ref="BR81:BS81"/>
    <mergeCell ref="BT81:BU81"/>
    <mergeCell ref="BV81:BW81"/>
    <mergeCell ref="BX81:BY81"/>
    <mergeCell ref="BF81:BG81"/>
    <mergeCell ref="BH81:BI81"/>
    <mergeCell ref="BJ81:BK81"/>
    <mergeCell ref="BL81:BM81"/>
    <mergeCell ref="AP81:AQ81"/>
    <mergeCell ref="AR81:AS81"/>
    <mergeCell ref="AT81:AU81"/>
    <mergeCell ref="AV81:AW81"/>
    <mergeCell ref="AD81:AE81"/>
    <mergeCell ref="AF81:AG81"/>
    <mergeCell ref="AH81:AI81"/>
    <mergeCell ref="AJ81:AK81"/>
    <mergeCell ref="AL81:AM81"/>
    <mergeCell ref="AN81:AO81"/>
    <mergeCell ref="R81:S81"/>
    <mergeCell ref="AN82:AO82"/>
    <mergeCell ref="AP82:AQ82"/>
    <mergeCell ref="AR82:AS82"/>
    <mergeCell ref="AT82:AU82"/>
    <mergeCell ref="X82:Y82"/>
    <mergeCell ref="Z82:AA82"/>
    <mergeCell ref="AB82:AC82"/>
    <mergeCell ref="AD82:AE82"/>
    <mergeCell ref="AF82:AG82"/>
    <mergeCell ref="AH82:AI82"/>
    <mergeCell ref="L82:M82"/>
    <mergeCell ref="N82:O82"/>
    <mergeCell ref="P82:Q82"/>
    <mergeCell ref="R82:S82"/>
    <mergeCell ref="T82:U82"/>
    <mergeCell ref="V82:W82"/>
    <mergeCell ref="BB81:BC81"/>
    <mergeCell ref="T81:U81"/>
    <mergeCell ref="V81:W81"/>
    <mergeCell ref="X81:Y81"/>
    <mergeCell ref="Z81:AA81"/>
    <mergeCell ref="AB81:AC81"/>
    <mergeCell ref="CF82:CG82"/>
    <mergeCell ref="CH82:CI82"/>
    <mergeCell ref="B83:C83"/>
    <mergeCell ref="D83:E83"/>
    <mergeCell ref="F83:G83"/>
    <mergeCell ref="H83:I83"/>
    <mergeCell ref="J83:K83"/>
    <mergeCell ref="L83:M83"/>
    <mergeCell ref="N83:O83"/>
    <mergeCell ref="P83:Q83"/>
    <mergeCell ref="BT82:BU82"/>
    <mergeCell ref="BV82:BW82"/>
    <mergeCell ref="BX82:BY82"/>
    <mergeCell ref="BZ82:CA82"/>
    <mergeCell ref="CB82:CC82"/>
    <mergeCell ref="CD82:CE82"/>
    <mergeCell ref="BH82:BI82"/>
    <mergeCell ref="BJ82:BK82"/>
    <mergeCell ref="AX83:AY83"/>
    <mergeCell ref="AZ83:BA83"/>
    <mergeCell ref="BL82:BM82"/>
    <mergeCell ref="BN82:BO82"/>
    <mergeCell ref="BP82:BQ82"/>
    <mergeCell ref="BR82:BS82"/>
    <mergeCell ref="AV82:AW82"/>
    <mergeCell ref="AX82:AY82"/>
    <mergeCell ref="AZ82:BA82"/>
    <mergeCell ref="BB82:BC82"/>
    <mergeCell ref="BD82:BE82"/>
    <mergeCell ref="BF82:BG82"/>
    <mergeCell ref="AJ82:AK82"/>
    <mergeCell ref="AL82:AM82"/>
    <mergeCell ref="CB83:CC83"/>
    <mergeCell ref="CD83:CE83"/>
    <mergeCell ref="CF83:CG83"/>
    <mergeCell ref="CH83:CI83"/>
    <mergeCell ref="B84:C84"/>
    <mergeCell ref="D84:E84"/>
    <mergeCell ref="F84:G84"/>
    <mergeCell ref="H84:I84"/>
    <mergeCell ref="J84:K84"/>
    <mergeCell ref="BN83:BO83"/>
    <mergeCell ref="BP83:BQ83"/>
    <mergeCell ref="BR83:BS83"/>
    <mergeCell ref="BT83:BU83"/>
    <mergeCell ref="BV83:BW83"/>
    <mergeCell ref="BX83:BY83"/>
    <mergeCell ref="BF83:BG83"/>
    <mergeCell ref="BH83:BI83"/>
    <mergeCell ref="BJ83:BK83"/>
    <mergeCell ref="BL83:BM83"/>
    <mergeCell ref="AP83:AQ83"/>
    <mergeCell ref="AR83:AS83"/>
    <mergeCell ref="AT83:AU83"/>
    <mergeCell ref="AV83:AW83"/>
    <mergeCell ref="AD83:AE83"/>
    <mergeCell ref="AF83:AG83"/>
    <mergeCell ref="AH83:AI83"/>
    <mergeCell ref="AJ83:AK83"/>
    <mergeCell ref="AL83:AM83"/>
    <mergeCell ref="AN83:AO83"/>
    <mergeCell ref="R83:S83"/>
    <mergeCell ref="T83:U83"/>
    <mergeCell ref="V83:W83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L84:M84"/>
    <mergeCell ref="N84:O84"/>
    <mergeCell ref="P84:Q84"/>
    <mergeCell ref="R84:S84"/>
    <mergeCell ref="T84:U84"/>
    <mergeCell ref="V84:W84"/>
    <mergeCell ref="BB83:BC83"/>
    <mergeCell ref="BD83:BE83"/>
    <mergeCell ref="BZ83:CA83"/>
    <mergeCell ref="X83:Y83"/>
    <mergeCell ref="Z83:AA83"/>
    <mergeCell ref="AB83:AC83"/>
    <mergeCell ref="CF84:CG84"/>
    <mergeCell ref="CH84:CI84"/>
    <mergeCell ref="B85:C85"/>
    <mergeCell ref="D85:E85"/>
    <mergeCell ref="F85:G85"/>
    <mergeCell ref="H85:I85"/>
    <mergeCell ref="J85:K85"/>
    <mergeCell ref="L85:M85"/>
    <mergeCell ref="N85:O85"/>
    <mergeCell ref="P85:Q85"/>
    <mergeCell ref="BT84:BU84"/>
    <mergeCell ref="BV84:BW84"/>
    <mergeCell ref="BX84:BY84"/>
    <mergeCell ref="BZ84:CA84"/>
    <mergeCell ref="CB84:CC84"/>
    <mergeCell ref="CD84:CE84"/>
    <mergeCell ref="BH84:BI84"/>
    <mergeCell ref="BJ84:BK84"/>
    <mergeCell ref="BP84:BQ84"/>
    <mergeCell ref="BR84:BS84"/>
    <mergeCell ref="AV84:AW84"/>
    <mergeCell ref="AX84:AY84"/>
    <mergeCell ref="AZ84:BA84"/>
    <mergeCell ref="BB84:BC84"/>
    <mergeCell ref="BD84:BE84"/>
    <mergeCell ref="BF84:BG84"/>
    <mergeCell ref="AN84:AO84"/>
    <mergeCell ref="AP84:AQ84"/>
    <mergeCell ref="AR84:AS84"/>
    <mergeCell ref="AT84:AU84"/>
    <mergeCell ref="BL84:BM84"/>
    <mergeCell ref="BN84:BO84"/>
    <mergeCell ref="CD85:CE85"/>
    <mergeCell ref="CF85:CG85"/>
    <mergeCell ref="CH85:CI85"/>
    <mergeCell ref="B86:C86"/>
    <mergeCell ref="D86:E86"/>
    <mergeCell ref="F86:G86"/>
    <mergeCell ref="H86:I86"/>
    <mergeCell ref="J86:K86"/>
    <mergeCell ref="R85:S85"/>
    <mergeCell ref="BP85:BQ85"/>
    <mergeCell ref="BR85:BS85"/>
    <mergeCell ref="BT85:BU85"/>
    <mergeCell ref="BV85:BW85"/>
    <mergeCell ref="BX85:BY85"/>
    <mergeCell ref="BZ85:CA85"/>
    <mergeCell ref="BL85:BM85"/>
    <mergeCell ref="AP85:AQ85"/>
    <mergeCell ref="AR85:AS85"/>
    <mergeCell ref="AT85:AU85"/>
    <mergeCell ref="AV85:AW85"/>
    <mergeCell ref="BN85:BO85"/>
    <mergeCell ref="AZ85:BA85"/>
    <mergeCell ref="BD86:BE86"/>
    <mergeCell ref="T85:U85"/>
    <mergeCell ref="V85:W85"/>
    <mergeCell ref="X85:Y85"/>
    <mergeCell ref="Z85:AA85"/>
    <mergeCell ref="AB85:AC85"/>
    <mergeCell ref="AX85:AY85"/>
    <mergeCell ref="AD85:AE85"/>
    <mergeCell ref="AF85:AG85"/>
    <mergeCell ref="AH85:AI85"/>
    <mergeCell ref="BP86:BQ86"/>
    <mergeCell ref="BR86:BS86"/>
    <mergeCell ref="AV86:AW86"/>
    <mergeCell ref="AX86:AY86"/>
    <mergeCell ref="AZ86:BA86"/>
    <mergeCell ref="BB86:BC86"/>
    <mergeCell ref="AL87:AM87"/>
    <mergeCell ref="AN87:AO87"/>
    <mergeCell ref="L86:M86"/>
    <mergeCell ref="N86:O86"/>
    <mergeCell ref="P86:Q86"/>
    <mergeCell ref="R86:S86"/>
    <mergeCell ref="T86:U86"/>
    <mergeCell ref="V86:W86"/>
    <mergeCell ref="BB85:BC85"/>
    <mergeCell ref="BD85:BE85"/>
    <mergeCell ref="CB85:CC85"/>
    <mergeCell ref="AJ85:AK85"/>
    <mergeCell ref="AL85:AM85"/>
    <mergeCell ref="AN85:AO85"/>
    <mergeCell ref="AF87:AG87"/>
    <mergeCell ref="AH87:AI87"/>
    <mergeCell ref="AJ87:AK87"/>
    <mergeCell ref="N87:O87"/>
    <mergeCell ref="P87:Q87"/>
    <mergeCell ref="R87:S87"/>
    <mergeCell ref="T87:U87"/>
    <mergeCell ref="V87:W87"/>
    <mergeCell ref="X87:Y87"/>
    <mergeCell ref="BF86:BG86"/>
    <mergeCell ref="BH86:BI86"/>
    <mergeCell ref="BJ86:BK86"/>
    <mergeCell ref="BF85:BG85"/>
    <mergeCell ref="BH85:BI85"/>
    <mergeCell ref="BJ85:BK85"/>
    <mergeCell ref="AN86:AO86"/>
    <mergeCell ref="AP86:AQ86"/>
    <mergeCell ref="AR86:AS86"/>
    <mergeCell ref="AT86:AU86"/>
    <mergeCell ref="CB86:CC86"/>
    <mergeCell ref="CD86:CE86"/>
    <mergeCell ref="CF86:CG86"/>
    <mergeCell ref="CH86:CI86"/>
    <mergeCell ref="B87:C87"/>
    <mergeCell ref="D87:E87"/>
    <mergeCell ref="F87:G87"/>
    <mergeCell ref="H87:I87"/>
    <mergeCell ref="J87:K87"/>
    <mergeCell ref="L87:M87"/>
    <mergeCell ref="BL86:BM86"/>
    <mergeCell ref="BN86:BO86"/>
    <mergeCell ref="BZ87:CA87"/>
    <mergeCell ref="CB87:CC87"/>
    <mergeCell ref="CD87:CE87"/>
    <mergeCell ref="CF87:CG87"/>
    <mergeCell ref="BT86:BU86"/>
    <mergeCell ref="BV86:BW86"/>
    <mergeCell ref="BX86:BY86"/>
    <mergeCell ref="BZ86:CA86"/>
    <mergeCell ref="CH87:CI87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Z87:AA87"/>
    <mergeCell ref="AB87:AC87"/>
    <mergeCell ref="AD87:AE87"/>
    <mergeCell ref="AN89:AO89"/>
    <mergeCell ref="BN87:BO87"/>
    <mergeCell ref="BP87:BQ87"/>
    <mergeCell ref="BR87:BS87"/>
    <mergeCell ref="BT87:BU87"/>
    <mergeCell ref="BV87:BW87"/>
    <mergeCell ref="BX87:BY87"/>
    <mergeCell ref="BB87:BC87"/>
    <mergeCell ref="BD87:BE87"/>
    <mergeCell ref="BF87:BG87"/>
    <mergeCell ref="BH87:BI87"/>
    <mergeCell ref="BJ87:BK87"/>
    <mergeCell ref="BL87:BM87"/>
    <mergeCell ref="AP87:AQ87"/>
    <mergeCell ref="AR87:AS87"/>
    <mergeCell ref="AT87:AU87"/>
    <mergeCell ref="AV87:AW87"/>
    <mergeCell ref="AX87:AY87"/>
    <mergeCell ref="AZ87:BA87"/>
    <mergeCell ref="AV90:AW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P90:Q90"/>
    <mergeCell ref="R90:S90"/>
    <mergeCell ref="T90:U90"/>
    <mergeCell ref="V90:W90"/>
    <mergeCell ref="X90:Y90"/>
    <mergeCell ref="AT90:AU90"/>
    <mergeCell ref="N91:O91"/>
    <mergeCell ref="P91:Q91"/>
    <mergeCell ref="R91:S91"/>
    <mergeCell ref="B90:C90"/>
    <mergeCell ref="D90:E90"/>
    <mergeCell ref="F90:G90"/>
    <mergeCell ref="H90:I90"/>
    <mergeCell ref="J90:K90"/>
    <mergeCell ref="L90:M90"/>
    <mergeCell ref="N90:O90"/>
    <mergeCell ref="CB90:CC90"/>
    <mergeCell ref="CD90:CE90"/>
    <mergeCell ref="CF90:CG90"/>
    <mergeCell ref="CH90:CI90"/>
    <mergeCell ref="B91:C91"/>
    <mergeCell ref="D91:E91"/>
    <mergeCell ref="F91:G91"/>
    <mergeCell ref="H91:I91"/>
    <mergeCell ref="J91:K91"/>
    <mergeCell ref="L91:M91"/>
    <mergeCell ref="BP90:BQ90"/>
    <mergeCell ref="BR90:BS90"/>
    <mergeCell ref="BT90:BU90"/>
    <mergeCell ref="BV90:BW90"/>
    <mergeCell ref="BX90:BY90"/>
    <mergeCell ref="BZ90:CA90"/>
    <mergeCell ref="BP91:BQ91"/>
    <mergeCell ref="AX90:AY90"/>
    <mergeCell ref="AZ90:BA90"/>
    <mergeCell ref="BB90:BC90"/>
    <mergeCell ref="BD90:BE90"/>
    <mergeCell ref="BF90:BG90"/>
    <mergeCell ref="BH90:BI90"/>
    <mergeCell ref="BJ90:BK90"/>
    <mergeCell ref="BL90:BM90"/>
    <mergeCell ref="BN90:BO90"/>
    <mergeCell ref="BL91:BM91"/>
    <mergeCell ref="AP90:AQ90"/>
    <mergeCell ref="AR90:AS90"/>
    <mergeCell ref="CH91:CI91"/>
    <mergeCell ref="B92:C92"/>
    <mergeCell ref="D92:E92"/>
    <mergeCell ref="F92:G92"/>
    <mergeCell ref="H92:I92"/>
    <mergeCell ref="J92:K92"/>
    <mergeCell ref="L92:M92"/>
    <mergeCell ref="BB91:BC91"/>
    <mergeCell ref="BR91:BS91"/>
    <mergeCell ref="BT91:BU91"/>
    <mergeCell ref="BV91:BW91"/>
    <mergeCell ref="BX91:BY91"/>
    <mergeCell ref="BZ91:CA91"/>
    <mergeCell ref="BD91:BE91"/>
    <mergeCell ref="BF91:BG91"/>
    <mergeCell ref="BH91:BI91"/>
    <mergeCell ref="BJ91:BK91"/>
    <mergeCell ref="AJ91:AK91"/>
    <mergeCell ref="AL91:AM91"/>
    <mergeCell ref="AN91:AO91"/>
    <mergeCell ref="AP91:AQ91"/>
    <mergeCell ref="BN91:BO91"/>
    <mergeCell ref="AR91:AS91"/>
    <mergeCell ref="AT91:AU91"/>
    <mergeCell ref="AV91:AW91"/>
    <mergeCell ref="AX91:AY91"/>
    <mergeCell ref="AZ91:BA91"/>
    <mergeCell ref="T91:U91"/>
    <mergeCell ref="AT92:AU92"/>
    <mergeCell ref="AV92:AW92"/>
    <mergeCell ref="Z92:AA92"/>
    <mergeCell ref="AB92:AC92"/>
    <mergeCell ref="AD92:AE92"/>
    <mergeCell ref="AF92:AG92"/>
    <mergeCell ref="AH92:AI92"/>
    <mergeCell ref="AJ92:AK92"/>
    <mergeCell ref="AL92:AM92"/>
    <mergeCell ref="N92:O92"/>
    <mergeCell ref="P92:Q92"/>
    <mergeCell ref="R92:S92"/>
    <mergeCell ref="T92:U92"/>
    <mergeCell ref="V92:W92"/>
    <mergeCell ref="X92:Y92"/>
    <mergeCell ref="CB91:CC91"/>
    <mergeCell ref="CD91:CE91"/>
    <mergeCell ref="CF91:CG91"/>
    <mergeCell ref="V91:W91"/>
    <mergeCell ref="X91:Y91"/>
    <mergeCell ref="Z91:AA91"/>
    <mergeCell ref="AB91:AC91"/>
    <mergeCell ref="AD91:AE91"/>
    <mergeCell ref="AF91:AG91"/>
    <mergeCell ref="AH91:AI91"/>
    <mergeCell ref="CB92:CC92"/>
    <mergeCell ref="CD92:CE92"/>
    <mergeCell ref="CF92:CG92"/>
    <mergeCell ref="CH92:CI92"/>
    <mergeCell ref="B93:C93"/>
    <mergeCell ref="D93:E93"/>
    <mergeCell ref="F93:G93"/>
    <mergeCell ref="H93:I93"/>
    <mergeCell ref="J93:K93"/>
    <mergeCell ref="L93:M93"/>
    <mergeCell ref="BP92:BQ92"/>
    <mergeCell ref="BR92:BS92"/>
    <mergeCell ref="BT92:BU92"/>
    <mergeCell ref="BV92:BW92"/>
    <mergeCell ref="BX92:BY92"/>
    <mergeCell ref="BZ92:CA92"/>
    <mergeCell ref="BD92:BE92"/>
    <mergeCell ref="BF92:BG92"/>
    <mergeCell ref="BH92:BI92"/>
    <mergeCell ref="BJ92:BK92"/>
    <mergeCell ref="BL92:BM92"/>
    <mergeCell ref="BN92:BO92"/>
    <mergeCell ref="CH93:CI93"/>
    <mergeCell ref="AL93:AM93"/>
    <mergeCell ref="B94:C94"/>
    <mergeCell ref="D94:E94"/>
    <mergeCell ref="F94:G94"/>
    <mergeCell ref="H94:I94"/>
    <mergeCell ref="J94:K94"/>
    <mergeCell ref="L94:M94"/>
    <mergeCell ref="N93:O93"/>
    <mergeCell ref="P93:Q93"/>
    <mergeCell ref="R93:S93"/>
    <mergeCell ref="BT93:BU93"/>
    <mergeCell ref="BV93:BW93"/>
    <mergeCell ref="BX93:BY93"/>
    <mergeCell ref="BZ93:CA93"/>
    <mergeCell ref="AN92:AO92"/>
    <mergeCell ref="AP92:AQ92"/>
    <mergeCell ref="AR92:AS92"/>
    <mergeCell ref="AX92:AY92"/>
    <mergeCell ref="AZ92:BA92"/>
    <mergeCell ref="BB92:BC92"/>
    <mergeCell ref="BH93:BI93"/>
    <mergeCell ref="BJ93:BK93"/>
    <mergeCell ref="BL93:BM93"/>
    <mergeCell ref="BN93:BO93"/>
    <mergeCell ref="BP93:BQ93"/>
    <mergeCell ref="BR93:BS93"/>
    <mergeCell ref="AV93:AW93"/>
    <mergeCell ref="AX93:AY93"/>
    <mergeCell ref="AZ93:BA93"/>
    <mergeCell ref="BB93:BC93"/>
    <mergeCell ref="BD93:BE93"/>
    <mergeCell ref="BF93:BG93"/>
    <mergeCell ref="AJ93:AK93"/>
    <mergeCell ref="AN93:AO93"/>
    <mergeCell ref="AP93:AQ93"/>
    <mergeCell ref="AR93:AS93"/>
    <mergeCell ref="AT93:AU93"/>
    <mergeCell ref="T93:U93"/>
    <mergeCell ref="AT94:AU94"/>
    <mergeCell ref="AV94:AW94"/>
    <mergeCell ref="Z94:AA94"/>
    <mergeCell ref="AB94:AC94"/>
    <mergeCell ref="AD94:AE94"/>
    <mergeCell ref="AF94:AG94"/>
    <mergeCell ref="AH94:AI94"/>
    <mergeCell ref="AJ94:AK94"/>
    <mergeCell ref="AL94:AM94"/>
    <mergeCell ref="N94:O94"/>
    <mergeCell ref="P94:Q94"/>
    <mergeCell ref="R94:S94"/>
    <mergeCell ref="T94:U94"/>
    <mergeCell ref="V94:W94"/>
    <mergeCell ref="X94:Y94"/>
    <mergeCell ref="CB93:CC93"/>
    <mergeCell ref="CD93:CE93"/>
    <mergeCell ref="CF93:CG93"/>
    <mergeCell ref="V93:W93"/>
    <mergeCell ref="X93:Y93"/>
    <mergeCell ref="Z93:AA93"/>
    <mergeCell ref="AB93:AC93"/>
    <mergeCell ref="AD93:AE93"/>
    <mergeCell ref="AF93:AG93"/>
    <mergeCell ref="AH93:AI93"/>
    <mergeCell ref="CB94:CC94"/>
    <mergeCell ref="CD94:CE94"/>
    <mergeCell ref="CF94:CG94"/>
    <mergeCell ref="CH94:CI94"/>
    <mergeCell ref="B95:C95"/>
    <mergeCell ref="D95:E95"/>
    <mergeCell ref="F95:G95"/>
    <mergeCell ref="H95:I95"/>
    <mergeCell ref="J95:K95"/>
    <mergeCell ref="L95:M95"/>
    <mergeCell ref="BP94:BQ94"/>
    <mergeCell ref="BR94:BS94"/>
    <mergeCell ref="BT94:BU94"/>
    <mergeCell ref="BV94:BW94"/>
    <mergeCell ref="BX94:BY94"/>
    <mergeCell ref="BZ94:CA94"/>
    <mergeCell ref="BD94:BE94"/>
    <mergeCell ref="BF94:BG94"/>
    <mergeCell ref="BH94:BI94"/>
    <mergeCell ref="BJ94:BK94"/>
    <mergeCell ref="BL94:BM94"/>
    <mergeCell ref="BN94:BO94"/>
    <mergeCell ref="CH95:CI95"/>
    <mergeCell ref="B96:C96"/>
    <mergeCell ref="D96:E96"/>
    <mergeCell ref="F96:G96"/>
    <mergeCell ref="H96:I96"/>
    <mergeCell ref="J96:K96"/>
    <mergeCell ref="L96:M96"/>
    <mergeCell ref="N95:O95"/>
    <mergeCell ref="P95:Q95"/>
    <mergeCell ref="R95:S95"/>
    <mergeCell ref="BT95:BU95"/>
    <mergeCell ref="BV95:BW95"/>
    <mergeCell ref="BX95:BY95"/>
    <mergeCell ref="BZ95:CA95"/>
    <mergeCell ref="AN94:AO94"/>
    <mergeCell ref="AP94:AQ94"/>
    <mergeCell ref="AR94:AS94"/>
    <mergeCell ref="AX94:AY94"/>
    <mergeCell ref="AZ94:BA94"/>
    <mergeCell ref="BB94:BC94"/>
    <mergeCell ref="BH95:BI95"/>
    <mergeCell ref="BJ95:BK95"/>
    <mergeCell ref="BL95:BM95"/>
    <mergeCell ref="BN95:BO95"/>
    <mergeCell ref="BP95:BQ95"/>
    <mergeCell ref="BR95:BS95"/>
    <mergeCell ref="AV95:AW95"/>
    <mergeCell ref="AX95:AY95"/>
    <mergeCell ref="AZ95:BA95"/>
    <mergeCell ref="BB95:BC95"/>
    <mergeCell ref="BD95:BE95"/>
    <mergeCell ref="BF95:BG95"/>
    <mergeCell ref="AJ95:AK95"/>
    <mergeCell ref="AL95:AM95"/>
    <mergeCell ref="AN95:AO95"/>
    <mergeCell ref="AP95:AQ95"/>
    <mergeCell ref="AR95:AS95"/>
    <mergeCell ref="AT95:AU95"/>
    <mergeCell ref="T95:U95"/>
    <mergeCell ref="AT96:AU96"/>
    <mergeCell ref="AV96:AW96"/>
    <mergeCell ref="Z96:AA96"/>
    <mergeCell ref="AB96:AC96"/>
    <mergeCell ref="AD96:AE96"/>
    <mergeCell ref="AF96:AG96"/>
    <mergeCell ref="AH96:AI96"/>
    <mergeCell ref="AJ96:AK96"/>
    <mergeCell ref="AL96:AM96"/>
    <mergeCell ref="N96:O96"/>
    <mergeCell ref="P96:Q96"/>
    <mergeCell ref="R96:S96"/>
    <mergeCell ref="T96:U96"/>
    <mergeCell ref="V96:W96"/>
    <mergeCell ref="X96:Y96"/>
    <mergeCell ref="CB95:CC95"/>
    <mergeCell ref="CD95:CE95"/>
    <mergeCell ref="CF95:CG95"/>
    <mergeCell ref="V95:W95"/>
    <mergeCell ref="X95:Y95"/>
    <mergeCell ref="Z95:AA95"/>
    <mergeCell ref="AB95:AC95"/>
    <mergeCell ref="AD95:AE95"/>
    <mergeCell ref="AF95:AG95"/>
    <mergeCell ref="AH95:AI95"/>
    <mergeCell ref="CB96:CC96"/>
    <mergeCell ref="CD96:CE96"/>
    <mergeCell ref="CF96:CG96"/>
    <mergeCell ref="CH96:CI96"/>
    <mergeCell ref="B97:C97"/>
    <mergeCell ref="D97:E97"/>
    <mergeCell ref="F97:G97"/>
    <mergeCell ref="H97:I97"/>
    <mergeCell ref="J97:K97"/>
    <mergeCell ref="L97:M97"/>
    <mergeCell ref="BP96:BQ96"/>
    <mergeCell ref="BR96:BS96"/>
    <mergeCell ref="BT96:BU96"/>
    <mergeCell ref="BV96:BW96"/>
    <mergeCell ref="BX96:BY96"/>
    <mergeCell ref="BZ96:CA96"/>
    <mergeCell ref="BD96:BE96"/>
    <mergeCell ref="BF96:BG96"/>
    <mergeCell ref="BH96:BI96"/>
    <mergeCell ref="BJ96:BK96"/>
    <mergeCell ref="BL96:BM96"/>
    <mergeCell ref="BN96:BO96"/>
    <mergeCell ref="CH97:CI97"/>
    <mergeCell ref="B98:C98"/>
    <mergeCell ref="D98:E98"/>
    <mergeCell ref="F98:G98"/>
    <mergeCell ref="H98:I98"/>
    <mergeCell ref="J98:K98"/>
    <mergeCell ref="L98:M98"/>
    <mergeCell ref="N97:O97"/>
    <mergeCell ref="P97:Q97"/>
    <mergeCell ref="R97:S97"/>
    <mergeCell ref="BT97:BU97"/>
    <mergeCell ref="BV97:BW97"/>
    <mergeCell ref="BX97:BY97"/>
    <mergeCell ref="BZ97:CA97"/>
    <mergeCell ref="AN96:AO96"/>
    <mergeCell ref="AP96:AQ96"/>
    <mergeCell ref="AR96:AS96"/>
    <mergeCell ref="AX96:AY96"/>
    <mergeCell ref="AZ96:BA96"/>
    <mergeCell ref="BB96:BC96"/>
    <mergeCell ref="BH97:BI97"/>
    <mergeCell ref="BJ97:BK97"/>
    <mergeCell ref="BL97:BM97"/>
    <mergeCell ref="BN97:BO97"/>
    <mergeCell ref="BP97:BQ97"/>
    <mergeCell ref="BR97:BS97"/>
    <mergeCell ref="AV97:AW97"/>
    <mergeCell ref="AX97:AY97"/>
    <mergeCell ref="AZ97:BA97"/>
    <mergeCell ref="BB97:BC97"/>
    <mergeCell ref="BD97:BE97"/>
    <mergeCell ref="BF97:BG97"/>
    <mergeCell ref="AJ97:AK97"/>
    <mergeCell ref="AL97:AM97"/>
    <mergeCell ref="AN97:AO97"/>
    <mergeCell ref="AP97:AQ97"/>
    <mergeCell ref="AR97:AS97"/>
    <mergeCell ref="AT97:AU97"/>
    <mergeCell ref="T97:U97"/>
    <mergeCell ref="AT98:AU98"/>
    <mergeCell ref="AV98:AW98"/>
    <mergeCell ref="Z98:AA98"/>
    <mergeCell ref="AB98:AC98"/>
    <mergeCell ref="AD98:AE98"/>
    <mergeCell ref="AF98:AG98"/>
    <mergeCell ref="AH98:AI98"/>
    <mergeCell ref="AJ98:AK98"/>
    <mergeCell ref="AL98:AM98"/>
    <mergeCell ref="N98:O98"/>
    <mergeCell ref="P98:Q98"/>
    <mergeCell ref="R98:S98"/>
    <mergeCell ref="T98:U98"/>
    <mergeCell ref="V98:W98"/>
    <mergeCell ref="X98:Y98"/>
    <mergeCell ref="CB97:CC97"/>
    <mergeCell ref="CD97:CE97"/>
    <mergeCell ref="CF97:CG97"/>
    <mergeCell ref="V97:W97"/>
    <mergeCell ref="X97:Y97"/>
    <mergeCell ref="Z97:AA97"/>
    <mergeCell ref="AB97:AC97"/>
    <mergeCell ref="AD97:AE97"/>
    <mergeCell ref="AF97:AG97"/>
    <mergeCell ref="AH97:AI97"/>
    <mergeCell ref="CB98:CC98"/>
    <mergeCell ref="CD98:CE98"/>
    <mergeCell ref="CF98:CG98"/>
    <mergeCell ref="CH98:CI98"/>
    <mergeCell ref="B99:C99"/>
    <mergeCell ref="D99:E99"/>
    <mergeCell ref="F99:G99"/>
    <mergeCell ref="H99:I99"/>
    <mergeCell ref="J99:K99"/>
    <mergeCell ref="L99:M99"/>
    <mergeCell ref="BP98:BQ98"/>
    <mergeCell ref="BR98:BS98"/>
    <mergeCell ref="BT98:BU98"/>
    <mergeCell ref="BV98:BW98"/>
    <mergeCell ref="BX98:BY98"/>
    <mergeCell ref="BZ98:CA98"/>
    <mergeCell ref="BD98:BE98"/>
    <mergeCell ref="BF98:BG98"/>
    <mergeCell ref="BH98:BI98"/>
    <mergeCell ref="BJ98:BK98"/>
    <mergeCell ref="BL98:BM98"/>
    <mergeCell ref="BN98:BO98"/>
    <mergeCell ref="CH99:CI99"/>
    <mergeCell ref="B100:C100"/>
    <mergeCell ref="D100:E100"/>
    <mergeCell ref="F100:G100"/>
    <mergeCell ref="H100:I100"/>
    <mergeCell ref="J100:K100"/>
    <mergeCell ref="L100:M100"/>
    <mergeCell ref="N99:O99"/>
    <mergeCell ref="P99:Q99"/>
    <mergeCell ref="R99:S99"/>
    <mergeCell ref="BT99:BU99"/>
    <mergeCell ref="BV99:BW99"/>
    <mergeCell ref="BX99:BY99"/>
    <mergeCell ref="BZ99:CA99"/>
    <mergeCell ref="AN98:AO98"/>
    <mergeCell ref="AP98:AQ98"/>
    <mergeCell ref="AR98:AS98"/>
    <mergeCell ref="AX98:AY98"/>
    <mergeCell ref="AZ98:BA98"/>
    <mergeCell ref="BB98:BC98"/>
    <mergeCell ref="BH99:BI99"/>
    <mergeCell ref="BJ99:BK99"/>
    <mergeCell ref="BL99:BM99"/>
    <mergeCell ref="BN99:BO99"/>
    <mergeCell ref="BP99:BQ99"/>
    <mergeCell ref="BR99:BS99"/>
    <mergeCell ref="AV99:AW99"/>
    <mergeCell ref="AX99:AY99"/>
    <mergeCell ref="AZ99:BA99"/>
    <mergeCell ref="BB99:BC99"/>
    <mergeCell ref="BD99:BE99"/>
    <mergeCell ref="BF99:BG99"/>
    <mergeCell ref="AJ99:AK99"/>
    <mergeCell ref="AL99:AM99"/>
    <mergeCell ref="AN99:AO99"/>
    <mergeCell ref="AP99:AQ99"/>
    <mergeCell ref="AR99:AS99"/>
    <mergeCell ref="AT99:AU99"/>
    <mergeCell ref="T99:U99"/>
    <mergeCell ref="AT100:AU100"/>
    <mergeCell ref="AV100:AW100"/>
    <mergeCell ref="Z100:AA100"/>
    <mergeCell ref="AB100:AC100"/>
    <mergeCell ref="AD100:AE100"/>
    <mergeCell ref="AF100:AG100"/>
    <mergeCell ref="AH100:AI100"/>
    <mergeCell ref="AJ100:AK100"/>
    <mergeCell ref="AL100:AM100"/>
    <mergeCell ref="N100:O100"/>
    <mergeCell ref="P100:Q100"/>
    <mergeCell ref="R100:S100"/>
    <mergeCell ref="T100:U100"/>
    <mergeCell ref="V100:W100"/>
    <mergeCell ref="X100:Y100"/>
    <mergeCell ref="CB99:CC99"/>
    <mergeCell ref="CD99:CE99"/>
    <mergeCell ref="CF99:CG99"/>
    <mergeCell ref="V99:W99"/>
    <mergeCell ref="X99:Y99"/>
    <mergeCell ref="Z99:AA99"/>
    <mergeCell ref="AB99:AC99"/>
    <mergeCell ref="AD99:AE99"/>
    <mergeCell ref="AF99:AG99"/>
    <mergeCell ref="AH99:AI99"/>
    <mergeCell ref="CB100:CC100"/>
    <mergeCell ref="CD100:CE100"/>
    <mergeCell ref="CF100:CG100"/>
    <mergeCell ref="CH100:CI100"/>
    <mergeCell ref="B101:C101"/>
    <mergeCell ref="D101:E101"/>
    <mergeCell ref="F101:G101"/>
    <mergeCell ref="H101:I101"/>
    <mergeCell ref="J101:K101"/>
    <mergeCell ref="L101:M101"/>
    <mergeCell ref="BP100:BQ100"/>
    <mergeCell ref="BR100:BS100"/>
    <mergeCell ref="BT100:BU100"/>
    <mergeCell ref="BV100:BW100"/>
    <mergeCell ref="BX100:BY100"/>
    <mergeCell ref="BZ100:CA100"/>
    <mergeCell ref="BD100:BE100"/>
    <mergeCell ref="BF100:BG100"/>
    <mergeCell ref="BH100:BI100"/>
    <mergeCell ref="BJ100:BK100"/>
    <mergeCell ref="BL100:BM100"/>
    <mergeCell ref="BN100:BO100"/>
    <mergeCell ref="CH101:CI101"/>
    <mergeCell ref="B102:C102"/>
    <mergeCell ref="D102:E102"/>
    <mergeCell ref="F102:G102"/>
    <mergeCell ref="H102:I102"/>
    <mergeCell ref="J102:K102"/>
    <mergeCell ref="L102:M102"/>
    <mergeCell ref="N101:O101"/>
    <mergeCell ref="P101:Q101"/>
    <mergeCell ref="R101:S101"/>
    <mergeCell ref="BT101:BU101"/>
    <mergeCell ref="BV101:BW101"/>
    <mergeCell ref="BX101:BY101"/>
    <mergeCell ref="BZ101:CA101"/>
    <mergeCell ref="AN100:AO100"/>
    <mergeCell ref="AP100:AQ100"/>
    <mergeCell ref="AR100:AS100"/>
    <mergeCell ref="AX100:AY100"/>
    <mergeCell ref="AZ100:BA100"/>
    <mergeCell ref="BB100:BC100"/>
    <mergeCell ref="BH101:BI101"/>
    <mergeCell ref="BJ101:BK101"/>
    <mergeCell ref="BL101:BM101"/>
    <mergeCell ref="BN101:BO101"/>
    <mergeCell ref="BP101:BQ101"/>
    <mergeCell ref="BR101:BS101"/>
    <mergeCell ref="AV101:AW101"/>
    <mergeCell ref="AX101:AY101"/>
    <mergeCell ref="AZ101:BA101"/>
    <mergeCell ref="BB101:BC101"/>
    <mergeCell ref="BD101:BE101"/>
    <mergeCell ref="BF101:BG101"/>
    <mergeCell ref="AJ101:AK101"/>
    <mergeCell ref="AL101:AM101"/>
    <mergeCell ref="AN101:AO101"/>
    <mergeCell ref="AP101:AQ101"/>
    <mergeCell ref="AR101:AS101"/>
    <mergeCell ref="AT101:AU101"/>
    <mergeCell ref="T101:U101"/>
    <mergeCell ref="AT102:AU102"/>
    <mergeCell ref="AV102:AW102"/>
    <mergeCell ref="Z102:AA102"/>
    <mergeCell ref="AB102:AC102"/>
    <mergeCell ref="AD102:AE102"/>
    <mergeCell ref="AF102:AG102"/>
    <mergeCell ref="AH102:AI102"/>
    <mergeCell ref="AJ102:AK102"/>
    <mergeCell ref="AL102:AM102"/>
    <mergeCell ref="N102:O102"/>
    <mergeCell ref="P102:Q102"/>
    <mergeCell ref="R102:S102"/>
    <mergeCell ref="T102:U102"/>
    <mergeCell ref="V102:W102"/>
    <mergeCell ref="X102:Y102"/>
    <mergeCell ref="CB101:CC101"/>
    <mergeCell ref="CD101:CE101"/>
    <mergeCell ref="CF101:CG101"/>
    <mergeCell ref="V101:W101"/>
    <mergeCell ref="X101:Y101"/>
    <mergeCell ref="Z101:AA101"/>
    <mergeCell ref="AB101:AC101"/>
    <mergeCell ref="AD101:AE101"/>
    <mergeCell ref="AF101:AG101"/>
    <mergeCell ref="AH101:AI101"/>
    <mergeCell ref="CB102:CC102"/>
    <mergeCell ref="CD102:CE102"/>
    <mergeCell ref="CF102:CG102"/>
    <mergeCell ref="CH102:CI102"/>
    <mergeCell ref="B103:C103"/>
    <mergeCell ref="D103:E103"/>
    <mergeCell ref="F103:G103"/>
    <mergeCell ref="H103:I103"/>
    <mergeCell ref="J103:K103"/>
    <mergeCell ref="L103:M103"/>
    <mergeCell ref="BP102:BQ102"/>
    <mergeCell ref="BR102:BS102"/>
    <mergeCell ref="BT102:BU102"/>
    <mergeCell ref="BV102:BW102"/>
    <mergeCell ref="BX102:BY102"/>
    <mergeCell ref="BZ102:CA102"/>
    <mergeCell ref="BD102:BE102"/>
    <mergeCell ref="BF102:BG102"/>
    <mergeCell ref="BH102:BI102"/>
    <mergeCell ref="BJ102:BK102"/>
    <mergeCell ref="BL102:BM102"/>
    <mergeCell ref="BN102:BO102"/>
    <mergeCell ref="CH103:CI103"/>
    <mergeCell ref="B104:C104"/>
    <mergeCell ref="D104:E104"/>
    <mergeCell ref="F104:G104"/>
    <mergeCell ref="H104:I104"/>
    <mergeCell ref="J104:K104"/>
    <mergeCell ref="L104:M104"/>
    <mergeCell ref="N103:O103"/>
    <mergeCell ref="P103:Q103"/>
    <mergeCell ref="R103:S103"/>
    <mergeCell ref="BT103:BU103"/>
    <mergeCell ref="BV103:BW103"/>
    <mergeCell ref="BX103:BY103"/>
    <mergeCell ref="BZ103:CA103"/>
    <mergeCell ref="AN102:AO102"/>
    <mergeCell ref="AP102:AQ102"/>
    <mergeCell ref="AR102:AS102"/>
    <mergeCell ref="AX102:AY102"/>
    <mergeCell ref="AZ102:BA102"/>
    <mergeCell ref="BB102:BC102"/>
    <mergeCell ref="BH103:BI103"/>
    <mergeCell ref="BJ103:BK103"/>
    <mergeCell ref="BL103:BM103"/>
    <mergeCell ref="BN103:BO103"/>
    <mergeCell ref="BP103:BQ103"/>
    <mergeCell ref="BR103:BS103"/>
    <mergeCell ref="AV103:AW103"/>
    <mergeCell ref="AX103:AY103"/>
    <mergeCell ref="AZ103:BA103"/>
    <mergeCell ref="BB103:BC103"/>
    <mergeCell ref="BD103:BE103"/>
    <mergeCell ref="BF103:BG103"/>
    <mergeCell ref="AJ103:AK103"/>
    <mergeCell ref="AL103:AM103"/>
    <mergeCell ref="AN103:AO103"/>
    <mergeCell ref="AP103:AQ103"/>
    <mergeCell ref="AR103:AS103"/>
    <mergeCell ref="AT103:AU103"/>
    <mergeCell ref="T103:U103"/>
    <mergeCell ref="AT104:AU104"/>
    <mergeCell ref="AV104:AW104"/>
    <mergeCell ref="Z104:AA104"/>
    <mergeCell ref="AB104:AC104"/>
    <mergeCell ref="AD104:AE104"/>
    <mergeCell ref="AF104:AG104"/>
    <mergeCell ref="AH104:AI104"/>
    <mergeCell ref="AJ104:AK104"/>
    <mergeCell ref="AL104:AM104"/>
    <mergeCell ref="N104:O104"/>
    <mergeCell ref="P104:Q104"/>
    <mergeCell ref="R104:S104"/>
    <mergeCell ref="T104:U104"/>
    <mergeCell ref="V104:W104"/>
    <mergeCell ref="X104:Y104"/>
    <mergeCell ref="CB103:CC103"/>
    <mergeCell ref="CD103:CE103"/>
    <mergeCell ref="CF103:CG103"/>
    <mergeCell ref="V103:W103"/>
    <mergeCell ref="X103:Y103"/>
    <mergeCell ref="Z103:AA103"/>
    <mergeCell ref="AB103:AC103"/>
    <mergeCell ref="AD103:AE103"/>
    <mergeCell ref="AF103:AG103"/>
    <mergeCell ref="AH103:AI103"/>
    <mergeCell ref="CB104:CC104"/>
    <mergeCell ref="CD104:CE104"/>
    <mergeCell ref="CF104:CG104"/>
    <mergeCell ref="CH104:CI104"/>
    <mergeCell ref="AN106:AO106"/>
    <mergeCell ref="B107:C107"/>
    <mergeCell ref="D107:E107"/>
    <mergeCell ref="F107:G107"/>
    <mergeCell ref="H107:I107"/>
    <mergeCell ref="J107:K107"/>
    <mergeCell ref="BP104:BQ104"/>
    <mergeCell ref="BR104:BS104"/>
    <mergeCell ref="BT104:BU104"/>
    <mergeCell ref="BV104:BW104"/>
    <mergeCell ref="BX104:BY104"/>
    <mergeCell ref="BZ104:CA104"/>
    <mergeCell ref="BD104:BE104"/>
    <mergeCell ref="BF104:BG104"/>
    <mergeCell ref="BH104:BI104"/>
    <mergeCell ref="BJ104:BK104"/>
    <mergeCell ref="BL104:BM104"/>
    <mergeCell ref="BN104:BO104"/>
    <mergeCell ref="CF107:CG107"/>
    <mergeCell ref="CH107:CI107"/>
    <mergeCell ref="B108:C108"/>
    <mergeCell ref="D108:E108"/>
    <mergeCell ref="F108:G108"/>
    <mergeCell ref="H108:I108"/>
    <mergeCell ref="J108:K108"/>
    <mergeCell ref="L107:M107"/>
    <mergeCell ref="N107:O107"/>
    <mergeCell ref="P107:Q107"/>
    <mergeCell ref="BR107:BS107"/>
    <mergeCell ref="BT107:BU107"/>
    <mergeCell ref="BV107:BW107"/>
    <mergeCell ref="BX107:BY107"/>
    <mergeCell ref="AN104:AO104"/>
    <mergeCell ref="AP104:AQ104"/>
    <mergeCell ref="AR104:AS104"/>
    <mergeCell ref="AX104:AY104"/>
    <mergeCell ref="AZ104:BA104"/>
    <mergeCell ref="BB104:BC104"/>
    <mergeCell ref="BF107:BG107"/>
    <mergeCell ref="BH107:BI107"/>
    <mergeCell ref="BJ107:BK107"/>
    <mergeCell ref="BL107:BM107"/>
    <mergeCell ref="BN107:BO107"/>
    <mergeCell ref="BP107:BQ107"/>
    <mergeCell ref="AT107:AU107"/>
    <mergeCell ref="AV107:AW107"/>
    <mergeCell ref="AX107:AY107"/>
    <mergeCell ref="AZ107:BA107"/>
    <mergeCell ref="BB107:BC107"/>
    <mergeCell ref="BD107:BE107"/>
    <mergeCell ref="AH107:AI107"/>
    <mergeCell ref="AJ107:AK107"/>
    <mergeCell ref="AL107:AM107"/>
    <mergeCell ref="AN107:AO107"/>
    <mergeCell ref="AP107:AQ107"/>
    <mergeCell ref="AR107:AS107"/>
    <mergeCell ref="R107:S107"/>
    <mergeCell ref="AR108:AS108"/>
    <mergeCell ref="AT108:AU108"/>
    <mergeCell ref="X108:Y108"/>
    <mergeCell ref="Z108:AA108"/>
    <mergeCell ref="AB108:AC108"/>
    <mergeCell ref="AD108:AE108"/>
    <mergeCell ref="AF108:AG108"/>
    <mergeCell ref="AH108:AI108"/>
    <mergeCell ref="AJ108:AK108"/>
    <mergeCell ref="L108:M108"/>
    <mergeCell ref="N108:O108"/>
    <mergeCell ref="P108:Q108"/>
    <mergeCell ref="R108:S108"/>
    <mergeCell ref="T108:U108"/>
    <mergeCell ref="V108:W108"/>
    <mergeCell ref="BZ107:CA107"/>
    <mergeCell ref="CB107:CC107"/>
    <mergeCell ref="CD107:CE107"/>
    <mergeCell ref="T107:U107"/>
    <mergeCell ref="V107:W107"/>
    <mergeCell ref="X107:Y107"/>
    <mergeCell ref="Z107:AA107"/>
    <mergeCell ref="AB107:AC107"/>
    <mergeCell ref="AD107:AE107"/>
    <mergeCell ref="AF107:AG107"/>
    <mergeCell ref="BZ108:CA108"/>
    <mergeCell ref="CB108:CC108"/>
    <mergeCell ref="CD108:CE108"/>
    <mergeCell ref="CF108:CG108"/>
    <mergeCell ref="CH108:CI108"/>
    <mergeCell ref="B109:C109"/>
    <mergeCell ref="D109:E109"/>
    <mergeCell ref="F109:G109"/>
    <mergeCell ref="H109:I109"/>
    <mergeCell ref="J109:K109"/>
    <mergeCell ref="BN108:BO108"/>
    <mergeCell ref="BP108:BQ108"/>
    <mergeCell ref="BR108:BS108"/>
    <mergeCell ref="BT108:BU108"/>
    <mergeCell ref="BV108:BW108"/>
    <mergeCell ref="BX108:BY108"/>
    <mergeCell ref="BB108:BC108"/>
    <mergeCell ref="BD108:BE108"/>
    <mergeCell ref="BF108:BG108"/>
    <mergeCell ref="BH108:BI108"/>
    <mergeCell ref="BJ108:BK108"/>
    <mergeCell ref="BL108:BM108"/>
    <mergeCell ref="CF109:CG109"/>
    <mergeCell ref="CH109:CI109"/>
    <mergeCell ref="B110:C110"/>
    <mergeCell ref="D110:E110"/>
    <mergeCell ref="F110:G110"/>
    <mergeCell ref="H110:I110"/>
    <mergeCell ref="J110:K110"/>
    <mergeCell ref="L109:M109"/>
    <mergeCell ref="N109:O109"/>
    <mergeCell ref="P109:Q109"/>
    <mergeCell ref="BR109:BS109"/>
    <mergeCell ref="BT109:BU109"/>
    <mergeCell ref="BV109:BW109"/>
    <mergeCell ref="BX109:BY109"/>
    <mergeCell ref="AL108:AM108"/>
    <mergeCell ref="AN108:AO108"/>
    <mergeCell ref="AP108:AQ108"/>
    <mergeCell ref="AV108:AW108"/>
    <mergeCell ref="AX108:AY108"/>
    <mergeCell ref="AZ108:BA108"/>
    <mergeCell ref="BF109:BG109"/>
    <mergeCell ref="BH109:BI109"/>
    <mergeCell ref="BJ109:BK109"/>
    <mergeCell ref="BL109:BM109"/>
    <mergeCell ref="BN109:BO109"/>
    <mergeCell ref="BP109:BQ109"/>
    <mergeCell ref="AT109:AU109"/>
    <mergeCell ref="AV109:AW109"/>
    <mergeCell ref="AX109:AY109"/>
    <mergeCell ref="AZ109:BA109"/>
    <mergeCell ref="BB109:BC109"/>
    <mergeCell ref="BD109:BE109"/>
    <mergeCell ref="AH109:AI109"/>
    <mergeCell ref="AJ109:AK109"/>
    <mergeCell ref="AL109:AM109"/>
    <mergeCell ref="AN109:AO109"/>
    <mergeCell ref="AP109:AQ109"/>
    <mergeCell ref="AR109:AS109"/>
    <mergeCell ref="R109:S109"/>
    <mergeCell ref="AR110:AS110"/>
    <mergeCell ref="AT110:AU110"/>
    <mergeCell ref="X110:Y110"/>
    <mergeCell ref="Z110:AA110"/>
    <mergeCell ref="AB110:AC110"/>
    <mergeCell ref="AD110:AE110"/>
    <mergeCell ref="AF110:AG110"/>
    <mergeCell ref="AH110:AI110"/>
    <mergeCell ref="AJ110:AK110"/>
    <mergeCell ref="L110:M110"/>
    <mergeCell ref="N110:O110"/>
    <mergeCell ref="P110:Q110"/>
    <mergeCell ref="R110:S110"/>
    <mergeCell ref="T110:U110"/>
    <mergeCell ref="V110:W110"/>
    <mergeCell ref="BZ109:CA109"/>
    <mergeCell ref="CB109:CC109"/>
    <mergeCell ref="CD109:CE109"/>
    <mergeCell ref="T109:U109"/>
    <mergeCell ref="V109:W109"/>
    <mergeCell ref="X109:Y109"/>
    <mergeCell ref="Z109:AA109"/>
    <mergeCell ref="AB109:AC109"/>
    <mergeCell ref="AD109:AE109"/>
    <mergeCell ref="AF109:AG109"/>
    <mergeCell ref="BZ110:CA110"/>
    <mergeCell ref="CB110:CC110"/>
    <mergeCell ref="CD110:CE110"/>
    <mergeCell ref="CF110:CG110"/>
    <mergeCell ref="CH110:CI110"/>
    <mergeCell ref="B111:C111"/>
    <mergeCell ref="D111:E111"/>
    <mergeCell ref="F111:G111"/>
    <mergeCell ref="H111:I111"/>
    <mergeCell ref="J111:K111"/>
    <mergeCell ref="BN110:BO110"/>
    <mergeCell ref="BP110:BQ110"/>
    <mergeCell ref="BR110:BS110"/>
    <mergeCell ref="BT110:BU110"/>
    <mergeCell ref="BV110:BW110"/>
    <mergeCell ref="BX110:BY110"/>
    <mergeCell ref="BB110:BC110"/>
    <mergeCell ref="BD110:BE110"/>
    <mergeCell ref="BF110:BG110"/>
    <mergeCell ref="BH110:BI110"/>
    <mergeCell ref="BJ110:BK110"/>
    <mergeCell ref="BL110:BM110"/>
    <mergeCell ref="CF111:CG111"/>
    <mergeCell ref="CH111:CI111"/>
    <mergeCell ref="B112:C112"/>
    <mergeCell ref="D112:E112"/>
    <mergeCell ref="F112:G112"/>
    <mergeCell ref="H112:I112"/>
    <mergeCell ref="J112:K112"/>
    <mergeCell ref="L111:M111"/>
    <mergeCell ref="N111:O111"/>
    <mergeCell ref="P111:Q111"/>
    <mergeCell ref="BR111:BS111"/>
    <mergeCell ref="BT111:BU111"/>
    <mergeCell ref="BV111:BW111"/>
    <mergeCell ref="BX111:BY111"/>
    <mergeCell ref="AL110:AM110"/>
    <mergeCell ref="AN110:AO110"/>
    <mergeCell ref="AP110:AQ110"/>
    <mergeCell ref="AV110:AW110"/>
    <mergeCell ref="AX110:AY110"/>
    <mergeCell ref="AZ110:BA110"/>
    <mergeCell ref="BF111:BG111"/>
    <mergeCell ref="BH111:BI111"/>
    <mergeCell ref="BJ111:BK111"/>
    <mergeCell ref="BL111:BM111"/>
    <mergeCell ref="BN111:BO111"/>
    <mergeCell ref="BP111:BQ111"/>
    <mergeCell ref="AT111:AU111"/>
    <mergeCell ref="AV111:AW111"/>
    <mergeCell ref="AX111:AY111"/>
    <mergeCell ref="AZ111:BA111"/>
    <mergeCell ref="BB111:BC111"/>
    <mergeCell ref="BD111:BE111"/>
    <mergeCell ref="AH111:AI111"/>
    <mergeCell ref="AJ111:AK111"/>
    <mergeCell ref="AL111:AM111"/>
    <mergeCell ref="AN111:AO111"/>
    <mergeCell ref="AP111:AQ111"/>
    <mergeCell ref="AR111:AS111"/>
    <mergeCell ref="R111:S111"/>
    <mergeCell ref="AR112:AS112"/>
    <mergeCell ref="AT112:AU112"/>
    <mergeCell ref="X112:Y112"/>
    <mergeCell ref="Z112:AA112"/>
    <mergeCell ref="AB112:AC112"/>
    <mergeCell ref="AD112:AE112"/>
    <mergeCell ref="AF112:AG112"/>
    <mergeCell ref="AH112:AI112"/>
    <mergeCell ref="AJ112:AK112"/>
    <mergeCell ref="L112:M112"/>
    <mergeCell ref="N112:O112"/>
    <mergeCell ref="P112:Q112"/>
    <mergeCell ref="R112:S112"/>
    <mergeCell ref="T112:U112"/>
    <mergeCell ref="V112:W112"/>
    <mergeCell ref="BZ111:CA111"/>
    <mergeCell ref="CB111:CC111"/>
    <mergeCell ref="CD111:CE111"/>
    <mergeCell ref="T111:U111"/>
    <mergeCell ref="V111:W111"/>
    <mergeCell ref="X111:Y111"/>
    <mergeCell ref="Z111:AA111"/>
    <mergeCell ref="AB111:AC111"/>
    <mergeCell ref="AD111:AE111"/>
    <mergeCell ref="AF111:AG111"/>
    <mergeCell ref="BZ112:CA112"/>
    <mergeCell ref="CB112:CC112"/>
    <mergeCell ref="CD112:CE112"/>
    <mergeCell ref="CF112:CG112"/>
    <mergeCell ref="CH112:CI112"/>
    <mergeCell ref="B113:C113"/>
    <mergeCell ref="D113:E113"/>
    <mergeCell ref="F113:G113"/>
    <mergeCell ref="H113:I113"/>
    <mergeCell ref="J113:K113"/>
    <mergeCell ref="BN112:BO112"/>
    <mergeCell ref="BP112:BQ112"/>
    <mergeCell ref="BR112:BS112"/>
    <mergeCell ref="BT112:BU112"/>
    <mergeCell ref="BV112:BW112"/>
    <mergeCell ref="BX112:BY112"/>
    <mergeCell ref="BB112:BC112"/>
    <mergeCell ref="BD112:BE112"/>
    <mergeCell ref="BF112:BG112"/>
    <mergeCell ref="BH112:BI112"/>
    <mergeCell ref="BJ112:BK112"/>
    <mergeCell ref="BL112:BM112"/>
    <mergeCell ref="CF113:CG113"/>
    <mergeCell ref="CH113:CI113"/>
    <mergeCell ref="B114:C114"/>
    <mergeCell ref="D114:E114"/>
    <mergeCell ref="F114:G114"/>
    <mergeCell ref="H114:I114"/>
    <mergeCell ref="J114:K114"/>
    <mergeCell ref="L113:M113"/>
    <mergeCell ref="N113:O113"/>
    <mergeCell ref="P113:Q113"/>
    <mergeCell ref="BR113:BS113"/>
    <mergeCell ref="BT113:BU113"/>
    <mergeCell ref="BV113:BW113"/>
    <mergeCell ref="BX113:BY113"/>
    <mergeCell ref="AL112:AM112"/>
    <mergeCell ref="AN112:AO112"/>
    <mergeCell ref="AP112:AQ112"/>
    <mergeCell ref="AV112:AW112"/>
    <mergeCell ref="AX112:AY112"/>
    <mergeCell ref="AZ112:BA112"/>
    <mergeCell ref="BF113:BG113"/>
    <mergeCell ref="BH113:BI113"/>
    <mergeCell ref="BJ113:BK113"/>
    <mergeCell ref="BL113:BM113"/>
    <mergeCell ref="BN113:BO113"/>
    <mergeCell ref="BP113:BQ113"/>
    <mergeCell ref="AT113:AU113"/>
    <mergeCell ref="AV113:AW113"/>
    <mergeCell ref="AX113:AY113"/>
    <mergeCell ref="AZ113:BA113"/>
    <mergeCell ref="BB113:BC113"/>
    <mergeCell ref="BD113:BE113"/>
    <mergeCell ref="AH113:AI113"/>
    <mergeCell ref="AJ113:AK113"/>
    <mergeCell ref="AL113:AM113"/>
    <mergeCell ref="AN113:AO113"/>
    <mergeCell ref="AP113:AQ113"/>
    <mergeCell ref="AR113:AS113"/>
    <mergeCell ref="R113:S113"/>
    <mergeCell ref="AR114:AS114"/>
    <mergeCell ref="AT114:AU114"/>
    <mergeCell ref="X114:Y114"/>
    <mergeCell ref="Z114:AA114"/>
    <mergeCell ref="AB114:AC114"/>
    <mergeCell ref="AD114:AE114"/>
    <mergeCell ref="AF114:AG114"/>
    <mergeCell ref="AH114:AI114"/>
    <mergeCell ref="AJ114:AK114"/>
    <mergeCell ref="L114:M114"/>
    <mergeCell ref="N114:O114"/>
    <mergeCell ref="P114:Q114"/>
    <mergeCell ref="R114:S114"/>
    <mergeCell ref="T114:U114"/>
    <mergeCell ref="V114:W114"/>
    <mergeCell ref="BZ113:CA113"/>
    <mergeCell ref="CB113:CC113"/>
    <mergeCell ref="CD113:CE113"/>
    <mergeCell ref="T113:U113"/>
    <mergeCell ref="V113:W113"/>
    <mergeCell ref="X113:Y113"/>
    <mergeCell ref="Z113:AA113"/>
    <mergeCell ref="AB113:AC113"/>
    <mergeCell ref="AD113:AE113"/>
    <mergeCell ref="AF113:AG113"/>
    <mergeCell ref="BZ114:CA114"/>
    <mergeCell ref="CB114:CC114"/>
    <mergeCell ref="CD114:CE114"/>
    <mergeCell ref="CF114:CG114"/>
    <mergeCell ref="CH114:CI114"/>
    <mergeCell ref="B115:C115"/>
    <mergeCell ref="D115:E115"/>
    <mergeCell ref="F115:G115"/>
    <mergeCell ref="H115:I115"/>
    <mergeCell ref="J115:K115"/>
    <mergeCell ref="BN114:BO114"/>
    <mergeCell ref="BP114:BQ114"/>
    <mergeCell ref="BR114:BS114"/>
    <mergeCell ref="BT114:BU114"/>
    <mergeCell ref="BV114:BW114"/>
    <mergeCell ref="BX114:BY114"/>
    <mergeCell ref="BB114:BC114"/>
    <mergeCell ref="BD114:BE114"/>
    <mergeCell ref="BF114:BG114"/>
    <mergeCell ref="BH114:BI114"/>
    <mergeCell ref="BJ114:BK114"/>
    <mergeCell ref="BL114:BM114"/>
    <mergeCell ref="CF115:CG115"/>
    <mergeCell ref="CH115:CI115"/>
    <mergeCell ref="B116:C116"/>
    <mergeCell ref="D116:E116"/>
    <mergeCell ref="F116:G116"/>
    <mergeCell ref="H116:I116"/>
    <mergeCell ref="J116:K116"/>
    <mergeCell ref="L115:M115"/>
    <mergeCell ref="N115:O115"/>
    <mergeCell ref="P115:Q115"/>
    <mergeCell ref="BR115:BS115"/>
    <mergeCell ref="BT115:BU115"/>
    <mergeCell ref="BV115:BW115"/>
    <mergeCell ref="BX115:BY115"/>
    <mergeCell ref="AL114:AM114"/>
    <mergeCell ref="AN114:AO114"/>
    <mergeCell ref="AP114:AQ114"/>
    <mergeCell ref="AV114:AW114"/>
    <mergeCell ref="AX114:AY114"/>
    <mergeCell ref="AZ114:BA114"/>
    <mergeCell ref="BF115:BG115"/>
    <mergeCell ref="BH115:BI115"/>
    <mergeCell ref="BJ115:BK115"/>
    <mergeCell ref="BL115:BM115"/>
    <mergeCell ref="BN115:BO115"/>
    <mergeCell ref="BP115:BQ115"/>
    <mergeCell ref="AT115:AU115"/>
    <mergeCell ref="AV115:AW115"/>
    <mergeCell ref="AX115:AY115"/>
    <mergeCell ref="AZ115:BA115"/>
    <mergeCell ref="BB115:BC115"/>
    <mergeCell ref="BD115:BE115"/>
    <mergeCell ref="AH115:AI115"/>
    <mergeCell ref="AJ115:AK115"/>
    <mergeCell ref="AL115:AM115"/>
    <mergeCell ref="AN115:AO115"/>
    <mergeCell ref="AP115:AQ115"/>
    <mergeCell ref="AR115:AS115"/>
    <mergeCell ref="R115:S115"/>
    <mergeCell ref="AR116:AS116"/>
    <mergeCell ref="AT116:AU116"/>
    <mergeCell ref="X116:Y116"/>
    <mergeCell ref="Z116:AA116"/>
    <mergeCell ref="AB116:AC116"/>
    <mergeCell ref="AD116:AE116"/>
    <mergeCell ref="AF116:AG116"/>
    <mergeCell ref="AH116:AI116"/>
    <mergeCell ref="AJ116:AK116"/>
    <mergeCell ref="L116:M116"/>
    <mergeCell ref="N116:O116"/>
    <mergeCell ref="P116:Q116"/>
    <mergeCell ref="R116:S116"/>
    <mergeCell ref="T116:U116"/>
    <mergeCell ref="V116:W116"/>
    <mergeCell ref="BZ115:CA115"/>
    <mergeCell ref="CB115:CC115"/>
    <mergeCell ref="CD115:CE115"/>
    <mergeCell ref="T115:U115"/>
    <mergeCell ref="V115:W115"/>
    <mergeCell ref="X115:Y115"/>
    <mergeCell ref="Z115:AA115"/>
    <mergeCell ref="AB115:AC115"/>
    <mergeCell ref="AD115:AE115"/>
    <mergeCell ref="AF115:AG115"/>
    <mergeCell ref="BZ116:CA116"/>
    <mergeCell ref="CB116:CC116"/>
    <mergeCell ref="CD116:CE116"/>
    <mergeCell ref="CF116:CG116"/>
    <mergeCell ref="CH116:CI116"/>
    <mergeCell ref="B117:C117"/>
    <mergeCell ref="D117:E117"/>
    <mergeCell ref="F117:G117"/>
    <mergeCell ref="H117:I117"/>
    <mergeCell ref="J117:K117"/>
    <mergeCell ref="BN116:BO116"/>
    <mergeCell ref="BP116:BQ116"/>
    <mergeCell ref="BR116:BS116"/>
    <mergeCell ref="BT116:BU116"/>
    <mergeCell ref="BV116:BW116"/>
    <mergeCell ref="BX116:BY116"/>
    <mergeCell ref="BB116:BC116"/>
    <mergeCell ref="BD116:BE116"/>
    <mergeCell ref="BF116:BG116"/>
    <mergeCell ref="BH116:BI116"/>
    <mergeCell ref="BJ116:BK116"/>
    <mergeCell ref="BL116:BM116"/>
    <mergeCell ref="CF117:CG117"/>
    <mergeCell ref="CH117:CI117"/>
    <mergeCell ref="B118:C118"/>
    <mergeCell ref="D118:E118"/>
    <mergeCell ref="F118:G118"/>
    <mergeCell ref="H118:I118"/>
    <mergeCell ref="J118:K118"/>
    <mergeCell ref="L117:M117"/>
    <mergeCell ref="N117:O117"/>
    <mergeCell ref="P117:Q117"/>
    <mergeCell ref="BR117:BS117"/>
    <mergeCell ref="BT117:BU117"/>
    <mergeCell ref="BV117:BW117"/>
    <mergeCell ref="BX117:BY117"/>
    <mergeCell ref="AL116:AM116"/>
    <mergeCell ref="AN116:AO116"/>
    <mergeCell ref="AP116:AQ116"/>
    <mergeCell ref="AV116:AW116"/>
    <mergeCell ref="AX116:AY116"/>
    <mergeCell ref="AZ116:BA116"/>
    <mergeCell ref="BF117:BG117"/>
    <mergeCell ref="BH117:BI117"/>
    <mergeCell ref="BJ117:BK117"/>
    <mergeCell ref="BL117:BM117"/>
    <mergeCell ref="BN117:BO117"/>
    <mergeCell ref="BP117:BQ117"/>
    <mergeCell ref="AT117:AU117"/>
    <mergeCell ref="AV117:AW117"/>
    <mergeCell ref="AX117:AY117"/>
    <mergeCell ref="AZ117:BA117"/>
    <mergeCell ref="BB117:BC117"/>
    <mergeCell ref="BD117:BE117"/>
    <mergeCell ref="AH117:AI117"/>
    <mergeCell ref="AJ117:AK117"/>
    <mergeCell ref="AL117:AM117"/>
    <mergeCell ref="AN117:AO117"/>
    <mergeCell ref="AP117:AQ117"/>
    <mergeCell ref="AR117:AS117"/>
    <mergeCell ref="R117:S117"/>
    <mergeCell ref="AR118:AS118"/>
    <mergeCell ref="AT118:AU118"/>
    <mergeCell ref="X118:Y118"/>
    <mergeCell ref="Z118:AA118"/>
    <mergeCell ref="AB118:AC118"/>
    <mergeCell ref="AD118:AE118"/>
    <mergeCell ref="AF118:AG118"/>
    <mergeCell ref="AH118:AI118"/>
    <mergeCell ref="AJ118:AK118"/>
    <mergeCell ref="L118:M118"/>
    <mergeCell ref="N118:O118"/>
    <mergeCell ref="P118:Q118"/>
    <mergeCell ref="R118:S118"/>
    <mergeCell ref="T118:U118"/>
    <mergeCell ref="V118:W118"/>
    <mergeCell ref="BZ117:CA117"/>
    <mergeCell ref="CB117:CC117"/>
    <mergeCell ref="CD117:CE117"/>
    <mergeCell ref="T117:U117"/>
    <mergeCell ref="V117:W117"/>
    <mergeCell ref="X117:Y117"/>
    <mergeCell ref="Z117:AA117"/>
    <mergeCell ref="AB117:AC117"/>
    <mergeCell ref="AD117:AE117"/>
    <mergeCell ref="AF117:AG117"/>
    <mergeCell ref="BZ118:CA118"/>
    <mergeCell ref="CB118:CC118"/>
    <mergeCell ref="CD118:CE118"/>
    <mergeCell ref="CF118:CG118"/>
    <mergeCell ref="CH118:CI118"/>
    <mergeCell ref="B119:C119"/>
    <mergeCell ref="D119:E119"/>
    <mergeCell ref="F119:G119"/>
    <mergeCell ref="H119:I119"/>
    <mergeCell ref="J119:K119"/>
    <mergeCell ref="BN118:BO118"/>
    <mergeCell ref="BP118:BQ118"/>
    <mergeCell ref="BR118:BS118"/>
    <mergeCell ref="BT118:BU118"/>
    <mergeCell ref="BV118:BW118"/>
    <mergeCell ref="BX118:BY118"/>
    <mergeCell ref="BB118:BC118"/>
    <mergeCell ref="BD118:BE118"/>
    <mergeCell ref="BF118:BG118"/>
    <mergeCell ref="BH118:BI118"/>
    <mergeCell ref="BJ118:BK118"/>
    <mergeCell ref="BL118:BM118"/>
    <mergeCell ref="CF119:CG119"/>
    <mergeCell ref="CH119:CI119"/>
    <mergeCell ref="B120:C120"/>
    <mergeCell ref="D120:E120"/>
    <mergeCell ref="F120:G120"/>
    <mergeCell ref="H120:I120"/>
    <mergeCell ref="J120:K120"/>
    <mergeCell ref="L119:M119"/>
    <mergeCell ref="N119:O119"/>
    <mergeCell ref="P119:Q119"/>
    <mergeCell ref="BR119:BS119"/>
    <mergeCell ref="BT119:BU119"/>
    <mergeCell ref="BV119:BW119"/>
    <mergeCell ref="BX119:BY119"/>
    <mergeCell ref="AL118:AM118"/>
    <mergeCell ref="AN118:AO118"/>
    <mergeCell ref="AP118:AQ118"/>
    <mergeCell ref="AV118:AW118"/>
    <mergeCell ref="AX118:AY118"/>
    <mergeCell ref="AZ118:BA118"/>
    <mergeCell ref="BF119:BG119"/>
    <mergeCell ref="BH119:BI119"/>
    <mergeCell ref="BJ119:BK119"/>
    <mergeCell ref="BL119:BM119"/>
    <mergeCell ref="BN119:BO119"/>
    <mergeCell ref="BP119:BQ119"/>
    <mergeCell ref="AT119:AU119"/>
    <mergeCell ref="AV119:AW119"/>
    <mergeCell ref="AX119:AY119"/>
    <mergeCell ref="AZ119:BA119"/>
    <mergeCell ref="BB119:BC119"/>
    <mergeCell ref="BD119:BE119"/>
    <mergeCell ref="AH119:AI119"/>
    <mergeCell ref="AJ119:AK119"/>
    <mergeCell ref="AL119:AM119"/>
    <mergeCell ref="AN119:AO119"/>
    <mergeCell ref="AP119:AQ119"/>
    <mergeCell ref="AR119:AS119"/>
    <mergeCell ref="R119:S119"/>
    <mergeCell ref="AR120:AS120"/>
    <mergeCell ref="AT120:AU120"/>
    <mergeCell ref="X120:Y120"/>
    <mergeCell ref="Z120:AA120"/>
    <mergeCell ref="AB120:AC120"/>
    <mergeCell ref="AD120:AE120"/>
    <mergeCell ref="AF120:AG120"/>
    <mergeCell ref="AH120:AI120"/>
    <mergeCell ref="AJ120:AK120"/>
    <mergeCell ref="L120:M120"/>
    <mergeCell ref="N120:O120"/>
    <mergeCell ref="P120:Q120"/>
    <mergeCell ref="R120:S120"/>
    <mergeCell ref="T120:U120"/>
    <mergeCell ref="V120:W120"/>
    <mergeCell ref="BZ119:CA119"/>
    <mergeCell ref="CB119:CC119"/>
    <mergeCell ref="CD119:CE119"/>
    <mergeCell ref="T119:U119"/>
    <mergeCell ref="V119:W119"/>
    <mergeCell ref="X119:Y119"/>
    <mergeCell ref="Z119:AA119"/>
    <mergeCell ref="AB119:AC119"/>
    <mergeCell ref="AD119:AE119"/>
    <mergeCell ref="AF119:AG119"/>
    <mergeCell ref="BZ120:CA120"/>
    <mergeCell ref="CB120:CC120"/>
    <mergeCell ref="CD120:CE120"/>
    <mergeCell ref="CF120:CG120"/>
    <mergeCell ref="CH120:CI120"/>
    <mergeCell ref="B121:C121"/>
    <mergeCell ref="D121:E121"/>
    <mergeCell ref="F121:G121"/>
    <mergeCell ref="H121:I121"/>
    <mergeCell ref="J121:K121"/>
    <mergeCell ref="BN120:BO120"/>
    <mergeCell ref="BP120:BQ120"/>
    <mergeCell ref="BR120:BS120"/>
    <mergeCell ref="BT120:BU120"/>
    <mergeCell ref="BV120:BW120"/>
    <mergeCell ref="BX120:BY120"/>
    <mergeCell ref="BB120:BC120"/>
    <mergeCell ref="BD120:BE120"/>
    <mergeCell ref="BF120:BG120"/>
    <mergeCell ref="BH120:BI120"/>
    <mergeCell ref="BJ120:BK120"/>
    <mergeCell ref="BL120:BM120"/>
    <mergeCell ref="CF121:CG121"/>
    <mergeCell ref="CH121:CI121"/>
    <mergeCell ref="B122:C122"/>
    <mergeCell ref="D122:E122"/>
    <mergeCell ref="F122:G122"/>
    <mergeCell ref="H122:I122"/>
    <mergeCell ref="J122:K122"/>
    <mergeCell ref="L121:M121"/>
    <mergeCell ref="N121:O121"/>
    <mergeCell ref="P121:Q121"/>
    <mergeCell ref="BR121:BS121"/>
    <mergeCell ref="BT121:BU121"/>
    <mergeCell ref="BV121:BW121"/>
    <mergeCell ref="BX121:BY121"/>
    <mergeCell ref="AL120:AM120"/>
    <mergeCell ref="AN120:AO120"/>
    <mergeCell ref="AP120:AQ120"/>
    <mergeCell ref="AV120:AW120"/>
    <mergeCell ref="AX120:AY120"/>
    <mergeCell ref="AZ120:BA120"/>
    <mergeCell ref="BF121:BG121"/>
    <mergeCell ref="BH121:BI121"/>
    <mergeCell ref="BJ121:BK121"/>
    <mergeCell ref="BL121:BM121"/>
    <mergeCell ref="BN121:BO121"/>
    <mergeCell ref="BP121:BQ121"/>
    <mergeCell ref="AT121:AU121"/>
    <mergeCell ref="AV121:AW121"/>
    <mergeCell ref="AX121:AY121"/>
    <mergeCell ref="AZ121:BA121"/>
    <mergeCell ref="BB121:BC121"/>
    <mergeCell ref="BD121:BE121"/>
    <mergeCell ref="AH121:AI121"/>
    <mergeCell ref="AJ121:AK121"/>
    <mergeCell ref="AL121:AM121"/>
    <mergeCell ref="AN121:AO121"/>
    <mergeCell ref="AP121:AQ121"/>
    <mergeCell ref="AR121:AS121"/>
    <mergeCell ref="R121:S121"/>
    <mergeCell ref="AR122:AS122"/>
    <mergeCell ref="AT122:AU122"/>
    <mergeCell ref="X122:Y122"/>
    <mergeCell ref="Z122:AA122"/>
    <mergeCell ref="AB122:AC122"/>
    <mergeCell ref="AD122:AE122"/>
    <mergeCell ref="AF122:AG122"/>
    <mergeCell ref="AH122:AI122"/>
    <mergeCell ref="AJ122:AK122"/>
    <mergeCell ref="L122:M122"/>
    <mergeCell ref="N122:O122"/>
    <mergeCell ref="P122:Q122"/>
    <mergeCell ref="R122:S122"/>
    <mergeCell ref="T122:U122"/>
    <mergeCell ref="V122:W122"/>
    <mergeCell ref="BZ121:CA121"/>
    <mergeCell ref="CB121:CC121"/>
    <mergeCell ref="CD121:CE121"/>
    <mergeCell ref="T121:U121"/>
    <mergeCell ref="V121:W121"/>
    <mergeCell ref="X121:Y121"/>
    <mergeCell ref="Z121:AA121"/>
    <mergeCell ref="AB121:AC121"/>
    <mergeCell ref="AD121:AE121"/>
    <mergeCell ref="AF121:AG121"/>
    <mergeCell ref="CF122:CG122"/>
    <mergeCell ref="CH122:CI122"/>
    <mergeCell ref="AN124:AO124"/>
    <mergeCell ref="B125:C125"/>
    <mergeCell ref="D125:E125"/>
    <mergeCell ref="F125:G125"/>
    <mergeCell ref="H125:I125"/>
    <mergeCell ref="J125:K125"/>
    <mergeCell ref="L125:M125"/>
    <mergeCell ref="N125:O125"/>
    <mergeCell ref="BT122:BU122"/>
    <mergeCell ref="BV122:BW122"/>
    <mergeCell ref="BX122:BY122"/>
    <mergeCell ref="BZ122:CA122"/>
    <mergeCell ref="CB122:CC122"/>
    <mergeCell ref="CD122:CE122"/>
    <mergeCell ref="BH122:BI122"/>
    <mergeCell ref="BJ122:BK122"/>
    <mergeCell ref="BL122:BM122"/>
    <mergeCell ref="BN122:BO122"/>
    <mergeCell ref="BP122:BQ122"/>
    <mergeCell ref="BR122:BS122"/>
    <mergeCell ref="AV122:AW122"/>
    <mergeCell ref="AX122:AY122"/>
    <mergeCell ref="AZ122:BA122"/>
    <mergeCell ref="BB122:BC122"/>
    <mergeCell ref="BD122:BE122"/>
    <mergeCell ref="BF122:BG122"/>
    <mergeCell ref="AL122:AM122"/>
    <mergeCell ref="AN122:AO122"/>
    <mergeCell ref="AP122:AQ122"/>
    <mergeCell ref="CH125:CI125"/>
    <mergeCell ref="BL125:BM125"/>
    <mergeCell ref="BN125:BO125"/>
    <mergeCell ref="BP125:BQ125"/>
    <mergeCell ref="BR125:BS125"/>
    <mergeCell ref="BT125:BU125"/>
    <mergeCell ref="BV125:BW125"/>
    <mergeCell ref="AZ125:BA125"/>
    <mergeCell ref="BB125:BC125"/>
    <mergeCell ref="BD125:BE125"/>
    <mergeCell ref="BF125:BG125"/>
    <mergeCell ref="BH125:BI125"/>
    <mergeCell ref="BJ125:BK125"/>
    <mergeCell ref="AN125:AO125"/>
    <mergeCell ref="AP125:AQ125"/>
    <mergeCell ref="AR125:AS125"/>
    <mergeCell ref="AT125:AU125"/>
    <mergeCell ref="AV125:AW125"/>
    <mergeCell ref="AX125:AY125"/>
    <mergeCell ref="N126:O126"/>
    <mergeCell ref="P126:Q126"/>
    <mergeCell ref="R126:S126"/>
    <mergeCell ref="T126:U126"/>
    <mergeCell ref="V126:W126"/>
    <mergeCell ref="X126:Y126"/>
    <mergeCell ref="B126:C126"/>
    <mergeCell ref="D126:E126"/>
    <mergeCell ref="F126:G126"/>
    <mergeCell ref="H126:I126"/>
    <mergeCell ref="J126:K126"/>
    <mergeCell ref="L126:M126"/>
    <mergeCell ref="BX125:BY125"/>
    <mergeCell ref="BZ125:CA125"/>
    <mergeCell ref="CB125:CC125"/>
    <mergeCell ref="CD125:CE125"/>
    <mergeCell ref="CF125:CG125"/>
    <mergeCell ref="AB125:AC125"/>
    <mergeCell ref="AD125:AE125"/>
    <mergeCell ref="AF125:AG125"/>
    <mergeCell ref="AH125:AI125"/>
    <mergeCell ref="AJ125:AK125"/>
    <mergeCell ref="AL125:AM125"/>
    <mergeCell ref="P125:Q125"/>
    <mergeCell ref="R125:S125"/>
    <mergeCell ref="T125:U125"/>
    <mergeCell ref="V125:W125"/>
    <mergeCell ref="X125:Y125"/>
    <mergeCell ref="Z125:AA125"/>
    <mergeCell ref="BN126:BO126"/>
    <mergeCell ref="BP126:BQ126"/>
    <mergeCell ref="BR126:BS126"/>
    <mergeCell ref="BT126:BU126"/>
    <mergeCell ref="AX126:AY126"/>
    <mergeCell ref="AZ126:BA126"/>
    <mergeCell ref="BB126:BC126"/>
    <mergeCell ref="BD126:BE126"/>
    <mergeCell ref="BF126:BG126"/>
    <mergeCell ref="BH126:BI126"/>
    <mergeCell ref="AL126:AM126"/>
    <mergeCell ref="AN126:AO126"/>
    <mergeCell ref="AP126:AQ126"/>
    <mergeCell ref="AR126:AS126"/>
    <mergeCell ref="AT126:AU126"/>
    <mergeCell ref="AV126:AW126"/>
    <mergeCell ref="Z126:AA126"/>
    <mergeCell ref="AB126:AC126"/>
    <mergeCell ref="AD126:AE126"/>
    <mergeCell ref="AF126:AG126"/>
    <mergeCell ref="AH126:AI126"/>
    <mergeCell ref="AJ126:AK126"/>
    <mergeCell ref="AF127:AG127"/>
    <mergeCell ref="AH127:AI127"/>
    <mergeCell ref="AJ127:AK127"/>
    <mergeCell ref="AL127:AM127"/>
    <mergeCell ref="AN127:AO127"/>
    <mergeCell ref="AP127:AQ127"/>
    <mergeCell ref="T127:U127"/>
    <mergeCell ref="V127:W127"/>
    <mergeCell ref="X127:Y127"/>
    <mergeCell ref="Z127:AA127"/>
    <mergeCell ref="AB127:AC127"/>
    <mergeCell ref="AD127:AE127"/>
    <mergeCell ref="CH126:CI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BV126:BW126"/>
    <mergeCell ref="BX126:BY126"/>
    <mergeCell ref="BZ126:CA126"/>
    <mergeCell ref="CB126:CC126"/>
    <mergeCell ref="CD126:CE126"/>
    <mergeCell ref="CF126:CG126"/>
    <mergeCell ref="BJ126:BK126"/>
    <mergeCell ref="BL126:BM126"/>
    <mergeCell ref="AZ127:BA127"/>
    <mergeCell ref="BB127:BC127"/>
    <mergeCell ref="N128:O128"/>
    <mergeCell ref="P128:Q128"/>
    <mergeCell ref="R128:S128"/>
    <mergeCell ref="T128:U128"/>
    <mergeCell ref="V128:W128"/>
    <mergeCell ref="X128:Y128"/>
    <mergeCell ref="BD127:BE127"/>
    <mergeCell ref="BF127:BG127"/>
    <mergeCell ref="CB127:CC127"/>
    <mergeCell ref="CD127:CE127"/>
    <mergeCell ref="CF127:CG127"/>
    <mergeCell ref="CH127:CI127"/>
    <mergeCell ref="B128:C128"/>
    <mergeCell ref="D128:E128"/>
    <mergeCell ref="F128:G128"/>
    <mergeCell ref="H128:I128"/>
    <mergeCell ref="J128:K128"/>
    <mergeCell ref="L128:M128"/>
    <mergeCell ref="BP127:BQ127"/>
    <mergeCell ref="BR127:BS127"/>
    <mergeCell ref="BT127:BU127"/>
    <mergeCell ref="BV127:BW127"/>
    <mergeCell ref="BX127:BY127"/>
    <mergeCell ref="BZ127:CA127"/>
    <mergeCell ref="BH127:BI127"/>
    <mergeCell ref="BJ127:BK127"/>
    <mergeCell ref="BL127:BM127"/>
    <mergeCell ref="BN127:BO127"/>
    <mergeCell ref="AR127:AS127"/>
    <mergeCell ref="AT127:AU127"/>
    <mergeCell ref="AV127:AW127"/>
    <mergeCell ref="AX127:AY127"/>
    <mergeCell ref="BN128:BO128"/>
    <mergeCell ref="BP128:BQ128"/>
    <mergeCell ref="BR128:BS128"/>
    <mergeCell ref="BT128:BU128"/>
    <mergeCell ref="AX128:AY128"/>
    <mergeCell ref="AZ128:BA128"/>
    <mergeCell ref="BB128:BC128"/>
    <mergeCell ref="BD128:BE128"/>
    <mergeCell ref="BF128:BG128"/>
    <mergeCell ref="BH128:BI128"/>
    <mergeCell ref="AL128:AM128"/>
    <mergeCell ref="AN128:AO128"/>
    <mergeCell ref="AP128:AQ128"/>
    <mergeCell ref="AR128:AS128"/>
    <mergeCell ref="AT128:AU128"/>
    <mergeCell ref="AV128:AW128"/>
    <mergeCell ref="Z128:AA128"/>
    <mergeCell ref="AB128:AC128"/>
    <mergeCell ref="AD128:AE128"/>
    <mergeCell ref="AF128:AG128"/>
    <mergeCell ref="AH128:AI128"/>
    <mergeCell ref="AJ128:AK128"/>
    <mergeCell ref="AF129:AG129"/>
    <mergeCell ref="AH129:AI129"/>
    <mergeCell ref="AJ129:AK129"/>
    <mergeCell ref="AL129:AM129"/>
    <mergeCell ref="AN129:AO129"/>
    <mergeCell ref="AP129:AQ129"/>
    <mergeCell ref="T129:U129"/>
    <mergeCell ref="V129:W129"/>
    <mergeCell ref="X129:Y129"/>
    <mergeCell ref="Z129:AA129"/>
    <mergeCell ref="AB129:AC129"/>
    <mergeCell ref="AD129:AE129"/>
    <mergeCell ref="CH128:CI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BV128:BW128"/>
    <mergeCell ref="BX128:BY128"/>
    <mergeCell ref="BZ128:CA128"/>
    <mergeCell ref="CB128:CC128"/>
    <mergeCell ref="CD128:CE128"/>
    <mergeCell ref="CF128:CG128"/>
    <mergeCell ref="BJ128:BK128"/>
    <mergeCell ref="BL128:BM128"/>
    <mergeCell ref="AZ129:BA129"/>
    <mergeCell ref="BB129:BC129"/>
    <mergeCell ref="N130:O130"/>
    <mergeCell ref="P130:Q130"/>
    <mergeCell ref="R130:S130"/>
    <mergeCell ref="T130:U130"/>
    <mergeCell ref="V130:W130"/>
    <mergeCell ref="X130:Y130"/>
    <mergeCell ref="BD129:BE129"/>
    <mergeCell ref="BF129:BG129"/>
    <mergeCell ref="CB129:CC129"/>
    <mergeCell ref="CD129:CE129"/>
    <mergeCell ref="CF129:CG129"/>
    <mergeCell ref="CH129:CI129"/>
    <mergeCell ref="B130:C130"/>
    <mergeCell ref="D130:E130"/>
    <mergeCell ref="F130:G130"/>
    <mergeCell ref="H130:I130"/>
    <mergeCell ref="J130:K130"/>
    <mergeCell ref="L130:M130"/>
    <mergeCell ref="BP129:BQ129"/>
    <mergeCell ref="BR129:BS129"/>
    <mergeCell ref="BT129:BU129"/>
    <mergeCell ref="BV129:BW129"/>
    <mergeCell ref="BX129:BY129"/>
    <mergeCell ref="BZ129:CA129"/>
    <mergeCell ref="BH129:BI129"/>
    <mergeCell ref="BJ129:BK129"/>
    <mergeCell ref="BL129:BM129"/>
    <mergeCell ref="BN129:BO129"/>
    <mergeCell ref="AR129:AS129"/>
    <mergeCell ref="AT129:AU129"/>
    <mergeCell ref="AV129:AW129"/>
    <mergeCell ref="AX129:AY129"/>
    <mergeCell ref="BN130:BO130"/>
    <mergeCell ref="BP130:BQ130"/>
    <mergeCell ref="BR130:BS130"/>
    <mergeCell ref="BT130:BU130"/>
    <mergeCell ref="AX130:AY130"/>
    <mergeCell ref="AZ130:BA130"/>
    <mergeCell ref="BB130:BC130"/>
    <mergeCell ref="BD130:BE130"/>
    <mergeCell ref="BF130:BG130"/>
    <mergeCell ref="BH130:BI130"/>
    <mergeCell ref="AL130:AM130"/>
    <mergeCell ref="AN130:AO130"/>
    <mergeCell ref="AP130:AQ130"/>
    <mergeCell ref="AR130:AS130"/>
    <mergeCell ref="AT130:AU130"/>
    <mergeCell ref="AV130:AW130"/>
    <mergeCell ref="Z130:AA130"/>
    <mergeCell ref="AB130:AC130"/>
    <mergeCell ref="AD130:AE130"/>
    <mergeCell ref="AF130:AG130"/>
    <mergeCell ref="AH130:AI130"/>
    <mergeCell ref="AJ130:AK130"/>
    <mergeCell ref="AD133:AE133"/>
    <mergeCell ref="AF133:AG133"/>
    <mergeCell ref="AH133:AI133"/>
    <mergeCell ref="AJ133:AK133"/>
    <mergeCell ref="AL133:AM133"/>
    <mergeCell ref="AN133:AO133"/>
    <mergeCell ref="R133:S133"/>
    <mergeCell ref="T133:U133"/>
    <mergeCell ref="V133:W133"/>
    <mergeCell ref="X133:Y133"/>
    <mergeCell ref="Z133:AA133"/>
    <mergeCell ref="AB133:AC133"/>
    <mergeCell ref="CH130:CI130"/>
    <mergeCell ref="AN132:AO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V130:BW130"/>
    <mergeCell ref="BX130:BY130"/>
    <mergeCell ref="BZ130:CA130"/>
    <mergeCell ref="CB130:CC130"/>
    <mergeCell ref="CD130:CE130"/>
    <mergeCell ref="CF130:CG130"/>
    <mergeCell ref="BJ130:BK130"/>
    <mergeCell ref="BL130:BM130"/>
    <mergeCell ref="AX133:AY133"/>
    <mergeCell ref="AZ133:BA133"/>
    <mergeCell ref="L134:M134"/>
    <mergeCell ref="N134:O134"/>
    <mergeCell ref="P134:Q134"/>
    <mergeCell ref="R134:S134"/>
    <mergeCell ref="T134:U134"/>
    <mergeCell ref="V134:W134"/>
    <mergeCell ref="BB133:BC133"/>
    <mergeCell ref="BD133:BE133"/>
    <mergeCell ref="BZ133:CA133"/>
    <mergeCell ref="CB133:CC133"/>
    <mergeCell ref="CD133:CE133"/>
    <mergeCell ref="CF133:CG133"/>
    <mergeCell ref="CH133:CI133"/>
    <mergeCell ref="B134:C134"/>
    <mergeCell ref="D134:E134"/>
    <mergeCell ref="F134:G134"/>
    <mergeCell ref="H134:I134"/>
    <mergeCell ref="J134:K134"/>
    <mergeCell ref="BN133:BO133"/>
    <mergeCell ref="BP133:BQ133"/>
    <mergeCell ref="BR133:BS133"/>
    <mergeCell ref="BT133:BU133"/>
    <mergeCell ref="BV133:BW133"/>
    <mergeCell ref="BX133:BY133"/>
    <mergeCell ref="BF133:BG133"/>
    <mergeCell ref="BH133:BI133"/>
    <mergeCell ref="BJ133:BK133"/>
    <mergeCell ref="BL133:BM133"/>
    <mergeCell ref="AP133:AQ133"/>
    <mergeCell ref="AR133:AS133"/>
    <mergeCell ref="AT133:AU133"/>
    <mergeCell ref="AV133:AW133"/>
    <mergeCell ref="BL134:BM134"/>
    <mergeCell ref="BN134:BO134"/>
    <mergeCell ref="BP134:BQ134"/>
    <mergeCell ref="BR134:BS134"/>
    <mergeCell ref="AV134:AW134"/>
    <mergeCell ref="AX134:AY134"/>
    <mergeCell ref="AZ134:BA134"/>
    <mergeCell ref="BB134:BC134"/>
    <mergeCell ref="BD134:BE134"/>
    <mergeCell ref="BF134:BG134"/>
    <mergeCell ref="AJ134:AK134"/>
    <mergeCell ref="AL134:AM134"/>
    <mergeCell ref="AN134:AO134"/>
    <mergeCell ref="AP134:AQ134"/>
    <mergeCell ref="AR134:AS134"/>
    <mergeCell ref="AT134:AU134"/>
    <mergeCell ref="X134:Y134"/>
    <mergeCell ref="Z134:AA134"/>
    <mergeCell ref="AB134:AC134"/>
    <mergeCell ref="AD134:AE134"/>
    <mergeCell ref="AF134:AG134"/>
    <mergeCell ref="AH134:AI134"/>
    <mergeCell ref="AD135:AE135"/>
    <mergeCell ref="AF135:AG135"/>
    <mergeCell ref="AH135:AI135"/>
    <mergeCell ref="AJ135:AK135"/>
    <mergeCell ref="AL135:AM135"/>
    <mergeCell ref="AN135:AO135"/>
    <mergeCell ref="R135:S135"/>
    <mergeCell ref="T135:U135"/>
    <mergeCell ref="V135:W135"/>
    <mergeCell ref="X135:Y135"/>
    <mergeCell ref="Z135:AA135"/>
    <mergeCell ref="AB135:AC135"/>
    <mergeCell ref="CF134:CG134"/>
    <mergeCell ref="CH134:CI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T134:BU134"/>
    <mergeCell ref="BV134:BW134"/>
    <mergeCell ref="BX134:BY134"/>
    <mergeCell ref="BZ134:CA134"/>
    <mergeCell ref="CB134:CC134"/>
    <mergeCell ref="CD134:CE134"/>
    <mergeCell ref="BH134:BI134"/>
    <mergeCell ref="BJ134:BK134"/>
    <mergeCell ref="AX135:AY135"/>
    <mergeCell ref="AZ135:BA135"/>
    <mergeCell ref="L136:M136"/>
    <mergeCell ref="N136:O136"/>
    <mergeCell ref="P136:Q136"/>
    <mergeCell ref="R136:S136"/>
    <mergeCell ref="T136:U136"/>
    <mergeCell ref="V136:W136"/>
    <mergeCell ref="BB135:BC135"/>
    <mergeCell ref="BD135:BE135"/>
    <mergeCell ref="BZ135:CA135"/>
    <mergeCell ref="CB135:CC135"/>
    <mergeCell ref="CD135:CE135"/>
    <mergeCell ref="CF135:CG135"/>
    <mergeCell ref="CH135:CI135"/>
    <mergeCell ref="B136:C136"/>
    <mergeCell ref="D136:E136"/>
    <mergeCell ref="F136:G136"/>
    <mergeCell ref="H136:I136"/>
    <mergeCell ref="J136:K136"/>
    <mergeCell ref="BN135:BO135"/>
    <mergeCell ref="BP135:BQ135"/>
    <mergeCell ref="BR135:BS135"/>
    <mergeCell ref="BT135:BU135"/>
    <mergeCell ref="BV135:BW135"/>
    <mergeCell ref="BX135:BY135"/>
    <mergeCell ref="BF135:BG135"/>
    <mergeCell ref="BH135:BI135"/>
    <mergeCell ref="BJ135:BK135"/>
    <mergeCell ref="BL135:BM135"/>
    <mergeCell ref="AP135:AQ135"/>
    <mergeCell ref="AR135:AS135"/>
    <mergeCell ref="AT135:AU135"/>
    <mergeCell ref="AV135:AW135"/>
    <mergeCell ref="BL136:BM136"/>
    <mergeCell ref="BN136:BO136"/>
    <mergeCell ref="BP136:BQ136"/>
    <mergeCell ref="BR136:BS136"/>
    <mergeCell ref="AV136:AW136"/>
    <mergeCell ref="AX136:AY136"/>
    <mergeCell ref="AZ136:BA136"/>
    <mergeCell ref="BB136:BC136"/>
    <mergeCell ref="BD136:BE136"/>
    <mergeCell ref="BF136:BG136"/>
    <mergeCell ref="AJ136:AK136"/>
    <mergeCell ref="AL136:AM136"/>
    <mergeCell ref="AN136:AO136"/>
    <mergeCell ref="AP136:AQ136"/>
    <mergeCell ref="AR136:AS136"/>
    <mergeCell ref="AT136:AU136"/>
    <mergeCell ref="X136:Y136"/>
    <mergeCell ref="Z136:AA136"/>
    <mergeCell ref="AB136:AC136"/>
    <mergeCell ref="AD136:AE136"/>
    <mergeCell ref="AF136:AG136"/>
    <mergeCell ref="AH136:AI136"/>
    <mergeCell ref="AD137:AE137"/>
    <mergeCell ref="AF137:AG137"/>
    <mergeCell ref="AH137:AI137"/>
    <mergeCell ref="AJ137:AK137"/>
    <mergeCell ref="AL137:AM137"/>
    <mergeCell ref="AN137:AO137"/>
    <mergeCell ref="R137:S137"/>
    <mergeCell ref="T137:U137"/>
    <mergeCell ref="V137:W137"/>
    <mergeCell ref="X137:Y137"/>
    <mergeCell ref="Z137:AA137"/>
    <mergeCell ref="AB137:AC137"/>
    <mergeCell ref="CF136:CG136"/>
    <mergeCell ref="CH136:CI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T136:BU136"/>
    <mergeCell ref="BV136:BW136"/>
    <mergeCell ref="BX136:BY136"/>
    <mergeCell ref="BZ136:CA136"/>
    <mergeCell ref="CB136:CC136"/>
    <mergeCell ref="CD136:CE136"/>
    <mergeCell ref="BH136:BI136"/>
    <mergeCell ref="BJ136:BK136"/>
    <mergeCell ref="AX137:AY137"/>
    <mergeCell ref="AZ137:BA137"/>
    <mergeCell ref="L138:M138"/>
    <mergeCell ref="N138:O138"/>
    <mergeCell ref="P138:Q138"/>
    <mergeCell ref="R138:S138"/>
    <mergeCell ref="T138:U138"/>
    <mergeCell ref="V138:W138"/>
    <mergeCell ref="BB137:BC137"/>
    <mergeCell ref="BD137:BE137"/>
    <mergeCell ref="BZ137:CA137"/>
    <mergeCell ref="CB137:CC137"/>
    <mergeCell ref="CD137:CE137"/>
    <mergeCell ref="CF137:CG137"/>
    <mergeCell ref="CH137:CI137"/>
    <mergeCell ref="B138:C138"/>
    <mergeCell ref="D138:E138"/>
    <mergeCell ref="F138:G138"/>
    <mergeCell ref="H138:I138"/>
    <mergeCell ref="J138:K138"/>
    <mergeCell ref="BN137:BO137"/>
    <mergeCell ref="BP137:BQ137"/>
    <mergeCell ref="BR137:BS137"/>
    <mergeCell ref="BT137:BU137"/>
    <mergeCell ref="BV137:BW137"/>
    <mergeCell ref="BX137:BY137"/>
    <mergeCell ref="BF137:BG137"/>
    <mergeCell ref="BH137:BI137"/>
    <mergeCell ref="BJ137:BK137"/>
    <mergeCell ref="BL137:BM137"/>
    <mergeCell ref="AP137:AQ137"/>
    <mergeCell ref="AR137:AS137"/>
    <mergeCell ref="AT137:AU137"/>
    <mergeCell ref="AV137:AW137"/>
    <mergeCell ref="BL138:BM138"/>
    <mergeCell ref="BN138:BO138"/>
    <mergeCell ref="BP138:BQ138"/>
    <mergeCell ref="BR138:BS138"/>
    <mergeCell ref="AV138:AW138"/>
    <mergeCell ref="AX138:AY138"/>
    <mergeCell ref="AZ138:BA138"/>
    <mergeCell ref="BB138:BC138"/>
    <mergeCell ref="BD138:BE138"/>
    <mergeCell ref="BF138:BG138"/>
    <mergeCell ref="AJ138:AK138"/>
    <mergeCell ref="AL138:AM138"/>
    <mergeCell ref="AN138:AO138"/>
    <mergeCell ref="AP138:AQ138"/>
    <mergeCell ref="AR138:AS138"/>
    <mergeCell ref="AT138:AU138"/>
    <mergeCell ref="X138:Y138"/>
    <mergeCell ref="Z138:AA138"/>
    <mergeCell ref="AB138:AC138"/>
    <mergeCell ref="AD138:AE138"/>
    <mergeCell ref="AF138:AG138"/>
    <mergeCell ref="AH138:AI138"/>
    <mergeCell ref="AD139:AE139"/>
    <mergeCell ref="AF139:AG139"/>
    <mergeCell ref="AH139:AI139"/>
    <mergeCell ref="AJ139:AK139"/>
    <mergeCell ref="AL139:AM139"/>
    <mergeCell ref="AN139:AO139"/>
    <mergeCell ref="R139:S139"/>
    <mergeCell ref="T139:U139"/>
    <mergeCell ref="V139:W139"/>
    <mergeCell ref="X139:Y139"/>
    <mergeCell ref="Z139:AA139"/>
    <mergeCell ref="AB139:AC139"/>
    <mergeCell ref="CF138:CG138"/>
    <mergeCell ref="CH138:CI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T138:BU138"/>
    <mergeCell ref="BV138:BW138"/>
    <mergeCell ref="BX138:BY138"/>
    <mergeCell ref="BZ138:CA138"/>
    <mergeCell ref="CB138:CC138"/>
    <mergeCell ref="CD138:CE138"/>
    <mergeCell ref="BH138:BI138"/>
    <mergeCell ref="BJ138:BK138"/>
    <mergeCell ref="AX139:AY139"/>
    <mergeCell ref="AZ139:BA139"/>
    <mergeCell ref="L140:M140"/>
    <mergeCell ref="N140:O140"/>
    <mergeCell ref="P140:Q140"/>
    <mergeCell ref="R140:S140"/>
    <mergeCell ref="T140:U140"/>
    <mergeCell ref="V140:W140"/>
    <mergeCell ref="BB139:BC139"/>
    <mergeCell ref="BD139:BE139"/>
    <mergeCell ref="BZ139:CA139"/>
    <mergeCell ref="CB139:CC139"/>
    <mergeCell ref="CD139:CE139"/>
    <mergeCell ref="CF139:CG139"/>
    <mergeCell ref="CH139:CI139"/>
    <mergeCell ref="B140:C140"/>
    <mergeCell ref="D140:E140"/>
    <mergeCell ref="F140:G140"/>
    <mergeCell ref="H140:I140"/>
    <mergeCell ref="J140:K140"/>
    <mergeCell ref="BN139:BO139"/>
    <mergeCell ref="BP139:BQ139"/>
    <mergeCell ref="BR139:BS139"/>
    <mergeCell ref="BT139:BU139"/>
    <mergeCell ref="BV139:BW139"/>
    <mergeCell ref="BX139:BY139"/>
    <mergeCell ref="BF139:BG139"/>
    <mergeCell ref="BH139:BI139"/>
    <mergeCell ref="BJ139:BK139"/>
    <mergeCell ref="BL139:BM139"/>
    <mergeCell ref="AP139:AQ139"/>
    <mergeCell ref="AR139:AS139"/>
    <mergeCell ref="AT139:AU139"/>
    <mergeCell ref="AV139:AW139"/>
    <mergeCell ref="BL140:BM140"/>
    <mergeCell ref="BN140:BO140"/>
    <mergeCell ref="BP140:BQ140"/>
    <mergeCell ref="BR140:BS140"/>
    <mergeCell ref="AV140:AW140"/>
    <mergeCell ref="AX140:AY140"/>
    <mergeCell ref="AZ140:BA140"/>
    <mergeCell ref="BB140:BC140"/>
    <mergeCell ref="BD140:BE140"/>
    <mergeCell ref="BF140:BG140"/>
    <mergeCell ref="AJ140:AK140"/>
    <mergeCell ref="AL140:AM140"/>
    <mergeCell ref="AN140:AO140"/>
    <mergeCell ref="AP140:AQ140"/>
    <mergeCell ref="AR140:AS140"/>
    <mergeCell ref="AT140:AU140"/>
    <mergeCell ref="X140:Y140"/>
    <mergeCell ref="Z140:AA140"/>
    <mergeCell ref="AB140:AC140"/>
    <mergeCell ref="AD140:AE140"/>
    <mergeCell ref="AF140:AG140"/>
    <mergeCell ref="AH140:AI140"/>
    <mergeCell ref="AD141:AE141"/>
    <mergeCell ref="AF141:AG141"/>
    <mergeCell ref="AH141:AI141"/>
    <mergeCell ref="AJ141:AK141"/>
    <mergeCell ref="AL141:AM141"/>
    <mergeCell ref="AN141:AO141"/>
    <mergeCell ref="R141:S141"/>
    <mergeCell ref="T141:U141"/>
    <mergeCell ref="V141:W141"/>
    <mergeCell ref="X141:Y141"/>
    <mergeCell ref="Z141:AA141"/>
    <mergeCell ref="AB141:AC141"/>
    <mergeCell ref="CF140:CG140"/>
    <mergeCell ref="CH140:CI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T140:BU140"/>
    <mergeCell ref="BV140:BW140"/>
    <mergeCell ref="BX140:BY140"/>
    <mergeCell ref="BZ140:CA140"/>
    <mergeCell ref="CB140:CC140"/>
    <mergeCell ref="CD140:CE140"/>
    <mergeCell ref="BH140:BI140"/>
    <mergeCell ref="BJ140:BK140"/>
    <mergeCell ref="AX141:AY141"/>
    <mergeCell ref="AZ141:BA141"/>
    <mergeCell ref="L142:M142"/>
    <mergeCell ref="N142:O142"/>
    <mergeCell ref="P142:Q142"/>
    <mergeCell ref="R142:S142"/>
    <mergeCell ref="T142:U142"/>
    <mergeCell ref="V142:W142"/>
    <mergeCell ref="BB141:BC141"/>
    <mergeCell ref="BD141:BE141"/>
    <mergeCell ref="BZ141:CA141"/>
    <mergeCell ref="CB141:CC141"/>
    <mergeCell ref="CD141:CE141"/>
    <mergeCell ref="CF141:CG141"/>
    <mergeCell ref="CH141:CI141"/>
    <mergeCell ref="B142:C142"/>
    <mergeCell ref="D142:E142"/>
    <mergeCell ref="F142:G142"/>
    <mergeCell ref="H142:I142"/>
    <mergeCell ref="J142:K142"/>
    <mergeCell ref="BN141:BO141"/>
    <mergeCell ref="BP141:BQ141"/>
    <mergeCell ref="BR141:BS141"/>
    <mergeCell ref="BT141:BU141"/>
    <mergeCell ref="BV141:BW141"/>
    <mergeCell ref="BX141:BY141"/>
    <mergeCell ref="BF141:BG141"/>
    <mergeCell ref="BH141:BI141"/>
    <mergeCell ref="BJ141:BK141"/>
    <mergeCell ref="BL141:BM141"/>
    <mergeCell ref="AP141:AQ141"/>
    <mergeCell ref="AR141:AS141"/>
    <mergeCell ref="AT141:AU141"/>
    <mergeCell ref="AV141:AW141"/>
    <mergeCell ref="BL142:BM142"/>
    <mergeCell ref="BN142:BO142"/>
    <mergeCell ref="BP142:BQ142"/>
    <mergeCell ref="BR142:BS142"/>
    <mergeCell ref="AV142:AW142"/>
    <mergeCell ref="AX142:AY142"/>
    <mergeCell ref="AZ142:BA142"/>
    <mergeCell ref="BB142:BC142"/>
    <mergeCell ref="BD142:BE142"/>
    <mergeCell ref="BF142:BG142"/>
    <mergeCell ref="AJ142:AK142"/>
    <mergeCell ref="AL142:AM142"/>
    <mergeCell ref="AN142:AO142"/>
    <mergeCell ref="AP142:AQ142"/>
    <mergeCell ref="AR142:AS142"/>
    <mergeCell ref="AT142:AU142"/>
    <mergeCell ref="X142:Y142"/>
    <mergeCell ref="Z142:AA142"/>
    <mergeCell ref="AB142:AC142"/>
    <mergeCell ref="AD142:AE142"/>
    <mergeCell ref="AF142:AG142"/>
    <mergeCell ref="AH142:AI142"/>
    <mergeCell ref="AD143:AE143"/>
    <mergeCell ref="AF143:AG143"/>
    <mergeCell ref="AH143:AI143"/>
    <mergeCell ref="AJ143:AK143"/>
    <mergeCell ref="AL143:AM143"/>
    <mergeCell ref="AN143:AO143"/>
    <mergeCell ref="R143:S143"/>
    <mergeCell ref="T143:U143"/>
    <mergeCell ref="V143:W143"/>
    <mergeCell ref="X143:Y143"/>
    <mergeCell ref="Z143:AA143"/>
    <mergeCell ref="AB143:AC143"/>
    <mergeCell ref="CF142:CG142"/>
    <mergeCell ref="CH142:CI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T142:BU142"/>
    <mergeCell ref="BV142:BW142"/>
    <mergeCell ref="BX142:BY142"/>
    <mergeCell ref="BZ142:CA142"/>
    <mergeCell ref="CB142:CC142"/>
    <mergeCell ref="CD142:CE142"/>
    <mergeCell ref="BH142:BI142"/>
    <mergeCell ref="BJ142:BK142"/>
    <mergeCell ref="AX143:AY143"/>
    <mergeCell ref="AZ143:BA143"/>
    <mergeCell ref="L144:M144"/>
    <mergeCell ref="N144:O144"/>
    <mergeCell ref="P144:Q144"/>
    <mergeCell ref="R144:S144"/>
    <mergeCell ref="T144:U144"/>
    <mergeCell ref="V144:W144"/>
    <mergeCell ref="BB143:BC143"/>
    <mergeCell ref="BD143:BE143"/>
    <mergeCell ref="BZ143:CA143"/>
    <mergeCell ref="CB143:CC143"/>
    <mergeCell ref="CD143:CE143"/>
    <mergeCell ref="CF143:CG143"/>
    <mergeCell ref="CH143:CI143"/>
    <mergeCell ref="B144:C144"/>
    <mergeCell ref="D144:E144"/>
    <mergeCell ref="F144:G144"/>
    <mergeCell ref="H144:I144"/>
    <mergeCell ref="J144:K144"/>
    <mergeCell ref="BN143:BO143"/>
    <mergeCell ref="BP143:BQ143"/>
    <mergeCell ref="BR143:BS143"/>
    <mergeCell ref="BT143:BU143"/>
    <mergeCell ref="BV143:BW143"/>
    <mergeCell ref="BX143:BY143"/>
    <mergeCell ref="BF143:BG143"/>
    <mergeCell ref="BH143:BI143"/>
    <mergeCell ref="BJ143:BK143"/>
    <mergeCell ref="BL143:BM143"/>
    <mergeCell ref="AP143:AQ143"/>
    <mergeCell ref="AR143:AS143"/>
    <mergeCell ref="AT143:AU143"/>
    <mergeCell ref="AV143:AW143"/>
    <mergeCell ref="BL144:BM144"/>
    <mergeCell ref="BN144:BO144"/>
    <mergeCell ref="BP144:BQ144"/>
    <mergeCell ref="BR144:BS144"/>
    <mergeCell ref="AV144:AW144"/>
    <mergeCell ref="AX144:AY144"/>
    <mergeCell ref="AZ144:BA144"/>
    <mergeCell ref="BB144:BC144"/>
    <mergeCell ref="BD144:BE144"/>
    <mergeCell ref="BF144:BG144"/>
    <mergeCell ref="AJ144:AK144"/>
    <mergeCell ref="AL144:AM144"/>
    <mergeCell ref="AN144:AO144"/>
    <mergeCell ref="AP144:AQ144"/>
    <mergeCell ref="AR144:AS144"/>
    <mergeCell ref="AT144:AU144"/>
    <mergeCell ref="X144:Y144"/>
    <mergeCell ref="Z144:AA144"/>
    <mergeCell ref="AB144:AC144"/>
    <mergeCell ref="AD144:AE144"/>
    <mergeCell ref="AF144:AG144"/>
    <mergeCell ref="AH144:AI144"/>
    <mergeCell ref="AD145:AE145"/>
    <mergeCell ref="AF145:AG145"/>
    <mergeCell ref="AH145:AI145"/>
    <mergeCell ref="AJ145:AK145"/>
    <mergeCell ref="AL145:AM145"/>
    <mergeCell ref="AN145:AO145"/>
    <mergeCell ref="R145:S145"/>
    <mergeCell ref="T145:U145"/>
    <mergeCell ref="V145:W145"/>
    <mergeCell ref="X145:Y145"/>
    <mergeCell ref="Z145:AA145"/>
    <mergeCell ref="AB145:AC145"/>
    <mergeCell ref="CF144:CG144"/>
    <mergeCell ref="CH144:CI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T144:BU144"/>
    <mergeCell ref="BV144:BW144"/>
    <mergeCell ref="BX144:BY144"/>
    <mergeCell ref="BZ144:CA144"/>
    <mergeCell ref="CB144:CC144"/>
    <mergeCell ref="CD144:CE144"/>
    <mergeCell ref="BH144:BI144"/>
    <mergeCell ref="BJ144:BK144"/>
    <mergeCell ref="AX145:AY145"/>
    <mergeCell ref="AZ145:BA145"/>
    <mergeCell ref="L146:M146"/>
    <mergeCell ref="N146:O146"/>
    <mergeCell ref="P146:Q146"/>
    <mergeCell ref="R146:S146"/>
    <mergeCell ref="T146:U146"/>
    <mergeCell ref="V146:W146"/>
    <mergeCell ref="BB145:BC145"/>
    <mergeCell ref="BD145:BE145"/>
    <mergeCell ref="BZ145:CA145"/>
    <mergeCell ref="CB145:CC145"/>
    <mergeCell ref="CD145:CE145"/>
    <mergeCell ref="CF145:CG145"/>
    <mergeCell ref="CH145:CI145"/>
    <mergeCell ref="B146:C146"/>
    <mergeCell ref="D146:E146"/>
    <mergeCell ref="F146:G146"/>
    <mergeCell ref="H146:I146"/>
    <mergeCell ref="J146:K146"/>
    <mergeCell ref="BN145:BO145"/>
    <mergeCell ref="BP145:BQ145"/>
    <mergeCell ref="BR145:BS145"/>
    <mergeCell ref="BT145:BU145"/>
    <mergeCell ref="BV145:BW145"/>
    <mergeCell ref="BX145:BY145"/>
    <mergeCell ref="BF145:BG145"/>
    <mergeCell ref="BH145:BI145"/>
    <mergeCell ref="BJ145:BK145"/>
    <mergeCell ref="BL145:BM145"/>
    <mergeCell ref="AP145:AQ145"/>
    <mergeCell ref="AR145:AS145"/>
    <mergeCell ref="AT145:AU145"/>
    <mergeCell ref="AV145:AW145"/>
    <mergeCell ref="AV146:AW146"/>
    <mergeCell ref="AX146:AY146"/>
    <mergeCell ref="AZ146:BA146"/>
    <mergeCell ref="BB146:BC146"/>
    <mergeCell ref="BD146:BE146"/>
    <mergeCell ref="BF146:BG146"/>
    <mergeCell ref="BH146:BI146"/>
    <mergeCell ref="BJ146:BK146"/>
    <mergeCell ref="AJ146:AK146"/>
    <mergeCell ref="AL146:AM146"/>
    <mergeCell ref="AN146:AO146"/>
    <mergeCell ref="AP146:AQ146"/>
    <mergeCell ref="AR146:AS146"/>
    <mergeCell ref="AT146:AU146"/>
    <mergeCell ref="X146:Y146"/>
    <mergeCell ref="Z146:AA146"/>
    <mergeCell ref="AB146:AC146"/>
    <mergeCell ref="AD146:AE146"/>
    <mergeCell ref="AF146:AG146"/>
    <mergeCell ref="AH146:AI146"/>
    <mergeCell ref="AD147:AE147"/>
    <mergeCell ref="AF147:AG147"/>
    <mergeCell ref="AH147:AI147"/>
    <mergeCell ref="AJ147:AK147"/>
    <mergeCell ref="AL147:AM147"/>
    <mergeCell ref="AN147:AO147"/>
    <mergeCell ref="R147:S147"/>
    <mergeCell ref="T147:U147"/>
    <mergeCell ref="V147:W147"/>
    <mergeCell ref="X147:Y147"/>
    <mergeCell ref="Z147:AA147"/>
    <mergeCell ref="AB147:AC147"/>
    <mergeCell ref="CF146:CG146"/>
    <mergeCell ref="CH146:CI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T146:BU146"/>
    <mergeCell ref="BV146:BW146"/>
    <mergeCell ref="BX146:BY146"/>
    <mergeCell ref="BZ146:CA146"/>
    <mergeCell ref="CB146:CC146"/>
    <mergeCell ref="CD146:CE146"/>
    <mergeCell ref="BL146:BM146"/>
    <mergeCell ref="BN146:BO146"/>
    <mergeCell ref="BP146:BQ146"/>
    <mergeCell ref="BR146:BS146"/>
    <mergeCell ref="T150:U150"/>
    <mergeCell ref="V150:W150"/>
    <mergeCell ref="A150:A151"/>
    <mergeCell ref="B150:C150"/>
    <mergeCell ref="D150:E150"/>
    <mergeCell ref="F150:G150"/>
    <mergeCell ref="H150:I150"/>
    <mergeCell ref="J150:K150"/>
    <mergeCell ref="BZ147:CA147"/>
    <mergeCell ref="CB147:CC147"/>
    <mergeCell ref="CD147:CE147"/>
    <mergeCell ref="CF147:CG147"/>
    <mergeCell ref="CH147:CI147"/>
    <mergeCell ref="AN149:AO149"/>
    <mergeCell ref="BN147:BO147"/>
    <mergeCell ref="BP147:BQ147"/>
    <mergeCell ref="BR147:BS147"/>
    <mergeCell ref="BT147:BU147"/>
    <mergeCell ref="BV147:BW147"/>
    <mergeCell ref="BX147:BY147"/>
    <mergeCell ref="BB147:BC147"/>
    <mergeCell ref="BD147:BE147"/>
    <mergeCell ref="BF147:BG147"/>
    <mergeCell ref="BH147:BI147"/>
    <mergeCell ref="BJ147:BK147"/>
    <mergeCell ref="BL147:BM147"/>
    <mergeCell ref="AP147:AQ147"/>
    <mergeCell ref="AR147:AS147"/>
    <mergeCell ref="AT147:AU147"/>
    <mergeCell ref="AV147:AW147"/>
    <mergeCell ref="AX147:AY147"/>
    <mergeCell ref="AZ147:BA147"/>
    <mergeCell ref="DS150:DU150"/>
    <mergeCell ref="DX150:DZ150"/>
    <mergeCell ref="B167:C167"/>
    <mergeCell ref="D167:E167"/>
    <mergeCell ref="F167:G167"/>
    <mergeCell ref="H167:I167"/>
    <mergeCell ref="J167:K167"/>
    <mergeCell ref="CF150:CG150"/>
    <mergeCell ref="CH150:CI150"/>
    <mergeCell ref="CJ150:CL150"/>
    <mergeCell ref="CY150:DA150"/>
    <mergeCell ref="BT150:BU150"/>
    <mergeCell ref="BV150:BW150"/>
    <mergeCell ref="BX150:BY150"/>
    <mergeCell ref="BZ150:CA150"/>
    <mergeCell ref="CB150:CC150"/>
    <mergeCell ref="CD150:CE150"/>
    <mergeCell ref="BL150:BM150"/>
    <mergeCell ref="BN150:BO150"/>
    <mergeCell ref="BP150:BQ150"/>
    <mergeCell ref="BR150:BS150"/>
    <mergeCell ref="CO150:CQ150"/>
    <mergeCell ref="CT150:CV150"/>
    <mergeCell ref="AZ150:BA150"/>
    <mergeCell ref="BB150:BC150"/>
    <mergeCell ref="BD150:BE150"/>
    <mergeCell ref="BF150:BG150"/>
    <mergeCell ref="BH150:BI150"/>
    <mergeCell ref="BJ150:BK150"/>
    <mergeCell ref="AJ150:AK150"/>
    <mergeCell ref="AR167:AS167"/>
    <mergeCell ref="AT167:AU167"/>
    <mergeCell ref="X167:Y167"/>
    <mergeCell ref="Z167:AA167"/>
    <mergeCell ref="AB167:AC167"/>
    <mergeCell ref="AD167:AE167"/>
    <mergeCell ref="AF167:AG167"/>
    <mergeCell ref="AH167:AI167"/>
    <mergeCell ref="X150:Y150"/>
    <mergeCell ref="L167:M167"/>
    <mergeCell ref="N167:O167"/>
    <mergeCell ref="P167:Q167"/>
    <mergeCell ref="R167:S167"/>
    <mergeCell ref="T167:U167"/>
    <mergeCell ref="V167:W167"/>
    <mergeCell ref="DD150:DF150"/>
    <mergeCell ref="DI150:DK150"/>
    <mergeCell ref="DN150:DP150"/>
    <mergeCell ref="AL150:AM150"/>
    <mergeCell ref="AN150:AO150"/>
    <mergeCell ref="AP150:AQ150"/>
    <mergeCell ref="AR150:AS150"/>
    <mergeCell ref="AT150:AU150"/>
    <mergeCell ref="AV150:AW150"/>
    <mergeCell ref="AX150:AY150"/>
    <mergeCell ref="Z150:AA150"/>
    <mergeCell ref="AB150:AC150"/>
    <mergeCell ref="AD150:AE150"/>
    <mergeCell ref="AF150:AG150"/>
    <mergeCell ref="AH150:AI150"/>
    <mergeCell ref="L150:M150"/>
    <mergeCell ref="N150:O150"/>
    <mergeCell ref="P150:Q150"/>
    <mergeCell ref="R150:S150"/>
    <mergeCell ref="CF167:CG167"/>
    <mergeCell ref="CH167:CI167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T167:BU167"/>
    <mergeCell ref="BV167:BW167"/>
    <mergeCell ref="BX167:BY167"/>
    <mergeCell ref="BZ167:CA167"/>
    <mergeCell ref="CB167:CC167"/>
    <mergeCell ref="CD167:CE167"/>
    <mergeCell ref="BH167:BI167"/>
    <mergeCell ref="BJ167:BK167"/>
    <mergeCell ref="BL167:BM167"/>
    <mergeCell ref="BN167:BO167"/>
    <mergeCell ref="BP167:BQ167"/>
    <mergeCell ref="BR167:BS167"/>
    <mergeCell ref="AV167:AW167"/>
    <mergeCell ref="AX167:AY167"/>
    <mergeCell ref="AZ167:BA167"/>
    <mergeCell ref="BB167:BC167"/>
    <mergeCell ref="BD167:BE167"/>
    <mergeCell ref="BF167:BG167"/>
    <mergeCell ref="AJ167:AK167"/>
    <mergeCell ref="AL167:AM167"/>
    <mergeCell ref="AN167:AO167"/>
    <mergeCell ref="AP167:AQ167"/>
    <mergeCell ref="BJ171:BK171"/>
    <mergeCell ref="BL171:BM171"/>
    <mergeCell ref="AP171:AQ171"/>
    <mergeCell ref="AR171:AS171"/>
    <mergeCell ref="AT171:AU171"/>
    <mergeCell ref="AV171:AW171"/>
    <mergeCell ref="AX171:AY171"/>
    <mergeCell ref="AZ171:BA171"/>
    <mergeCell ref="AD171:AE171"/>
    <mergeCell ref="AF171:AG171"/>
    <mergeCell ref="AH171:AI171"/>
    <mergeCell ref="AJ171:AK171"/>
    <mergeCell ref="AL171:AM171"/>
    <mergeCell ref="AN171:AO171"/>
    <mergeCell ref="R171:S171"/>
    <mergeCell ref="T171:U171"/>
    <mergeCell ref="V171:W171"/>
    <mergeCell ref="X171:Y171"/>
    <mergeCell ref="Z171:AA171"/>
    <mergeCell ref="AB171:AC171"/>
    <mergeCell ref="DS171:DU171"/>
    <mergeCell ref="DX171:DZ171"/>
    <mergeCell ref="AN174:AO174"/>
    <mergeCell ref="B175:C175"/>
    <mergeCell ref="D175:E175"/>
    <mergeCell ref="F175:G175"/>
    <mergeCell ref="H175:I175"/>
    <mergeCell ref="J175:K175"/>
    <mergeCell ref="L175:M175"/>
    <mergeCell ref="N175:O175"/>
    <mergeCell ref="CO171:CQ171"/>
    <mergeCell ref="CT171:CV171"/>
    <mergeCell ref="CY171:DA171"/>
    <mergeCell ref="DD171:DF171"/>
    <mergeCell ref="DI171:DK171"/>
    <mergeCell ref="DN171:DP171"/>
    <mergeCell ref="BZ171:CA171"/>
    <mergeCell ref="CB171:CC171"/>
    <mergeCell ref="CD171:CE171"/>
    <mergeCell ref="CF171:CG171"/>
    <mergeCell ref="CH171:CI171"/>
    <mergeCell ref="CJ171:CL171"/>
    <mergeCell ref="BN171:BO171"/>
    <mergeCell ref="BP171:BQ171"/>
    <mergeCell ref="BR171:BS171"/>
    <mergeCell ref="BT171:BU171"/>
    <mergeCell ref="BV171:BW171"/>
    <mergeCell ref="BX171:BY171"/>
    <mergeCell ref="BB171:BC171"/>
    <mergeCell ref="BD171:BE171"/>
    <mergeCell ref="BF171:BG171"/>
    <mergeCell ref="BH171:BI171"/>
    <mergeCell ref="AN175:AO175"/>
    <mergeCell ref="AP175:AQ175"/>
    <mergeCell ref="AR175:AS175"/>
    <mergeCell ref="AT175:AU175"/>
    <mergeCell ref="AV175:AW175"/>
    <mergeCell ref="AX175:AY175"/>
    <mergeCell ref="AB175:AC175"/>
    <mergeCell ref="AD175:AE175"/>
    <mergeCell ref="AF175:AG175"/>
    <mergeCell ref="AH175:AI175"/>
    <mergeCell ref="AJ175:AK175"/>
    <mergeCell ref="AL175:AM175"/>
    <mergeCell ref="P175:Q175"/>
    <mergeCell ref="R175:S175"/>
    <mergeCell ref="T175:U175"/>
    <mergeCell ref="V175:W175"/>
    <mergeCell ref="X175:Y175"/>
    <mergeCell ref="Z175:AA175"/>
    <mergeCell ref="BX175:BY175"/>
    <mergeCell ref="BZ175:CA175"/>
    <mergeCell ref="CB175:CC175"/>
    <mergeCell ref="CD175:CE175"/>
    <mergeCell ref="CF175:CG175"/>
    <mergeCell ref="CH175:CI175"/>
    <mergeCell ref="BL175:BM175"/>
    <mergeCell ref="BN175:BO175"/>
    <mergeCell ref="BP175:BQ175"/>
    <mergeCell ref="BR175:BS175"/>
    <mergeCell ref="BT175:BU175"/>
    <mergeCell ref="BV175:BW175"/>
    <mergeCell ref="AZ175:BA175"/>
    <mergeCell ref="BB175:BC175"/>
    <mergeCell ref="BD175:BE175"/>
    <mergeCell ref="BF175:BG175"/>
    <mergeCell ref="BH175:BI175"/>
    <mergeCell ref="BJ175:BK175"/>
    <mergeCell ref="AV176:AW176"/>
    <mergeCell ref="Z176:AA176"/>
    <mergeCell ref="AB176:AC176"/>
    <mergeCell ref="AD176:AE176"/>
    <mergeCell ref="AF176:AG176"/>
    <mergeCell ref="AH176:AI176"/>
    <mergeCell ref="AJ176:AK176"/>
    <mergeCell ref="AL176:AM176"/>
    <mergeCell ref="AN176:AO176"/>
    <mergeCell ref="P176:Q176"/>
    <mergeCell ref="R176:S176"/>
    <mergeCell ref="T176:U176"/>
    <mergeCell ref="V176:W176"/>
    <mergeCell ref="X176:Y176"/>
    <mergeCell ref="AT176:AU176"/>
    <mergeCell ref="N177:O177"/>
    <mergeCell ref="P177:Q177"/>
    <mergeCell ref="R177:S177"/>
    <mergeCell ref="B176:C176"/>
    <mergeCell ref="D176:E176"/>
    <mergeCell ref="F176:G176"/>
    <mergeCell ref="H176:I176"/>
    <mergeCell ref="J176:K176"/>
    <mergeCell ref="L176:M176"/>
    <mergeCell ref="N176:O176"/>
    <mergeCell ref="CB176:CC176"/>
    <mergeCell ref="CD176:CE176"/>
    <mergeCell ref="CF176:CG176"/>
    <mergeCell ref="CH176:CI176"/>
    <mergeCell ref="B177:C177"/>
    <mergeCell ref="D177:E177"/>
    <mergeCell ref="F177:G177"/>
    <mergeCell ref="H177:I177"/>
    <mergeCell ref="J177:K177"/>
    <mergeCell ref="L177:M177"/>
    <mergeCell ref="BP176:BQ176"/>
    <mergeCell ref="BR176:BS176"/>
    <mergeCell ref="BT176:BU176"/>
    <mergeCell ref="BV176:BW176"/>
    <mergeCell ref="BX176:BY176"/>
    <mergeCell ref="BZ176:CA176"/>
    <mergeCell ref="BP177:BQ177"/>
    <mergeCell ref="AX176:AY176"/>
    <mergeCell ref="AZ176:BA176"/>
    <mergeCell ref="BB176:BC176"/>
    <mergeCell ref="BD176:BE176"/>
    <mergeCell ref="BF176:BG176"/>
    <mergeCell ref="BH176:BI176"/>
    <mergeCell ref="BJ176:BK176"/>
    <mergeCell ref="BL176:BM176"/>
    <mergeCell ref="BN176:BO176"/>
    <mergeCell ref="BL177:BM177"/>
    <mergeCell ref="AP176:AQ176"/>
    <mergeCell ref="AR176:AS176"/>
    <mergeCell ref="CH177:CI177"/>
    <mergeCell ref="B178:C178"/>
    <mergeCell ref="D178:E178"/>
    <mergeCell ref="F178:G178"/>
    <mergeCell ref="H178:I178"/>
    <mergeCell ref="J178:K178"/>
    <mergeCell ref="L178:M178"/>
    <mergeCell ref="BB177:BC177"/>
    <mergeCell ref="BR177:BS177"/>
    <mergeCell ref="BT177:BU177"/>
    <mergeCell ref="BV177:BW177"/>
    <mergeCell ref="BX177:BY177"/>
    <mergeCell ref="BZ177:CA177"/>
    <mergeCell ref="BD177:BE177"/>
    <mergeCell ref="BF177:BG177"/>
    <mergeCell ref="BH177:BI177"/>
    <mergeCell ref="BJ177:BK177"/>
    <mergeCell ref="AJ177:AK177"/>
    <mergeCell ref="AL177:AM177"/>
    <mergeCell ref="AN177:AO177"/>
    <mergeCell ref="AP177:AQ177"/>
    <mergeCell ref="BN177:BO177"/>
    <mergeCell ref="AR177:AS177"/>
    <mergeCell ref="AT177:AU177"/>
    <mergeCell ref="AV177:AW177"/>
    <mergeCell ref="AX177:AY177"/>
    <mergeCell ref="AZ177:BA177"/>
    <mergeCell ref="T177:U177"/>
    <mergeCell ref="AT178:AU178"/>
    <mergeCell ref="AV178:AW178"/>
    <mergeCell ref="Z178:AA178"/>
    <mergeCell ref="AB178:AC178"/>
    <mergeCell ref="AD178:AE178"/>
    <mergeCell ref="AF178:AG178"/>
    <mergeCell ref="AH178:AI178"/>
    <mergeCell ref="AJ178:AK178"/>
    <mergeCell ref="AL178:AM178"/>
    <mergeCell ref="N178:O178"/>
    <mergeCell ref="P178:Q178"/>
    <mergeCell ref="R178:S178"/>
    <mergeCell ref="T178:U178"/>
    <mergeCell ref="V178:W178"/>
    <mergeCell ref="X178:Y178"/>
    <mergeCell ref="CB177:CC177"/>
    <mergeCell ref="CD177:CE177"/>
    <mergeCell ref="CF177:CG177"/>
    <mergeCell ref="V177:W177"/>
    <mergeCell ref="X177:Y177"/>
    <mergeCell ref="Z177:AA177"/>
    <mergeCell ref="AB177:AC177"/>
    <mergeCell ref="AD177:AE177"/>
    <mergeCell ref="AF177:AG177"/>
    <mergeCell ref="AH177:AI177"/>
    <mergeCell ref="CB178:CC178"/>
    <mergeCell ref="CD178:CE178"/>
    <mergeCell ref="CF178:CG178"/>
    <mergeCell ref="CH178:CI178"/>
    <mergeCell ref="B180:C180"/>
    <mergeCell ref="D180:E180"/>
    <mergeCell ref="F180:G180"/>
    <mergeCell ref="H180:I180"/>
    <mergeCell ref="J180:K180"/>
    <mergeCell ref="L180:M180"/>
    <mergeCell ref="BP178:BQ178"/>
    <mergeCell ref="BR178:BS178"/>
    <mergeCell ref="BT178:BU178"/>
    <mergeCell ref="BV178:BW178"/>
    <mergeCell ref="BX178:BY178"/>
    <mergeCell ref="BZ178:CA178"/>
    <mergeCell ref="BD178:BE178"/>
    <mergeCell ref="BF178:BG178"/>
    <mergeCell ref="BH178:BI178"/>
    <mergeCell ref="BJ178:BK178"/>
    <mergeCell ref="BL178:BM178"/>
    <mergeCell ref="BN178:BO178"/>
    <mergeCell ref="CH180:CI180"/>
    <mergeCell ref="AL180:AM180"/>
    <mergeCell ref="B186:C186"/>
    <mergeCell ref="D186:E186"/>
    <mergeCell ref="F186:G186"/>
    <mergeCell ref="H186:I186"/>
    <mergeCell ref="J186:K186"/>
    <mergeCell ref="L186:M186"/>
    <mergeCell ref="N180:O180"/>
    <mergeCell ref="P180:Q180"/>
    <mergeCell ref="R180:S180"/>
    <mergeCell ref="BT180:BU180"/>
    <mergeCell ref="BV180:BW180"/>
    <mergeCell ref="BX180:BY180"/>
    <mergeCell ref="BZ180:CA180"/>
    <mergeCell ref="AN178:AO178"/>
    <mergeCell ref="AP178:AQ178"/>
    <mergeCell ref="AR178:AS178"/>
    <mergeCell ref="AX178:AY178"/>
    <mergeCell ref="AZ178:BA178"/>
    <mergeCell ref="BB178:BC178"/>
    <mergeCell ref="BH180:BI180"/>
    <mergeCell ref="BJ180:BK180"/>
    <mergeCell ref="BL180:BM180"/>
    <mergeCell ref="BN180:BO180"/>
    <mergeCell ref="BP180:BQ180"/>
    <mergeCell ref="BR180:BS180"/>
    <mergeCell ref="AV180:AW180"/>
    <mergeCell ref="AX180:AY180"/>
    <mergeCell ref="AZ180:BA180"/>
    <mergeCell ref="BB180:BC180"/>
    <mergeCell ref="BD180:BE180"/>
    <mergeCell ref="BF180:BG180"/>
    <mergeCell ref="AJ180:AK180"/>
    <mergeCell ref="AN180:AO180"/>
    <mergeCell ref="AP180:AQ180"/>
    <mergeCell ref="AR180:AS180"/>
    <mergeCell ref="AT180:AU180"/>
    <mergeCell ref="T180:U180"/>
    <mergeCell ref="AT186:AU186"/>
    <mergeCell ref="AV186:AW186"/>
    <mergeCell ref="Z186:AA186"/>
    <mergeCell ref="AB186:AC186"/>
    <mergeCell ref="AD186:AE186"/>
    <mergeCell ref="AF186:AG186"/>
    <mergeCell ref="AH186:AI186"/>
    <mergeCell ref="AJ186:AK186"/>
    <mergeCell ref="AL186:AM186"/>
    <mergeCell ref="N186:O186"/>
    <mergeCell ref="P186:Q186"/>
    <mergeCell ref="R186:S186"/>
    <mergeCell ref="T186:U186"/>
    <mergeCell ref="V186:W186"/>
    <mergeCell ref="X186:Y186"/>
    <mergeCell ref="CB180:CC180"/>
    <mergeCell ref="CD180:CE180"/>
    <mergeCell ref="CF180:CG180"/>
    <mergeCell ref="V180:W180"/>
    <mergeCell ref="X180:Y180"/>
    <mergeCell ref="Z180:AA180"/>
    <mergeCell ref="AB180:AC180"/>
    <mergeCell ref="AD180:AE180"/>
    <mergeCell ref="AF180:AG180"/>
    <mergeCell ref="AH180:AI180"/>
    <mergeCell ref="CB186:CC186"/>
    <mergeCell ref="CD186:CE186"/>
    <mergeCell ref="CF186:CG186"/>
    <mergeCell ref="CH186:CI186"/>
    <mergeCell ref="B187:C187"/>
    <mergeCell ref="D187:E187"/>
    <mergeCell ref="F187:G187"/>
    <mergeCell ref="H187:I187"/>
    <mergeCell ref="J187:K187"/>
    <mergeCell ref="L187:M187"/>
    <mergeCell ref="BP186:BQ186"/>
    <mergeCell ref="BR186:BS186"/>
    <mergeCell ref="BT186:BU186"/>
    <mergeCell ref="BV186:BW186"/>
    <mergeCell ref="BX186:BY186"/>
    <mergeCell ref="BZ186:CA186"/>
    <mergeCell ref="BD186:BE186"/>
    <mergeCell ref="BF186:BG186"/>
    <mergeCell ref="BH186:BI186"/>
    <mergeCell ref="BJ186:BK186"/>
    <mergeCell ref="BL186:BM186"/>
    <mergeCell ref="BN186:BO186"/>
    <mergeCell ref="CH187:CI187"/>
    <mergeCell ref="B188:C188"/>
    <mergeCell ref="D188:E188"/>
    <mergeCell ref="F188:G188"/>
    <mergeCell ref="H188:I188"/>
    <mergeCell ref="J188:K188"/>
    <mergeCell ref="L188:M188"/>
    <mergeCell ref="N187:O187"/>
    <mergeCell ref="P187:Q187"/>
    <mergeCell ref="R187:S187"/>
    <mergeCell ref="BT187:BU187"/>
    <mergeCell ref="BV187:BW187"/>
    <mergeCell ref="BX187:BY187"/>
    <mergeCell ref="BZ187:CA187"/>
    <mergeCell ref="AN186:AO186"/>
    <mergeCell ref="AP186:AQ186"/>
    <mergeCell ref="AR186:AS186"/>
    <mergeCell ref="AX186:AY186"/>
    <mergeCell ref="AZ186:BA186"/>
    <mergeCell ref="BB186:BC186"/>
    <mergeCell ref="BH187:BI187"/>
    <mergeCell ref="BJ187:BK187"/>
    <mergeCell ref="BL187:BM187"/>
    <mergeCell ref="BN187:BO187"/>
    <mergeCell ref="BP187:BQ187"/>
    <mergeCell ref="BR187:BS187"/>
    <mergeCell ref="AV187:AW187"/>
    <mergeCell ref="AX187:AY187"/>
    <mergeCell ref="AZ187:BA187"/>
    <mergeCell ref="BB187:BC187"/>
    <mergeCell ref="BD187:BE187"/>
    <mergeCell ref="BF187:BG187"/>
    <mergeCell ref="AJ187:AK187"/>
    <mergeCell ref="AL187:AM187"/>
    <mergeCell ref="AN187:AO187"/>
    <mergeCell ref="AP187:AQ187"/>
    <mergeCell ref="AR187:AS187"/>
    <mergeCell ref="AT187:AU187"/>
    <mergeCell ref="T187:U187"/>
    <mergeCell ref="AT188:AU188"/>
    <mergeCell ref="AV188:AW188"/>
    <mergeCell ref="Z188:AA188"/>
    <mergeCell ref="AB188:AC188"/>
    <mergeCell ref="AD188:AE188"/>
    <mergeCell ref="AF188:AG188"/>
    <mergeCell ref="AH188:AI188"/>
    <mergeCell ref="AJ188:AK188"/>
    <mergeCell ref="AL188:AM188"/>
    <mergeCell ref="N188:O188"/>
    <mergeCell ref="P188:Q188"/>
    <mergeCell ref="R188:S188"/>
    <mergeCell ref="T188:U188"/>
    <mergeCell ref="V188:W188"/>
    <mergeCell ref="X188:Y188"/>
    <mergeCell ref="CB187:CC187"/>
    <mergeCell ref="CD187:CE187"/>
    <mergeCell ref="CF187:CG187"/>
    <mergeCell ref="V187:W187"/>
    <mergeCell ref="X187:Y187"/>
    <mergeCell ref="Z187:AA187"/>
    <mergeCell ref="AB187:AC187"/>
    <mergeCell ref="AD187:AE187"/>
    <mergeCell ref="AF187:AG187"/>
    <mergeCell ref="AH187:AI187"/>
    <mergeCell ref="CB188:CC188"/>
    <mergeCell ref="CD188:CE188"/>
    <mergeCell ref="CF188:CG188"/>
    <mergeCell ref="CH188:CI188"/>
    <mergeCell ref="B190:C190"/>
    <mergeCell ref="D190:E190"/>
    <mergeCell ref="F190:G190"/>
    <mergeCell ref="H190:I190"/>
    <mergeCell ref="J190:K190"/>
    <mergeCell ref="L190:M190"/>
    <mergeCell ref="BP188:BQ188"/>
    <mergeCell ref="BR188:BS188"/>
    <mergeCell ref="BT188:BU188"/>
    <mergeCell ref="BV188:BW188"/>
    <mergeCell ref="BX188:BY188"/>
    <mergeCell ref="BZ188:CA188"/>
    <mergeCell ref="BD188:BE188"/>
    <mergeCell ref="BF188:BG188"/>
    <mergeCell ref="BH188:BI188"/>
    <mergeCell ref="BJ188:BK188"/>
    <mergeCell ref="BL188:BM188"/>
    <mergeCell ref="BN188:BO188"/>
    <mergeCell ref="CH190:CI190"/>
    <mergeCell ref="B191:C191"/>
    <mergeCell ref="D191:E191"/>
    <mergeCell ref="F191:G191"/>
    <mergeCell ref="H191:I191"/>
    <mergeCell ref="J191:K191"/>
    <mergeCell ref="L191:M191"/>
    <mergeCell ref="N190:O190"/>
    <mergeCell ref="P190:Q190"/>
    <mergeCell ref="R190:S190"/>
    <mergeCell ref="BT190:BU190"/>
    <mergeCell ref="BV190:BW190"/>
    <mergeCell ref="BX190:BY190"/>
    <mergeCell ref="BZ190:CA190"/>
    <mergeCell ref="AN188:AO188"/>
    <mergeCell ref="AP188:AQ188"/>
    <mergeCell ref="AR188:AS188"/>
    <mergeCell ref="AX188:AY188"/>
    <mergeCell ref="AZ188:BA188"/>
    <mergeCell ref="BB188:BC188"/>
    <mergeCell ref="BH190:BI190"/>
    <mergeCell ref="BJ190:BK190"/>
    <mergeCell ref="BL190:BM190"/>
    <mergeCell ref="BN190:BO190"/>
    <mergeCell ref="BP190:BQ190"/>
    <mergeCell ref="BR190:BS190"/>
    <mergeCell ref="AV190:AW190"/>
    <mergeCell ref="AX190:AY190"/>
    <mergeCell ref="AZ190:BA190"/>
    <mergeCell ref="BB190:BC190"/>
    <mergeCell ref="BD190:BE190"/>
    <mergeCell ref="BF190:BG190"/>
    <mergeCell ref="AJ190:AK190"/>
    <mergeCell ref="AL190:AM190"/>
    <mergeCell ref="AN190:AO190"/>
    <mergeCell ref="AP190:AQ190"/>
    <mergeCell ref="AR190:AS190"/>
    <mergeCell ref="AT190:AU190"/>
    <mergeCell ref="T190:U190"/>
    <mergeCell ref="AT191:AU191"/>
    <mergeCell ref="AV191:AW191"/>
    <mergeCell ref="Z191:AA191"/>
    <mergeCell ref="AB191:AC191"/>
    <mergeCell ref="AD191:AE191"/>
    <mergeCell ref="AF191:AG191"/>
    <mergeCell ref="AH191:AI191"/>
    <mergeCell ref="AJ191:AK191"/>
    <mergeCell ref="AL191:AM191"/>
    <mergeCell ref="N191:O191"/>
    <mergeCell ref="P191:Q191"/>
    <mergeCell ref="R191:S191"/>
    <mergeCell ref="T191:U191"/>
    <mergeCell ref="V191:W191"/>
    <mergeCell ref="X191:Y191"/>
    <mergeCell ref="CB190:CC190"/>
    <mergeCell ref="CD190:CE190"/>
    <mergeCell ref="CF190:CG190"/>
    <mergeCell ref="V190:W190"/>
    <mergeCell ref="X190:Y190"/>
    <mergeCell ref="Z190:AA190"/>
    <mergeCell ref="AB190:AC190"/>
    <mergeCell ref="AD190:AE190"/>
    <mergeCell ref="AF190:AG190"/>
    <mergeCell ref="AH190:AI190"/>
    <mergeCell ref="CH191:CI191"/>
    <mergeCell ref="AN194:AO194"/>
    <mergeCell ref="A195:A196"/>
    <mergeCell ref="B195:C195"/>
    <mergeCell ref="D195:E195"/>
    <mergeCell ref="F195:G195"/>
    <mergeCell ref="H195:I195"/>
    <mergeCell ref="J195:K195"/>
    <mergeCell ref="L195:M195"/>
    <mergeCell ref="N195:O195"/>
    <mergeCell ref="BV191:BW191"/>
    <mergeCell ref="BX191:BY191"/>
    <mergeCell ref="BZ191:CA191"/>
    <mergeCell ref="CB191:CC191"/>
    <mergeCell ref="CD191:CE191"/>
    <mergeCell ref="CF191:CG191"/>
    <mergeCell ref="BJ191:BK191"/>
    <mergeCell ref="BL191:BM191"/>
    <mergeCell ref="BN191:BO191"/>
    <mergeCell ref="BP191:BQ191"/>
    <mergeCell ref="BR191:BS191"/>
    <mergeCell ref="BT191:BU191"/>
    <mergeCell ref="AX191:AY191"/>
    <mergeCell ref="AZ191:BA191"/>
    <mergeCell ref="BB191:BC191"/>
    <mergeCell ref="BD191:BE191"/>
    <mergeCell ref="BF191:BG191"/>
    <mergeCell ref="BH191:BI191"/>
    <mergeCell ref="AN191:AO191"/>
    <mergeCell ref="AP191:AQ191"/>
    <mergeCell ref="AR191:AS191"/>
    <mergeCell ref="BH195:BI195"/>
    <mergeCell ref="BJ195:BK195"/>
    <mergeCell ref="AN195:AO195"/>
    <mergeCell ref="AP195:AQ195"/>
    <mergeCell ref="AR195:AS195"/>
    <mergeCell ref="AT195:AU195"/>
    <mergeCell ref="AV195:AW195"/>
    <mergeCell ref="AX195:AY195"/>
    <mergeCell ref="AB195:AC195"/>
    <mergeCell ref="AD195:AE195"/>
    <mergeCell ref="AF195:AG195"/>
    <mergeCell ref="AH195:AI195"/>
    <mergeCell ref="AJ195:AK195"/>
    <mergeCell ref="AL195:AM195"/>
    <mergeCell ref="P195:Q195"/>
    <mergeCell ref="R195:S195"/>
    <mergeCell ref="T195:U195"/>
    <mergeCell ref="V195:W195"/>
    <mergeCell ref="X195:Y195"/>
    <mergeCell ref="Z195:AA195"/>
    <mergeCell ref="DN195:DR195"/>
    <mergeCell ref="DS195:DW195"/>
    <mergeCell ref="DX195:EB195"/>
    <mergeCell ref="B196:C196"/>
    <mergeCell ref="D196:E196"/>
    <mergeCell ref="F196:G196"/>
    <mergeCell ref="H196:I196"/>
    <mergeCell ref="J196:K196"/>
    <mergeCell ref="L196:M196"/>
    <mergeCell ref="N196:O196"/>
    <mergeCell ref="CJ195:CN195"/>
    <mergeCell ref="CO195:CS195"/>
    <mergeCell ref="CT195:CX195"/>
    <mergeCell ref="CY195:DC195"/>
    <mergeCell ref="DD195:DH195"/>
    <mergeCell ref="DI195:DM195"/>
    <mergeCell ref="BX195:BY195"/>
    <mergeCell ref="BZ195:CA195"/>
    <mergeCell ref="CB195:CC195"/>
    <mergeCell ref="CD195:CE195"/>
    <mergeCell ref="CF195:CG195"/>
    <mergeCell ref="CH195:CI195"/>
    <mergeCell ref="BL195:BM195"/>
    <mergeCell ref="BN195:BO195"/>
    <mergeCell ref="BP195:BQ195"/>
    <mergeCell ref="BR195:BS195"/>
    <mergeCell ref="BT195:BU195"/>
    <mergeCell ref="BV195:BW195"/>
    <mergeCell ref="AZ195:BA195"/>
    <mergeCell ref="BB195:BC195"/>
    <mergeCell ref="BD195:BE195"/>
    <mergeCell ref="BF195:BG195"/>
    <mergeCell ref="CH196:CI196"/>
    <mergeCell ref="BL196:BM196"/>
    <mergeCell ref="BN196:BO196"/>
    <mergeCell ref="BP196:BQ196"/>
    <mergeCell ref="BR196:BS196"/>
    <mergeCell ref="BT196:BU196"/>
    <mergeCell ref="BV196:BW196"/>
    <mergeCell ref="AZ196:BA196"/>
    <mergeCell ref="BB196:BC196"/>
    <mergeCell ref="BD196:BE196"/>
    <mergeCell ref="BF196:BG196"/>
    <mergeCell ref="BH196:BI196"/>
    <mergeCell ref="BJ196:BK196"/>
    <mergeCell ref="BX196:BY196"/>
    <mergeCell ref="BZ196:CA196"/>
    <mergeCell ref="CB196:CC196"/>
    <mergeCell ref="CD196:CE196"/>
    <mergeCell ref="CF196:CG196"/>
    <mergeCell ref="AN196:AO196"/>
    <mergeCell ref="AP196:AQ196"/>
    <mergeCell ref="AR196:AS196"/>
    <mergeCell ref="AT196:AU196"/>
    <mergeCell ref="AV196:AW196"/>
    <mergeCell ref="AX196:AY196"/>
    <mergeCell ref="N197:O197"/>
    <mergeCell ref="P197:Q197"/>
    <mergeCell ref="R197:S197"/>
    <mergeCell ref="T197:U197"/>
    <mergeCell ref="V197:W197"/>
    <mergeCell ref="X197:Y197"/>
    <mergeCell ref="B197:C197"/>
    <mergeCell ref="D197:E197"/>
    <mergeCell ref="F197:G197"/>
    <mergeCell ref="H197:I197"/>
    <mergeCell ref="J197:K197"/>
    <mergeCell ref="L197:M197"/>
    <mergeCell ref="AB196:AC196"/>
    <mergeCell ref="AD196:AE196"/>
    <mergeCell ref="AF196:AG196"/>
    <mergeCell ref="AH196:AI196"/>
    <mergeCell ref="AJ196:AK196"/>
    <mergeCell ref="AL196:AM196"/>
    <mergeCell ref="P196:Q196"/>
    <mergeCell ref="R196:S196"/>
    <mergeCell ref="T196:U196"/>
    <mergeCell ref="V196:W196"/>
    <mergeCell ref="X196:Y196"/>
    <mergeCell ref="Z196:AA196"/>
    <mergeCell ref="BN197:BO197"/>
    <mergeCell ref="BP197:BQ197"/>
    <mergeCell ref="BR197:BS197"/>
    <mergeCell ref="BT197:BU197"/>
    <mergeCell ref="AX197:AY197"/>
    <mergeCell ref="AZ197:BA197"/>
    <mergeCell ref="BB197:BC197"/>
    <mergeCell ref="BD197:BE197"/>
    <mergeCell ref="BF197:BG197"/>
    <mergeCell ref="BH197:BI197"/>
    <mergeCell ref="AL197:AM197"/>
    <mergeCell ref="AN197:AO197"/>
    <mergeCell ref="AP197:AQ197"/>
    <mergeCell ref="AR197:AS197"/>
    <mergeCell ref="AT197:AU197"/>
    <mergeCell ref="AV197:AW197"/>
    <mergeCell ref="Z197:AA197"/>
    <mergeCell ref="AB197:AC197"/>
    <mergeCell ref="AD197:AE197"/>
    <mergeCell ref="AF197:AG197"/>
    <mergeCell ref="AH197:AI197"/>
    <mergeCell ref="AJ197:AK197"/>
    <mergeCell ref="AF198:AG198"/>
    <mergeCell ref="AH198:AI198"/>
    <mergeCell ref="AJ198:AK198"/>
    <mergeCell ref="AL198:AM198"/>
    <mergeCell ref="AN198:AO198"/>
    <mergeCell ref="AP198:AQ198"/>
    <mergeCell ref="T198:U198"/>
    <mergeCell ref="V198:W198"/>
    <mergeCell ref="X198:Y198"/>
    <mergeCell ref="Z198:AA198"/>
    <mergeCell ref="AB198:AC198"/>
    <mergeCell ref="AD198:AE198"/>
    <mergeCell ref="CH197:CI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R198:S198"/>
    <mergeCell ref="BV197:BW197"/>
    <mergeCell ref="BX197:BY197"/>
    <mergeCell ref="BZ197:CA197"/>
    <mergeCell ref="CB197:CC197"/>
    <mergeCell ref="CD197:CE197"/>
    <mergeCell ref="CF197:CG197"/>
    <mergeCell ref="BJ197:BK197"/>
    <mergeCell ref="BL197:BM197"/>
    <mergeCell ref="AZ198:BA198"/>
    <mergeCell ref="BB198:BC198"/>
    <mergeCell ref="N199:O199"/>
    <mergeCell ref="P199:Q199"/>
    <mergeCell ref="R199:S199"/>
    <mergeCell ref="T199:U199"/>
    <mergeCell ref="V199:W199"/>
    <mergeCell ref="X199:Y199"/>
    <mergeCell ref="BD198:BE198"/>
    <mergeCell ref="BF198:BG198"/>
    <mergeCell ref="CB198:CC198"/>
    <mergeCell ref="CD198:CE198"/>
    <mergeCell ref="CF198:CG198"/>
    <mergeCell ref="CH198:CI198"/>
    <mergeCell ref="B199:C199"/>
    <mergeCell ref="D199:E199"/>
    <mergeCell ref="F199:G199"/>
    <mergeCell ref="H199:I199"/>
    <mergeCell ref="J199:K199"/>
    <mergeCell ref="L199:M199"/>
    <mergeCell ref="BP198:BQ198"/>
    <mergeCell ref="BR198:BS198"/>
    <mergeCell ref="BT198:BU198"/>
    <mergeCell ref="BV198:BW198"/>
    <mergeCell ref="BX198:BY198"/>
    <mergeCell ref="BZ198:CA198"/>
    <mergeCell ref="BH198:BI198"/>
    <mergeCell ref="BJ198:BK198"/>
    <mergeCell ref="BL198:BM198"/>
    <mergeCell ref="BN198:BO198"/>
    <mergeCell ref="AR198:AS198"/>
    <mergeCell ref="AT198:AU198"/>
    <mergeCell ref="AV198:AW198"/>
    <mergeCell ref="AX198:AY198"/>
    <mergeCell ref="BN199:BO199"/>
    <mergeCell ref="BP199:BQ199"/>
    <mergeCell ref="BR199:BS199"/>
    <mergeCell ref="BT199:BU199"/>
    <mergeCell ref="AX199:AY199"/>
    <mergeCell ref="AZ199:BA199"/>
    <mergeCell ref="BB199:BC199"/>
    <mergeCell ref="BD199:BE199"/>
    <mergeCell ref="BF199:BG199"/>
    <mergeCell ref="BH199:BI199"/>
    <mergeCell ref="AL199:AM199"/>
    <mergeCell ref="AN199:AO199"/>
    <mergeCell ref="AP199:AQ199"/>
    <mergeCell ref="AR199:AS199"/>
    <mergeCell ref="AT199:AU199"/>
    <mergeCell ref="AV199:AW199"/>
    <mergeCell ref="Z199:AA199"/>
    <mergeCell ref="AB199:AC199"/>
    <mergeCell ref="AD199:AE199"/>
    <mergeCell ref="AF199:AG199"/>
    <mergeCell ref="AH199:AI199"/>
    <mergeCell ref="AJ199:AK199"/>
    <mergeCell ref="AF201:AG201"/>
    <mergeCell ref="AH201:AI201"/>
    <mergeCell ref="AJ201:AK201"/>
    <mergeCell ref="AL201:AM201"/>
    <mergeCell ref="AN201:AO201"/>
    <mergeCell ref="AP201:AQ201"/>
    <mergeCell ref="T201:U201"/>
    <mergeCell ref="V201:W201"/>
    <mergeCell ref="X201:Y201"/>
    <mergeCell ref="Z201:AA201"/>
    <mergeCell ref="AB201:AC201"/>
    <mergeCell ref="AD201:AE201"/>
    <mergeCell ref="CH199:CI199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R201:S201"/>
    <mergeCell ref="BV199:BW199"/>
    <mergeCell ref="BX199:BY199"/>
    <mergeCell ref="BZ199:CA199"/>
    <mergeCell ref="CB199:CC199"/>
    <mergeCell ref="CD199:CE199"/>
    <mergeCell ref="CF199:CG199"/>
    <mergeCell ref="BJ199:BK199"/>
    <mergeCell ref="BL199:BM199"/>
    <mergeCell ref="AZ201:BA201"/>
    <mergeCell ref="BB201:BC201"/>
    <mergeCell ref="N207:O207"/>
    <mergeCell ref="P207:Q207"/>
    <mergeCell ref="R207:S207"/>
    <mergeCell ref="T207:U207"/>
    <mergeCell ref="V207:W207"/>
    <mergeCell ref="X207:Y207"/>
    <mergeCell ref="BD201:BE201"/>
    <mergeCell ref="BF201:BG201"/>
    <mergeCell ref="CB201:CC201"/>
    <mergeCell ref="CD201:CE201"/>
    <mergeCell ref="CF201:CG201"/>
    <mergeCell ref="CH201:CI201"/>
    <mergeCell ref="B207:C207"/>
    <mergeCell ref="D207:E207"/>
    <mergeCell ref="F207:G207"/>
    <mergeCell ref="H207:I207"/>
    <mergeCell ref="J207:K207"/>
    <mergeCell ref="L207:M207"/>
    <mergeCell ref="BP201:BQ201"/>
    <mergeCell ref="BR201:BS201"/>
    <mergeCell ref="BT201:BU201"/>
    <mergeCell ref="BV201:BW201"/>
    <mergeCell ref="BX201:BY201"/>
    <mergeCell ref="BZ201:CA201"/>
    <mergeCell ref="BH201:BI201"/>
    <mergeCell ref="BJ201:BK201"/>
    <mergeCell ref="BL201:BM201"/>
    <mergeCell ref="BN201:BO201"/>
    <mergeCell ref="AR201:AS201"/>
    <mergeCell ref="AT201:AU201"/>
    <mergeCell ref="AV201:AW201"/>
    <mergeCell ref="AX201:AY201"/>
    <mergeCell ref="BN207:BO207"/>
    <mergeCell ref="BP207:BQ207"/>
    <mergeCell ref="BR207:BS207"/>
    <mergeCell ref="BT207:BU207"/>
    <mergeCell ref="AX207:AY207"/>
    <mergeCell ref="AZ207:BA207"/>
    <mergeCell ref="BB207:BC207"/>
    <mergeCell ref="BD207:BE207"/>
    <mergeCell ref="BF207:BG207"/>
    <mergeCell ref="BH207:BI207"/>
    <mergeCell ref="AL207:AM207"/>
    <mergeCell ref="AN207:AO207"/>
    <mergeCell ref="AP207:AQ207"/>
    <mergeCell ref="AR207:AS207"/>
    <mergeCell ref="AT207:AU207"/>
    <mergeCell ref="AV207:AW207"/>
    <mergeCell ref="Z207:AA207"/>
    <mergeCell ref="AB207:AC207"/>
    <mergeCell ref="AD207:AE207"/>
    <mergeCell ref="AF207:AG207"/>
    <mergeCell ref="AH207:AI207"/>
    <mergeCell ref="AJ207:AK207"/>
    <mergeCell ref="AF208:AG208"/>
    <mergeCell ref="AH208:AI208"/>
    <mergeCell ref="AJ208:AK208"/>
    <mergeCell ref="AL208:AM208"/>
    <mergeCell ref="AN208:AO208"/>
    <mergeCell ref="AP208:AQ208"/>
    <mergeCell ref="T208:U208"/>
    <mergeCell ref="V208:W208"/>
    <mergeCell ref="X208:Y208"/>
    <mergeCell ref="Z208:AA208"/>
    <mergeCell ref="AB208:AC208"/>
    <mergeCell ref="AD208:AE208"/>
    <mergeCell ref="CH207:CI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R208:S208"/>
    <mergeCell ref="BV207:BW207"/>
    <mergeCell ref="BX207:BY207"/>
    <mergeCell ref="BZ207:CA207"/>
    <mergeCell ref="CB207:CC207"/>
    <mergeCell ref="CD207:CE207"/>
    <mergeCell ref="CF207:CG207"/>
    <mergeCell ref="BJ207:BK207"/>
    <mergeCell ref="BL207:BM207"/>
    <mergeCell ref="AZ208:BA208"/>
    <mergeCell ref="BB208:BC208"/>
    <mergeCell ref="N209:O209"/>
    <mergeCell ref="P209:Q209"/>
    <mergeCell ref="R209:S209"/>
    <mergeCell ref="T209:U209"/>
    <mergeCell ref="V209:W209"/>
    <mergeCell ref="X209:Y209"/>
    <mergeCell ref="BD208:BE208"/>
    <mergeCell ref="BF208:BG208"/>
    <mergeCell ref="CB208:CC208"/>
    <mergeCell ref="CD208:CE208"/>
    <mergeCell ref="CF208:CG208"/>
    <mergeCell ref="CH208:CI208"/>
    <mergeCell ref="B209:C209"/>
    <mergeCell ref="D209:E209"/>
    <mergeCell ref="F209:G209"/>
    <mergeCell ref="H209:I209"/>
    <mergeCell ref="J209:K209"/>
    <mergeCell ref="L209:M209"/>
    <mergeCell ref="BP208:BQ208"/>
    <mergeCell ref="BR208:BS208"/>
    <mergeCell ref="BT208:BU208"/>
    <mergeCell ref="BV208:BW208"/>
    <mergeCell ref="BX208:BY208"/>
    <mergeCell ref="BZ208:CA208"/>
    <mergeCell ref="BH208:BI208"/>
    <mergeCell ref="BJ208:BK208"/>
    <mergeCell ref="BL208:BM208"/>
    <mergeCell ref="BN208:BO208"/>
    <mergeCell ref="AR208:AS208"/>
    <mergeCell ref="AT208:AU208"/>
    <mergeCell ref="AV208:AW208"/>
    <mergeCell ref="AX208:AY208"/>
    <mergeCell ref="BN209:BO209"/>
    <mergeCell ref="BP209:BQ209"/>
    <mergeCell ref="BR209:BS209"/>
    <mergeCell ref="BT209:BU209"/>
    <mergeCell ref="AX209:AY209"/>
    <mergeCell ref="AZ209:BA209"/>
    <mergeCell ref="BB209:BC209"/>
    <mergeCell ref="BD209:BE209"/>
    <mergeCell ref="BF209:BG209"/>
    <mergeCell ref="BH209:BI209"/>
    <mergeCell ref="AL209:AM209"/>
    <mergeCell ref="AN209:AO209"/>
    <mergeCell ref="AP209:AQ209"/>
    <mergeCell ref="AR209:AS209"/>
    <mergeCell ref="AT209:AU209"/>
    <mergeCell ref="AV209:AW209"/>
    <mergeCell ref="Z209:AA209"/>
    <mergeCell ref="AB209:AC209"/>
    <mergeCell ref="AD209:AE209"/>
    <mergeCell ref="AF209:AG209"/>
    <mergeCell ref="AH209:AI209"/>
    <mergeCell ref="AJ209:AK209"/>
    <mergeCell ref="AF211:AG211"/>
    <mergeCell ref="AH211:AI211"/>
    <mergeCell ref="AJ211:AK211"/>
    <mergeCell ref="AL211:AM211"/>
    <mergeCell ref="AN211:AO211"/>
    <mergeCell ref="AP211:AQ211"/>
    <mergeCell ref="T211:U211"/>
    <mergeCell ref="V211:W211"/>
    <mergeCell ref="X211:Y211"/>
    <mergeCell ref="Z211:AA211"/>
    <mergeCell ref="AB211:AC211"/>
    <mergeCell ref="AD211:AE211"/>
    <mergeCell ref="CH209:CI209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R211:S211"/>
    <mergeCell ref="BV209:BW209"/>
    <mergeCell ref="BX209:BY209"/>
    <mergeCell ref="BZ209:CA209"/>
    <mergeCell ref="CB209:CC209"/>
    <mergeCell ref="CD209:CE209"/>
    <mergeCell ref="CF209:CG209"/>
    <mergeCell ref="BJ209:BK209"/>
    <mergeCell ref="BL209:BM209"/>
    <mergeCell ref="AZ211:BA211"/>
    <mergeCell ref="BB211:BC211"/>
    <mergeCell ref="N212:O212"/>
    <mergeCell ref="P212:Q212"/>
    <mergeCell ref="R212:S212"/>
    <mergeCell ref="T212:U212"/>
    <mergeCell ref="V212:W212"/>
    <mergeCell ref="X212:Y212"/>
    <mergeCell ref="BD211:BE211"/>
    <mergeCell ref="BF211:BG211"/>
    <mergeCell ref="CB211:CC211"/>
    <mergeCell ref="CD211:CE211"/>
    <mergeCell ref="CF211:CG211"/>
    <mergeCell ref="CH211:CI211"/>
    <mergeCell ref="B212:C212"/>
    <mergeCell ref="D212:E212"/>
    <mergeCell ref="F212:G212"/>
    <mergeCell ref="H212:I212"/>
    <mergeCell ref="J212:K212"/>
    <mergeCell ref="L212:M212"/>
    <mergeCell ref="BP211:BQ211"/>
    <mergeCell ref="BR211:BS211"/>
    <mergeCell ref="BT211:BU211"/>
    <mergeCell ref="BV211:BW211"/>
    <mergeCell ref="BX211:BY211"/>
    <mergeCell ref="BZ211:CA211"/>
    <mergeCell ref="BH211:BI211"/>
    <mergeCell ref="BJ211:BK211"/>
    <mergeCell ref="BL211:BM211"/>
    <mergeCell ref="BN211:BO211"/>
    <mergeCell ref="AR211:AS211"/>
    <mergeCell ref="AT211:AU211"/>
    <mergeCell ref="AV211:AW211"/>
    <mergeCell ref="AX211:AY211"/>
    <mergeCell ref="CH212:CI212"/>
    <mergeCell ref="A214:EB220"/>
    <mergeCell ref="BV212:BW212"/>
    <mergeCell ref="BX212:BY212"/>
    <mergeCell ref="BZ212:CA212"/>
    <mergeCell ref="CB212:CC212"/>
    <mergeCell ref="CD212:CE212"/>
    <mergeCell ref="CF212:CG212"/>
    <mergeCell ref="BJ212:BK212"/>
    <mergeCell ref="BL212:BM212"/>
    <mergeCell ref="BN212:BO212"/>
    <mergeCell ref="BP212:BQ212"/>
    <mergeCell ref="BR212:BS212"/>
    <mergeCell ref="BT212:BU212"/>
    <mergeCell ref="AX212:AY212"/>
    <mergeCell ref="AZ212:BA212"/>
    <mergeCell ref="BB212:BC212"/>
    <mergeCell ref="BD212:BE212"/>
    <mergeCell ref="BF212:BG212"/>
    <mergeCell ref="BH212:BI212"/>
    <mergeCell ref="AL212:AM212"/>
    <mergeCell ref="AN212:AO212"/>
    <mergeCell ref="AP212:AQ212"/>
    <mergeCell ref="AR212:AS212"/>
    <mergeCell ref="AT212:AU212"/>
    <mergeCell ref="AV212:AW212"/>
    <mergeCell ref="Z212:AA212"/>
    <mergeCell ref="AB212:AC212"/>
    <mergeCell ref="AD212:AE212"/>
    <mergeCell ref="AF212:AG212"/>
    <mergeCell ref="AH212:AI212"/>
    <mergeCell ref="AJ212:AK212"/>
  </mergeCells>
  <conditionalFormatting sqref="R67:S68 V67:AW68">
    <cfRule type="cellIs" dxfId="5" priority="5" operator="equal">
      <formula>"N/A"</formula>
    </cfRule>
  </conditionalFormatting>
  <conditionalFormatting sqref="R61:AW66">
    <cfRule type="cellIs" dxfId="4" priority="6" operator="equal">
      <formula>"N/A"</formula>
    </cfRule>
  </conditionalFormatting>
  <conditionalFormatting sqref="R69:AW73">
    <cfRule type="cellIs" dxfId="3" priority="4" operator="equal">
      <formula>"N/A"</formula>
    </cfRule>
  </conditionalFormatting>
  <conditionalFormatting sqref="AX61:CJ73 CO61:CO73 CT61:CT73 CY61:CY73 DD61:DD73 DI61:DI73 DN61:DN73 DX61:DX73">
    <cfRule type="cellIs" dxfId="2" priority="3" operator="equal">
      <formula>"N/A"</formula>
    </cfRule>
  </conditionalFormatting>
  <conditionalFormatting sqref="DS61:DS73">
    <cfRule type="cellIs" dxfId="1" priority="1" operator="equal">
      <formula>"N/A"</formula>
    </cfRule>
  </conditionalFormatting>
  <conditionalFormatting sqref="EC9:IV9 A214:A217 EC214:IV220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49" firstPageNumber="0" fitToHeight="2" orientation="portrait" r:id="rId1"/>
  <headerFooter>
    <oddHeader>&amp;C&amp;"Times New Roman,Normal"&amp;12&amp;A</oddHeader>
    <oddFooter>&amp;RPágina &amp;P de &amp;N</oddFooter>
  </headerFooter>
  <rowBreaks count="1" manualBreakCount="1">
    <brk id="105" max="13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31d74ab130a7af51c9ee946d6f241f1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0b835b8c56b49010519a257f19b4dbb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C0698-A039-41F7-9F57-E25A7E954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D984A0-516F-4466-8466-43C2A4A94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2025-10-08T13:38:54Z</dcterms:created>
  <dcterms:modified xsi:type="dcterms:W3CDTF">2025-10-20T17:21:02Z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